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20" windowWidth="19200" windowHeight="10935" activeTab="1"/>
  </bookViews>
  <sheets>
    <sheet name="NBV Ra report " sheetId="24" r:id="rId1"/>
    <sheet name="Asset Cost VALUE " sheetId="26" r:id="rId2"/>
    <sheet name="JE - Cost" sheetId="4" state="hidden" r:id="rId3"/>
    <sheet name="JE - Acc Dep" sheetId="7" state="hidden" r:id="rId4"/>
    <sheet name="JE - Cost Values" sheetId="8" state="hidden" r:id="rId5"/>
    <sheet name="JE - Acc Dep Values" sheetId="9" state="hidden" r:id="rId6"/>
    <sheet name="JE - DEP EXP(backup)" sheetId="11" state="hidden" r:id="rId7"/>
    <sheet name="JE - DEP EXP Values(backup)" sheetId="12" state="hidden" r:id="rId8"/>
    <sheet name="Dep Exp vs Acc Dep" sheetId="13" state="hidden" r:id="rId9"/>
    <sheet name="JE - Cost Fix" sheetId="15" state="hidden" r:id="rId10"/>
    <sheet name="JE - Acc Dep Fix" sheetId="16" state="hidden" r:id="rId11"/>
    <sheet name="JE - Cost Fix Values" sheetId="18" state="hidden" r:id="rId12"/>
    <sheet name="JE - Acc Dep Fix Values" sheetId="19" state="hidden" r:id="rId13"/>
    <sheet name="JE - DEP EXP" sheetId="14" state="hidden" r:id="rId14"/>
    <sheet name="JE - Acc Dep Corr" sheetId="20" state="hidden" r:id="rId15"/>
    <sheet name="JE - Fix Depr Error" sheetId="22" state="hidden" r:id="rId16"/>
    <sheet name="JE-Backup" sheetId="23" state="hidden" r:id="rId17"/>
  </sheets>
  <definedNames>
    <definedName name="_xlnm._FilterDatabase" localSheetId="10" hidden="1">'JE - Acc Dep Fix'!$A$4:$H$384</definedName>
    <definedName name="_xlnm._FilterDatabase" localSheetId="12" hidden="1">'JE - Acc Dep Fix Values'!$A$4:$H$384</definedName>
    <definedName name="_xlnm._FilterDatabase" localSheetId="5" hidden="1">'JE - Acc Dep Values'!$A$4:$H$195</definedName>
    <definedName name="_xlnm._FilterDatabase" localSheetId="9" hidden="1">'JE - Cost Fix'!$A$4:$H$384</definedName>
    <definedName name="_xlnm._FilterDatabase" localSheetId="11" hidden="1">'JE - Cost Fix Values'!$A$4:$H$384</definedName>
    <definedName name="_xlnm._FilterDatabase" localSheetId="4" hidden="1">'JE - Cost Values'!$A$4:$H$195</definedName>
    <definedName name="_xlnm._FilterDatabase" localSheetId="13" hidden="1">'JE - DEP EXP'!$A$4:$H$195</definedName>
    <definedName name="_xlnm._FilterDatabase" localSheetId="7" hidden="1">'JE - DEP EXP Values(backup)'!$A$4:$I$195</definedName>
    <definedName name="_xlnm._FilterDatabase" localSheetId="6" hidden="1">'JE - DEP EXP(backup)'!$A$4:$I$195</definedName>
    <definedName name="Asset_Conversion">#REF!</definedName>
    <definedName name="_xlnm.Print_Area" localSheetId="1">'Asset Cost VALUE '!$A$1:$P$32,'Asset Cost VALUE '!$R$1:$AR$32,'Asset Cost VALUE '!$AT$1:$BT$32,'Asset Cost VALUE '!$BV$1:$CS$32</definedName>
    <definedName name="_xlnm.Print_Area" localSheetId="8">'Dep Exp vs Acc Dep'!$B$2:$L$23,'Dep Exp vs Acc Dep'!$N$2:$X$23,'Dep Exp vs Acc Dep'!$Z$2:$AJ$23,'Dep Exp vs Acc Dep'!$AL$2:$AV$23,'Dep Exp vs Acc Dep'!$AX$2:$BL$23</definedName>
    <definedName name="_xlnm.Print_Area" localSheetId="3">'JE - Acc Dep'!$A$1:$G$199</definedName>
    <definedName name="_xlnm.Print_Area" localSheetId="10">'JE - Acc Dep Fix'!$A$1:$G$388</definedName>
    <definedName name="_xlnm.Print_Area" localSheetId="12">'JE - Acc Dep Fix Values'!$A$1:$G$388</definedName>
    <definedName name="_xlnm.Print_Area" localSheetId="5">'JE - Acc Dep Values'!$A$1:$G$199</definedName>
    <definedName name="_xlnm.Print_Area" localSheetId="2">'JE - Cost'!$A$1:$G$199</definedName>
    <definedName name="_xlnm.Print_Area" localSheetId="9">'JE - Cost Fix'!$A$1:$G$388</definedName>
    <definedName name="_xlnm.Print_Area" localSheetId="11">'JE - Cost Fix Values'!$A$1:$G$388</definedName>
    <definedName name="_xlnm.Print_Area" localSheetId="4">'JE - Cost Values'!$A$1:$G$199</definedName>
    <definedName name="_xlnm.Print_Area" localSheetId="13">'JE - DEP EXP'!$A$1:$G$199</definedName>
    <definedName name="_xlnm.Print_Area" localSheetId="7">'JE - DEP EXP Values(backup)'!$A$1:$H$199</definedName>
    <definedName name="_xlnm.Print_Area" localSheetId="6">'JE - DEP EXP(backup)'!$A$1:$H$199</definedName>
    <definedName name="_xlnm.Print_Titles" localSheetId="1">'Asset Cost VALUE '!$A:$A,'Asset Cost VALUE '!$1:$1</definedName>
    <definedName name="_xlnm.Print_Titles" localSheetId="8">'Dep Exp vs Acc Dep'!$A:$A,'Dep Exp vs Acc Dep'!$1:$1</definedName>
  </definedNames>
  <calcPr calcId="145621" concurrentCalc="0"/>
</workbook>
</file>

<file path=xl/calcChain.xml><?xml version="1.0" encoding="utf-8"?>
<calcChain xmlns="http://schemas.openxmlformats.org/spreadsheetml/2006/main">
  <c r="I5" i="26" l="1"/>
  <c r="I6" i="26"/>
  <c r="I7" i="26"/>
  <c r="I8" i="26"/>
  <c r="I9" i="26"/>
  <c r="I10" i="26"/>
  <c r="I11" i="26"/>
  <c r="I12" i="26"/>
  <c r="I13" i="26"/>
  <c r="I14" i="26"/>
  <c r="I15" i="26"/>
  <c r="I16" i="26"/>
  <c r="I17" i="26"/>
  <c r="I18" i="26"/>
  <c r="I19" i="26"/>
  <c r="I20" i="26"/>
  <c r="I21" i="26"/>
  <c r="I22" i="26"/>
  <c r="I23" i="26"/>
  <c r="I24" i="26"/>
  <c r="I25" i="26"/>
  <c r="I4" i="26"/>
  <c r="C13" i="22"/>
  <c r="D14" i="22"/>
  <c r="G10" i="20"/>
  <c r="F10" i="20"/>
  <c r="E7" i="20"/>
  <c r="E6" i="20"/>
  <c r="C4" i="20"/>
  <c r="E4" i="20"/>
  <c r="A1" i="20"/>
  <c r="C5" i="20"/>
  <c r="E5" i="20"/>
  <c r="G386" i="19"/>
  <c r="F386" i="19"/>
  <c r="G386" i="18"/>
  <c r="F386" i="18"/>
  <c r="G386" i="16"/>
  <c r="F386" i="16"/>
  <c r="H384" i="16"/>
  <c r="H383" i="16"/>
  <c r="E383" i="16"/>
  <c r="H382" i="16"/>
  <c r="E382" i="16"/>
  <c r="H381" i="16"/>
  <c r="E381" i="16"/>
  <c r="H380" i="16"/>
  <c r="E380" i="16"/>
  <c r="H379" i="16"/>
  <c r="E379" i="16"/>
  <c r="H378" i="16"/>
  <c r="E378" i="16"/>
  <c r="H377" i="16"/>
  <c r="E377" i="16"/>
  <c r="H376" i="16"/>
  <c r="E376" i="16"/>
  <c r="H375" i="16"/>
  <c r="E375" i="16"/>
  <c r="H374" i="16"/>
  <c r="E374" i="16"/>
  <c r="H373" i="16"/>
  <c r="E373" i="16"/>
  <c r="H372" i="16"/>
  <c r="E372" i="16"/>
  <c r="H371" i="16"/>
  <c r="E371" i="16"/>
  <c r="H370" i="16"/>
  <c r="E370" i="16"/>
  <c r="H369" i="16"/>
  <c r="E369" i="16"/>
  <c r="H368" i="16"/>
  <c r="E368" i="16"/>
  <c r="H367" i="16"/>
  <c r="E367" i="16"/>
  <c r="H366" i="16"/>
  <c r="E366" i="16"/>
  <c r="H365" i="16"/>
  <c r="H364" i="16"/>
  <c r="E364" i="16"/>
  <c r="H363" i="16"/>
  <c r="E363" i="16"/>
  <c r="H362" i="16"/>
  <c r="E362" i="16"/>
  <c r="H361" i="16"/>
  <c r="E361" i="16"/>
  <c r="H360" i="16"/>
  <c r="E360" i="16"/>
  <c r="H359" i="16"/>
  <c r="E359" i="16"/>
  <c r="H358" i="16"/>
  <c r="E358" i="16"/>
  <c r="H357" i="16"/>
  <c r="E357" i="16"/>
  <c r="H356" i="16"/>
  <c r="E356" i="16"/>
  <c r="H355" i="16"/>
  <c r="E355" i="16"/>
  <c r="H354" i="16"/>
  <c r="E354" i="16"/>
  <c r="H353" i="16"/>
  <c r="E353" i="16"/>
  <c r="H352" i="16"/>
  <c r="E352" i="16"/>
  <c r="H351" i="16"/>
  <c r="E351" i="16"/>
  <c r="H350" i="16"/>
  <c r="E350" i="16"/>
  <c r="H349" i="16"/>
  <c r="E349" i="16"/>
  <c r="H348" i="16"/>
  <c r="E348" i="16"/>
  <c r="H347" i="16"/>
  <c r="E347" i="16"/>
  <c r="H346" i="16"/>
  <c r="H345" i="16"/>
  <c r="E345" i="16"/>
  <c r="H344" i="16"/>
  <c r="E344" i="16"/>
  <c r="H343" i="16"/>
  <c r="E343" i="16"/>
  <c r="H342" i="16"/>
  <c r="E342" i="16"/>
  <c r="H341" i="16"/>
  <c r="E341" i="16"/>
  <c r="H340" i="16"/>
  <c r="E340" i="16"/>
  <c r="H339" i="16"/>
  <c r="E339" i="16"/>
  <c r="H338" i="16"/>
  <c r="E338" i="16"/>
  <c r="H337" i="16"/>
  <c r="E337" i="16"/>
  <c r="H336" i="16"/>
  <c r="E336" i="16"/>
  <c r="H335" i="16"/>
  <c r="E335" i="16"/>
  <c r="H334" i="16"/>
  <c r="E334" i="16"/>
  <c r="H333" i="16"/>
  <c r="E333" i="16"/>
  <c r="H332" i="16"/>
  <c r="E332" i="16"/>
  <c r="H331" i="16"/>
  <c r="E331" i="16"/>
  <c r="H330" i="16"/>
  <c r="E330" i="16"/>
  <c r="H329" i="16"/>
  <c r="E329" i="16"/>
  <c r="H328" i="16"/>
  <c r="E328" i="16"/>
  <c r="H327" i="16"/>
  <c r="H326" i="16"/>
  <c r="E326" i="16"/>
  <c r="H325" i="16"/>
  <c r="E325" i="16"/>
  <c r="H324" i="16"/>
  <c r="E324" i="16"/>
  <c r="H323" i="16"/>
  <c r="E323" i="16"/>
  <c r="H322" i="16"/>
  <c r="E322" i="16"/>
  <c r="H321" i="16"/>
  <c r="E321" i="16"/>
  <c r="H320" i="16"/>
  <c r="E320" i="16"/>
  <c r="H319" i="16"/>
  <c r="E319" i="16"/>
  <c r="H318" i="16"/>
  <c r="E318" i="16"/>
  <c r="H317" i="16"/>
  <c r="E317" i="16"/>
  <c r="H316" i="16"/>
  <c r="E316" i="16"/>
  <c r="H315" i="16"/>
  <c r="E315" i="16"/>
  <c r="H314" i="16"/>
  <c r="E314" i="16"/>
  <c r="H313" i="16"/>
  <c r="E313" i="16"/>
  <c r="H312" i="16"/>
  <c r="E312" i="16"/>
  <c r="H311" i="16"/>
  <c r="E311" i="16"/>
  <c r="H310" i="16"/>
  <c r="E310" i="16"/>
  <c r="H309" i="16"/>
  <c r="E309" i="16"/>
  <c r="H308" i="16"/>
  <c r="H307" i="16"/>
  <c r="E307" i="16"/>
  <c r="H306" i="16"/>
  <c r="E306" i="16"/>
  <c r="H305" i="16"/>
  <c r="E305" i="16"/>
  <c r="H304" i="16"/>
  <c r="E304" i="16"/>
  <c r="H303" i="16"/>
  <c r="E303" i="16"/>
  <c r="H302" i="16"/>
  <c r="E302" i="16"/>
  <c r="H301" i="16"/>
  <c r="E301" i="16"/>
  <c r="H300" i="16"/>
  <c r="E300" i="16"/>
  <c r="H299" i="16"/>
  <c r="E299" i="16"/>
  <c r="H298" i="16"/>
  <c r="E298" i="16"/>
  <c r="H297" i="16"/>
  <c r="E297" i="16"/>
  <c r="H296" i="16"/>
  <c r="E296" i="16"/>
  <c r="H295" i="16"/>
  <c r="E295" i="16"/>
  <c r="H294" i="16"/>
  <c r="E294" i="16"/>
  <c r="H293" i="16"/>
  <c r="E293" i="16"/>
  <c r="H292" i="16"/>
  <c r="E292" i="16"/>
  <c r="H291" i="16"/>
  <c r="E291" i="16"/>
  <c r="H290" i="16"/>
  <c r="E290" i="16"/>
  <c r="H289" i="16"/>
  <c r="H288" i="16"/>
  <c r="E288" i="16"/>
  <c r="H287" i="16"/>
  <c r="E287" i="16"/>
  <c r="H286" i="16"/>
  <c r="E286" i="16"/>
  <c r="H285" i="16"/>
  <c r="E285" i="16"/>
  <c r="H284" i="16"/>
  <c r="E284" i="16"/>
  <c r="H283" i="16"/>
  <c r="E283" i="16"/>
  <c r="H282" i="16"/>
  <c r="E282" i="16"/>
  <c r="H281" i="16"/>
  <c r="E281" i="16"/>
  <c r="H280" i="16"/>
  <c r="E280" i="16"/>
  <c r="H279" i="16"/>
  <c r="E279" i="16"/>
  <c r="H278" i="16"/>
  <c r="E278" i="16"/>
  <c r="H277" i="16"/>
  <c r="E277" i="16"/>
  <c r="H276" i="16"/>
  <c r="E276" i="16"/>
  <c r="H275" i="16"/>
  <c r="E275" i="16"/>
  <c r="H274" i="16"/>
  <c r="E274" i="16"/>
  <c r="H273" i="16"/>
  <c r="E273" i="16"/>
  <c r="H272" i="16"/>
  <c r="E272" i="16"/>
  <c r="H271" i="16"/>
  <c r="E271" i="16"/>
  <c r="H270" i="16"/>
  <c r="H269" i="16"/>
  <c r="E269" i="16"/>
  <c r="H268" i="16"/>
  <c r="E268" i="16"/>
  <c r="H267" i="16"/>
  <c r="E267" i="16"/>
  <c r="H266" i="16"/>
  <c r="E266" i="16"/>
  <c r="H265" i="16"/>
  <c r="E265" i="16"/>
  <c r="H264" i="16"/>
  <c r="E264" i="16"/>
  <c r="H263" i="16"/>
  <c r="E263" i="16"/>
  <c r="H262" i="16"/>
  <c r="E262" i="16"/>
  <c r="H261" i="16"/>
  <c r="E261" i="16"/>
  <c r="H260" i="16"/>
  <c r="E260" i="16"/>
  <c r="H259" i="16"/>
  <c r="E259" i="16"/>
  <c r="H258" i="16"/>
  <c r="E258" i="16"/>
  <c r="H257" i="16"/>
  <c r="E257" i="16"/>
  <c r="H256" i="16"/>
  <c r="E256" i="16"/>
  <c r="H255" i="16"/>
  <c r="E255" i="16"/>
  <c r="H254" i="16"/>
  <c r="E254" i="16"/>
  <c r="H253" i="16"/>
  <c r="E253" i="16"/>
  <c r="H252" i="16"/>
  <c r="E252" i="16"/>
  <c r="H251" i="16"/>
  <c r="H250" i="16"/>
  <c r="E250" i="16"/>
  <c r="H249" i="16"/>
  <c r="E249" i="16"/>
  <c r="H248" i="16"/>
  <c r="E248" i="16"/>
  <c r="H247" i="16"/>
  <c r="E247" i="16"/>
  <c r="H246" i="16"/>
  <c r="E246" i="16"/>
  <c r="H245" i="16"/>
  <c r="E245" i="16"/>
  <c r="H244" i="16"/>
  <c r="E244" i="16"/>
  <c r="H243" i="16"/>
  <c r="E243" i="16"/>
  <c r="H242" i="16"/>
  <c r="E242" i="16"/>
  <c r="H241" i="16"/>
  <c r="E241" i="16"/>
  <c r="H240" i="16"/>
  <c r="E240" i="16"/>
  <c r="H239" i="16"/>
  <c r="E239" i="16"/>
  <c r="H238" i="16"/>
  <c r="E238" i="16"/>
  <c r="H237" i="16"/>
  <c r="E237" i="16"/>
  <c r="H236" i="16"/>
  <c r="E236" i="16"/>
  <c r="H235" i="16"/>
  <c r="E235" i="16"/>
  <c r="H234" i="16"/>
  <c r="E234" i="16"/>
  <c r="H233" i="16"/>
  <c r="E233" i="16"/>
  <c r="H232" i="16"/>
  <c r="H231" i="16"/>
  <c r="E231" i="16"/>
  <c r="H230" i="16"/>
  <c r="E230" i="16"/>
  <c r="H229" i="16"/>
  <c r="E229" i="16"/>
  <c r="H228" i="16"/>
  <c r="E228" i="16"/>
  <c r="H227" i="16"/>
  <c r="E227" i="16"/>
  <c r="H226" i="16"/>
  <c r="E226" i="16"/>
  <c r="H225" i="16"/>
  <c r="E225" i="16"/>
  <c r="H224" i="16"/>
  <c r="E224" i="16"/>
  <c r="H223" i="16"/>
  <c r="E223" i="16"/>
  <c r="H222" i="16"/>
  <c r="E222" i="16"/>
  <c r="H221" i="16"/>
  <c r="E221" i="16"/>
  <c r="H220" i="16"/>
  <c r="E220" i="16"/>
  <c r="H219" i="16"/>
  <c r="E219" i="16"/>
  <c r="H218" i="16"/>
  <c r="E218" i="16"/>
  <c r="H217" i="16"/>
  <c r="E217" i="16"/>
  <c r="H216" i="16"/>
  <c r="E216" i="16"/>
  <c r="H215" i="16"/>
  <c r="E215" i="16"/>
  <c r="H214" i="16"/>
  <c r="E214" i="16"/>
  <c r="H213" i="16"/>
  <c r="H212" i="16"/>
  <c r="E212" i="16"/>
  <c r="H211" i="16"/>
  <c r="E211" i="16"/>
  <c r="H210" i="16"/>
  <c r="E210" i="16"/>
  <c r="H209" i="16"/>
  <c r="E209" i="16"/>
  <c r="H208" i="16"/>
  <c r="E208" i="16"/>
  <c r="H207" i="16"/>
  <c r="E207" i="16"/>
  <c r="H206" i="16"/>
  <c r="E206" i="16"/>
  <c r="H205" i="16"/>
  <c r="E205" i="16"/>
  <c r="H204" i="16"/>
  <c r="E204" i="16"/>
  <c r="H203" i="16"/>
  <c r="E203" i="16"/>
  <c r="H202" i="16"/>
  <c r="E202" i="16"/>
  <c r="H201" i="16"/>
  <c r="E201" i="16"/>
  <c r="H200" i="16"/>
  <c r="E200" i="16"/>
  <c r="H199" i="16"/>
  <c r="E199" i="16"/>
  <c r="H198" i="16"/>
  <c r="E198" i="16"/>
  <c r="H197" i="16"/>
  <c r="E197" i="16"/>
  <c r="H196" i="16"/>
  <c r="E196" i="16"/>
  <c r="H195" i="16"/>
  <c r="E195" i="16"/>
  <c r="E193" i="16"/>
  <c r="E192" i="16"/>
  <c r="E191" i="16"/>
  <c r="E190" i="16"/>
  <c r="E189" i="16"/>
  <c r="E188" i="16"/>
  <c r="E187" i="16"/>
  <c r="E186" i="16"/>
  <c r="E185" i="16"/>
  <c r="E184" i="16"/>
  <c r="E183" i="16"/>
  <c r="E182" i="16"/>
  <c r="E181" i="16"/>
  <c r="E180" i="16"/>
  <c r="E179" i="16"/>
  <c r="E178" i="16"/>
  <c r="E177" i="16"/>
  <c r="E176" i="16"/>
  <c r="E174" i="16"/>
  <c r="E173" i="16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5" i="16"/>
  <c r="E154" i="16"/>
  <c r="E153" i="16"/>
  <c r="E152" i="16"/>
  <c r="E151" i="16"/>
  <c r="E150" i="16"/>
  <c r="E149" i="16"/>
  <c r="E148" i="16"/>
  <c r="E147" i="16"/>
  <c r="E146" i="16"/>
  <c r="E145" i="16"/>
  <c r="E144" i="16"/>
  <c r="E143" i="16"/>
  <c r="E142" i="16"/>
  <c r="E141" i="16"/>
  <c r="E140" i="16"/>
  <c r="E139" i="16"/>
  <c r="E138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G386" i="15"/>
  <c r="F386" i="15"/>
  <c r="E193" i="15"/>
  <c r="E192" i="15"/>
  <c r="E191" i="15"/>
  <c r="E190" i="15"/>
  <c r="E189" i="15"/>
  <c r="E188" i="15"/>
  <c r="E187" i="15"/>
  <c r="E186" i="15"/>
  <c r="E185" i="15"/>
  <c r="E184" i="15"/>
  <c r="E183" i="15"/>
  <c r="E182" i="15"/>
  <c r="E181" i="15"/>
  <c r="E180" i="15"/>
  <c r="E179" i="15"/>
  <c r="E178" i="15"/>
  <c r="E177" i="15"/>
  <c r="E176" i="15"/>
  <c r="E174" i="15"/>
  <c r="E173" i="15"/>
  <c r="E172" i="15"/>
  <c r="E171" i="15"/>
  <c r="E170" i="15"/>
  <c r="E169" i="15"/>
  <c r="E168" i="15"/>
  <c r="E167" i="15"/>
  <c r="E166" i="15"/>
  <c r="E165" i="15"/>
  <c r="E164" i="15"/>
  <c r="E163" i="15"/>
  <c r="E162" i="15"/>
  <c r="E161" i="15"/>
  <c r="E160" i="15"/>
  <c r="E159" i="15"/>
  <c r="E158" i="15"/>
  <c r="E157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6" i="15"/>
  <c r="E135" i="15"/>
  <c r="E134" i="15"/>
  <c r="E133" i="15"/>
  <c r="E132" i="15"/>
  <c r="E131" i="15"/>
  <c r="E130" i="15"/>
  <c r="E129" i="15"/>
  <c r="E128" i="15"/>
  <c r="E127" i="15"/>
  <c r="E126" i="15"/>
  <c r="E125" i="15"/>
  <c r="E124" i="15"/>
  <c r="E123" i="15"/>
  <c r="E122" i="15"/>
  <c r="E121" i="15"/>
  <c r="E120" i="15"/>
  <c r="E119" i="15"/>
  <c r="E117" i="15"/>
  <c r="E116" i="15"/>
  <c r="E115" i="15"/>
  <c r="E114" i="15"/>
  <c r="E113" i="15"/>
  <c r="E112" i="15"/>
  <c r="E111" i="15"/>
  <c r="E110" i="15"/>
  <c r="E109" i="15"/>
  <c r="E108" i="15"/>
  <c r="E107" i="15"/>
  <c r="E106" i="15"/>
  <c r="E105" i="15"/>
  <c r="E104" i="15"/>
  <c r="E103" i="15"/>
  <c r="E102" i="15"/>
  <c r="E101" i="15"/>
  <c r="E100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3" i="15"/>
  <c r="E82" i="15"/>
  <c r="E81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6" i="15"/>
  <c r="E367" i="15"/>
  <c r="E368" i="15"/>
  <c r="E369" i="15"/>
  <c r="E370" i="15"/>
  <c r="E371" i="15"/>
  <c r="E372" i="15"/>
  <c r="E373" i="15"/>
  <c r="E374" i="15"/>
  <c r="E375" i="15"/>
  <c r="E376" i="15"/>
  <c r="E377" i="15"/>
  <c r="E378" i="15"/>
  <c r="E379" i="15"/>
  <c r="E380" i="15"/>
  <c r="E381" i="15"/>
  <c r="E382" i="15"/>
  <c r="E383" i="15"/>
  <c r="E195" i="15"/>
  <c r="H383" i="15"/>
  <c r="H382" i="15"/>
  <c r="H381" i="15"/>
  <c r="H380" i="15"/>
  <c r="H379" i="15"/>
  <c r="H378" i="15"/>
  <c r="H377" i="15"/>
  <c r="H376" i="15"/>
  <c r="H375" i="15"/>
  <c r="H374" i="15"/>
  <c r="H373" i="15"/>
  <c r="H372" i="15"/>
  <c r="H371" i="15"/>
  <c r="H370" i="15"/>
  <c r="H369" i="15"/>
  <c r="H368" i="15"/>
  <c r="H367" i="15"/>
  <c r="H366" i="15"/>
  <c r="H365" i="15"/>
  <c r="H364" i="15"/>
  <c r="H363" i="15"/>
  <c r="H362" i="15"/>
  <c r="H361" i="15"/>
  <c r="H360" i="15"/>
  <c r="H359" i="15"/>
  <c r="H358" i="15"/>
  <c r="H357" i="15"/>
  <c r="H356" i="15"/>
  <c r="H355" i="15"/>
  <c r="H354" i="15"/>
  <c r="H353" i="15"/>
  <c r="H352" i="15"/>
  <c r="H351" i="15"/>
  <c r="H350" i="15"/>
  <c r="H349" i="15"/>
  <c r="H348" i="15"/>
  <c r="H347" i="15"/>
  <c r="H346" i="15"/>
  <c r="H345" i="15"/>
  <c r="H344" i="15"/>
  <c r="H343" i="15"/>
  <c r="H342" i="15"/>
  <c r="H341" i="15"/>
  <c r="H340" i="15"/>
  <c r="H339" i="15"/>
  <c r="H338" i="15"/>
  <c r="H337" i="15"/>
  <c r="H336" i="15"/>
  <c r="H335" i="15"/>
  <c r="H334" i="15"/>
  <c r="H333" i="15"/>
  <c r="H332" i="15"/>
  <c r="H331" i="15"/>
  <c r="H330" i="15"/>
  <c r="H329" i="15"/>
  <c r="H328" i="15"/>
  <c r="H327" i="15"/>
  <c r="H326" i="15"/>
  <c r="H325" i="15"/>
  <c r="H324" i="15"/>
  <c r="H323" i="15"/>
  <c r="H322" i="15"/>
  <c r="H321" i="15"/>
  <c r="H320" i="15"/>
  <c r="H319" i="15"/>
  <c r="H318" i="15"/>
  <c r="H317" i="15"/>
  <c r="H316" i="15"/>
  <c r="H315" i="15"/>
  <c r="H314" i="15"/>
  <c r="H313" i="15"/>
  <c r="H312" i="15"/>
  <c r="H311" i="15"/>
  <c r="H310" i="15"/>
  <c r="H309" i="15"/>
  <c r="H308" i="15"/>
  <c r="H307" i="15"/>
  <c r="H306" i="15"/>
  <c r="H305" i="15"/>
  <c r="H304" i="15"/>
  <c r="H303" i="15"/>
  <c r="H302" i="15"/>
  <c r="H301" i="15"/>
  <c r="H300" i="15"/>
  <c r="H299" i="15"/>
  <c r="H298" i="15"/>
  <c r="H297" i="15"/>
  <c r="H296" i="15"/>
  <c r="H295" i="15"/>
  <c r="H294" i="15"/>
  <c r="H293" i="15"/>
  <c r="H292" i="15"/>
  <c r="H291" i="15"/>
  <c r="H290" i="15"/>
  <c r="H289" i="15"/>
  <c r="H288" i="15"/>
  <c r="H287" i="15"/>
  <c r="H286" i="15"/>
  <c r="H285" i="15"/>
  <c r="H284" i="15"/>
  <c r="H283" i="15"/>
  <c r="H282" i="15"/>
  <c r="H281" i="15"/>
  <c r="H280" i="15"/>
  <c r="H279" i="15"/>
  <c r="H278" i="15"/>
  <c r="H277" i="15"/>
  <c r="H276" i="15"/>
  <c r="H275" i="15"/>
  <c r="H274" i="15"/>
  <c r="H273" i="15"/>
  <c r="H272" i="15"/>
  <c r="H271" i="15"/>
  <c r="H270" i="15"/>
  <c r="H269" i="15"/>
  <c r="H268" i="15"/>
  <c r="H267" i="15"/>
  <c r="H266" i="15"/>
  <c r="H265" i="15"/>
  <c r="H264" i="15"/>
  <c r="H263" i="15"/>
  <c r="H262" i="15"/>
  <c r="H261" i="15"/>
  <c r="H260" i="15"/>
  <c r="H259" i="15"/>
  <c r="H258" i="15"/>
  <c r="H257" i="15"/>
  <c r="H256" i="15"/>
  <c r="H255" i="15"/>
  <c r="H254" i="15"/>
  <c r="H253" i="15"/>
  <c r="H252" i="15"/>
  <c r="H251" i="15"/>
  <c r="H250" i="15"/>
  <c r="H249" i="15"/>
  <c r="H248" i="15"/>
  <c r="H247" i="15"/>
  <c r="H246" i="15"/>
  <c r="H245" i="15"/>
  <c r="H244" i="15"/>
  <c r="H243" i="15"/>
  <c r="H242" i="15"/>
  <c r="H241" i="15"/>
  <c r="H240" i="15"/>
  <c r="H239" i="15"/>
  <c r="H238" i="15"/>
  <c r="H237" i="15"/>
  <c r="H236" i="15"/>
  <c r="H235" i="15"/>
  <c r="H234" i="15"/>
  <c r="H233" i="15"/>
  <c r="H232" i="15"/>
  <c r="H231" i="15"/>
  <c r="H230" i="15"/>
  <c r="H229" i="15"/>
  <c r="H228" i="15"/>
  <c r="H227" i="15"/>
  <c r="H226" i="15"/>
  <c r="H225" i="15"/>
  <c r="H224" i="15"/>
  <c r="H223" i="15"/>
  <c r="H222" i="15"/>
  <c r="H221" i="15"/>
  <c r="H220" i="15"/>
  <c r="H219" i="15"/>
  <c r="H218" i="15"/>
  <c r="H217" i="15"/>
  <c r="H216" i="15"/>
  <c r="H215" i="15"/>
  <c r="H214" i="15"/>
  <c r="H213" i="15"/>
  <c r="H212" i="15"/>
  <c r="H211" i="15"/>
  <c r="H210" i="15"/>
  <c r="H209" i="15"/>
  <c r="H208" i="15"/>
  <c r="H207" i="15"/>
  <c r="H206" i="15"/>
  <c r="H205" i="15"/>
  <c r="H204" i="15"/>
  <c r="H203" i="15"/>
  <c r="H202" i="15"/>
  <c r="H201" i="15"/>
  <c r="H200" i="15"/>
  <c r="H199" i="15"/>
  <c r="H198" i="15"/>
  <c r="H197" i="15"/>
  <c r="H196" i="15"/>
  <c r="H195" i="15"/>
  <c r="H193" i="16"/>
  <c r="H192" i="16"/>
  <c r="H191" i="16"/>
  <c r="H190" i="16"/>
  <c r="H189" i="16"/>
  <c r="H188" i="16"/>
  <c r="H187" i="16"/>
  <c r="H186" i="16"/>
  <c r="H185" i="16"/>
  <c r="H184" i="16"/>
  <c r="H183" i="16"/>
  <c r="H182" i="16"/>
  <c r="H181" i="16"/>
  <c r="H180" i="16"/>
  <c r="H179" i="16"/>
  <c r="H178" i="16"/>
  <c r="H177" i="16"/>
  <c r="H176" i="16"/>
  <c r="H175" i="16"/>
  <c r="H174" i="16"/>
  <c r="H173" i="16"/>
  <c r="H172" i="16"/>
  <c r="H171" i="16"/>
  <c r="H170" i="16"/>
  <c r="H169" i="16"/>
  <c r="H168" i="16"/>
  <c r="H167" i="16"/>
  <c r="H166" i="16"/>
  <c r="H165" i="16"/>
  <c r="H164" i="16"/>
  <c r="H163" i="16"/>
  <c r="H162" i="16"/>
  <c r="H161" i="16"/>
  <c r="H160" i="16"/>
  <c r="H159" i="16"/>
  <c r="H158" i="16"/>
  <c r="H157" i="16"/>
  <c r="H156" i="16"/>
  <c r="H155" i="16"/>
  <c r="H154" i="16"/>
  <c r="H153" i="16"/>
  <c r="H152" i="16"/>
  <c r="H151" i="16"/>
  <c r="H150" i="16"/>
  <c r="H149" i="16"/>
  <c r="H148" i="16"/>
  <c r="H147" i="16"/>
  <c r="H146" i="16"/>
  <c r="H145" i="16"/>
  <c r="H144" i="16"/>
  <c r="H143" i="16"/>
  <c r="H142" i="16"/>
  <c r="H141" i="16"/>
  <c r="H140" i="16"/>
  <c r="H139" i="16"/>
  <c r="H138" i="16"/>
  <c r="H137" i="16"/>
  <c r="H136" i="16"/>
  <c r="H135" i="16"/>
  <c r="H134" i="16"/>
  <c r="H133" i="16"/>
  <c r="H132" i="16"/>
  <c r="H131" i="16"/>
  <c r="H130" i="16"/>
  <c r="H129" i="16"/>
  <c r="H128" i="16"/>
  <c r="H127" i="16"/>
  <c r="H126" i="16"/>
  <c r="H125" i="16"/>
  <c r="H124" i="16"/>
  <c r="H123" i="16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H110" i="16"/>
  <c r="H109" i="16"/>
  <c r="H108" i="16"/>
  <c r="H107" i="16"/>
  <c r="H106" i="16"/>
  <c r="H105" i="16"/>
  <c r="H104" i="16"/>
  <c r="H103" i="16"/>
  <c r="H102" i="16"/>
  <c r="H101" i="16"/>
  <c r="H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H6" i="16"/>
  <c r="H5" i="16"/>
  <c r="H193" i="15"/>
  <c r="H192" i="15"/>
  <c r="H191" i="15"/>
  <c r="H190" i="15"/>
  <c r="H189" i="15"/>
  <c r="H188" i="15"/>
  <c r="H187" i="15"/>
  <c r="H186" i="15"/>
  <c r="H185" i="15"/>
  <c r="H184" i="15"/>
  <c r="H183" i="15"/>
  <c r="H182" i="15"/>
  <c r="H181" i="15"/>
  <c r="H180" i="15"/>
  <c r="H179" i="15"/>
  <c r="H178" i="15"/>
  <c r="H177" i="15"/>
  <c r="H176" i="15"/>
  <c r="H175" i="15"/>
  <c r="H174" i="15"/>
  <c r="H173" i="15"/>
  <c r="H172" i="15"/>
  <c r="H171" i="15"/>
  <c r="H170" i="15"/>
  <c r="H169" i="15"/>
  <c r="H168" i="15"/>
  <c r="H167" i="15"/>
  <c r="H166" i="15"/>
  <c r="H165" i="15"/>
  <c r="H164" i="15"/>
  <c r="H163" i="15"/>
  <c r="H162" i="15"/>
  <c r="H161" i="15"/>
  <c r="H160" i="15"/>
  <c r="H159" i="15"/>
  <c r="H158" i="15"/>
  <c r="H157" i="15"/>
  <c r="H156" i="15"/>
  <c r="H155" i="15"/>
  <c r="H154" i="15"/>
  <c r="H153" i="15"/>
  <c r="H152" i="15"/>
  <c r="H151" i="15"/>
  <c r="H150" i="15"/>
  <c r="H149" i="15"/>
  <c r="H148" i="15"/>
  <c r="H147" i="15"/>
  <c r="H146" i="15"/>
  <c r="H145" i="15"/>
  <c r="H144" i="15"/>
  <c r="H143" i="15"/>
  <c r="H142" i="15"/>
  <c r="H141" i="15"/>
  <c r="H140" i="15"/>
  <c r="H139" i="15"/>
  <c r="H138" i="15"/>
  <c r="H137" i="15"/>
  <c r="H136" i="15"/>
  <c r="H135" i="15"/>
  <c r="H134" i="15"/>
  <c r="H133" i="15"/>
  <c r="H132" i="15"/>
  <c r="H131" i="15"/>
  <c r="H130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115" i="15"/>
  <c r="H114" i="15"/>
  <c r="H113" i="15"/>
  <c r="H112" i="15"/>
  <c r="H111" i="15"/>
  <c r="H110" i="15"/>
  <c r="H109" i="15"/>
  <c r="H108" i="15"/>
  <c r="H107" i="15"/>
  <c r="H106" i="15"/>
  <c r="H105" i="15"/>
  <c r="H104" i="15"/>
  <c r="H103" i="15"/>
  <c r="H102" i="15"/>
  <c r="H101" i="15"/>
  <c r="H100" i="15"/>
  <c r="H99" i="15"/>
  <c r="H98" i="15"/>
  <c r="H97" i="15"/>
  <c r="H96" i="15"/>
  <c r="H95" i="15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H5" i="15"/>
  <c r="E2" i="13"/>
  <c r="H23" i="14"/>
  <c r="K2" i="13"/>
  <c r="H42" i="14"/>
  <c r="Q2" i="13"/>
  <c r="H61" i="14"/>
  <c r="W2" i="13"/>
  <c r="H80" i="14"/>
  <c r="AC2" i="13"/>
  <c r="H99" i="14"/>
  <c r="AI2" i="13"/>
  <c r="H118" i="14"/>
  <c r="AO2" i="13"/>
  <c r="H137" i="14"/>
  <c r="AU2" i="13"/>
  <c r="H156" i="14"/>
  <c r="BA2" i="13"/>
  <c r="H175" i="14"/>
  <c r="BG2" i="13"/>
  <c r="H194" i="14"/>
  <c r="C193" i="14"/>
  <c r="E193" i="14"/>
  <c r="C192" i="14"/>
  <c r="E192" i="14"/>
  <c r="C191" i="14"/>
  <c r="E191" i="14"/>
  <c r="C190" i="14"/>
  <c r="E190" i="14"/>
  <c r="C189" i="14"/>
  <c r="E189" i="14"/>
  <c r="C188" i="14"/>
  <c r="E188" i="14"/>
  <c r="C187" i="14"/>
  <c r="E187" i="14"/>
  <c r="C186" i="14"/>
  <c r="E186" i="14"/>
  <c r="C185" i="14"/>
  <c r="E185" i="14"/>
  <c r="E184" i="14"/>
  <c r="C183" i="14"/>
  <c r="E183" i="14"/>
  <c r="C182" i="14"/>
  <c r="E182" i="14"/>
  <c r="C181" i="14"/>
  <c r="E181" i="14"/>
  <c r="C180" i="14"/>
  <c r="E180" i="14"/>
  <c r="C179" i="14"/>
  <c r="E179" i="14"/>
  <c r="C178" i="14"/>
  <c r="E178" i="14"/>
  <c r="C177" i="14"/>
  <c r="E177" i="14"/>
  <c r="C176" i="14"/>
  <c r="E176" i="14"/>
  <c r="C174" i="14"/>
  <c r="E174" i="14"/>
  <c r="C173" i="14"/>
  <c r="E173" i="14"/>
  <c r="C172" i="14"/>
  <c r="E172" i="14"/>
  <c r="C171" i="14"/>
  <c r="E171" i="14"/>
  <c r="C170" i="14"/>
  <c r="E170" i="14"/>
  <c r="C169" i="14"/>
  <c r="E169" i="14"/>
  <c r="C168" i="14"/>
  <c r="E168" i="14"/>
  <c r="C167" i="14"/>
  <c r="E167" i="14"/>
  <c r="C166" i="14"/>
  <c r="E166" i="14"/>
  <c r="E195" i="14"/>
  <c r="C164" i="14"/>
  <c r="E164" i="14"/>
  <c r="C163" i="14"/>
  <c r="E163" i="14"/>
  <c r="C162" i="14"/>
  <c r="E162" i="14"/>
  <c r="C161" i="14"/>
  <c r="E161" i="14"/>
  <c r="C160" i="14"/>
  <c r="E160" i="14"/>
  <c r="C159" i="14"/>
  <c r="E159" i="14"/>
  <c r="C158" i="14"/>
  <c r="E158" i="14"/>
  <c r="C157" i="14"/>
  <c r="E157" i="14"/>
  <c r="C155" i="14"/>
  <c r="E155" i="14"/>
  <c r="C154" i="14"/>
  <c r="E154" i="14"/>
  <c r="C153" i="14"/>
  <c r="E153" i="14"/>
  <c r="C152" i="14"/>
  <c r="E152" i="14"/>
  <c r="C151" i="14"/>
  <c r="E151" i="14"/>
  <c r="C150" i="14"/>
  <c r="E150" i="14"/>
  <c r="C149" i="14"/>
  <c r="E149" i="14"/>
  <c r="C148" i="14"/>
  <c r="E148" i="14"/>
  <c r="C147" i="14"/>
  <c r="E147" i="14"/>
  <c r="E146" i="14"/>
  <c r="C145" i="14"/>
  <c r="E145" i="14"/>
  <c r="C144" i="14"/>
  <c r="E144" i="14"/>
  <c r="C143" i="14"/>
  <c r="E143" i="14"/>
  <c r="C142" i="14"/>
  <c r="E142" i="14"/>
  <c r="C141" i="14"/>
  <c r="E141" i="14"/>
  <c r="C140" i="14"/>
  <c r="E140" i="14"/>
  <c r="C139" i="14"/>
  <c r="E139" i="14"/>
  <c r="C138" i="14"/>
  <c r="E138" i="14"/>
  <c r="C136" i="14"/>
  <c r="E136" i="14"/>
  <c r="C135" i="14"/>
  <c r="E135" i="14"/>
  <c r="C134" i="14"/>
  <c r="E134" i="14"/>
  <c r="C133" i="14"/>
  <c r="E133" i="14"/>
  <c r="C132" i="14"/>
  <c r="E132" i="14"/>
  <c r="C131" i="14"/>
  <c r="E131" i="14"/>
  <c r="C130" i="14"/>
  <c r="E130" i="14"/>
  <c r="C129" i="14"/>
  <c r="E129" i="14"/>
  <c r="C128" i="14"/>
  <c r="E128" i="14"/>
  <c r="E127" i="14"/>
  <c r="C126" i="14"/>
  <c r="E126" i="14"/>
  <c r="C125" i="14"/>
  <c r="E125" i="14"/>
  <c r="C124" i="14"/>
  <c r="E124" i="14"/>
  <c r="C123" i="14"/>
  <c r="E123" i="14"/>
  <c r="C122" i="14"/>
  <c r="E122" i="14"/>
  <c r="C121" i="14"/>
  <c r="E121" i="14"/>
  <c r="C120" i="14"/>
  <c r="E120" i="14"/>
  <c r="C119" i="14"/>
  <c r="E119" i="14"/>
  <c r="C117" i="14"/>
  <c r="E117" i="14"/>
  <c r="C116" i="14"/>
  <c r="E116" i="14"/>
  <c r="C115" i="14"/>
  <c r="E115" i="14"/>
  <c r="C114" i="14"/>
  <c r="E114" i="14"/>
  <c r="C113" i="14"/>
  <c r="E113" i="14"/>
  <c r="C112" i="14"/>
  <c r="E112" i="14"/>
  <c r="C111" i="14"/>
  <c r="E111" i="14"/>
  <c r="C110" i="14"/>
  <c r="E110" i="14"/>
  <c r="C109" i="14"/>
  <c r="E109" i="14"/>
  <c r="E108" i="14"/>
  <c r="C107" i="14"/>
  <c r="E107" i="14"/>
  <c r="C106" i="14"/>
  <c r="E106" i="14"/>
  <c r="C105" i="14"/>
  <c r="E105" i="14"/>
  <c r="C104" i="14"/>
  <c r="E104" i="14"/>
  <c r="C103" i="14"/>
  <c r="E103" i="14"/>
  <c r="C102" i="14"/>
  <c r="E102" i="14"/>
  <c r="C101" i="14"/>
  <c r="E101" i="14"/>
  <c r="C100" i="14"/>
  <c r="E100" i="14"/>
  <c r="C98" i="14"/>
  <c r="E98" i="14"/>
  <c r="C97" i="14"/>
  <c r="E97" i="14"/>
  <c r="C96" i="14"/>
  <c r="E96" i="14"/>
  <c r="C95" i="14"/>
  <c r="E95" i="14"/>
  <c r="C94" i="14"/>
  <c r="E94" i="14"/>
  <c r="C93" i="14"/>
  <c r="E93" i="14"/>
  <c r="C92" i="14"/>
  <c r="E92" i="14"/>
  <c r="C91" i="14"/>
  <c r="E91" i="14"/>
  <c r="C90" i="14"/>
  <c r="E90" i="14"/>
  <c r="E89" i="14"/>
  <c r="C88" i="14"/>
  <c r="E88" i="14"/>
  <c r="C87" i="14"/>
  <c r="E87" i="14"/>
  <c r="C86" i="14"/>
  <c r="E86" i="14"/>
  <c r="C85" i="14"/>
  <c r="E85" i="14"/>
  <c r="C84" i="14"/>
  <c r="E84" i="14"/>
  <c r="C83" i="14"/>
  <c r="E83" i="14"/>
  <c r="C82" i="14"/>
  <c r="E82" i="14"/>
  <c r="C81" i="14"/>
  <c r="E81" i="14"/>
  <c r="C79" i="14"/>
  <c r="E79" i="14"/>
  <c r="C78" i="14"/>
  <c r="E78" i="14"/>
  <c r="C77" i="14"/>
  <c r="E77" i="14"/>
  <c r="C76" i="14"/>
  <c r="E76" i="14"/>
  <c r="C75" i="14"/>
  <c r="E75" i="14"/>
  <c r="C74" i="14"/>
  <c r="E74" i="14"/>
  <c r="C73" i="14"/>
  <c r="E73" i="14"/>
  <c r="C72" i="14"/>
  <c r="E72" i="14"/>
  <c r="C71" i="14"/>
  <c r="E71" i="14"/>
  <c r="E70" i="14"/>
  <c r="C69" i="14"/>
  <c r="E69" i="14"/>
  <c r="C68" i="14"/>
  <c r="E68" i="14"/>
  <c r="C67" i="14"/>
  <c r="E67" i="14"/>
  <c r="C66" i="14"/>
  <c r="E66" i="14"/>
  <c r="C65" i="14"/>
  <c r="E65" i="14"/>
  <c r="C64" i="14"/>
  <c r="E64" i="14"/>
  <c r="C63" i="14"/>
  <c r="E63" i="14"/>
  <c r="C62" i="14"/>
  <c r="E62" i="14"/>
  <c r="C60" i="14"/>
  <c r="E60" i="14"/>
  <c r="C59" i="14"/>
  <c r="E59" i="14"/>
  <c r="C58" i="14"/>
  <c r="E58" i="14"/>
  <c r="C57" i="14"/>
  <c r="E57" i="14"/>
  <c r="C56" i="14"/>
  <c r="E56" i="14"/>
  <c r="C55" i="14"/>
  <c r="E55" i="14"/>
  <c r="C54" i="14"/>
  <c r="E54" i="14"/>
  <c r="C53" i="14"/>
  <c r="E53" i="14"/>
  <c r="C52" i="14"/>
  <c r="E52" i="14"/>
  <c r="E51" i="14"/>
  <c r="C50" i="14"/>
  <c r="E50" i="14"/>
  <c r="C49" i="14"/>
  <c r="E49" i="14"/>
  <c r="C48" i="14"/>
  <c r="E48" i="14"/>
  <c r="C47" i="14"/>
  <c r="E47" i="14"/>
  <c r="C46" i="14"/>
  <c r="E46" i="14"/>
  <c r="C45" i="14"/>
  <c r="E45" i="14"/>
  <c r="C44" i="14"/>
  <c r="E44" i="14"/>
  <c r="C43" i="14"/>
  <c r="E43" i="14"/>
  <c r="C41" i="14"/>
  <c r="E41" i="14"/>
  <c r="C40" i="14"/>
  <c r="E40" i="14"/>
  <c r="C39" i="14"/>
  <c r="E39" i="14"/>
  <c r="C38" i="14"/>
  <c r="E38" i="14"/>
  <c r="C37" i="14"/>
  <c r="E37" i="14"/>
  <c r="C36" i="14"/>
  <c r="E36" i="14"/>
  <c r="C35" i="14"/>
  <c r="E35" i="14"/>
  <c r="C34" i="14"/>
  <c r="E34" i="14"/>
  <c r="C33" i="14"/>
  <c r="E33" i="14"/>
  <c r="E32" i="14"/>
  <c r="C31" i="14"/>
  <c r="E31" i="14"/>
  <c r="C30" i="14"/>
  <c r="E30" i="14"/>
  <c r="C29" i="14"/>
  <c r="E29" i="14"/>
  <c r="C28" i="14"/>
  <c r="E28" i="14"/>
  <c r="C27" i="14"/>
  <c r="E27" i="14"/>
  <c r="C26" i="14"/>
  <c r="E26" i="14"/>
  <c r="C25" i="14"/>
  <c r="E25" i="14"/>
  <c r="C24" i="14"/>
  <c r="E24" i="14"/>
  <c r="C22" i="14"/>
  <c r="E22" i="14"/>
  <c r="C21" i="14"/>
  <c r="E21" i="14"/>
  <c r="C20" i="14"/>
  <c r="E20" i="14"/>
  <c r="C19" i="14"/>
  <c r="E19" i="14"/>
  <c r="C18" i="14"/>
  <c r="E18" i="14"/>
  <c r="C17" i="14"/>
  <c r="E17" i="14"/>
  <c r="C16" i="14"/>
  <c r="E16" i="14"/>
  <c r="C15" i="14"/>
  <c r="E15" i="14"/>
  <c r="C14" i="14"/>
  <c r="E14" i="14"/>
  <c r="E13" i="14"/>
  <c r="C12" i="14"/>
  <c r="E12" i="14"/>
  <c r="C11" i="14"/>
  <c r="E11" i="14"/>
  <c r="C10" i="14"/>
  <c r="E10" i="14"/>
  <c r="C9" i="14"/>
  <c r="E9" i="14"/>
  <c r="C8" i="14"/>
  <c r="E8" i="14"/>
  <c r="C7" i="14"/>
  <c r="E7" i="14"/>
  <c r="C6" i="14"/>
  <c r="E6" i="14"/>
  <c r="C5" i="14"/>
  <c r="E5" i="14"/>
  <c r="A1" i="14"/>
  <c r="A1" i="13"/>
  <c r="E193" i="11"/>
  <c r="E192" i="11"/>
  <c r="E191" i="11"/>
  <c r="E190" i="11"/>
  <c r="E189" i="11"/>
  <c r="E188" i="11"/>
  <c r="E187" i="11"/>
  <c r="E186" i="11"/>
  <c r="E185" i="11"/>
  <c r="E184" i="11"/>
  <c r="E182" i="11"/>
  <c r="E181" i="11"/>
  <c r="E180" i="11"/>
  <c r="E178" i="11"/>
  <c r="E177" i="11"/>
  <c r="E176" i="11"/>
  <c r="E174" i="11"/>
  <c r="E154" i="11"/>
  <c r="E153" i="11"/>
  <c r="E152" i="11"/>
  <c r="E151" i="11"/>
  <c r="E150" i="11"/>
  <c r="E143" i="11"/>
  <c r="E142" i="11"/>
  <c r="E140" i="11"/>
  <c r="E139" i="11"/>
  <c r="E135" i="11"/>
  <c r="E134" i="11"/>
  <c r="E133" i="11"/>
  <c r="E132" i="11"/>
  <c r="E131" i="11"/>
  <c r="E124" i="11"/>
  <c r="E123" i="11"/>
  <c r="E120" i="11"/>
  <c r="E108" i="11"/>
  <c r="E106" i="11"/>
  <c r="E98" i="11"/>
  <c r="E97" i="11"/>
  <c r="E96" i="11"/>
  <c r="E95" i="11"/>
  <c r="E94" i="11"/>
  <c r="E93" i="11"/>
  <c r="E92" i="11"/>
  <c r="E89" i="11"/>
  <c r="E88" i="11"/>
  <c r="E87" i="11"/>
  <c r="E86" i="11"/>
  <c r="E85" i="11"/>
  <c r="E83" i="11"/>
  <c r="E82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5" i="11"/>
  <c r="E44" i="11"/>
  <c r="E43" i="11"/>
  <c r="E19" i="11"/>
  <c r="F19" i="11"/>
  <c r="E195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5" i="9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5" i="8"/>
  <c r="A1" i="7"/>
  <c r="A1" i="4"/>
  <c r="G41" i="7"/>
  <c r="F41" i="7"/>
  <c r="C41" i="7"/>
  <c r="E41" i="7"/>
  <c r="G40" i="7"/>
  <c r="F40" i="7"/>
  <c r="C40" i="7"/>
  <c r="E40" i="7"/>
  <c r="G39" i="7"/>
  <c r="F39" i="7"/>
  <c r="C39" i="7"/>
  <c r="E39" i="7"/>
  <c r="G38" i="7"/>
  <c r="F38" i="7"/>
  <c r="C38" i="7"/>
  <c r="E38" i="7"/>
  <c r="G37" i="7"/>
  <c r="F37" i="7"/>
  <c r="C37" i="7"/>
  <c r="E37" i="7"/>
  <c r="G36" i="7"/>
  <c r="F36" i="7"/>
  <c r="C36" i="7"/>
  <c r="E36" i="7"/>
  <c r="G35" i="7"/>
  <c r="F35" i="7"/>
  <c r="C35" i="7"/>
  <c r="E35" i="7"/>
  <c r="G34" i="7"/>
  <c r="F34" i="7"/>
  <c r="C34" i="7"/>
  <c r="E34" i="7"/>
  <c r="G33" i="7"/>
  <c r="F33" i="7"/>
  <c r="C33" i="7"/>
  <c r="E33" i="7"/>
  <c r="G32" i="7"/>
  <c r="F32" i="7"/>
  <c r="E32" i="7"/>
  <c r="G31" i="7"/>
  <c r="F31" i="7"/>
  <c r="C31" i="7"/>
  <c r="E31" i="7"/>
  <c r="G30" i="7"/>
  <c r="F30" i="7"/>
  <c r="C30" i="7"/>
  <c r="E30" i="7"/>
  <c r="G29" i="7"/>
  <c r="F29" i="7"/>
  <c r="C29" i="7"/>
  <c r="E29" i="7"/>
  <c r="G28" i="7"/>
  <c r="F28" i="7"/>
  <c r="C28" i="7"/>
  <c r="E28" i="7"/>
  <c r="G27" i="7"/>
  <c r="F27" i="7"/>
  <c r="C27" i="7"/>
  <c r="E27" i="7"/>
  <c r="G26" i="7"/>
  <c r="F26" i="7"/>
  <c r="C26" i="7"/>
  <c r="E26" i="7"/>
  <c r="G25" i="7"/>
  <c r="F25" i="7"/>
  <c r="C25" i="7"/>
  <c r="E25" i="7"/>
  <c r="G24" i="7"/>
  <c r="F24" i="7"/>
  <c r="C24" i="7"/>
  <c r="E24" i="7"/>
  <c r="G41" i="4"/>
  <c r="F41" i="4"/>
  <c r="C41" i="4"/>
  <c r="E41" i="4"/>
  <c r="G40" i="4"/>
  <c r="F40" i="4"/>
  <c r="C40" i="4"/>
  <c r="E40" i="4"/>
  <c r="G39" i="4"/>
  <c r="F39" i="4"/>
  <c r="C39" i="4"/>
  <c r="E39" i="4"/>
  <c r="G38" i="4"/>
  <c r="F38" i="4"/>
  <c r="C38" i="4"/>
  <c r="E38" i="4"/>
  <c r="G37" i="4"/>
  <c r="F37" i="4"/>
  <c r="C37" i="4"/>
  <c r="E37" i="4"/>
  <c r="G36" i="4"/>
  <c r="F36" i="4"/>
  <c r="C36" i="4"/>
  <c r="E36" i="4"/>
  <c r="G35" i="4"/>
  <c r="F35" i="4"/>
  <c r="C35" i="4"/>
  <c r="E35" i="4"/>
  <c r="G34" i="4"/>
  <c r="F34" i="4"/>
  <c r="C34" i="4"/>
  <c r="E34" i="4"/>
  <c r="G33" i="4"/>
  <c r="F33" i="4"/>
  <c r="C33" i="4"/>
  <c r="E33" i="4"/>
  <c r="G32" i="4"/>
  <c r="F32" i="4"/>
  <c r="E32" i="4"/>
  <c r="G31" i="4"/>
  <c r="F31" i="4"/>
  <c r="C31" i="4"/>
  <c r="E31" i="4"/>
  <c r="G30" i="4"/>
  <c r="F30" i="4"/>
  <c r="C30" i="4"/>
  <c r="E30" i="4"/>
  <c r="G29" i="4"/>
  <c r="F29" i="4"/>
  <c r="C29" i="4"/>
  <c r="E29" i="4"/>
  <c r="G28" i="4"/>
  <c r="F28" i="4"/>
  <c r="C28" i="4"/>
  <c r="E28" i="4"/>
  <c r="G27" i="4"/>
  <c r="F27" i="4"/>
  <c r="C27" i="4"/>
  <c r="E27" i="4"/>
  <c r="G26" i="4"/>
  <c r="F26" i="4"/>
  <c r="C26" i="4"/>
  <c r="E26" i="4"/>
  <c r="G25" i="4"/>
  <c r="F25" i="4"/>
  <c r="C25" i="4"/>
  <c r="E25" i="4"/>
  <c r="G24" i="4"/>
  <c r="F24" i="4"/>
  <c r="C24" i="4"/>
  <c r="E24" i="4"/>
  <c r="F6" i="7"/>
  <c r="G6" i="7"/>
  <c r="F7" i="7"/>
  <c r="G7" i="7"/>
  <c r="F8" i="7"/>
  <c r="G8" i="7"/>
  <c r="F9" i="7"/>
  <c r="G9" i="7"/>
  <c r="F10" i="7"/>
  <c r="G10" i="7"/>
  <c r="F11" i="7"/>
  <c r="G11" i="7"/>
  <c r="F12" i="7"/>
  <c r="G12" i="7"/>
  <c r="F13" i="7"/>
  <c r="G13" i="7"/>
  <c r="F14" i="7"/>
  <c r="G14" i="7"/>
  <c r="F15" i="7"/>
  <c r="G15" i="7"/>
  <c r="F16" i="7"/>
  <c r="G16" i="7"/>
  <c r="F17" i="7"/>
  <c r="G17" i="7"/>
  <c r="F18" i="7"/>
  <c r="G18" i="7"/>
  <c r="F19" i="7"/>
  <c r="G19" i="7"/>
  <c r="F20" i="7"/>
  <c r="G20" i="7"/>
  <c r="F21" i="7"/>
  <c r="G21" i="7"/>
  <c r="F22" i="7"/>
  <c r="G22" i="7"/>
  <c r="F43" i="7"/>
  <c r="G43" i="7"/>
  <c r="F44" i="7"/>
  <c r="G44" i="7"/>
  <c r="F45" i="7"/>
  <c r="G45" i="7"/>
  <c r="F46" i="7"/>
  <c r="G46" i="7"/>
  <c r="F47" i="7"/>
  <c r="G47" i="7"/>
  <c r="F48" i="7"/>
  <c r="G48" i="7"/>
  <c r="F49" i="7"/>
  <c r="G49" i="7"/>
  <c r="F50" i="7"/>
  <c r="G50" i="7"/>
  <c r="F51" i="7"/>
  <c r="G51" i="7"/>
  <c r="F52" i="7"/>
  <c r="G52" i="7"/>
  <c r="F53" i="7"/>
  <c r="G53" i="7"/>
  <c r="F54" i="7"/>
  <c r="G54" i="7"/>
  <c r="F55" i="7"/>
  <c r="G55" i="7"/>
  <c r="F56" i="7"/>
  <c r="G56" i="7"/>
  <c r="F57" i="7"/>
  <c r="G57" i="7"/>
  <c r="F58" i="7"/>
  <c r="G58" i="7"/>
  <c r="F59" i="7"/>
  <c r="G59" i="7"/>
  <c r="F60" i="7"/>
  <c r="G60" i="7"/>
  <c r="F62" i="7"/>
  <c r="G62" i="7"/>
  <c r="F63" i="7"/>
  <c r="G63" i="7"/>
  <c r="F64" i="7"/>
  <c r="G64" i="7"/>
  <c r="F65" i="7"/>
  <c r="G65" i="7"/>
  <c r="F66" i="7"/>
  <c r="G66" i="7"/>
  <c r="F67" i="7"/>
  <c r="G67" i="7"/>
  <c r="F68" i="7"/>
  <c r="G68" i="7"/>
  <c r="F69" i="7"/>
  <c r="G69" i="7"/>
  <c r="F70" i="7"/>
  <c r="G70" i="7"/>
  <c r="F71" i="7"/>
  <c r="G71" i="7"/>
  <c r="F72" i="7"/>
  <c r="G72" i="7"/>
  <c r="F73" i="7"/>
  <c r="G73" i="7"/>
  <c r="F74" i="7"/>
  <c r="G74" i="7"/>
  <c r="F75" i="7"/>
  <c r="G75" i="7"/>
  <c r="F76" i="7"/>
  <c r="G76" i="7"/>
  <c r="F77" i="7"/>
  <c r="G77" i="7"/>
  <c r="F78" i="7"/>
  <c r="G78" i="7"/>
  <c r="F79" i="7"/>
  <c r="G79" i="7"/>
  <c r="F81" i="7"/>
  <c r="G81" i="7"/>
  <c r="F82" i="7"/>
  <c r="G82" i="7"/>
  <c r="F83" i="7"/>
  <c r="G83" i="7"/>
  <c r="F84" i="7"/>
  <c r="G84" i="7"/>
  <c r="F85" i="7"/>
  <c r="G85" i="7"/>
  <c r="F86" i="7"/>
  <c r="G86" i="7"/>
  <c r="F87" i="7"/>
  <c r="G87" i="7"/>
  <c r="F88" i="7"/>
  <c r="G88" i="7"/>
  <c r="F89" i="7"/>
  <c r="G89" i="7"/>
  <c r="F90" i="7"/>
  <c r="G90" i="7"/>
  <c r="F91" i="7"/>
  <c r="G91" i="7"/>
  <c r="F92" i="7"/>
  <c r="G92" i="7"/>
  <c r="F93" i="7"/>
  <c r="G93" i="7"/>
  <c r="F94" i="7"/>
  <c r="G94" i="7"/>
  <c r="F95" i="7"/>
  <c r="G95" i="7"/>
  <c r="F96" i="7"/>
  <c r="G96" i="7"/>
  <c r="F97" i="7"/>
  <c r="G97" i="7"/>
  <c r="F98" i="7"/>
  <c r="G98" i="7"/>
  <c r="F100" i="7"/>
  <c r="G100" i="7"/>
  <c r="F101" i="7"/>
  <c r="G101" i="7"/>
  <c r="F102" i="7"/>
  <c r="G102" i="7"/>
  <c r="F103" i="7"/>
  <c r="G103" i="7"/>
  <c r="F104" i="7"/>
  <c r="G104" i="7"/>
  <c r="F105" i="7"/>
  <c r="G105" i="7"/>
  <c r="F106" i="7"/>
  <c r="G106" i="7"/>
  <c r="F107" i="7"/>
  <c r="G107" i="7"/>
  <c r="F108" i="7"/>
  <c r="G108" i="7"/>
  <c r="F109" i="7"/>
  <c r="G109" i="7"/>
  <c r="F110" i="7"/>
  <c r="G110" i="7"/>
  <c r="F111" i="7"/>
  <c r="G111" i="7"/>
  <c r="F112" i="7"/>
  <c r="G112" i="7"/>
  <c r="F113" i="7"/>
  <c r="G113" i="7"/>
  <c r="F114" i="7"/>
  <c r="G114" i="7"/>
  <c r="F115" i="7"/>
  <c r="G115" i="7"/>
  <c r="F116" i="7"/>
  <c r="G116" i="7"/>
  <c r="F117" i="7"/>
  <c r="G117" i="7"/>
  <c r="F119" i="7"/>
  <c r="G119" i="7"/>
  <c r="F120" i="7"/>
  <c r="G120" i="7"/>
  <c r="F121" i="7"/>
  <c r="G121" i="7"/>
  <c r="F122" i="7"/>
  <c r="G122" i="7"/>
  <c r="F123" i="7"/>
  <c r="G123" i="7"/>
  <c r="F124" i="7"/>
  <c r="G124" i="7"/>
  <c r="F125" i="7"/>
  <c r="G125" i="7"/>
  <c r="F126" i="7"/>
  <c r="G126" i="7"/>
  <c r="F127" i="7"/>
  <c r="G127" i="7"/>
  <c r="F128" i="7"/>
  <c r="G128" i="7"/>
  <c r="F129" i="7"/>
  <c r="G129" i="7"/>
  <c r="F130" i="7"/>
  <c r="G130" i="7"/>
  <c r="F131" i="7"/>
  <c r="G131" i="7"/>
  <c r="F132" i="7"/>
  <c r="G132" i="7"/>
  <c r="F133" i="7"/>
  <c r="G133" i="7"/>
  <c r="F134" i="7"/>
  <c r="G134" i="7"/>
  <c r="F135" i="7"/>
  <c r="G135" i="7"/>
  <c r="F136" i="7"/>
  <c r="G136" i="7"/>
  <c r="F138" i="7"/>
  <c r="G138" i="7"/>
  <c r="F139" i="7"/>
  <c r="G139" i="7"/>
  <c r="F140" i="7"/>
  <c r="G140" i="7"/>
  <c r="F141" i="7"/>
  <c r="G141" i="7"/>
  <c r="F142" i="7"/>
  <c r="G142" i="7"/>
  <c r="F143" i="7"/>
  <c r="G143" i="7"/>
  <c r="F144" i="7"/>
  <c r="G144" i="7"/>
  <c r="F145" i="7"/>
  <c r="G145" i="7"/>
  <c r="F146" i="7"/>
  <c r="G146" i="7"/>
  <c r="F147" i="7"/>
  <c r="G147" i="7"/>
  <c r="F148" i="7"/>
  <c r="G148" i="7"/>
  <c r="F149" i="7"/>
  <c r="G149" i="7"/>
  <c r="F150" i="7"/>
  <c r="G150" i="7"/>
  <c r="F151" i="7"/>
  <c r="G151" i="7"/>
  <c r="F152" i="7"/>
  <c r="G152" i="7"/>
  <c r="F153" i="7"/>
  <c r="G153" i="7"/>
  <c r="F154" i="7"/>
  <c r="G154" i="7"/>
  <c r="F155" i="7"/>
  <c r="G155" i="7"/>
  <c r="F157" i="7"/>
  <c r="G157" i="7"/>
  <c r="F158" i="7"/>
  <c r="G158" i="7"/>
  <c r="F159" i="7"/>
  <c r="G159" i="7"/>
  <c r="F160" i="7"/>
  <c r="G160" i="7"/>
  <c r="F161" i="7"/>
  <c r="G161" i="7"/>
  <c r="F162" i="7"/>
  <c r="G162" i="7"/>
  <c r="F163" i="7"/>
  <c r="G163" i="7"/>
  <c r="F164" i="7"/>
  <c r="G164" i="7"/>
  <c r="F165" i="7"/>
  <c r="G165" i="7"/>
  <c r="F166" i="7"/>
  <c r="G166" i="7"/>
  <c r="F167" i="7"/>
  <c r="G167" i="7"/>
  <c r="F168" i="7"/>
  <c r="G168" i="7"/>
  <c r="F169" i="7"/>
  <c r="G169" i="7"/>
  <c r="F170" i="7"/>
  <c r="G170" i="7"/>
  <c r="F171" i="7"/>
  <c r="G171" i="7"/>
  <c r="F172" i="7"/>
  <c r="G172" i="7"/>
  <c r="F173" i="7"/>
  <c r="G173" i="7"/>
  <c r="F174" i="7"/>
  <c r="G174" i="7"/>
  <c r="F176" i="7"/>
  <c r="G176" i="7"/>
  <c r="F177" i="7"/>
  <c r="G177" i="7"/>
  <c r="F178" i="7"/>
  <c r="G178" i="7"/>
  <c r="F179" i="7"/>
  <c r="G179" i="7"/>
  <c r="F180" i="7"/>
  <c r="G180" i="7"/>
  <c r="F181" i="7"/>
  <c r="G181" i="7"/>
  <c r="F182" i="7"/>
  <c r="G182" i="7"/>
  <c r="F183" i="7"/>
  <c r="G183" i="7"/>
  <c r="F184" i="7"/>
  <c r="G184" i="7"/>
  <c r="F185" i="7"/>
  <c r="G185" i="7"/>
  <c r="F186" i="7"/>
  <c r="G186" i="7"/>
  <c r="F187" i="7"/>
  <c r="G187" i="7"/>
  <c r="F188" i="7"/>
  <c r="G188" i="7"/>
  <c r="F189" i="7"/>
  <c r="G189" i="7"/>
  <c r="F190" i="7"/>
  <c r="G190" i="7"/>
  <c r="F191" i="7"/>
  <c r="G191" i="7"/>
  <c r="F192" i="7"/>
  <c r="G192" i="7"/>
  <c r="F193" i="7"/>
  <c r="G193" i="7"/>
  <c r="F5" i="4"/>
  <c r="G5" i="4"/>
  <c r="G197" i="4"/>
  <c r="F197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5" i="7"/>
  <c r="F5" i="7"/>
  <c r="F197" i="7"/>
  <c r="C193" i="7"/>
  <c r="E193" i="7"/>
  <c r="C192" i="7"/>
  <c r="E192" i="7"/>
  <c r="C191" i="7"/>
  <c r="E191" i="7"/>
  <c r="C190" i="7"/>
  <c r="E190" i="7"/>
  <c r="C189" i="7"/>
  <c r="E189" i="7"/>
  <c r="C188" i="7"/>
  <c r="E188" i="7"/>
  <c r="C187" i="7"/>
  <c r="E187" i="7"/>
  <c r="C186" i="7"/>
  <c r="E186" i="7"/>
  <c r="C185" i="7"/>
  <c r="E185" i="7"/>
  <c r="E184" i="7"/>
  <c r="C183" i="7"/>
  <c r="E183" i="7"/>
  <c r="C182" i="7"/>
  <c r="E182" i="7"/>
  <c r="C181" i="7"/>
  <c r="E181" i="7"/>
  <c r="C180" i="7"/>
  <c r="E180" i="7"/>
  <c r="C179" i="7"/>
  <c r="E179" i="7"/>
  <c r="C178" i="7"/>
  <c r="E178" i="7"/>
  <c r="C177" i="7"/>
  <c r="E177" i="7"/>
  <c r="C176" i="7"/>
  <c r="E176" i="7"/>
  <c r="C174" i="7"/>
  <c r="E174" i="7"/>
  <c r="C173" i="7"/>
  <c r="E173" i="7"/>
  <c r="C172" i="7"/>
  <c r="E172" i="7"/>
  <c r="C171" i="7"/>
  <c r="E171" i="7"/>
  <c r="C170" i="7"/>
  <c r="E170" i="7"/>
  <c r="C169" i="7"/>
  <c r="E169" i="7"/>
  <c r="C168" i="7"/>
  <c r="E168" i="7"/>
  <c r="C167" i="7"/>
  <c r="E167" i="7"/>
  <c r="C166" i="7"/>
  <c r="E166" i="7"/>
  <c r="E165" i="7"/>
  <c r="C164" i="7"/>
  <c r="E164" i="7"/>
  <c r="C163" i="7"/>
  <c r="E163" i="7"/>
  <c r="C162" i="7"/>
  <c r="E162" i="7"/>
  <c r="C161" i="7"/>
  <c r="E161" i="7"/>
  <c r="C160" i="7"/>
  <c r="E160" i="7"/>
  <c r="C159" i="7"/>
  <c r="E159" i="7"/>
  <c r="C158" i="7"/>
  <c r="E158" i="7"/>
  <c r="C157" i="7"/>
  <c r="E157" i="7"/>
  <c r="C155" i="7"/>
  <c r="E155" i="7"/>
  <c r="C154" i="7"/>
  <c r="E154" i="7"/>
  <c r="C153" i="7"/>
  <c r="E153" i="7"/>
  <c r="C152" i="7"/>
  <c r="E152" i="7"/>
  <c r="C151" i="7"/>
  <c r="E151" i="7"/>
  <c r="C150" i="7"/>
  <c r="E150" i="7"/>
  <c r="C149" i="7"/>
  <c r="E149" i="7"/>
  <c r="C148" i="7"/>
  <c r="E148" i="7"/>
  <c r="C147" i="7"/>
  <c r="E147" i="7"/>
  <c r="E146" i="7"/>
  <c r="C145" i="7"/>
  <c r="E145" i="7"/>
  <c r="C144" i="7"/>
  <c r="E144" i="7"/>
  <c r="C143" i="7"/>
  <c r="E143" i="7"/>
  <c r="C142" i="7"/>
  <c r="E142" i="7"/>
  <c r="C141" i="7"/>
  <c r="E141" i="7"/>
  <c r="C140" i="7"/>
  <c r="E140" i="7"/>
  <c r="C139" i="7"/>
  <c r="E139" i="7"/>
  <c r="C138" i="7"/>
  <c r="E138" i="7"/>
  <c r="C136" i="7"/>
  <c r="E136" i="7"/>
  <c r="C135" i="7"/>
  <c r="E135" i="7"/>
  <c r="C134" i="7"/>
  <c r="E134" i="7"/>
  <c r="C133" i="7"/>
  <c r="E133" i="7"/>
  <c r="C132" i="7"/>
  <c r="E132" i="7"/>
  <c r="C131" i="7"/>
  <c r="E131" i="7"/>
  <c r="C130" i="7"/>
  <c r="E130" i="7"/>
  <c r="C129" i="7"/>
  <c r="E129" i="7"/>
  <c r="C128" i="7"/>
  <c r="E128" i="7"/>
  <c r="E127" i="7"/>
  <c r="C126" i="7"/>
  <c r="E126" i="7"/>
  <c r="C125" i="7"/>
  <c r="E125" i="7"/>
  <c r="C124" i="7"/>
  <c r="E124" i="7"/>
  <c r="C123" i="7"/>
  <c r="E123" i="7"/>
  <c r="C122" i="7"/>
  <c r="E122" i="7"/>
  <c r="C121" i="7"/>
  <c r="E121" i="7"/>
  <c r="C120" i="7"/>
  <c r="E120" i="7"/>
  <c r="C119" i="7"/>
  <c r="E119" i="7"/>
  <c r="C117" i="7"/>
  <c r="E117" i="7"/>
  <c r="C116" i="7"/>
  <c r="E116" i="7"/>
  <c r="C115" i="7"/>
  <c r="E115" i="7"/>
  <c r="C114" i="7"/>
  <c r="E114" i="7"/>
  <c r="C113" i="7"/>
  <c r="E113" i="7"/>
  <c r="C112" i="7"/>
  <c r="E112" i="7"/>
  <c r="C111" i="7"/>
  <c r="E111" i="7"/>
  <c r="C110" i="7"/>
  <c r="E110" i="7"/>
  <c r="C109" i="7"/>
  <c r="E109" i="7"/>
  <c r="E108" i="7"/>
  <c r="C107" i="7"/>
  <c r="E107" i="7"/>
  <c r="C106" i="7"/>
  <c r="E106" i="7"/>
  <c r="C105" i="7"/>
  <c r="E105" i="7"/>
  <c r="C104" i="7"/>
  <c r="E104" i="7"/>
  <c r="C103" i="7"/>
  <c r="E103" i="7"/>
  <c r="C102" i="7"/>
  <c r="E102" i="7"/>
  <c r="C101" i="7"/>
  <c r="E101" i="7"/>
  <c r="C100" i="7"/>
  <c r="E100" i="7"/>
  <c r="C98" i="7"/>
  <c r="E98" i="7"/>
  <c r="C97" i="7"/>
  <c r="E97" i="7"/>
  <c r="C96" i="7"/>
  <c r="E96" i="7"/>
  <c r="C95" i="7"/>
  <c r="E95" i="7"/>
  <c r="C94" i="7"/>
  <c r="E94" i="7"/>
  <c r="C93" i="7"/>
  <c r="E93" i="7"/>
  <c r="C92" i="7"/>
  <c r="E92" i="7"/>
  <c r="C91" i="7"/>
  <c r="E91" i="7"/>
  <c r="C90" i="7"/>
  <c r="E90" i="7"/>
  <c r="E89" i="7"/>
  <c r="C88" i="7"/>
  <c r="E88" i="7"/>
  <c r="C87" i="7"/>
  <c r="E87" i="7"/>
  <c r="C86" i="7"/>
  <c r="E86" i="7"/>
  <c r="C85" i="7"/>
  <c r="E85" i="7"/>
  <c r="C84" i="7"/>
  <c r="E84" i="7"/>
  <c r="C83" i="7"/>
  <c r="E83" i="7"/>
  <c r="C82" i="7"/>
  <c r="E82" i="7"/>
  <c r="C81" i="7"/>
  <c r="E81" i="7"/>
  <c r="C79" i="7"/>
  <c r="E79" i="7"/>
  <c r="C78" i="7"/>
  <c r="E78" i="7"/>
  <c r="C77" i="7"/>
  <c r="E77" i="7"/>
  <c r="C76" i="7"/>
  <c r="E76" i="7"/>
  <c r="C75" i="7"/>
  <c r="E75" i="7"/>
  <c r="C74" i="7"/>
  <c r="E74" i="7"/>
  <c r="C73" i="7"/>
  <c r="E73" i="7"/>
  <c r="C72" i="7"/>
  <c r="E72" i="7"/>
  <c r="C71" i="7"/>
  <c r="E71" i="7"/>
  <c r="E70" i="7"/>
  <c r="C69" i="7"/>
  <c r="E69" i="7"/>
  <c r="C68" i="7"/>
  <c r="E68" i="7"/>
  <c r="C67" i="7"/>
  <c r="E67" i="7"/>
  <c r="C66" i="7"/>
  <c r="E66" i="7"/>
  <c r="C65" i="7"/>
  <c r="E65" i="7"/>
  <c r="C64" i="7"/>
  <c r="E64" i="7"/>
  <c r="C63" i="7"/>
  <c r="E63" i="7"/>
  <c r="C62" i="7"/>
  <c r="E62" i="7"/>
  <c r="C60" i="7"/>
  <c r="E60" i="7"/>
  <c r="C59" i="7"/>
  <c r="E59" i="7"/>
  <c r="C58" i="7"/>
  <c r="E58" i="7"/>
  <c r="C57" i="7"/>
  <c r="E57" i="7"/>
  <c r="C56" i="7"/>
  <c r="E56" i="7"/>
  <c r="C55" i="7"/>
  <c r="E55" i="7"/>
  <c r="C54" i="7"/>
  <c r="E54" i="7"/>
  <c r="C53" i="7"/>
  <c r="E53" i="7"/>
  <c r="C52" i="7"/>
  <c r="E52" i="7"/>
  <c r="E51" i="7"/>
  <c r="C50" i="7"/>
  <c r="E50" i="7"/>
  <c r="C49" i="7"/>
  <c r="E49" i="7"/>
  <c r="C48" i="7"/>
  <c r="E48" i="7"/>
  <c r="C47" i="7"/>
  <c r="E47" i="7"/>
  <c r="C46" i="7"/>
  <c r="E46" i="7"/>
  <c r="C45" i="7"/>
  <c r="E45" i="7"/>
  <c r="C44" i="7"/>
  <c r="E44" i="7"/>
  <c r="C43" i="7"/>
  <c r="E43" i="7"/>
  <c r="C22" i="7"/>
  <c r="E22" i="7"/>
  <c r="C21" i="7"/>
  <c r="E21" i="7"/>
  <c r="C20" i="7"/>
  <c r="E20" i="7"/>
  <c r="C19" i="7"/>
  <c r="E19" i="7"/>
  <c r="C18" i="7"/>
  <c r="E18" i="7"/>
  <c r="C17" i="7"/>
  <c r="E17" i="7"/>
  <c r="C16" i="7"/>
  <c r="E16" i="7"/>
  <c r="C15" i="7"/>
  <c r="E15" i="7"/>
  <c r="C14" i="7"/>
  <c r="E14" i="7"/>
  <c r="E13" i="7"/>
  <c r="C12" i="7"/>
  <c r="E12" i="7"/>
  <c r="C11" i="7"/>
  <c r="E11" i="7"/>
  <c r="C10" i="7"/>
  <c r="E10" i="7"/>
  <c r="C9" i="7"/>
  <c r="E9" i="7"/>
  <c r="C8" i="7"/>
  <c r="E8" i="7"/>
  <c r="C7" i="7"/>
  <c r="E7" i="7"/>
  <c r="C6" i="7"/>
  <c r="E6" i="7"/>
  <c r="C5" i="7"/>
  <c r="E5" i="7"/>
  <c r="C193" i="4"/>
  <c r="E193" i="4"/>
  <c r="C192" i="4"/>
  <c r="E192" i="4"/>
  <c r="C191" i="4"/>
  <c r="E191" i="4"/>
  <c r="C190" i="4"/>
  <c r="E190" i="4"/>
  <c r="C189" i="4"/>
  <c r="E189" i="4"/>
  <c r="C188" i="4"/>
  <c r="E188" i="4"/>
  <c r="C187" i="4"/>
  <c r="E187" i="4"/>
  <c r="C186" i="4"/>
  <c r="E186" i="4"/>
  <c r="C185" i="4"/>
  <c r="E185" i="4"/>
  <c r="E184" i="4"/>
  <c r="C183" i="4"/>
  <c r="E183" i="4"/>
  <c r="C182" i="4"/>
  <c r="E182" i="4"/>
  <c r="C181" i="4"/>
  <c r="E181" i="4"/>
  <c r="C180" i="4"/>
  <c r="E180" i="4"/>
  <c r="C179" i="4"/>
  <c r="E179" i="4"/>
  <c r="C178" i="4"/>
  <c r="E178" i="4"/>
  <c r="C177" i="4"/>
  <c r="E177" i="4"/>
  <c r="C176" i="4"/>
  <c r="E176" i="4"/>
  <c r="C174" i="4"/>
  <c r="E174" i="4"/>
  <c r="C173" i="4"/>
  <c r="E173" i="4"/>
  <c r="C172" i="4"/>
  <c r="E172" i="4"/>
  <c r="C171" i="4"/>
  <c r="E171" i="4"/>
  <c r="C170" i="4"/>
  <c r="E170" i="4"/>
  <c r="C169" i="4"/>
  <c r="E169" i="4"/>
  <c r="C168" i="4"/>
  <c r="E168" i="4"/>
  <c r="C167" i="4"/>
  <c r="E167" i="4"/>
  <c r="C166" i="4"/>
  <c r="E166" i="4"/>
  <c r="E165" i="4"/>
  <c r="C164" i="4"/>
  <c r="E164" i="4"/>
  <c r="C163" i="4"/>
  <c r="E163" i="4"/>
  <c r="C162" i="4"/>
  <c r="E162" i="4"/>
  <c r="C161" i="4"/>
  <c r="E161" i="4"/>
  <c r="C160" i="4"/>
  <c r="E160" i="4"/>
  <c r="C159" i="4"/>
  <c r="E159" i="4"/>
  <c r="C158" i="4"/>
  <c r="E158" i="4"/>
  <c r="C157" i="4"/>
  <c r="E157" i="4"/>
  <c r="C155" i="4"/>
  <c r="E155" i="4"/>
  <c r="C154" i="4"/>
  <c r="E154" i="4"/>
  <c r="C153" i="4"/>
  <c r="E153" i="4"/>
  <c r="C152" i="4"/>
  <c r="E152" i="4"/>
  <c r="C151" i="4"/>
  <c r="E151" i="4"/>
  <c r="C150" i="4"/>
  <c r="E150" i="4"/>
  <c r="C149" i="4"/>
  <c r="E149" i="4"/>
  <c r="C148" i="4"/>
  <c r="E148" i="4"/>
  <c r="C147" i="4"/>
  <c r="E147" i="4"/>
  <c r="E146" i="4"/>
  <c r="C145" i="4"/>
  <c r="E145" i="4"/>
  <c r="C144" i="4"/>
  <c r="E144" i="4"/>
  <c r="C143" i="4"/>
  <c r="E143" i="4"/>
  <c r="C142" i="4"/>
  <c r="E142" i="4"/>
  <c r="C141" i="4"/>
  <c r="E141" i="4"/>
  <c r="C140" i="4"/>
  <c r="E140" i="4"/>
  <c r="C139" i="4"/>
  <c r="E139" i="4"/>
  <c r="C138" i="4"/>
  <c r="E138" i="4"/>
  <c r="C136" i="4"/>
  <c r="E136" i="4"/>
  <c r="C135" i="4"/>
  <c r="E135" i="4"/>
  <c r="C134" i="4"/>
  <c r="E134" i="4"/>
  <c r="C133" i="4"/>
  <c r="E133" i="4"/>
  <c r="C132" i="4"/>
  <c r="E132" i="4"/>
  <c r="C131" i="4"/>
  <c r="E131" i="4"/>
  <c r="C130" i="4"/>
  <c r="E130" i="4"/>
  <c r="C129" i="4"/>
  <c r="E129" i="4"/>
  <c r="C128" i="4"/>
  <c r="E128" i="4"/>
  <c r="E127" i="4"/>
  <c r="C126" i="4"/>
  <c r="E126" i="4"/>
  <c r="C125" i="4"/>
  <c r="E125" i="4"/>
  <c r="C124" i="4"/>
  <c r="E124" i="4"/>
  <c r="C123" i="4"/>
  <c r="E123" i="4"/>
  <c r="C122" i="4"/>
  <c r="E122" i="4"/>
  <c r="C121" i="4"/>
  <c r="E121" i="4"/>
  <c r="C120" i="4"/>
  <c r="E120" i="4"/>
  <c r="C119" i="4"/>
  <c r="E119" i="4"/>
  <c r="C117" i="4"/>
  <c r="E117" i="4"/>
  <c r="C116" i="4"/>
  <c r="E116" i="4"/>
  <c r="C115" i="4"/>
  <c r="E115" i="4"/>
  <c r="C114" i="4"/>
  <c r="E114" i="4"/>
  <c r="C113" i="4"/>
  <c r="E113" i="4"/>
  <c r="C112" i="4"/>
  <c r="E112" i="4"/>
  <c r="C111" i="4"/>
  <c r="E111" i="4"/>
  <c r="C110" i="4"/>
  <c r="E110" i="4"/>
  <c r="C109" i="4"/>
  <c r="E109" i="4"/>
  <c r="E108" i="4"/>
  <c r="C107" i="4"/>
  <c r="E107" i="4"/>
  <c r="C106" i="4"/>
  <c r="E106" i="4"/>
  <c r="C105" i="4"/>
  <c r="E105" i="4"/>
  <c r="C104" i="4"/>
  <c r="E104" i="4"/>
  <c r="C103" i="4"/>
  <c r="E103" i="4"/>
  <c r="C102" i="4"/>
  <c r="E102" i="4"/>
  <c r="C101" i="4"/>
  <c r="E101" i="4"/>
  <c r="C100" i="4"/>
  <c r="E100" i="4"/>
  <c r="C98" i="4"/>
  <c r="E98" i="4"/>
  <c r="C97" i="4"/>
  <c r="E97" i="4"/>
  <c r="C96" i="4"/>
  <c r="E96" i="4"/>
  <c r="C95" i="4"/>
  <c r="E95" i="4"/>
  <c r="C94" i="4"/>
  <c r="E94" i="4"/>
  <c r="C93" i="4"/>
  <c r="E93" i="4"/>
  <c r="C92" i="4"/>
  <c r="E92" i="4"/>
  <c r="C91" i="4"/>
  <c r="E91" i="4"/>
  <c r="C90" i="4"/>
  <c r="E90" i="4"/>
  <c r="E89" i="4"/>
  <c r="C88" i="4"/>
  <c r="E88" i="4"/>
  <c r="C87" i="4"/>
  <c r="E87" i="4"/>
  <c r="C86" i="4"/>
  <c r="E86" i="4"/>
  <c r="C85" i="4"/>
  <c r="E85" i="4"/>
  <c r="C84" i="4"/>
  <c r="E84" i="4"/>
  <c r="C83" i="4"/>
  <c r="E83" i="4"/>
  <c r="C82" i="4"/>
  <c r="E82" i="4"/>
  <c r="C81" i="4"/>
  <c r="E81" i="4"/>
  <c r="C79" i="4"/>
  <c r="E79" i="4"/>
  <c r="C78" i="4"/>
  <c r="E78" i="4"/>
  <c r="C77" i="4"/>
  <c r="E77" i="4"/>
  <c r="C76" i="4"/>
  <c r="E76" i="4"/>
  <c r="C75" i="4"/>
  <c r="E75" i="4"/>
  <c r="C74" i="4"/>
  <c r="E74" i="4"/>
  <c r="C73" i="4"/>
  <c r="E73" i="4"/>
  <c r="C72" i="4"/>
  <c r="E72" i="4"/>
  <c r="C71" i="4"/>
  <c r="E71" i="4"/>
  <c r="E70" i="4"/>
  <c r="C69" i="4"/>
  <c r="E69" i="4"/>
  <c r="C68" i="4"/>
  <c r="E68" i="4"/>
  <c r="C67" i="4"/>
  <c r="E67" i="4"/>
  <c r="C66" i="4"/>
  <c r="E66" i="4"/>
  <c r="C65" i="4"/>
  <c r="E65" i="4"/>
  <c r="C64" i="4"/>
  <c r="E64" i="4"/>
  <c r="C63" i="4"/>
  <c r="E63" i="4"/>
  <c r="C62" i="4"/>
  <c r="E62" i="4"/>
  <c r="C60" i="4"/>
  <c r="E60" i="4"/>
  <c r="C59" i="4"/>
  <c r="E59" i="4"/>
  <c r="C58" i="4"/>
  <c r="E58" i="4"/>
  <c r="C57" i="4"/>
  <c r="E57" i="4"/>
  <c r="C56" i="4"/>
  <c r="E56" i="4"/>
  <c r="C55" i="4"/>
  <c r="E55" i="4"/>
  <c r="C54" i="4"/>
  <c r="E54" i="4"/>
  <c r="C53" i="4"/>
  <c r="E53" i="4"/>
  <c r="C52" i="4"/>
  <c r="E52" i="4"/>
  <c r="E51" i="4"/>
  <c r="C50" i="4"/>
  <c r="E50" i="4"/>
  <c r="C49" i="4"/>
  <c r="E49" i="4"/>
  <c r="C48" i="4"/>
  <c r="E48" i="4"/>
  <c r="C47" i="4"/>
  <c r="E47" i="4"/>
  <c r="C46" i="4"/>
  <c r="E46" i="4"/>
  <c r="C45" i="4"/>
  <c r="E45" i="4"/>
  <c r="C44" i="4"/>
  <c r="E44" i="4"/>
  <c r="C43" i="4"/>
  <c r="E43" i="4"/>
  <c r="C6" i="4"/>
  <c r="E6" i="4"/>
  <c r="C7" i="4"/>
  <c r="E7" i="4"/>
  <c r="C8" i="4"/>
  <c r="E8" i="4"/>
  <c r="C9" i="4"/>
  <c r="E9" i="4"/>
  <c r="C10" i="4"/>
  <c r="E10" i="4"/>
  <c r="C11" i="4"/>
  <c r="E11" i="4"/>
  <c r="C12" i="4"/>
  <c r="E12" i="4"/>
  <c r="E13" i="4"/>
  <c r="C14" i="4"/>
  <c r="E14" i="4"/>
  <c r="C15" i="4"/>
  <c r="E15" i="4"/>
  <c r="C16" i="4"/>
  <c r="E16" i="4"/>
  <c r="C17" i="4"/>
  <c r="E17" i="4"/>
  <c r="C18" i="4"/>
  <c r="E18" i="4"/>
  <c r="C19" i="4"/>
  <c r="E19" i="4"/>
  <c r="C20" i="4"/>
  <c r="E20" i="4"/>
  <c r="C21" i="4"/>
  <c r="E21" i="4"/>
  <c r="C22" i="4"/>
  <c r="E22" i="4"/>
  <c r="C5" i="4"/>
  <c r="E5" i="4"/>
  <c r="G195" i="4"/>
  <c r="F195" i="7"/>
  <c r="G197" i="7"/>
  <c r="G195" i="7"/>
  <c r="F195" i="4"/>
  <c r="A377" i="16"/>
  <c r="E15" i="13"/>
  <c r="A205" i="16"/>
  <c r="A265" i="15"/>
  <c r="A53" i="4"/>
  <c r="A45" i="7"/>
  <c r="H14" i="13"/>
  <c r="AX16" i="13"/>
  <c r="Z13" i="13"/>
  <c r="A174" i="11"/>
  <c r="A13" i="16"/>
  <c r="O16" i="13"/>
  <c r="A364" i="16"/>
  <c r="BD11" i="13"/>
  <c r="A364" i="15"/>
  <c r="A76" i="16"/>
  <c r="A43" i="15"/>
  <c r="A83" i="7"/>
  <c r="A185" i="7"/>
  <c r="A367" i="15"/>
  <c r="A103" i="14"/>
  <c r="A44" i="14"/>
  <c r="AR16" i="13"/>
  <c r="A41" i="7"/>
  <c r="N6" i="13"/>
  <c r="A241" i="16"/>
  <c r="A83" i="4"/>
  <c r="A52" i="11"/>
  <c r="A192" i="11"/>
  <c r="A55" i="11"/>
  <c r="A69" i="16"/>
  <c r="A139" i="7"/>
  <c r="AS10" i="13"/>
  <c r="B9" i="13"/>
  <c r="A113" i="7"/>
  <c r="A110" i="16"/>
  <c r="A57" i="16"/>
  <c r="E12" i="13"/>
  <c r="AU8" i="13"/>
  <c r="A306" i="16"/>
  <c r="AF6" i="13"/>
  <c r="A140" i="4"/>
  <c r="B12" i="13"/>
  <c r="A330" i="15"/>
  <c r="A63" i="4"/>
  <c r="K5" i="13"/>
  <c r="C17" i="13"/>
  <c r="AL21" i="13"/>
  <c r="A140" i="14"/>
  <c r="AG6" i="13"/>
  <c r="A78" i="7"/>
  <c r="A69" i="7"/>
  <c r="A123" i="11"/>
  <c r="AR13" i="13"/>
  <c r="AA16" i="13"/>
  <c r="A39" i="4"/>
  <c r="W14" i="13"/>
  <c r="AL11" i="13"/>
  <c r="A11" i="14"/>
  <c r="A117" i="16"/>
  <c r="A297" i="16"/>
  <c r="A120" i="16"/>
  <c r="A81" i="16"/>
  <c r="A70" i="7"/>
  <c r="A32" i="16"/>
  <c r="E13" i="13"/>
  <c r="Q7" i="13"/>
  <c r="A135" i="14"/>
  <c r="A36" i="14"/>
  <c r="A174" i="14"/>
  <c r="A211" i="16"/>
  <c r="A146" i="14"/>
  <c r="A199" i="15"/>
  <c r="Z9" i="13"/>
  <c r="A68" i="4"/>
  <c r="A261" i="16"/>
  <c r="I12" i="13"/>
  <c r="A17" i="4"/>
  <c r="A108" i="15"/>
  <c r="A89" i="7"/>
  <c r="A132" i="15"/>
  <c r="A60" i="15"/>
  <c r="A77" i="4"/>
  <c r="A92" i="4"/>
  <c r="A236" i="16"/>
  <c r="A135" i="7"/>
  <c r="A199" i="16"/>
  <c r="A358" i="15"/>
  <c r="AR5" i="13"/>
  <c r="AX15" i="13"/>
  <c r="A79" i="16"/>
  <c r="A154" i="15"/>
  <c r="A149" i="7"/>
  <c r="A56" i="11"/>
  <c r="A192" i="4"/>
  <c r="A150" i="14"/>
  <c r="A190" i="4"/>
  <c r="A203" i="16"/>
  <c r="B21" i="13"/>
  <c r="A51" i="16"/>
  <c r="A122" i="7"/>
  <c r="A335" i="16"/>
  <c r="A83" i="16"/>
  <c r="A40" i="16"/>
  <c r="A295" i="16"/>
  <c r="A85" i="14"/>
  <c r="A35" i="4"/>
  <c r="AO16" i="13"/>
  <c r="A69" i="4"/>
  <c r="AC20" i="13"/>
  <c r="A181" i="11"/>
  <c r="A324" i="15"/>
  <c r="BA21" i="13"/>
  <c r="A164" i="4"/>
  <c r="A60" i="14"/>
  <c r="A40" i="7"/>
  <c r="A89" i="15"/>
  <c r="AG9" i="13"/>
  <c r="A88" i="16"/>
  <c r="A15" i="7"/>
  <c r="A87" i="16"/>
  <c r="A242" i="16"/>
  <c r="A56" i="16"/>
  <c r="A300" i="16"/>
  <c r="A277" i="15"/>
  <c r="Q14" i="13"/>
  <c r="A59" i="11"/>
  <c r="A146" i="4"/>
  <c r="A106" i="15"/>
  <c r="A185" i="14"/>
  <c r="A58" i="4"/>
  <c r="A318" i="16"/>
  <c r="A65" i="15"/>
  <c r="A54" i="15"/>
  <c r="T9" i="13"/>
  <c r="A26" i="14"/>
  <c r="AS19" i="13"/>
  <c r="A261" i="15"/>
  <c r="AU13" i="13"/>
  <c r="A334" i="15"/>
  <c r="T17" i="13"/>
  <c r="A349" i="15"/>
  <c r="A148" i="15"/>
  <c r="A121" i="14"/>
  <c r="A244" i="16"/>
  <c r="A369" i="15"/>
  <c r="AM13" i="13"/>
  <c r="Z11" i="13"/>
  <c r="A372" i="15"/>
  <c r="A77" i="14"/>
  <c r="A82" i="15"/>
  <c r="A300" i="15"/>
  <c r="AA4" i="13"/>
  <c r="BA4" i="13"/>
  <c r="A140" i="11"/>
  <c r="A279" i="16"/>
  <c r="A282" i="16"/>
  <c r="A96" i="4"/>
  <c r="A233" i="16"/>
  <c r="A161" i="4"/>
  <c r="H5" i="13"/>
  <c r="A188" i="15"/>
  <c r="A160" i="16"/>
  <c r="A347" i="16"/>
  <c r="A302" i="16"/>
  <c r="A74" i="15"/>
  <c r="W18" i="13"/>
  <c r="A85" i="7"/>
  <c r="A157" i="15"/>
  <c r="A168" i="15"/>
  <c r="A132" i="14"/>
  <c r="AM17" i="13"/>
  <c r="A72" i="4"/>
  <c r="A276" i="16"/>
  <c r="AG17" i="13"/>
  <c r="A342" i="16"/>
  <c r="A179" i="14"/>
  <c r="AC8" i="13"/>
  <c r="A69" i="14"/>
  <c r="BG21" i="13"/>
  <c r="A125" i="14"/>
  <c r="AO9" i="13"/>
  <c r="BG17" i="13"/>
  <c r="AY13" i="13"/>
  <c r="A143" i="16"/>
  <c r="A339" i="16"/>
  <c r="AS17" i="13"/>
  <c r="A94" i="7"/>
  <c r="A190" i="11"/>
  <c r="AX19" i="13"/>
  <c r="AA19" i="13"/>
  <c r="A186" i="11"/>
  <c r="A372" i="16"/>
  <c r="A153" i="11"/>
  <c r="A24" i="16"/>
  <c r="A187" i="4"/>
  <c r="A6" i="7"/>
  <c r="A248" i="15"/>
  <c r="A354" i="16"/>
  <c r="AL15" i="13"/>
  <c r="A73" i="16"/>
  <c r="AC16" i="13"/>
  <c r="A28" i="14"/>
  <c r="A50" i="11"/>
  <c r="A74" i="16"/>
  <c r="W13" i="13"/>
  <c r="A182" i="14"/>
  <c r="AL12" i="13"/>
  <c r="A316" i="15"/>
  <c r="A328" i="15"/>
  <c r="A257" i="16"/>
  <c r="Q21" i="13"/>
  <c r="A305" i="16"/>
  <c r="A288" i="15"/>
  <c r="N9" i="13"/>
  <c r="A63" i="7"/>
  <c r="A191" i="7"/>
  <c r="AM6" i="13"/>
  <c r="BA17" i="13"/>
  <c r="A15" i="4"/>
  <c r="AY17" i="13"/>
  <c r="A28" i="4"/>
  <c r="A53" i="11"/>
  <c r="Q17" i="13"/>
  <c r="A60" i="4"/>
  <c r="A149" i="16"/>
  <c r="A86" i="7"/>
  <c r="A322" i="15"/>
  <c r="A93" i="4"/>
  <c r="A53" i="16"/>
  <c r="A54" i="4"/>
  <c r="A331" i="16"/>
  <c r="A91" i="7"/>
  <c r="A101" i="14"/>
  <c r="A168" i="14"/>
  <c r="A159" i="4"/>
  <c r="A81" i="15"/>
  <c r="A97" i="14"/>
  <c r="AR11" i="13"/>
  <c r="A131" i="7"/>
  <c r="BE14" i="13"/>
  <c r="A48" i="14"/>
  <c r="A153" i="16"/>
  <c r="C21" i="13"/>
  <c r="A211" i="15"/>
  <c r="A130" i="7"/>
  <c r="T14" i="13"/>
  <c r="A53" i="15"/>
  <c r="A314" i="15"/>
  <c r="A34" i="4"/>
  <c r="A173" i="14"/>
  <c r="H11" i="13"/>
  <c r="A111" i="4"/>
  <c r="A290" i="16"/>
  <c r="A176" i="16"/>
  <c r="A143" i="15"/>
  <c r="A79" i="15"/>
  <c r="A19" i="16"/>
  <c r="A275" i="15"/>
  <c r="A176" i="14"/>
  <c r="A172" i="15"/>
  <c r="A197" i="16"/>
  <c r="A24" i="15"/>
  <c r="A209" i="16"/>
  <c r="A173" i="4"/>
  <c r="Z4" i="13"/>
  <c r="AA21" i="13"/>
  <c r="A138" i="15"/>
  <c r="A167" i="14"/>
  <c r="A106" i="11"/>
  <c r="A128" i="15"/>
  <c r="A76" i="14"/>
  <c r="AO5" i="13"/>
  <c r="A157" i="14"/>
  <c r="Q19" i="13"/>
  <c r="A100" i="14"/>
  <c r="AC10" i="13"/>
  <c r="A184" i="16"/>
  <c r="A170" i="16"/>
  <c r="I15" i="13"/>
  <c r="A120" i="7"/>
  <c r="A310" i="16"/>
  <c r="U20" i="13"/>
  <c r="A357" i="15"/>
  <c r="A352" i="16"/>
  <c r="A119" i="7"/>
  <c r="AS7" i="13"/>
  <c r="A67" i="7"/>
  <c r="AI21" i="13"/>
  <c r="A7" i="16"/>
  <c r="A312" i="16"/>
  <c r="AS11" i="13"/>
  <c r="A94" i="14"/>
  <c r="A65" i="4"/>
  <c r="AI17" i="13"/>
  <c r="AX4" i="13"/>
  <c r="Z14" i="13"/>
  <c r="A109" i="7"/>
  <c r="O7" i="13"/>
  <c r="T18" i="13"/>
  <c r="AR18" i="13"/>
  <c r="A116" i="15"/>
  <c r="A88" i="4"/>
  <c r="A113" i="4"/>
  <c r="AR15" i="13"/>
  <c r="AL4" i="13"/>
  <c r="AO7" i="13"/>
  <c r="AL16" i="13"/>
  <c r="A50" i="15"/>
  <c r="A37" i="15"/>
  <c r="N15" i="13"/>
  <c r="A317" i="16"/>
  <c r="A46" i="15"/>
  <c r="Q18" i="13"/>
  <c r="I18" i="13"/>
  <c r="A142" i="14"/>
  <c r="B16" i="13"/>
  <c r="A16" i="14"/>
  <c r="AI7" i="13"/>
  <c r="AU6" i="13"/>
  <c r="A144" i="14"/>
  <c r="A129" i="14"/>
  <c r="N4" i="13"/>
  <c r="A259" i="16"/>
  <c r="A101" i="15"/>
  <c r="A154" i="11"/>
  <c r="A188" i="16"/>
  <c r="A179" i="4"/>
  <c r="A132" i="4"/>
  <c r="A269" i="15"/>
  <c r="Q10" i="13"/>
  <c r="A102" i="15"/>
  <c r="A28" i="15"/>
  <c r="A140" i="15"/>
  <c r="I14" i="13"/>
  <c r="A145" i="16"/>
  <c r="BG12" i="13"/>
  <c r="A334" i="16"/>
  <c r="A328" i="16"/>
  <c r="AY12" i="13"/>
  <c r="A383" i="16"/>
  <c r="A11" i="4"/>
  <c r="O10" i="13"/>
  <c r="A117" i="15"/>
  <c r="A192" i="14"/>
  <c r="A263" i="15"/>
  <c r="A195" i="16"/>
  <c r="A10" i="14"/>
  <c r="A356" i="15"/>
  <c r="A111" i="16"/>
  <c r="A72" i="14"/>
  <c r="A18" i="7"/>
  <c r="A21" i="16"/>
  <c r="A58" i="14"/>
  <c r="A55" i="15"/>
  <c r="A96" i="14"/>
  <c r="E11" i="13"/>
  <c r="A262" i="16"/>
  <c r="A180" i="4"/>
  <c r="AY6" i="13"/>
  <c r="A79" i="7"/>
  <c r="N19" i="13"/>
  <c r="A162" i="7"/>
  <c r="A188" i="11"/>
  <c r="A124" i="15"/>
  <c r="A70" i="4"/>
  <c r="A206" i="16"/>
  <c r="AM11" i="13"/>
  <c r="A43" i="16"/>
  <c r="A145" i="4"/>
  <c r="A68" i="15"/>
  <c r="A307" i="15"/>
  <c r="A74" i="7"/>
  <c r="W10" i="13"/>
  <c r="AC6" i="13"/>
  <c r="AA6" i="13"/>
  <c r="A129" i="4"/>
  <c r="A285" i="16"/>
  <c r="A250" i="15"/>
  <c r="A111" i="7"/>
  <c r="A84" i="16"/>
  <c r="A188" i="14"/>
  <c r="A15" i="14"/>
  <c r="A77" i="15"/>
  <c r="A124" i="7"/>
  <c r="A277" i="16"/>
  <c r="AY11" i="13"/>
  <c r="K9" i="13"/>
  <c r="AG8" i="13"/>
  <c r="B5" i="13"/>
  <c r="A72" i="15"/>
  <c r="A345" i="16"/>
  <c r="AA5" i="13"/>
  <c r="A7" i="14"/>
  <c r="AS5" i="13"/>
  <c r="A32" i="4"/>
  <c r="A191" i="15"/>
  <c r="A330" i="16"/>
  <c r="AS21" i="13"/>
  <c r="A125" i="7"/>
  <c r="AU19" i="13"/>
  <c r="A208" i="15"/>
  <c r="A119" i="14"/>
  <c r="A147" i="4"/>
  <c r="A38" i="15"/>
  <c r="BA19" i="13"/>
  <c r="A43" i="11"/>
  <c r="A272" i="15"/>
  <c r="A90" i="15"/>
  <c r="A249" i="16"/>
  <c r="A66" i="16"/>
  <c r="A140" i="16"/>
  <c r="AM16" i="13"/>
  <c r="AM12" i="13"/>
  <c r="U6" i="13"/>
  <c r="AA8" i="13"/>
  <c r="AM15" i="13"/>
  <c r="A90" i="4"/>
  <c r="A119" i="16"/>
  <c r="A273" i="16"/>
  <c r="E5" i="13"/>
  <c r="AG15" i="13"/>
  <c r="A113" i="16"/>
  <c r="A375" i="15"/>
  <c r="AL8" i="13"/>
  <c r="A192" i="16"/>
  <c r="U19" i="13"/>
  <c r="A17" i="14"/>
  <c r="AR12" i="13"/>
  <c r="A303" i="15"/>
  <c r="B20" i="13"/>
  <c r="A57" i="14"/>
  <c r="T20" i="13"/>
  <c r="A24" i="4"/>
  <c r="A19" i="11"/>
  <c r="A182" i="11"/>
  <c r="A8" i="4"/>
  <c r="AO15" i="13"/>
  <c r="A167" i="15"/>
  <c r="A132" i="16"/>
  <c r="A47" i="15"/>
  <c r="A51" i="14"/>
  <c r="A234" i="15"/>
  <c r="A34" i="16"/>
  <c r="B10" i="13"/>
  <c r="A5" i="16"/>
  <c r="A153" i="15"/>
  <c r="A157" i="16"/>
  <c r="A74" i="4"/>
  <c r="Q20" i="13"/>
  <c r="A359" i="16"/>
  <c r="BE21" i="13"/>
  <c r="A25" i="16"/>
  <c r="BD9" i="13"/>
  <c r="A165" i="7"/>
  <c r="BG19" i="13"/>
  <c r="A92" i="14"/>
  <c r="A124" i="16"/>
  <c r="A121" i="15"/>
  <c r="AM19" i="13"/>
  <c r="A187" i="16"/>
  <c r="A233" i="15"/>
  <c r="A298" i="15"/>
  <c r="A201" i="16"/>
  <c r="A201" i="15"/>
  <c r="A190" i="15"/>
  <c r="A88" i="14"/>
  <c r="AA9" i="13"/>
  <c r="A174" i="16"/>
  <c r="A131" i="16"/>
  <c r="A266" i="16"/>
  <c r="A20" i="15"/>
  <c r="A205" i="15"/>
  <c r="A274" i="16"/>
  <c r="A29" i="16"/>
  <c r="A56" i="4"/>
  <c r="A382" i="16"/>
  <c r="A276" i="15"/>
  <c r="O6" i="13"/>
  <c r="A150" i="7"/>
  <c r="O11" i="13"/>
  <c r="A134" i="15"/>
  <c r="A218" i="16"/>
  <c r="A37" i="7"/>
  <c r="A27" i="16"/>
  <c r="A207" i="15"/>
  <c r="A230" i="16"/>
  <c r="AG16" i="13"/>
  <c r="A186" i="16"/>
  <c r="A188" i="7"/>
  <c r="A139" i="4"/>
  <c r="A82" i="4"/>
  <c r="W15" i="13"/>
  <c r="A63" i="14"/>
  <c r="AC21" i="13"/>
  <c r="A169" i="15"/>
  <c r="A122" i="14"/>
  <c r="K20" i="13"/>
  <c r="A212" i="16"/>
  <c r="A141" i="4"/>
  <c r="C4" i="13"/>
  <c r="AC11" i="13"/>
  <c r="A323" i="16"/>
  <c r="AO13" i="13"/>
  <c r="A189" i="16"/>
  <c r="A140" i="7"/>
  <c r="N21" i="13"/>
  <c r="A336" i="16"/>
  <c r="A57" i="4"/>
  <c r="AC7" i="13"/>
  <c r="AG21" i="13"/>
  <c r="A30" i="14"/>
  <c r="A82" i="16"/>
  <c r="H21" i="13"/>
  <c r="A105" i="4"/>
  <c r="AI20" i="13"/>
  <c r="N16" i="13"/>
  <c r="A95" i="14"/>
  <c r="BG6" i="13"/>
  <c r="A103" i="7"/>
  <c r="A105" i="15"/>
  <c r="A100" i="7"/>
  <c r="A134" i="14"/>
  <c r="O9" i="13"/>
  <c r="AR10" i="13"/>
  <c r="A159" i="15"/>
  <c r="A239" i="15"/>
  <c r="A167" i="7"/>
  <c r="A97" i="11"/>
  <c r="A361" i="16"/>
  <c r="A172" i="4"/>
  <c r="A57" i="15"/>
  <c r="A332" i="15"/>
  <c r="BD19" i="13"/>
  <c r="A59" i="7"/>
  <c r="AO11" i="13"/>
  <c r="A103" i="16"/>
  <c r="A363" i="16"/>
  <c r="A171" i="7"/>
  <c r="A226" i="15"/>
  <c r="A48" i="4"/>
  <c r="A268" i="15"/>
  <c r="AR7" i="13"/>
  <c r="A39" i="16"/>
  <c r="I17" i="13"/>
  <c r="A128" i="16"/>
  <c r="A296" i="15"/>
  <c r="AS18" i="13"/>
  <c r="A86" i="4"/>
  <c r="A106" i="7"/>
  <c r="A78" i="14"/>
  <c r="A174" i="4"/>
  <c r="A135" i="15"/>
  <c r="AU20" i="13"/>
  <c r="A87" i="15"/>
  <c r="A129" i="16"/>
  <c r="A267" i="16"/>
  <c r="A82" i="14"/>
  <c r="AU17" i="13"/>
  <c r="A6" i="15"/>
  <c r="BE6" i="13"/>
  <c r="A253" i="16"/>
  <c r="A271" i="15"/>
  <c r="C14" i="13"/>
  <c r="A95" i="16"/>
  <c r="AO4" i="13"/>
  <c r="K14" i="13"/>
  <c r="I13" i="13"/>
  <c r="A288" i="16"/>
  <c r="AF18" i="13"/>
  <c r="A278" i="16"/>
  <c r="A102" i="4"/>
  <c r="A166" i="14"/>
  <c r="AU10" i="13"/>
  <c r="A128" i="7"/>
  <c r="A142" i="4"/>
  <c r="A34" i="14"/>
  <c r="A220" i="15"/>
  <c r="A127" i="15"/>
  <c r="A307" i="16"/>
  <c r="A110" i="15"/>
  <c r="A306" i="15"/>
  <c r="A246" i="16"/>
  <c r="AM14" i="13"/>
  <c r="U11" i="13"/>
  <c r="A38" i="14"/>
  <c r="BD6" i="13"/>
  <c r="A248" i="16"/>
  <c r="A44" i="16"/>
  <c r="A381" i="16"/>
  <c r="A362" i="16"/>
  <c r="A329" i="15"/>
  <c r="Z16" i="13"/>
  <c r="A222" i="16"/>
  <c r="A145" i="7"/>
  <c r="A7" i="7"/>
  <c r="A258" i="16"/>
  <c r="A31" i="4"/>
  <c r="A85" i="16"/>
  <c r="U5" i="13"/>
  <c r="A136" i="7"/>
  <c r="N14" i="13"/>
  <c r="A127" i="4"/>
  <c r="AU4" i="13"/>
  <c r="A227" i="16"/>
  <c r="A62" i="7"/>
  <c r="A200" i="16"/>
  <c r="C5" i="13"/>
  <c r="A227" i="15"/>
  <c r="AF5" i="13"/>
  <c r="A66" i="15"/>
  <c r="A181" i="16"/>
  <c r="C6" i="13"/>
  <c r="A166" i="7"/>
  <c r="AA13" i="13"/>
  <c r="AU15" i="13"/>
  <c r="N13" i="13"/>
  <c r="T8" i="13"/>
  <c r="A286" i="15"/>
  <c r="A100" i="16"/>
  <c r="A32" i="15"/>
  <c r="A119" i="15"/>
  <c r="W12" i="13"/>
  <c r="A164" i="15"/>
  <c r="A15" i="16"/>
  <c r="A133" i="4"/>
  <c r="A13" i="4"/>
  <c r="BE18" i="13"/>
  <c r="A52" i="14"/>
  <c r="A202" i="16"/>
  <c r="A237" i="15"/>
  <c r="A98" i="15"/>
  <c r="I19" i="13"/>
  <c r="AG18" i="13"/>
  <c r="A41" i="16"/>
  <c r="A21" i="14"/>
  <c r="A187" i="11"/>
  <c r="A176" i="15"/>
  <c r="A51" i="4"/>
  <c r="A44" i="15"/>
  <c r="A158" i="15"/>
  <c r="A157" i="7"/>
  <c r="E18" i="13"/>
  <c r="H8" i="13"/>
  <c r="A38" i="7"/>
  <c r="A192" i="15"/>
  <c r="A120" i="15"/>
  <c r="A60" i="7"/>
  <c r="A214" i="15"/>
  <c r="A182" i="16"/>
  <c r="A259" i="15"/>
  <c r="A172" i="16"/>
  <c r="A236" i="15"/>
  <c r="A169" i="14"/>
  <c r="A48" i="7"/>
  <c r="AG12" i="13"/>
  <c r="A86" i="14"/>
  <c r="A256" i="16"/>
  <c r="A173" i="7"/>
  <c r="A151" i="7"/>
  <c r="A96" i="16"/>
  <c r="A131" i="14"/>
  <c r="A271" i="16"/>
  <c r="A56" i="14"/>
  <c r="AG14" i="13"/>
  <c r="A148" i="4"/>
  <c r="A74" i="14"/>
  <c r="BE9" i="13"/>
  <c r="A28" i="7"/>
  <c r="A359" i="15"/>
  <c r="A73" i="7"/>
  <c r="A187" i="14"/>
  <c r="E19" i="13"/>
  <c r="A122" i="4"/>
  <c r="BA6" i="13"/>
  <c r="BD20" i="13"/>
  <c r="A184" i="15"/>
  <c r="AR4" i="13"/>
  <c r="AG13" i="13"/>
  <c r="AX13" i="13"/>
  <c r="A280" i="16"/>
  <c r="A171" i="4"/>
  <c r="AU21" i="13"/>
  <c r="I11" i="13"/>
  <c r="A54" i="7"/>
  <c r="A153" i="4"/>
  <c r="Q8" i="13"/>
  <c r="A332" i="16"/>
  <c r="AX14" i="13"/>
  <c r="A90" i="16"/>
  <c r="BG13" i="13"/>
  <c r="A355" i="16"/>
  <c r="H16" i="13"/>
  <c r="A155" i="7"/>
  <c r="A65" i="7"/>
  <c r="A292" i="16"/>
  <c r="H17" i="13"/>
  <c r="E8" i="13"/>
  <c r="A181" i="4"/>
  <c r="A21" i="15"/>
  <c r="A344" i="16"/>
  <c r="A340" i="16"/>
  <c r="AO6" i="13"/>
  <c r="A191" i="14"/>
  <c r="A150" i="15"/>
  <c r="A29" i="4"/>
  <c r="A113" i="15"/>
  <c r="O17" i="13"/>
  <c r="A181" i="14"/>
  <c r="A64" i="7"/>
  <c r="BG14" i="13"/>
  <c r="A122" i="15"/>
  <c r="A51" i="15"/>
  <c r="A59" i="14"/>
  <c r="A85" i="11"/>
  <c r="A145" i="14"/>
  <c r="Q6" i="13"/>
  <c r="A41" i="4"/>
  <c r="A274" i="15"/>
  <c r="A115" i="15"/>
  <c r="A223" i="16"/>
  <c r="A88" i="11"/>
  <c r="BD7" i="13"/>
  <c r="A376" i="16"/>
  <c r="AA20" i="13"/>
  <c r="A94" i="4"/>
  <c r="A345" i="15"/>
  <c r="A151" i="16"/>
  <c r="A275" i="16"/>
  <c r="A71" i="7"/>
  <c r="A39" i="7"/>
  <c r="A128" i="4"/>
  <c r="AM10" i="13"/>
  <c r="A149" i="4"/>
  <c r="A45" i="15"/>
  <c r="A296" i="16"/>
  <c r="A25" i="15"/>
  <c r="H7" i="13"/>
  <c r="A52" i="15"/>
  <c r="A164" i="16"/>
  <c r="A116" i="4"/>
  <c r="A115" i="16"/>
  <c r="A70" i="16"/>
  <c r="A159" i="16"/>
  <c r="A22" i="4"/>
  <c r="A167" i="16"/>
  <c r="A367" i="16"/>
  <c r="A234" i="16"/>
  <c r="AG4" i="13"/>
  <c r="C16" i="13"/>
  <c r="BA15" i="13"/>
  <c r="A247" i="15"/>
  <c r="K8" i="13"/>
  <c r="A33" i="4"/>
  <c r="N10" i="13"/>
  <c r="A120" i="4"/>
  <c r="A63" i="16"/>
  <c r="T11" i="13"/>
  <c r="A110" i="4"/>
  <c r="A373" i="16"/>
  <c r="A93" i="15"/>
  <c r="A260" i="15"/>
  <c r="A203" i="15"/>
  <c r="A157" i="4"/>
  <c r="AG5" i="13"/>
  <c r="A124" i="11"/>
  <c r="W5" i="13"/>
  <c r="A153" i="7"/>
  <c r="A178" i="7"/>
  <c r="A152" i="4"/>
  <c r="AO19" i="13"/>
  <c r="A188" i="4"/>
  <c r="A58" i="15"/>
  <c r="A313" i="16"/>
  <c r="A134" i="11"/>
  <c r="BG18" i="13"/>
  <c r="A178" i="16"/>
  <c r="A165" i="4"/>
  <c r="A120" i="11"/>
  <c r="W11" i="13"/>
  <c r="A231" i="16"/>
  <c r="A139" i="16"/>
  <c r="Z21" i="13"/>
  <c r="A250" i="16"/>
  <c r="A98" i="14"/>
  <c r="AI12" i="13"/>
  <c r="A60" i="11"/>
  <c r="A132" i="11"/>
  <c r="BG4" i="13"/>
  <c r="A102" i="16"/>
  <c r="A18" i="4"/>
  <c r="A141" i="7"/>
  <c r="A184" i="11"/>
  <c r="A325" i="16"/>
  <c r="A174" i="7"/>
  <c r="A45" i="11"/>
  <c r="BG9" i="13"/>
  <c r="A141" i="14"/>
  <c r="A13" i="15"/>
  <c r="A27" i="4"/>
  <c r="A190" i="7"/>
  <c r="I7" i="13"/>
  <c r="A52" i="7"/>
  <c r="Z8" i="13"/>
  <c r="A229" i="16"/>
  <c r="Q11" i="13"/>
  <c r="BE17" i="13"/>
  <c r="T19" i="13"/>
  <c r="A82" i="7"/>
  <c r="A112" i="16"/>
  <c r="A151" i="14"/>
  <c r="AY9" i="13"/>
  <c r="A149" i="14"/>
  <c r="A318" i="15"/>
  <c r="A255" i="15"/>
  <c r="B7" i="13"/>
  <c r="Z6" i="13"/>
  <c r="A136" i="16"/>
  <c r="A152" i="14"/>
  <c r="A252" i="15"/>
  <c r="A221" i="15"/>
  <c r="AI18" i="13"/>
  <c r="A75" i="16"/>
  <c r="AY18" i="13"/>
  <c r="A30" i="7"/>
  <c r="A49" i="4"/>
  <c r="AO12" i="13"/>
  <c r="C12" i="13"/>
  <c r="A124" i="4"/>
  <c r="A14" i="4"/>
  <c r="A169" i="16"/>
  <c r="A98" i="16"/>
  <c r="A358" i="16"/>
  <c r="A336" i="15"/>
  <c r="AG11" i="13"/>
  <c r="A126" i="14"/>
  <c r="E14" i="13"/>
  <c r="AA14" i="13"/>
  <c r="A218" i="15"/>
  <c r="AA18" i="13"/>
  <c r="AC14" i="13"/>
  <c r="A8" i="14"/>
  <c r="AO8" i="13"/>
  <c r="A85" i="15"/>
  <c r="A343" i="16"/>
  <c r="AX9" i="13"/>
  <c r="A96" i="15"/>
  <c r="A133" i="7"/>
  <c r="A366" i="16"/>
  <c r="A342" i="15"/>
  <c r="A44" i="11"/>
  <c r="A33" i="15"/>
  <c r="A293" i="16"/>
  <c r="A159" i="14"/>
  <c r="A190" i="14"/>
  <c r="A12" i="7"/>
  <c r="AF15" i="13"/>
  <c r="A114" i="4"/>
  <c r="Z20" i="13"/>
  <c r="A98" i="7"/>
  <c r="A162" i="15"/>
  <c r="AF20" i="13"/>
  <c r="A109" i="14"/>
  <c r="A187" i="15"/>
  <c r="A89" i="16"/>
  <c r="AL19" i="13"/>
  <c r="A379" i="16"/>
  <c r="AC4" i="13"/>
  <c r="A371" i="15"/>
  <c r="A21" i="4"/>
  <c r="A45" i="4"/>
  <c r="A154" i="7"/>
  <c r="A315" i="15"/>
  <c r="A337" i="16"/>
  <c r="E20" i="13"/>
  <c r="A321" i="15"/>
  <c r="A284" i="16"/>
  <c r="A105" i="14"/>
  <c r="AI4" i="13"/>
  <c r="A46" i="16"/>
  <c r="A136" i="15"/>
  <c r="A141" i="16"/>
  <c r="A295" i="15"/>
  <c r="A94" i="15"/>
  <c r="A67" i="4"/>
  <c r="A57" i="11"/>
  <c r="A16" i="16"/>
  <c r="AX5" i="13"/>
  <c r="A66" i="7"/>
  <c r="N12" i="13"/>
  <c r="A133" i="11"/>
  <c r="AC18" i="13"/>
  <c r="A166" i="16"/>
  <c r="A27" i="14"/>
  <c r="A196" i="16"/>
  <c r="A29" i="14"/>
  <c r="A24" i="14"/>
  <c r="A133" i="16"/>
  <c r="A145" i="15"/>
  <c r="A17" i="16"/>
  <c r="A350" i="15"/>
  <c r="A146" i="16"/>
  <c r="A351" i="16"/>
  <c r="A309" i="15"/>
  <c r="A340" i="15"/>
  <c r="A202" i="15"/>
  <c r="A55" i="14"/>
  <c r="A324" i="16"/>
  <c r="A6" i="4"/>
  <c r="A154" i="4"/>
  <c r="A183" i="7"/>
  <c r="AI6" i="13"/>
  <c r="W20" i="13"/>
  <c r="A216" i="16"/>
  <c r="A54" i="14"/>
  <c r="A163" i="15"/>
  <c r="A104" i="7"/>
  <c r="AO17" i="13"/>
  <c r="A176" i="7"/>
  <c r="A158" i="16"/>
  <c r="A338" i="15"/>
  <c r="A293" i="15"/>
  <c r="A243" i="16"/>
  <c r="A114" i="7"/>
  <c r="A81" i="7"/>
  <c r="Z18" i="13"/>
  <c r="A117" i="7"/>
  <c r="A48" i="11"/>
  <c r="A9" i="14"/>
  <c r="A304" i="16"/>
  <c r="A55" i="16"/>
  <c r="A193" i="14"/>
  <c r="BD15" i="13"/>
  <c r="A87" i="4"/>
  <c r="T15" i="13"/>
  <c r="A115" i="4"/>
  <c r="BE12" i="13"/>
  <c r="A44" i="4"/>
  <c r="A239" i="16"/>
  <c r="A150" i="11"/>
  <c r="Z7" i="13"/>
  <c r="A135" i="16"/>
  <c r="A206" i="15"/>
  <c r="BD13" i="13"/>
  <c r="A183" i="15"/>
  <c r="AI8" i="13"/>
  <c r="A123" i="7"/>
  <c r="A49" i="15"/>
  <c r="A136" i="4"/>
  <c r="A264" i="15"/>
  <c r="A35" i="15"/>
  <c r="A180" i="7"/>
  <c r="A15" i="15"/>
  <c r="AX7" i="13"/>
  <c r="A158" i="4"/>
  <c r="A191" i="11"/>
  <c r="A185" i="4"/>
  <c r="A297" i="15"/>
  <c r="A77" i="7"/>
  <c r="A106" i="14"/>
  <c r="O21" i="13"/>
  <c r="A64" i="16"/>
  <c r="A183" i="16"/>
  <c r="A13" i="7"/>
  <c r="A177" i="7"/>
  <c r="A71" i="4"/>
  <c r="AG10" i="13"/>
  <c r="O5" i="13"/>
  <c r="A31" i="14"/>
  <c r="A6" i="20"/>
  <c r="A111" i="14"/>
  <c r="A135" i="11"/>
  <c r="BD21" i="13"/>
  <c r="A11" i="16"/>
  <c r="A355" i="15"/>
  <c r="I20" i="13"/>
  <c r="A287" i="16"/>
  <c r="O20" i="13"/>
  <c r="A255" i="16"/>
  <c r="A180" i="11"/>
  <c r="N5" i="13"/>
  <c r="Q5" i="13"/>
  <c r="A7" i="4"/>
  <c r="A100" i="15"/>
  <c r="A107" i="16"/>
  <c r="A57" i="7"/>
  <c r="A331" i="15"/>
  <c r="A44" i="7"/>
  <c r="A5" i="4"/>
  <c r="K7" i="13"/>
  <c r="C18" i="13"/>
  <c r="A268" i="16"/>
  <c r="A139" i="15"/>
  <c r="A335" i="15"/>
  <c r="A63" i="15"/>
  <c r="H20" i="13"/>
  <c r="A161" i="14"/>
  <c r="A139" i="11"/>
  <c r="A126" i="7"/>
  <c r="A182" i="15"/>
  <c r="A90" i="7"/>
  <c r="A90" i="14"/>
  <c r="A292" i="15"/>
  <c r="A19" i="14"/>
  <c r="A209" i="15"/>
  <c r="A10" i="15"/>
  <c r="A126" i="16"/>
  <c r="A347" i="15"/>
  <c r="A160" i="7"/>
  <c r="AR14" i="13"/>
  <c r="B6" i="13"/>
  <c r="AM4" i="13"/>
  <c r="A378" i="15"/>
  <c r="A376" i="15"/>
  <c r="A133" i="14"/>
  <c r="W21" i="13"/>
  <c r="A378" i="16"/>
  <c r="A120" i="14"/>
  <c r="A30" i="15"/>
  <c r="W19" i="13"/>
  <c r="A144" i="7"/>
  <c r="A210" i="16"/>
  <c r="A31" i="16"/>
  <c r="A93" i="14"/>
  <c r="A247" i="16"/>
  <c r="AU18" i="13"/>
  <c r="A290" i="15"/>
  <c r="A341" i="15"/>
  <c r="A144" i="4"/>
  <c r="BD10" i="13"/>
  <c r="A24" i="7"/>
  <c r="A241" i="15"/>
  <c r="A245" i="15"/>
  <c r="A180" i="16"/>
  <c r="A91" i="4"/>
  <c r="A283" i="15"/>
  <c r="A105" i="16"/>
  <c r="AR17" i="13"/>
  <c r="A29" i="15"/>
  <c r="A92" i="16"/>
  <c r="A25" i="4"/>
  <c r="AX17" i="13"/>
  <c r="AY21" i="13"/>
  <c r="A265" i="16"/>
  <c r="A333" i="15"/>
  <c r="A283" i="16"/>
  <c r="A142" i="15"/>
  <c r="A121" i="7"/>
  <c r="A143" i="4"/>
  <c r="AL5" i="13"/>
  <c r="U10" i="13"/>
  <c r="A121" i="16"/>
  <c r="AY8" i="13"/>
  <c r="A177" i="15"/>
  <c r="BA20" i="13"/>
  <c r="K12" i="13"/>
  <c r="A107" i="14"/>
  <c r="U15" i="13"/>
  <c r="A158" i="7"/>
  <c r="A25" i="7"/>
  <c r="A155" i="14"/>
  <c r="A92" i="11"/>
  <c r="I21" i="13"/>
  <c r="W8" i="13"/>
  <c r="A35" i="14"/>
  <c r="A360" i="16"/>
  <c r="A110" i="14"/>
  <c r="A51" i="7"/>
  <c r="AI13" i="13"/>
  <c r="AY15" i="13"/>
  <c r="A67" i="15"/>
  <c r="A161" i="16"/>
  <c r="AA11" i="13"/>
  <c r="A129" i="15"/>
  <c r="E10" i="13"/>
  <c r="A8" i="7"/>
  <c r="A84" i="4"/>
  <c r="A178" i="4"/>
  <c r="A173" i="15"/>
  <c r="A162" i="16"/>
  <c r="A22" i="15"/>
  <c r="A138" i="14"/>
  <c r="AS4" i="13"/>
  <c r="A58" i="16"/>
  <c r="AM7" i="13"/>
  <c r="A220" i="16"/>
  <c r="A5" i="15"/>
  <c r="A96" i="7"/>
  <c r="B4" i="13"/>
  <c r="A267" i="15"/>
  <c r="H13" i="13"/>
  <c r="A337" i="15"/>
  <c r="A356" i="16"/>
  <c r="C13" i="13"/>
  <c r="U7" i="13"/>
  <c r="A9" i="15"/>
  <c r="A9" i="4"/>
  <c r="A78" i="4"/>
  <c r="BA18" i="13"/>
  <c r="BE8" i="13"/>
  <c r="A163" i="4"/>
  <c r="A240" i="16"/>
  <c r="A72" i="7"/>
  <c r="A18" i="16"/>
  <c r="A127" i="14"/>
  <c r="A92" i="15"/>
  <c r="A50" i="16"/>
  <c r="A373" i="15"/>
  <c r="A374" i="16"/>
  <c r="A39" i="14"/>
  <c r="A152" i="7"/>
  <c r="A170" i="14"/>
  <c r="U13" i="13"/>
  <c r="A116" i="14"/>
  <c r="A254" i="16"/>
  <c r="A309" i="16"/>
  <c r="BA14" i="13"/>
  <c r="U18" i="13"/>
  <c r="A112" i="14"/>
  <c r="A155" i="16"/>
  <c r="A109" i="4"/>
  <c r="A224" i="15"/>
  <c r="E7" i="13"/>
  <c r="A35" i="16"/>
  <c r="A195" i="14"/>
  <c r="A89" i="4"/>
  <c r="A143" i="7"/>
  <c r="A368" i="15"/>
  <c r="AC9" i="13"/>
  <c r="AA7" i="13"/>
  <c r="A37" i="4"/>
  <c r="A374" i="15"/>
  <c r="BG20" i="13"/>
  <c r="AR21" i="13"/>
  <c r="A186" i="14"/>
  <c r="A14" i="7"/>
  <c r="A12" i="14"/>
  <c r="A66" i="4"/>
  <c r="A305" i="15"/>
  <c r="A88" i="15"/>
  <c r="A87" i="14"/>
  <c r="A221" i="16"/>
  <c r="A193" i="11"/>
  <c r="Q13" i="13"/>
  <c r="A285" i="15"/>
  <c r="A176" i="11"/>
  <c r="A100" i="4"/>
  <c r="A86" i="16"/>
  <c r="AI5" i="13"/>
  <c r="A26" i="4"/>
  <c r="A107" i="7"/>
  <c r="A50" i="4"/>
  <c r="A60" i="16"/>
  <c r="A177" i="4"/>
  <c r="A151" i="11"/>
  <c r="A123" i="15"/>
  <c r="A319" i="15"/>
  <c r="AC15" i="13"/>
  <c r="A158" i="14"/>
  <c r="A110" i="7"/>
  <c r="A352" i="15"/>
  <c r="A204" i="15"/>
  <c r="A108" i="4"/>
  <c r="A353" i="16"/>
  <c r="I10" i="13"/>
  <c r="A87" i="11"/>
  <c r="AU7" i="13"/>
  <c r="BE10" i="13"/>
  <c r="BE13" i="13"/>
  <c r="AI9" i="13"/>
  <c r="A217" i="16"/>
  <c r="A148" i="7"/>
  <c r="A366" i="15"/>
  <c r="AS8" i="13"/>
  <c r="A174" i="15"/>
  <c r="AF7" i="13"/>
  <c r="A144" i="16"/>
  <c r="A310" i="15"/>
  <c r="A160" i="4"/>
  <c r="B14" i="13"/>
  <c r="Z5" i="13"/>
  <c r="A312" i="15"/>
  <c r="AS6" i="13"/>
  <c r="A53" i="7"/>
  <c r="A27" i="15"/>
  <c r="A31" i="7"/>
  <c r="A5" i="14"/>
  <c r="T10" i="13"/>
  <c r="A62" i="14"/>
  <c r="A62" i="15"/>
  <c r="A36" i="4"/>
  <c r="A351" i="15"/>
  <c r="AS13" i="13"/>
  <c r="A301" i="16"/>
  <c r="A4" i="20"/>
  <c r="AX12" i="13"/>
  <c r="A320" i="16"/>
  <c r="A142" i="7"/>
  <c r="A178" i="11"/>
  <c r="Z17" i="13"/>
  <c r="A147" i="15"/>
  <c r="AF17" i="13"/>
  <c r="A214" i="16"/>
  <c r="A7" i="20"/>
  <c r="A291" i="16"/>
  <c r="A316" i="16"/>
  <c r="AX6" i="13"/>
  <c r="A83" i="11"/>
  <c r="T16" i="13"/>
  <c r="A71" i="16"/>
  <c r="A91" i="16"/>
  <c r="A95" i="4"/>
  <c r="A9" i="16"/>
  <c r="A262" i="15"/>
  <c r="A5" i="7"/>
  <c r="A84" i="14"/>
  <c r="N8" i="13"/>
  <c r="A168" i="4"/>
  <c r="K21" i="13"/>
  <c r="BA11" i="13"/>
  <c r="A37" i="16"/>
  <c r="Z19" i="13"/>
  <c r="A163" i="16"/>
  <c r="AF4" i="13"/>
  <c r="I6" i="13"/>
  <c r="B19" i="13"/>
  <c r="A32" i="7"/>
  <c r="A117" i="14"/>
  <c r="A219" i="15"/>
  <c r="K16" i="13"/>
  <c r="A349" i="16"/>
  <c r="A112" i="7"/>
  <c r="A348" i="16"/>
  <c r="A70" i="15"/>
  <c r="A114" i="16"/>
  <c r="A38" i="4"/>
  <c r="A273" i="15"/>
  <c r="A341" i="16"/>
  <c r="W17" i="13"/>
  <c r="A121" i="4"/>
  <c r="A164" i="14"/>
  <c r="A200" i="15"/>
  <c r="A181" i="15"/>
  <c r="A126" i="4"/>
  <c r="A162" i="4"/>
  <c r="A78" i="15"/>
  <c r="A101" i="7"/>
  <c r="A381" i="15"/>
  <c r="A357" i="16"/>
  <c r="AO18" i="13"/>
  <c r="K11" i="13"/>
  <c r="A92" i="7"/>
  <c r="A319" i="16"/>
  <c r="T21" i="13"/>
  <c r="A87" i="7"/>
  <c r="A106" i="4"/>
  <c r="AU9" i="13"/>
  <c r="A225" i="16"/>
  <c r="AL7" i="13"/>
  <c r="O18" i="13"/>
  <c r="A68" i="14"/>
  <c r="A17" i="7"/>
  <c r="BG15" i="13"/>
  <c r="A49" i="7"/>
  <c r="A108" i="14"/>
  <c r="AS15" i="13"/>
  <c r="A107" i="4"/>
  <c r="A43" i="14"/>
  <c r="A46" i="4"/>
  <c r="A50" i="14"/>
  <c r="A150" i="16"/>
  <c r="A170" i="7"/>
  <c r="AC13" i="13"/>
  <c r="N7" i="13"/>
  <c r="A67" i="16"/>
  <c r="A242" i="15"/>
  <c r="A62" i="4"/>
  <c r="A8" i="16"/>
  <c r="AO14" i="13"/>
  <c r="AR19" i="13"/>
  <c r="A48" i="15"/>
  <c r="I9" i="13"/>
  <c r="A35" i="7"/>
  <c r="AL10" i="13"/>
  <c r="A172" i="14"/>
  <c r="A12" i="4"/>
  <c r="A243" i="15"/>
  <c r="A266" i="15"/>
  <c r="K6" i="13"/>
  <c r="A148" i="14"/>
  <c r="A75" i="4"/>
  <c r="A189" i="14"/>
  <c r="A43" i="7"/>
  <c r="AL6" i="13"/>
  <c r="A116" i="16"/>
  <c r="A333" i="16"/>
  <c r="BA9" i="13"/>
  <c r="A225" i="15"/>
  <c r="A69" i="15"/>
  <c r="K15" i="13"/>
  <c r="Z12" i="13"/>
  <c r="AX8" i="13"/>
  <c r="C9" i="13"/>
  <c r="A160" i="15"/>
  <c r="AF14" i="13"/>
  <c r="A170" i="15"/>
  <c r="O12" i="13"/>
  <c r="A10" i="16"/>
  <c r="A124" i="14"/>
  <c r="A313" i="15"/>
  <c r="AL18" i="13"/>
  <c r="AM18" i="13"/>
  <c r="C15" i="13"/>
  <c r="A9" i="7"/>
  <c r="A162" i="14"/>
  <c r="A303" i="16"/>
  <c r="A10" i="7"/>
  <c r="Q16" i="13"/>
  <c r="BD8" i="13"/>
  <c r="A128" i="14"/>
  <c r="AU12" i="13"/>
  <c r="AF8" i="13"/>
  <c r="A55" i="7"/>
  <c r="A344" i="15"/>
  <c r="A380" i="15"/>
  <c r="Z15" i="13"/>
  <c r="A59" i="4"/>
  <c r="Q4" i="13"/>
  <c r="BE11" i="13"/>
  <c r="AX18" i="13"/>
  <c r="A143" i="11"/>
  <c r="A11" i="15"/>
  <c r="AF10" i="13"/>
  <c r="AL14" i="13"/>
  <c r="A123" i="4"/>
  <c r="BE16" i="13"/>
  <c r="O14" i="13"/>
  <c r="A155" i="4"/>
  <c r="A193" i="4"/>
  <c r="A264" i="16"/>
  <c r="A148" i="16"/>
  <c r="AS12" i="13"/>
  <c r="A294" i="15"/>
  <c r="A95" i="7"/>
  <c r="A171" i="15"/>
  <c r="Q9" i="13"/>
  <c r="A48" i="16"/>
  <c r="A96" i="11"/>
  <c r="A189" i="4"/>
  <c r="A299" i="15"/>
  <c r="A212" i="15"/>
  <c r="A93" i="7"/>
  <c r="A98" i="4"/>
  <c r="A321" i="16"/>
  <c r="BA12" i="13"/>
  <c r="A165" i="15"/>
  <c r="U16" i="13"/>
  <c r="A30" i="4"/>
  <c r="A379" i="15"/>
  <c r="A163" i="7"/>
  <c r="W4" i="13"/>
  <c r="A47" i="4"/>
  <c r="A371" i="16"/>
  <c r="A138" i="7"/>
  <c r="A184" i="7"/>
  <c r="A353" i="15"/>
  <c r="A369" i="16"/>
  <c r="BD16" i="13"/>
  <c r="A238" i="16"/>
  <c r="A182" i="7"/>
  <c r="AF12" i="13"/>
  <c r="A40" i="14"/>
  <c r="A22" i="7"/>
  <c r="BD18" i="13"/>
  <c r="A368" i="16"/>
  <c r="A171" i="16"/>
  <c r="A41" i="15"/>
  <c r="BE20" i="13"/>
  <c r="A169" i="7"/>
  <c r="A173" i="16"/>
  <c r="A16" i="4"/>
  <c r="A17" i="15"/>
  <c r="BG5" i="13"/>
  <c r="A78" i="16"/>
  <c r="A83" i="14"/>
  <c r="A204" i="16"/>
  <c r="A228" i="16"/>
  <c r="A147" i="14"/>
  <c r="AM8" i="13"/>
  <c r="A179" i="7"/>
  <c r="A108" i="7"/>
  <c r="A73" i="15"/>
  <c r="A196" i="15"/>
  <c r="K17" i="13"/>
  <c r="A252" i="16"/>
  <c r="A130" i="16"/>
  <c r="A103" i="15"/>
  <c r="AF19" i="13"/>
  <c r="A117" i="4"/>
  <c r="A7" i="15"/>
  <c r="A193" i="7"/>
  <c r="A257" i="15"/>
  <c r="A383" i="15"/>
  <c r="AL9" i="13"/>
  <c r="A112" i="4"/>
  <c r="A125" i="15"/>
  <c r="A71" i="14"/>
  <c r="A155" i="15"/>
  <c r="A320" i="15"/>
  <c r="A181" i="7"/>
  <c r="A299" i="16"/>
  <c r="C19" i="13"/>
  <c r="A102" i="7"/>
  <c r="A22" i="14"/>
  <c r="A238" i="15"/>
  <c r="AA10" i="13"/>
  <c r="I16" i="13"/>
  <c r="A210" i="15"/>
  <c r="BG10" i="13"/>
  <c r="AF9" i="13"/>
  <c r="A370" i="15"/>
  <c r="H4" i="13"/>
  <c r="A198" i="15"/>
  <c r="A163" i="14"/>
  <c r="A127" i="7"/>
  <c r="A26" i="15"/>
  <c r="A14" i="14"/>
  <c r="A105" i="7"/>
  <c r="A279" i="15"/>
  <c r="A382" i="15"/>
  <c r="AS20" i="13"/>
  <c r="T4" i="13"/>
  <c r="A144" i="15"/>
  <c r="A98" i="11"/>
  <c r="AU5" i="13"/>
  <c r="AF16" i="13"/>
  <c r="A43" i="4"/>
  <c r="A49" i="14"/>
  <c r="BA8" i="13"/>
  <c r="A88" i="7"/>
  <c r="T12" i="13"/>
  <c r="I4" i="13"/>
  <c r="A73" i="4"/>
  <c r="A215" i="16"/>
  <c r="A195" i="15"/>
  <c r="T6" i="13"/>
  <c r="AL13" i="13"/>
  <c r="T13" i="13"/>
  <c r="A183" i="4"/>
  <c r="B11" i="13"/>
  <c r="A237" i="16"/>
  <c r="A169" i="4"/>
  <c r="A170" i="4"/>
  <c r="A380" i="16"/>
  <c r="AY20" i="13"/>
  <c r="A56" i="15"/>
  <c r="A19" i="4"/>
  <c r="A315" i="16"/>
  <c r="A65" i="14"/>
  <c r="BD14" i="13"/>
  <c r="A216" i="15"/>
  <c r="BE4" i="13"/>
  <c r="A260" i="16"/>
  <c r="A208" i="16"/>
  <c r="A68" i="7"/>
  <c r="C8" i="13"/>
  <c r="A142" i="11"/>
  <c r="A46" i="14"/>
  <c r="A281" i="16"/>
  <c r="A39" i="15"/>
  <c r="AR9" i="13"/>
  <c r="A45" i="16"/>
  <c r="AY5" i="13"/>
  <c r="AA12" i="13"/>
  <c r="A182" i="4"/>
  <c r="A20" i="14"/>
  <c r="A178" i="15"/>
  <c r="E4" i="13"/>
  <c r="A197" i="15"/>
  <c r="A75" i="15"/>
  <c r="A97" i="4"/>
  <c r="A179" i="16"/>
  <c r="A189" i="11"/>
  <c r="BD5" i="13"/>
  <c r="A109" i="16"/>
  <c r="A166" i="4"/>
  <c r="A180" i="15"/>
  <c r="A177" i="16"/>
  <c r="A76" i="15"/>
  <c r="A152" i="16"/>
  <c r="BE5" i="13"/>
  <c r="A149" i="15"/>
  <c r="N17" i="13"/>
  <c r="BG8" i="13"/>
  <c r="A94" i="11"/>
  <c r="A187" i="7"/>
  <c r="A116" i="7"/>
  <c r="A64" i="4"/>
  <c r="A12" i="15"/>
  <c r="A33" i="16"/>
  <c r="AF21" i="13"/>
  <c r="BD17" i="13"/>
  <c r="A72" i="16"/>
  <c r="A40" i="15"/>
  <c r="BG16" i="13"/>
  <c r="AG19" i="13"/>
  <c r="A370" i="16"/>
  <c r="A45" i="14"/>
  <c r="A129" i="7"/>
  <c r="AU11" i="13"/>
  <c r="A31" i="15"/>
  <c r="BA5" i="13"/>
  <c r="C20" i="13"/>
  <c r="H10" i="13"/>
  <c r="AX11" i="13"/>
  <c r="A30" i="16"/>
  <c r="A73" i="14"/>
  <c r="A130" i="15"/>
  <c r="A354" i="15"/>
  <c r="AC12" i="13"/>
  <c r="A362" i="15"/>
  <c r="A51" i="11"/>
  <c r="A244" i="15"/>
  <c r="U14" i="13"/>
  <c r="AM20" i="13"/>
  <c r="H15" i="13"/>
  <c r="AM5" i="13"/>
  <c r="N11" i="13"/>
  <c r="A193" i="16"/>
  <c r="AA15" i="13"/>
  <c r="A325" i="15"/>
  <c r="A329" i="16"/>
  <c r="A22" i="16"/>
  <c r="A280" i="15"/>
  <c r="Q15" i="13"/>
  <c r="B17" i="13"/>
  <c r="AC5" i="13"/>
  <c r="A41" i="14"/>
  <c r="A254" i="15"/>
  <c r="A75" i="7"/>
  <c r="A168" i="7"/>
  <c r="A298" i="16"/>
  <c r="A34" i="7"/>
  <c r="A101" i="4"/>
  <c r="A272" i="16"/>
  <c r="A191" i="16"/>
  <c r="A85" i="4"/>
  <c r="A33" i="14"/>
  <c r="A147" i="16"/>
  <c r="W6" i="13"/>
  <c r="AG20" i="13"/>
  <c r="A311" i="15"/>
  <c r="A20" i="4"/>
  <c r="H6" i="13"/>
  <c r="A26" i="16"/>
  <c r="A59" i="15"/>
  <c r="A95" i="11"/>
  <c r="A26" i="7"/>
  <c r="A91" i="14"/>
  <c r="A317" i="15"/>
  <c r="A106" i="16"/>
  <c r="A107" i="15"/>
  <c r="A36" i="16"/>
  <c r="A34" i="15"/>
  <c r="A97" i="15"/>
  <c r="AX21" i="13"/>
  <c r="A47" i="11"/>
  <c r="A36" i="7"/>
  <c r="AI11" i="13"/>
  <c r="A171" i="14"/>
  <c r="A21" i="7"/>
  <c r="AO10" i="13"/>
  <c r="A18" i="14"/>
  <c r="A189" i="7"/>
  <c r="BA10" i="13"/>
  <c r="A249" i="15"/>
  <c r="A119" i="4"/>
  <c r="A64" i="15"/>
  <c r="AX10" i="13"/>
  <c r="A269" i="16"/>
  <c r="A127" i="16"/>
  <c r="A68" i="16"/>
  <c r="U12" i="13"/>
  <c r="A185" i="16"/>
  <c r="A20" i="16"/>
  <c r="A193" i="15"/>
  <c r="A160" i="14"/>
  <c r="A52" i="16"/>
  <c r="A56" i="7"/>
  <c r="A65" i="16"/>
  <c r="AI15" i="13"/>
  <c r="K13" i="13"/>
  <c r="C10" i="13"/>
  <c r="A49" i="16"/>
  <c r="A224" i="16"/>
  <c r="A134" i="7"/>
  <c r="AY16" i="13"/>
  <c r="A326" i="15"/>
  <c r="AR6" i="13"/>
  <c r="A122" i="16"/>
  <c r="A215" i="15"/>
  <c r="AO20" i="13"/>
  <c r="I5" i="13"/>
  <c r="AI14" i="13"/>
  <c r="AF11" i="13"/>
  <c r="A186" i="15"/>
  <c r="A11" i="7"/>
  <c r="A126" i="15"/>
  <c r="E21" i="13"/>
  <c r="A186" i="7"/>
  <c r="A93" i="16"/>
  <c r="A103" i="4"/>
  <c r="A58" i="11"/>
  <c r="A138" i="4"/>
  <c r="A10" i="4"/>
  <c r="A179" i="15"/>
  <c r="U21" i="13"/>
  <c r="A112" i="15"/>
  <c r="A198" i="16"/>
  <c r="A151" i="15"/>
  <c r="K18" i="13"/>
  <c r="U8" i="13"/>
  <c r="A377" i="15"/>
  <c r="A323" i="15"/>
  <c r="A375" i="16"/>
  <c r="H12" i="13"/>
  <c r="A32" i="14"/>
  <c r="AX20" i="13"/>
  <c r="A168" i="16"/>
  <c r="A348" i="15"/>
  <c r="A5" i="20"/>
  <c r="A113" i="14"/>
  <c r="A46" i="7"/>
  <c r="A235" i="16"/>
  <c r="E9" i="13"/>
  <c r="A166" i="15"/>
  <c r="A131" i="11"/>
  <c r="A97" i="16"/>
  <c r="A101" i="16"/>
  <c r="A343" i="15"/>
  <c r="A146" i="7"/>
  <c r="A226" i="16"/>
  <c r="AR20" i="13"/>
  <c r="A50" i="7"/>
  <c r="AM21" i="13"/>
  <c r="AA17" i="13"/>
  <c r="A142" i="16"/>
  <c r="A190" i="16"/>
  <c r="A84" i="15"/>
  <c r="A6" i="16"/>
  <c r="A207" i="16"/>
  <c r="O4" i="13"/>
  <c r="A240" i="15"/>
  <c r="A67" i="14"/>
  <c r="AI16" i="13"/>
  <c r="T7" i="13"/>
  <c r="A322" i="16"/>
  <c r="A6" i="14"/>
  <c r="A81" i="4"/>
  <c r="A55" i="4"/>
  <c r="A52" i="4"/>
  <c r="A172" i="7"/>
  <c r="A136" i="14"/>
  <c r="A281" i="15"/>
  <c r="E6" i="13"/>
  <c r="A27" i="7"/>
  <c r="A123" i="14"/>
  <c r="I8" i="13"/>
  <c r="A40" i="4"/>
  <c r="AY19" i="13"/>
  <c r="A134" i="16"/>
  <c r="A183" i="14"/>
  <c r="A108" i="11"/>
  <c r="A152" i="15"/>
  <c r="A361" i="15"/>
  <c r="AL17" i="13"/>
  <c r="AC19" i="13"/>
  <c r="A115" i="7"/>
  <c r="A363" i="15"/>
  <c r="A132" i="7"/>
  <c r="A339" i="15"/>
  <c r="A161" i="15"/>
  <c r="A245" i="16"/>
  <c r="A154" i="14"/>
  <c r="A47" i="14"/>
  <c r="O8" i="13"/>
  <c r="A54" i="11"/>
  <c r="BD4" i="13"/>
  <c r="O15" i="13"/>
  <c r="A134" i="4"/>
  <c r="A314" i="16"/>
  <c r="A70" i="14"/>
  <c r="A53" i="14"/>
  <c r="AO21" i="13"/>
  <c r="B18" i="13"/>
  <c r="A89" i="14"/>
  <c r="A14" i="15"/>
  <c r="A91" i="15"/>
  <c r="A186" i="4"/>
  <c r="A19" i="7"/>
  <c r="A228" i="15"/>
  <c r="BA7" i="13"/>
  <c r="A164" i="7"/>
  <c r="A81" i="14"/>
  <c r="A287" i="15"/>
  <c r="A20" i="7"/>
  <c r="A135" i="4"/>
  <c r="A83" i="15"/>
  <c r="A37" i="14"/>
  <c r="A360" i="15"/>
  <c r="A104" i="4"/>
  <c r="A93" i="11"/>
  <c r="E17" i="13"/>
  <c r="A79" i="4"/>
  <c r="A151" i="4"/>
  <c r="BE7" i="13"/>
  <c r="BE15" i="13"/>
  <c r="A75" i="14"/>
  <c r="A115" i="14"/>
  <c r="A130" i="14"/>
  <c r="A13" i="14"/>
  <c r="A167" i="4"/>
  <c r="W16" i="13"/>
  <c r="A59" i="16"/>
  <c r="A178" i="14"/>
  <c r="AR8" i="13"/>
  <c r="A25" i="14"/>
  <c r="A338" i="16"/>
  <c r="A177" i="14"/>
  <c r="A104" i="15"/>
  <c r="A235" i="15"/>
  <c r="A18" i="15"/>
  <c r="A109" i="15"/>
  <c r="AY14" i="13"/>
  <c r="A231" i="15"/>
  <c r="AS16" i="13"/>
  <c r="A286" i="16"/>
  <c r="AY7" i="13"/>
  <c r="A246" i="15"/>
  <c r="AL20" i="13"/>
  <c r="A66" i="14"/>
  <c r="A125" i="4"/>
  <c r="A130" i="4"/>
  <c r="A123" i="16"/>
  <c r="O13" i="13"/>
  <c r="A350" i="16"/>
  <c r="A219" i="16"/>
  <c r="K19" i="13"/>
  <c r="A180" i="14"/>
  <c r="H19" i="13"/>
  <c r="A33" i="7"/>
  <c r="A86" i="11"/>
  <c r="AS14" i="13"/>
  <c r="AG7" i="13"/>
  <c r="A89" i="11"/>
  <c r="A229" i="15"/>
  <c r="A263" i="16"/>
  <c r="BD12" i="13"/>
  <c r="A111" i="15"/>
  <c r="O19" i="13"/>
  <c r="A58" i="7"/>
  <c r="A133" i="15"/>
  <c r="A176" i="4"/>
  <c r="A146" i="15"/>
  <c r="A301" i="15"/>
  <c r="K4" i="13"/>
  <c r="A84" i="7"/>
  <c r="A230" i="15"/>
  <c r="A131" i="4"/>
  <c r="A284" i="15"/>
  <c r="A153" i="14"/>
  <c r="A86" i="15"/>
  <c r="A161" i="7"/>
  <c r="A94" i="16"/>
  <c r="A54" i="16"/>
  <c r="AF13" i="13"/>
  <c r="A28" i="16"/>
  <c r="A253" i="15"/>
  <c r="H9" i="13"/>
  <c r="A71" i="15"/>
  <c r="A82" i="11"/>
  <c r="C7" i="13"/>
  <c r="A311" i="16"/>
  <c r="A191" i="4"/>
  <c r="BA13" i="13"/>
  <c r="A125" i="16"/>
  <c r="A223" i="15"/>
  <c r="A114" i="15"/>
  <c r="A294" i="16"/>
  <c r="A77" i="16"/>
  <c r="A29" i="7"/>
  <c r="A150" i="4"/>
  <c r="A131" i="15"/>
  <c r="A152" i="11"/>
  <c r="BG11" i="13"/>
  <c r="A97" i="7"/>
  <c r="A49" i="11"/>
  <c r="AU16" i="13"/>
  <c r="A154" i="16"/>
  <c r="A95" i="15"/>
  <c r="A47" i="7"/>
  <c r="AI10" i="13"/>
  <c r="A62" i="16"/>
  <c r="A143" i="14"/>
  <c r="A139" i="14"/>
  <c r="Q12" i="13"/>
  <c r="A222" i="15"/>
  <c r="A8" i="15"/>
  <c r="A104" i="16"/>
  <c r="A12" i="16"/>
  <c r="B8" i="13"/>
  <c r="BG7" i="13"/>
  <c r="A165" i="16"/>
  <c r="A47" i="16"/>
  <c r="AY4" i="13"/>
  <c r="A278" i="15"/>
  <c r="A256" i="15"/>
  <c r="A177" i="11"/>
  <c r="A282" i="15"/>
  <c r="A189" i="15"/>
  <c r="A38" i="16"/>
  <c r="K10" i="13"/>
  <c r="BA16" i="13"/>
  <c r="Z10" i="13"/>
  <c r="AU14" i="13"/>
  <c r="A185" i="15"/>
  <c r="A192" i="7"/>
  <c r="A184" i="14"/>
  <c r="A185" i="11"/>
  <c r="A326" i="16"/>
  <c r="AY10" i="13"/>
  <c r="W7" i="13"/>
  <c r="AC17" i="13"/>
  <c r="N20" i="13"/>
  <c r="A258" i="15"/>
  <c r="A114" i="14"/>
  <c r="A104" i="14"/>
  <c r="A16" i="15"/>
  <c r="A184" i="4"/>
  <c r="AI19" i="13"/>
  <c r="A16" i="7"/>
  <c r="AM9" i="13"/>
  <c r="U17" i="13"/>
  <c r="A291" i="15"/>
  <c r="A79" i="14"/>
  <c r="N18" i="13"/>
  <c r="A102" i="14"/>
  <c r="A108" i="16"/>
  <c r="A19" i="15"/>
  <c r="A141" i="15"/>
  <c r="AS9" i="13"/>
  <c r="B13" i="13"/>
  <c r="U4" i="13"/>
  <c r="C11" i="13"/>
  <c r="U9" i="13"/>
  <c r="A304" i="15"/>
  <c r="A159" i="7"/>
  <c r="BE19" i="13"/>
  <c r="A217" i="15"/>
  <c r="A76" i="7"/>
  <c r="E16" i="13"/>
  <c r="A302" i="15"/>
  <c r="H18" i="13"/>
  <c r="A14" i="16"/>
  <c r="A36" i="15"/>
  <c r="B15" i="13"/>
  <c r="T5" i="13"/>
  <c r="A147" i="7"/>
  <c r="A138" i="16"/>
  <c r="A76" i="4"/>
  <c r="A64" i="14"/>
  <c r="W9" i="13"/>
  <c r="X9" i="13"/>
  <c r="V5" i="13"/>
  <c r="D15" i="13"/>
  <c r="J18" i="13"/>
  <c r="F16" i="13"/>
  <c r="BK16" i="13"/>
  <c r="BJ11" i="13"/>
  <c r="BK11" i="13"/>
  <c r="BL11" i="13"/>
  <c r="U23" i="13"/>
  <c r="D13" i="13"/>
  <c r="P18" i="13"/>
  <c r="AJ19" i="13"/>
  <c r="P20" i="13"/>
  <c r="AD17" i="13"/>
  <c r="X7" i="13"/>
  <c r="AV14" i="13"/>
  <c r="AB10" i="13"/>
  <c r="BB16" i="13"/>
  <c r="L10" i="13"/>
  <c r="AY23" i="13"/>
  <c r="BH7" i="13"/>
  <c r="D8" i="13"/>
  <c r="R12" i="13"/>
  <c r="AJ10" i="13"/>
  <c r="AV16" i="13"/>
  <c r="BH11" i="13"/>
  <c r="BB13" i="13"/>
  <c r="BJ7" i="13"/>
  <c r="J9" i="13"/>
  <c r="AH13" i="13"/>
  <c r="L4" i="13"/>
  <c r="BF12" i="13"/>
  <c r="J19" i="13"/>
  <c r="L19" i="13"/>
  <c r="AN20" i="13"/>
  <c r="AT8" i="13"/>
  <c r="X16" i="13"/>
  <c r="F17" i="13"/>
  <c r="BK17" i="13"/>
  <c r="BB7" i="13"/>
  <c r="D18" i="13"/>
  <c r="AP21" i="13"/>
  <c r="BD23" i="13"/>
  <c r="BF4" i="13"/>
  <c r="AD19" i="13"/>
  <c r="AN17" i="13"/>
  <c r="BK6" i="13"/>
  <c r="F6" i="13"/>
  <c r="V7" i="13"/>
  <c r="AJ16" i="13"/>
  <c r="O23" i="13"/>
  <c r="AT20" i="13"/>
  <c r="F9" i="13"/>
  <c r="BK9" i="13"/>
  <c r="AZ20" i="13"/>
  <c r="J12" i="13"/>
  <c r="L18" i="13"/>
  <c r="BK21" i="13"/>
  <c r="F21" i="13"/>
  <c r="AH11" i="13"/>
  <c r="AJ14" i="13"/>
  <c r="AP20" i="13"/>
  <c r="AT6" i="13"/>
  <c r="BJ10" i="13"/>
  <c r="L13" i="13"/>
  <c r="AJ15" i="13"/>
  <c r="AZ10" i="13"/>
  <c r="BB10" i="13"/>
  <c r="AP10" i="13"/>
  <c r="AJ11" i="13"/>
  <c r="AZ21" i="13"/>
  <c r="J6" i="13"/>
  <c r="X6" i="13"/>
  <c r="AD5" i="13"/>
  <c r="D17" i="13"/>
  <c r="R15" i="13"/>
  <c r="P11" i="13"/>
  <c r="J15" i="13"/>
  <c r="AD12" i="13"/>
  <c r="AZ11" i="13"/>
  <c r="J10" i="13"/>
  <c r="BJ20" i="13"/>
  <c r="BB5" i="13"/>
  <c r="AV11" i="13"/>
  <c r="BH16" i="13"/>
  <c r="BF17" i="13"/>
  <c r="AH21" i="13"/>
  <c r="BH8" i="13"/>
  <c r="P17" i="13"/>
  <c r="BF5" i="13"/>
  <c r="BK4" i="13"/>
  <c r="F4" i="13"/>
  <c r="AT9" i="13"/>
  <c r="BJ8" i="13"/>
  <c r="BK8" i="13"/>
  <c r="BL8" i="13"/>
  <c r="BE23" i="13"/>
  <c r="BF14" i="13"/>
  <c r="D11" i="13"/>
  <c r="V13" i="13"/>
  <c r="AN13" i="13"/>
  <c r="V6" i="13"/>
  <c r="I23" i="13"/>
  <c r="V12" i="13"/>
  <c r="BB8" i="13"/>
  <c r="AH16" i="13"/>
  <c r="AV5" i="13"/>
  <c r="V4" i="13"/>
  <c r="T23" i="13"/>
  <c r="J4" i="13"/>
  <c r="H23" i="13"/>
  <c r="AH9" i="13"/>
  <c r="BH10" i="13"/>
  <c r="BJ19" i="13"/>
  <c r="AN9" i="13"/>
  <c r="AH19" i="13"/>
  <c r="L17" i="13"/>
  <c r="BH5" i="13"/>
  <c r="BF18" i="13"/>
  <c r="AH12" i="13"/>
  <c r="BF16" i="13"/>
  <c r="X4" i="13"/>
  <c r="BB12" i="13"/>
  <c r="R9" i="13"/>
  <c r="AN14" i="13"/>
  <c r="AH10" i="13"/>
  <c r="AZ18" i="13"/>
  <c r="R4" i="13"/>
  <c r="AB15" i="13"/>
  <c r="AH8" i="13"/>
  <c r="AV12" i="13"/>
  <c r="BF8" i="13"/>
  <c r="R16" i="13"/>
  <c r="BJ15" i="13"/>
  <c r="BK15" i="13"/>
  <c r="BL15" i="13"/>
  <c r="AN18" i="13"/>
  <c r="AH14" i="13"/>
  <c r="BJ9" i="13"/>
  <c r="BL9" i="13"/>
  <c r="AZ8" i="13"/>
  <c r="AB12" i="13"/>
  <c r="L15" i="13"/>
  <c r="BB9" i="13"/>
  <c r="AN6" i="13"/>
  <c r="L6" i="13"/>
  <c r="AN10" i="13"/>
  <c r="AT19" i="13"/>
  <c r="AP14" i="13"/>
  <c r="P7" i="13"/>
  <c r="AD13" i="13"/>
  <c r="BH15" i="13"/>
  <c r="AN7" i="13"/>
  <c r="AV9" i="13"/>
  <c r="V21" i="13"/>
  <c r="L11" i="13"/>
  <c r="AP18" i="13"/>
  <c r="X17" i="13"/>
  <c r="L16" i="13"/>
  <c r="D19" i="13"/>
  <c r="AF23" i="13"/>
  <c r="AH4" i="13"/>
  <c r="AB19" i="13"/>
  <c r="BB11" i="13"/>
  <c r="L21" i="13"/>
  <c r="P8" i="13"/>
  <c r="V16" i="13"/>
  <c r="AZ6" i="13"/>
  <c r="AH17" i="13"/>
  <c r="AB17" i="13"/>
  <c r="AZ12" i="13"/>
  <c r="V10" i="13"/>
  <c r="AB5" i="13"/>
  <c r="D14" i="13"/>
  <c r="AH7" i="13"/>
  <c r="AJ9" i="13"/>
  <c r="AV7" i="13"/>
  <c r="AD15" i="13"/>
  <c r="AJ5" i="13"/>
  <c r="R13" i="13"/>
  <c r="AT21" i="13"/>
  <c r="BH20" i="13"/>
  <c r="AD9" i="13"/>
  <c r="F7" i="13"/>
  <c r="BK7" i="13"/>
  <c r="BB14" i="13"/>
  <c r="BB18" i="13"/>
  <c r="BJ13" i="13"/>
  <c r="BK13" i="13"/>
  <c r="BL13" i="13"/>
  <c r="J13" i="13"/>
  <c r="B23" i="13"/>
  <c r="D4" i="13"/>
  <c r="AS23" i="13"/>
  <c r="F10" i="13"/>
  <c r="BK10" i="13"/>
  <c r="AJ13" i="13"/>
  <c r="X8" i="13"/>
  <c r="L12" i="13"/>
  <c r="BB20" i="13"/>
  <c r="AN5" i="13"/>
  <c r="AZ17" i="13"/>
  <c r="AT17" i="13"/>
  <c r="BF10" i="13"/>
  <c r="AV18" i="13"/>
  <c r="X19" i="13"/>
  <c r="X21" i="13"/>
  <c r="AM23" i="13"/>
  <c r="D6" i="13"/>
  <c r="AT14" i="13"/>
  <c r="J20" i="13"/>
  <c r="BJ18" i="13"/>
  <c r="L7" i="13"/>
  <c r="R5" i="13"/>
  <c r="P5" i="13"/>
  <c r="BF21" i="13"/>
  <c r="AZ7" i="13"/>
  <c r="AJ8" i="13"/>
  <c r="BF13" i="13"/>
  <c r="AB7" i="13"/>
  <c r="V15" i="13"/>
  <c r="BF15" i="13"/>
  <c r="AB18" i="13"/>
  <c r="AP17" i="13"/>
  <c r="X20" i="13"/>
  <c r="AJ6" i="13"/>
  <c r="AD18" i="13"/>
  <c r="P12" i="13"/>
  <c r="AZ5" i="13"/>
  <c r="AJ4" i="13"/>
  <c r="F20" i="13"/>
  <c r="BK20" i="13"/>
  <c r="AD4" i="13"/>
  <c r="AN19" i="13"/>
  <c r="AH20" i="13"/>
  <c r="AB20" i="13"/>
  <c r="AH15" i="13"/>
  <c r="AZ9" i="13"/>
  <c r="AP8" i="13"/>
  <c r="AD14" i="13"/>
  <c r="F14" i="13"/>
  <c r="BK14" i="13"/>
  <c r="BJ12" i="13"/>
  <c r="AP12" i="13"/>
  <c r="AJ18" i="13"/>
  <c r="AB6" i="13"/>
  <c r="D7" i="13"/>
  <c r="V19" i="13"/>
  <c r="R11" i="13"/>
  <c r="AB8" i="13"/>
  <c r="BH9" i="13"/>
  <c r="BH4" i="13"/>
  <c r="AJ12" i="13"/>
  <c r="AB21" i="13"/>
  <c r="X11" i="13"/>
  <c r="BH18" i="13"/>
  <c r="AP19" i="13"/>
  <c r="X5" i="13"/>
  <c r="V11" i="13"/>
  <c r="P10" i="13"/>
  <c r="L8" i="13"/>
  <c r="BB15" i="13"/>
  <c r="BJ16" i="13"/>
  <c r="BL16" i="13"/>
  <c r="AG23" i="13"/>
  <c r="J7" i="13"/>
  <c r="BF7" i="13"/>
  <c r="R6" i="13"/>
  <c r="BH14" i="13"/>
  <c r="AP6" i="13"/>
  <c r="F8" i="13"/>
  <c r="J17" i="13"/>
  <c r="J16" i="13"/>
  <c r="BH13" i="13"/>
  <c r="AZ14" i="13"/>
  <c r="R8" i="13"/>
  <c r="AV21" i="13"/>
  <c r="AZ13" i="13"/>
  <c r="AR23" i="13"/>
  <c r="AT4" i="13"/>
  <c r="BF20" i="13"/>
  <c r="BB6" i="13"/>
  <c r="F19" i="13"/>
  <c r="BK19" i="13"/>
  <c r="J8" i="13"/>
  <c r="F18" i="13"/>
  <c r="BK18" i="13"/>
  <c r="X12" i="13"/>
  <c r="V8" i="13"/>
  <c r="P13" i="13"/>
  <c r="AV15" i="13"/>
  <c r="BJ6" i="13"/>
  <c r="BL6" i="13"/>
  <c r="AH5" i="13"/>
  <c r="BJ5" i="13"/>
  <c r="AV4" i="13"/>
  <c r="P14" i="13"/>
  <c r="AB16" i="13"/>
  <c r="BF6" i="13"/>
  <c r="AV10" i="13"/>
  <c r="AH18" i="13"/>
  <c r="L14" i="13"/>
  <c r="AP4" i="13"/>
  <c r="BJ14" i="13"/>
  <c r="BL14" i="13"/>
  <c r="AV17" i="13"/>
  <c r="AV20" i="13"/>
  <c r="AT7" i="13"/>
  <c r="AP11" i="13"/>
  <c r="BF19" i="13"/>
  <c r="AT10" i="13"/>
  <c r="BH6" i="13"/>
  <c r="P16" i="13"/>
  <c r="AJ20" i="13"/>
  <c r="J21" i="13"/>
  <c r="AD7" i="13"/>
  <c r="P21" i="13"/>
  <c r="AP13" i="13"/>
  <c r="AD11" i="13"/>
  <c r="BJ4" i="13"/>
  <c r="C23" i="13"/>
  <c r="L20" i="13"/>
  <c r="AD21" i="13"/>
  <c r="X15" i="13"/>
  <c r="BH19" i="13"/>
  <c r="BF9" i="13"/>
  <c r="R20" i="13"/>
  <c r="D10" i="13"/>
  <c r="AP15" i="13"/>
  <c r="V20" i="13"/>
  <c r="D20" i="13"/>
  <c r="AT12" i="13"/>
  <c r="AN8" i="13"/>
  <c r="F5" i="13"/>
  <c r="BK5" i="13"/>
  <c r="BB19" i="13"/>
  <c r="AV19" i="13"/>
  <c r="D5" i="13"/>
  <c r="L9" i="13"/>
  <c r="AD6" i="13"/>
  <c r="X10" i="13"/>
  <c r="P19" i="13"/>
  <c r="F11" i="13"/>
  <c r="BH12" i="13"/>
  <c r="R10" i="13"/>
  <c r="P4" i="13"/>
  <c r="N23" i="13"/>
  <c r="AV6" i="13"/>
  <c r="AJ7" i="13"/>
  <c r="D16" i="13"/>
  <c r="R18" i="13"/>
  <c r="P15" i="13"/>
  <c r="AN16" i="13"/>
  <c r="AP7" i="13"/>
  <c r="AL23" i="13"/>
  <c r="AN4" i="13"/>
  <c r="AT15" i="13"/>
  <c r="AT18" i="13"/>
  <c r="V18" i="13"/>
  <c r="AB14" i="13"/>
  <c r="AX23" i="13"/>
  <c r="AZ4" i="13"/>
  <c r="AJ17" i="13"/>
  <c r="AJ21" i="13"/>
  <c r="AD10" i="13"/>
  <c r="R19" i="13"/>
  <c r="AP5" i="13"/>
  <c r="Z23" i="13"/>
  <c r="AB4" i="13"/>
  <c r="J11" i="13"/>
  <c r="V14" i="13"/>
  <c r="BJ21" i="13"/>
  <c r="BL21" i="13"/>
  <c r="AT11" i="13"/>
  <c r="R17" i="13"/>
  <c r="BB17" i="13"/>
  <c r="P9" i="13"/>
  <c r="R21" i="13"/>
  <c r="AN12" i="13"/>
  <c r="X13" i="13"/>
  <c r="AD16" i="13"/>
  <c r="AN15" i="13"/>
  <c r="AZ19" i="13"/>
  <c r="BH17" i="13"/>
  <c r="AP9" i="13"/>
  <c r="BH21" i="13"/>
  <c r="AD8" i="13"/>
  <c r="X18" i="13"/>
  <c r="J5" i="13"/>
  <c r="BB4" i="13"/>
  <c r="AA23" i="13"/>
  <c r="AB11" i="13"/>
  <c r="V17" i="13"/>
  <c r="AV13" i="13"/>
  <c r="V9" i="13"/>
  <c r="R14" i="13"/>
  <c r="BB21" i="13"/>
  <c r="AD20" i="13"/>
  <c r="AP16" i="13"/>
  <c r="D21" i="13"/>
  <c r="AZ15" i="13"/>
  <c r="AT5" i="13"/>
  <c r="AB9" i="13"/>
  <c r="R7" i="13"/>
  <c r="F13" i="13"/>
  <c r="AN11" i="13"/>
  <c r="X14" i="13"/>
  <c r="AT13" i="13"/>
  <c r="AN21" i="13"/>
  <c r="BJ17" i="13"/>
  <c r="L5" i="13"/>
  <c r="D12" i="13"/>
  <c r="AH6" i="13"/>
  <c r="AV8" i="13"/>
  <c r="BK12" i="13"/>
  <c r="F12" i="13"/>
  <c r="D9" i="13"/>
  <c r="P6" i="13"/>
  <c r="AT16" i="13"/>
  <c r="BF11" i="13"/>
  <c r="AB13" i="13"/>
  <c r="AZ16" i="13"/>
  <c r="J14" i="13"/>
  <c r="F15" i="13"/>
  <c r="F21" i="14"/>
  <c r="G21" i="14"/>
  <c r="F170" i="14"/>
  <c r="G170" i="14"/>
  <c r="H170" i="14"/>
  <c r="V23" i="13"/>
  <c r="F180" i="14"/>
  <c r="G180" i="14"/>
  <c r="BK23" i="13"/>
  <c r="F172" i="14"/>
  <c r="G172" i="14"/>
  <c r="F77" i="14"/>
  <c r="G77" i="14"/>
  <c r="G35" i="14"/>
  <c r="F35" i="14"/>
  <c r="H35" i="14"/>
  <c r="G145" i="14"/>
  <c r="F145" i="14"/>
  <c r="H145" i="14"/>
  <c r="F100" i="14"/>
  <c r="G100" i="14"/>
  <c r="H100" i="14"/>
  <c r="AJ23" i="13"/>
  <c r="G109" i="14"/>
  <c r="F109" i="14"/>
  <c r="F89" i="14"/>
  <c r="G89" i="14"/>
  <c r="H89" i="14"/>
  <c r="F147" i="14"/>
  <c r="G147" i="14"/>
  <c r="F32" i="14"/>
  <c r="G32" i="14"/>
  <c r="H32" i="14"/>
  <c r="G146" i="14"/>
  <c r="F146" i="14"/>
  <c r="H146" i="14"/>
  <c r="F154" i="14"/>
  <c r="G154" i="14"/>
  <c r="F121" i="14"/>
  <c r="G121" i="14"/>
  <c r="F186" i="14"/>
  <c r="G186" i="14"/>
  <c r="G66" i="14"/>
  <c r="F66" i="14"/>
  <c r="G122" i="14"/>
  <c r="F122" i="14"/>
  <c r="H122" i="14"/>
  <c r="F168" i="14"/>
  <c r="G168" i="14"/>
  <c r="F151" i="14"/>
  <c r="G151" i="14"/>
  <c r="G153" i="14"/>
  <c r="F153" i="14"/>
  <c r="G28" i="14"/>
  <c r="F28" i="14"/>
  <c r="H28" i="14"/>
  <c r="F53" i="14"/>
  <c r="G53" i="14"/>
  <c r="AH23" i="13"/>
  <c r="F169" i="14"/>
  <c r="G169" i="14"/>
  <c r="F130" i="14"/>
  <c r="G130" i="14"/>
  <c r="F45" i="14"/>
  <c r="G45" i="14"/>
  <c r="H45" i="14"/>
  <c r="G104" i="14"/>
  <c r="F104" i="14"/>
  <c r="H104" i="14"/>
  <c r="G131" i="14"/>
  <c r="F131" i="14"/>
  <c r="F56" i="14"/>
  <c r="G56" i="14"/>
  <c r="F68" i="14"/>
  <c r="G68" i="14"/>
  <c r="F19" i="14"/>
  <c r="G19" i="14"/>
  <c r="H19" i="14"/>
  <c r="G152" i="14"/>
  <c r="F152" i="14"/>
  <c r="H152" i="14"/>
  <c r="F41" i="14"/>
  <c r="G41" i="14"/>
  <c r="H41" i="14"/>
  <c r="G139" i="14"/>
  <c r="F139" i="14"/>
  <c r="F158" i="14"/>
  <c r="G158" i="14"/>
  <c r="H158" i="14"/>
  <c r="F136" i="14"/>
  <c r="G136" i="14"/>
  <c r="F97" i="14"/>
  <c r="G97" i="14"/>
  <c r="AN23" i="13"/>
  <c r="F83" i="14"/>
  <c r="G83" i="14"/>
  <c r="H83" i="14"/>
  <c r="F126" i="14"/>
  <c r="G126" i="14"/>
  <c r="H126" i="14"/>
  <c r="F9" i="14"/>
  <c r="G9" i="14"/>
  <c r="G164" i="14"/>
  <c r="F164" i="14"/>
  <c r="H164" i="14"/>
  <c r="BL20" i="13"/>
  <c r="BL7" i="13"/>
  <c r="F106" i="14"/>
  <c r="G106" i="14"/>
  <c r="G174" i="14"/>
  <c r="F174" i="14"/>
  <c r="H174" i="14"/>
  <c r="F29" i="14"/>
  <c r="G29" i="14"/>
  <c r="G81" i="14"/>
  <c r="AD23" i="13"/>
  <c r="F81" i="14"/>
  <c r="G173" i="14"/>
  <c r="F173" i="14"/>
  <c r="F55" i="14"/>
  <c r="G55" i="14"/>
  <c r="H55" i="14"/>
  <c r="F23" i="13"/>
  <c r="F5" i="14"/>
  <c r="G5" i="14"/>
  <c r="F188" i="14"/>
  <c r="G188" i="14"/>
  <c r="H188" i="14"/>
  <c r="F51" i="14"/>
  <c r="G51" i="14"/>
  <c r="G30" i="14"/>
  <c r="F30" i="14"/>
  <c r="H30" i="14"/>
  <c r="BB23" i="13"/>
  <c r="G157" i="14"/>
  <c r="F157" i="14"/>
  <c r="H157" i="14"/>
  <c r="F191" i="14"/>
  <c r="G191" i="14"/>
  <c r="F144" i="14"/>
  <c r="G144" i="14"/>
  <c r="H144" i="14"/>
  <c r="G190" i="14"/>
  <c r="F190" i="14"/>
  <c r="H190" i="14"/>
  <c r="D23" i="13"/>
  <c r="G141" i="14"/>
  <c r="F141" i="14"/>
  <c r="H141" i="14"/>
  <c r="F31" i="14"/>
  <c r="G31" i="14"/>
  <c r="G48" i="14"/>
  <c r="F48" i="14"/>
  <c r="H48" i="14"/>
  <c r="BL10" i="13"/>
  <c r="G67" i="14"/>
  <c r="F67" i="14"/>
  <c r="H67" i="14"/>
  <c r="G73" i="14"/>
  <c r="F73" i="14"/>
  <c r="H73" i="14"/>
  <c r="G69" i="14"/>
  <c r="F69" i="14"/>
  <c r="H69" i="14"/>
  <c r="G52" i="14"/>
  <c r="F52" i="14"/>
  <c r="H52" i="14"/>
  <c r="F105" i="14"/>
  <c r="G105" i="14"/>
  <c r="G25" i="14"/>
  <c r="F25" i="14"/>
  <c r="H25" i="14"/>
  <c r="G76" i="14"/>
  <c r="F76" i="14"/>
  <c r="H76" i="14"/>
  <c r="F98" i="14"/>
  <c r="G98" i="14"/>
  <c r="H98" i="14"/>
  <c r="F101" i="14"/>
  <c r="G101" i="14"/>
  <c r="G62" i="14"/>
  <c r="F62" i="14"/>
  <c r="H62" i="14"/>
  <c r="X23" i="13"/>
  <c r="G135" i="14"/>
  <c r="F135" i="14"/>
  <c r="H135" i="14"/>
  <c r="G96" i="14"/>
  <c r="F96" i="14"/>
  <c r="H96" i="14"/>
  <c r="G75" i="14"/>
  <c r="F75" i="14"/>
  <c r="H75" i="14"/>
  <c r="BL17" i="13"/>
  <c r="F85" i="14"/>
  <c r="G85" i="14"/>
  <c r="AB23" i="13"/>
  <c r="G40" i="14"/>
  <c r="F40" i="14"/>
  <c r="H40" i="14"/>
  <c r="F108" i="14"/>
  <c r="G108" i="14"/>
  <c r="H108" i="14"/>
  <c r="F95" i="14"/>
  <c r="G95" i="14"/>
  <c r="F92" i="14"/>
  <c r="G92" i="14"/>
  <c r="H92" i="14"/>
  <c r="F110" i="14"/>
  <c r="G110" i="14"/>
  <c r="H110" i="14"/>
  <c r="BF23" i="13"/>
  <c r="G18" i="14"/>
  <c r="F18" i="14"/>
  <c r="G179" i="14"/>
  <c r="F179" i="14"/>
  <c r="G193" i="14"/>
  <c r="F193" i="14"/>
  <c r="H193" i="14"/>
  <c r="F20" i="14"/>
  <c r="G20" i="14"/>
  <c r="H20" i="14"/>
  <c r="F176" i="14"/>
  <c r="BH23" i="13"/>
  <c r="G176" i="14"/>
  <c r="F102" i="14"/>
  <c r="G102" i="14"/>
  <c r="F44" i="14"/>
  <c r="G44" i="14"/>
  <c r="F171" i="14"/>
  <c r="G171" i="14"/>
  <c r="H171" i="14"/>
  <c r="F143" i="14"/>
  <c r="G143" i="14"/>
  <c r="F107" i="14"/>
  <c r="G107" i="14"/>
  <c r="F94" i="14"/>
  <c r="G94" i="14"/>
  <c r="H94" i="14"/>
  <c r="F192" i="14"/>
  <c r="G192" i="14"/>
  <c r="F124" i="14"/>
  <c r="G124" i="14"/>
  <c r="H124" i="14"/>
  <c r="G120" i="14"/>
  <c r="F120" i="14"/>
  <c r="BJ23" i="13"/>
  <c r="BL4" i="13"/>
  <c r="F159" i="14"/>
  <c r="G159" i="14"/>
  <c r="H159" i="14"/>
  <c r="F181" i="14"/>
  <c r="G181" i="14"/>
  <c r="F114" i="14"/>
  <c r="G114" i="14"/>
  <c r="G78" i="14"/>
  <c r="F78" i="14"/>
  <c r="H78" i="14"/>
  <c r="G27" i="14"/>
  <c r="F27" i="14"/>
  <c r="H27" i="14"/>
  <c r="F167" i="14"/>
  <c r="G167" i="14"/>
  <c r="G125" i="14"/>
  <c r="F125" i="14"/>
  <c r="H125" i="14"/>
  <c r="F22" i="14"/>
  <c r="G22" i="14"/>
  <c r="G160" i="14"/>
  <c r="F160" i="14"/>
  <c r="G39" i="14"/>
  <c r="F39" i="14"/>
  <c r="G183" i="14"/>
  <c r="F183" i="14"/>
  <c r="H183" i="14"/>
  <c r="G148" i="14"/>
  <c r="F148" i="14"/>
  <c r="H148" i="14"/>
  <c r="G36" i="14"/>
  <c r="F36" i="14"/>
  <c r="F59" i="14"/>
  <c r="G59" i="14"/>
  <c r="F134" i="14"/>
  <c r="G134" i="14"/>
  <c r="G72" i="14"/>
  <c r="F72" i="14"/>
  <c r="H72" i="14"/>
  <c r="G189" i="14"/>
  <c r="F189" i="14"/>
  <c r="H189" i="14"/>
  <c r="G58" i="14"/>
  <c r="F58" i="14"/>
  <c r="H58" i="14"/>
  <c r="F103" i="14"/>
  <c r="G103" i="14"/>
  <c r="F88" i="14"/>
  <c r="G88" i="14"/>
  <c r="H88" i="14"/>
  <c r="G138" i="14"/>
  <c r="F138" i="14"/>
  <c r="AV23" i="13"/>
  <c r="G127" i="14"/>
  <c r="F127" i="14"/>
  <c r="H127" i="14"/>
  <c r="G132" i="14"/>
  <c r="F132" i="14"/>
  <c r="H132" i="14"/>
  <c r="BL18" i="13"/>
  <c r="F195" i="14"/>
  <c r="G195" i="14"/>
  <c r="G187" i="14"/>
  <c r="F187" i="14"/>
  <c r="H187" i="14"/>
  <c r="G37" i="14"/>
  <c r="F37" i="14"/>
  <c r="H37" i="14"/>
  <c r="F163" i="14"/>
  <c r="G163" i="14"/>
  <c r="H163" i="14"/>
  <c r="F112" i="14"/>
  <c r="G112" i="14"/>
  <c r="H112" i="14"/>
  <c r="F150" i="14"/>
  <c r="G150" i="14"/>
  <c r="H150" i="14"/>
  <c r="F65" i="14"/>
  <c r="G65" i="14"/>
  <c r="H65" i="14"/>
  <c r="G115" i="14"/>
  <c r="F115" i="14"/>
  <c r="H115" i="14"/>
  <c r="F166" i="14"/>
  <c r="G166" i="14"/>
  <c r="F6" i="14"/>
  <c r="G6" i="14"/>
  <c r="H6" i="14"/>
  <c r="F43" i="14"/>
  <c r="R23" i="13"/>
  <c r="G43" i="14"/>
  <c r="F87" i="14"/>
  <c r="G87" i="14"/>
  <c r="F140" i="14"/>
  <c r="G140" i="14"/>
  <c r="F128" i="14"/>
  <c r="G128" i="14"/>
  <c r="BL5" i="13"/>
  <c r="AT23" i="13"/>
  <c r="F50" i="14"/>
  <c r="G50" i="14"/>
  <c r="BL12" i="13"/>
  <c r="F90" i="14"/>
  <c r="G90" i="14"/>
  <c r="H90" i="14"/>
  <c r="F24" i="14"/>
  <c r="G24" i="14"/>
  <c r="H24" i="14"/>
  <c r="L23" i="13"/>
  <c r="F117" i="14"/>
  <c r="G117" i="14"/>
  <c r="H117" i="14"/>
  <c r="G111" i="14"/>
  <c r="F111" i="14"/>
  <c r="F7" i="14"/>
  <c r="G7" i="14"/>
  <c r="H7" i="14"/>
  <c r="F17" i="14"/>
  <c r="G17" i="14"/>
  <c r="F14" i="14"/>
  <c r="G14" i="14"/>
  <c r="F93" i="14"/>
  <c r="G93" i="14"/>
  <c r="G113" i="14"/>
  <c r="F113" i="14"/>
  <c r="H113" i="14"/>
  <c r="P23" i="13"/>
  <c r="F84" i="14"/>
  <c r="G84" i="14"/>
  <c r="F15" i="14"/>
  <c r="G15" i="14"/>
  <c r="H15" i="14"/>
  <c r="G129" i="14"/>
  <c r="F129" i="14"/>
  <c r="H129" i="14"/>
  <c r="BL19" i="13"/>
  <c r="F182" i="14"/>
  <c r="G182" i="14"/>
  <c r="F33" i="14"/>
  <c r="G33" i="14"/>
  <c r="H33" i="14"/>
  <c r="G38" i="14"/>
  <c r="F38" i="14"/>
  <c r="F8" i="14"/>
  <c r="G8" i="14"/>
  <c r="H8" i="14"/>
  <c r="G63" i="14"/>
  <c r="F63" i="14"/>
  <c r="H63" i="14"/>
  <c r="G11" i="14"/>
  <c r="F11" i="14"/>
  <c r="H11" i="14"/>
  <c r="F142" i="14"/>
  <c r="G142" i="14"/>
  <c r="F46" i="14"/>
  <c r="G46" i="14"/>
  <c r="G71" i="14"/>
  <c r="F71" i="14"/>
  <c r="H71" i="14"/>
  <c r="AZ23" i="13"/>
  <c r="G49" i="14"/>
  <c r="F49" i="14"/>
  <c r="H49" i="14"/>
  <c r="F149" i="14"/>
  <c r="G149" i="14"/>
  <c r="F155" i="14"/>
  <c r="G155" i="14"/>
  <c r="H155" i="14"/>
  <c r="G91" i="14"/>
  <c r="F91" i="14"/>
  <c r="H91" i="14"/>
  <c r="F54" i="14"/>
  <c r="G54" i="14"/>
  <c r="H54" i="14"/>
  <c r="F133" i="14"/>
  <c r="G133" i="14"/>
  <c r="G184" i="14"/>
  <c r="F184" i="14"/>
  <c r="H184" i="14"/>
  <c r="G116" i="14"/>
  <c r="F116" i="14"/>
  <c r="H116" i="14"/>
  <c r="G47" i="14"/>
  <c r="F47" i="14"/>
  <c r="G123" i="14"/>
  <c r="F123" i="14"/>
  <c r="H123" i="14"/>
  <c r="F177" i="14"/>
  <c r="G177" i="14"/>
  <c r="G16" i="14"/>
  <c r="F16" i="14"/>
  <c r="H16" i="14"/>
  <c r="F60" i="14"/>
  <c r="G60" i="14"/>
  <c r="F26" i="14"/>
  <c r="G26" i="14"/>
  <c r="J23" i="13"/>
  <c r="G161" i="14"/>
  <c r="F161" i="14"/>
  <c r="F82" i="14"/>
  <c r="G82" i="14"/>
  <c r="G13" i="14"/>
  <c r="F13" i="14"/>
  <c r="H13" i="14"/>
  <c r="F57" i="14"/>
  <c r="G57" i="14"/>
  <c r="F119" i="14"/>
  <c r="G119" i="14"/>
  <c r="AP23" i="13"/>
  <c r="G34" i="14"/>
  <c r="F34" i="14"/>
  <c r="H34" i="14"/>
  <c r="G86" i="14"/>
  <c r="F86" i="14"/>
  <c r="H86" i="14"/>
  <c r="G12" i="14"/>
  <c r="F12" i="14"/>
  <c r="H12" i="14"/>
  <c r="G178" i="14"/>
  <c r="F178" i="14"/>
  <c r="H178" i="14"/>
  <c r="F70" i="14"/>
  <c r="G70" i="14"/>
  <c r="G185" i="14"/>
  <c r="F185" i="14"/>
  <c r="F79" i="14"/>
  <c r="G79" i="14"/>
  <c r="H79" i="14"/>
  <c r="F162" i="14"/>
  <c r="G162" i="14"/>
  <c r="F64" i="14"/>
  <c r="G64" i="14"/>
  <c r="F10" i="14"/>
  <c r="G10" i="14"/>
  <c r="F74" i="14"/>
  <c r="G74" i="14"/>
  <c r="H172" i="14"/>
  <c r="H95" i="14"/>
  <c r="H191" i="14"/>
  <c r="H60" i="14"/>
  <c r="H107" i="14"/>
  <c r="H66" i="14"/>
  <c r="H68" i="14"/>
  <c r="H56" i="14"/>
  <c r="H195" i="14"/>
  <c r="H85" i="14"/>
  <c r="H131" i="14"/>
  <c r="H105" i="14"/>
  <c r="H180" i="14"/>
  <c r="H106" i="14"/>
  <c r="H44" i="14"/>
  <c r="H130" i="14"/>
  <c r="H143" i="14"/>
  <c r="H134" i="14"/>
  <c r="H168" i="14"/>
  <c r="H154" i="14"/>
  <c r="H50" i="14"/>
  <c r="G197" i="14"/>
  <c r="H82" i="14"/>
  <c r="H17" i="14"/>
  <c r="H59" i="14"/>
  <c r="H101" i="14"/>
  <c r="H31" i="14"/>
  <c r="H109" i="14"/>
  <c r="H29" i="14"/>
  <c r="H133" i="14"/>
  <c r="H74" i="14"/>
  <c r="F197" i="14"/>
  <c r="H5" i="14"/>
  <c r="H140" i="14"/>
  <c r="H102" i="14"/>
  <c r="H162" i="14"/>
  <c r="H14" i="14"/>
  <c r="H87" i="14"/>
  <c r="H138" i="14"/>
  <c r="H39" i="14"/>
  <c r="H181" i="14"/>
  <c r="H179" i="14"/>
  <c r="H43" i="14"/>
  <c r="H51" i="14"/>
  <c r="H10" i="14"/>
  <c r="H64" i="14"/>
  <c r="H93" i="14"/>
  <c r="H161" i="14"/>
  <c r="H47" i="14"/>
  <c r="H38" i="14"/>
  <c r="H176" i="14"/>
  <c r="H46" i="14"/>
  <c r="H36" i="14"/>
  <c r="H18" i="14"/>
  <c r="H173" i="14"/>
  <c r="H9" i="14"/>
  <c r="H136" i="14"/>
  <c r="H169" i="14"/>
  <c r="H142" i="14"/>
  <c r="H151" i="14"/>
  <c r="H166" i="14"/>
  <c r="H114" i="14"/>
  <c r="H111" i="14"/>
  <c r="H160" i="14"/>
  <c r="BL23" i="13"/>
  <c r="H153" i="14"/>
  <c r="H167" i="14"/>
  <c r="H186" i="14"/>
  <c r="H128" i="14"/>
  <c r="H185" i="14"/>
  <c r="H103" i="14"/>
  <c r="H120" i="14"/>
  <c r="H192" i="14"/>
  <c r="H81" i="14"/>
  <c r="H139" i="14"/>
  <c r="H53" i="14"/>
  <c r="H21" i="14"/>
  <c r="H70" i="14"/>
  <c r="H97" i="14"/>
  <c r="H177" i="14"/>
  <c r="H121" i="14"/>
  <c r="H57" i="14"/>
  <c r="H147" i="14"/>
  <c r="H149" i="14"/>
  <c r="H84" i="14"/>
  <c r="H119" i="14"/>
  <c r="H26" i="14"/>
  <c r="H182" i="14"/>
  <c r="H22" i="14"/>
  <c r="H77" i="14"/>
</calcChain>
</file>

<file path=xl/sharedStrings.xml><?xml version="1.0" encoding="utf-8"?>
<sst xmlns="http://schemas.openxmlformats.org/spreadsheetml/2006/main" count="20977" uniqueCount="3354">
  <si>
    <t>Branch</t>
  </si>
  <si>
    <t>GL</t>
  </si>
  <si>
    <t>Total</t>
  </si>
  <si>
    <t xml:space="preserve">Difference </t>
  </si>
  <si>
    <t>Total (Warehouse Equip)</t>
  </si>
  <si>
    <t>Account</t>
  </si>
  <si>
    <t>0301T_H</t>
  </si>
  <si>
    <t>0303T_H</t>
  </si>
  <si>
    <t>0304T_H</t>
  </si>
  <si>
    <t>0305T_H</t>
  </si>
  <si>
    <t>0306T_H</t>
  </si>
  <si>
    <t>0308T_H</t>
  </si>
  <si>
    <t>0309T_H</t>
  </si>
  <si>
    <t>03ADMT_H</t>
  </si>
  <si>
    <t>0321T_H</t>
  </si>
  <si>
    <t>0322T_H</t>
  </si>
  <si>
    <t>0323T_H</t>
  </si>
  <si>
    <t>0324T_H</t>
  </si>
  <si>
    <t>0325T_H</t>
  </si>
  <si>
    <t>0326T_H</t>
  </si>
  <si>
    <t>0328T_H</t>
  </si>
  <si>
    <t>0329T</t>
  </si>
  <si>
    <t>0330T</t>
  </si>
  <si>
    <t>0302T_H</t>
  </si>
  <si>
    <t>1776</t>
  </si>
  <si>
    <t>1777</t>
  </si>
  <si>
    <t>1791</t>
  </si>
  <si>
    <t>1792</t>
  </si>
  <si>
    <t>1796</t>
  </si>
  <si>
    <t>1797</t>
  </si>
  <si>
    <t>1821</t>
  </si>
  <si>
    <t>1822</t>
  </si>
  <si>
    <t>1831</t>
  </si>
  <si>
    <t>1832</t>
  </si>
  <si>
    <t>1772</t>
  </si>
  <si>
    <t>1771</t>
  </si>
  <si>
    <t>1762</t>
  </si>
  <si>
    <t>1761</t>
  </si>
  <si>
    <t>1752</t>
  </si>
  <si>
    <t>1751</t>
  </si>
  <si>
    <t>1732</t>
  </si>
  <si>
    <t>Grand Total</t>
  </si>
  <si>
    <t>Total (Furniture &amp; Equip + Furniture &amp; Fixture)</t>
  </si>
  <si>
    <t>Total (Computer Software)</t>
  </si>
  <si>
    <t>Total (Delivery Truck)</t>
  </si>
  <si>
    <t>Total (Tow/Lift Trucks)</t>
  </si>
  <si>
    <t>Total (Signs)</t>
  </si>
  <si>
    <t>Required GL Increase
 (Decrease)</t>
  </si>
  <si>
    <t>Total (Leasehold)</t>
  </si>
  <si>
    <t>FAS Report</t>
  </si>
  <si>
    <t>1532</t>
  </si>
  <si>
    <t>1531</t>
  </si>
  <si>
    <t>1551</t>
  </si>
  <si>
    <t>1552</t>
  </si>
  <si>
    <t>1561</t>
  </si>
  <si>
    <t>1562</t>
  </si>
  <si>
    <t>1571</t>
  </si>
  <si>
    <t>1572</t>
  </si>
  <si>
    <t>1576</t>
  </si>
  <si>
    <t>1577</t>
  </si>
  <si>
    <t>1591</t>
  </si>
  <si>
    <t>1592</t>
  </si>
  <si>
    <t>1596</t>
  </si>
  <si>
    <t>1597</t>
  </si>
  <si>
    <t>1621</t>
  </si>
  <si>
    <t>1622</t>
  </si>
  <si>
    <t>1631</t>
  </si>
  <si>
    <t>1632</t>
  </si>
  <si>
    <t>JE #</t>
  </si>
  <si>
    <t>Description</t>
  </si>
  <si>
    <t>BRANCH</t>
  </si>
  <si>
    <t>ACCOUNT</t>
  </si>
  <si>
    <t>0311</t>
  </si>
  <si>
    <t>DR</t>
  </si>
  <si>
    <t>CR</t>
  </si>
  <si>
    <t>BALANCING ACCOUNT</t>
  </si>
  <si>
    <t>To Adjust GL to Actual</t>
  </si>
  <si>
    <t>1541</t>
  </si>
  <si>
    <t>1542</t>
  </si>
  <si>
    <t>Total (Office Equipment)</t>
  </si>
  <si>
    <t>1742</t>
  </si>
  <si>
    <t>03112820800</t>
  </si>
  <si>
    <t>1532 - FA Cost Add'n - Warehouse Equip't</t>
  </si>
  <si>
    <t>0301</t>
  </si>
  <si>
    <t>03012153200</t>
  </si>
  <si>
    <t/>
  </si>
  <si>
    <t>0302</t>
  </si>
  <si>
    <t>03022153200</t>
  </si>
  <si>
    <t>0303</t>
  </si>
  <si>
    <t>03032153200</t>
  </si>
  <si>
    <t>0304</t>
  </si>
  <si>
    <t>03042153200</t>
  </si>
  <si>
    <t>0305</t>
  </si>
  <si>
    <t>03052153200</t>
  </si>
  <si>
    <t>0306</t>
  </si>
  <si>
    <t>03062153200</t>
  </si>
  <si>
    <t>0308</t>
  </si>
  <si>
    <t>03082153200</t>
  </si>
  <si>
    <t>0309</t>
  </si>
  <si>
    <t>03092153200</t>
  </si>
  <si>
    <t>03112153200</t>
  </si>
  <si>
    <t>0321</t>
  </si>
  <si>
    <t>03212153200</t>
  </si>
  <si>
    <t>0322</t>
  </si>
  <si>
    <t>03222153200</t>
  </si>
  <si>
    <t>0323</t>
  </si>
  <si>
    <t>03232153200</t>
  </si>
  <si>
    <t>0324</t>
  </si>
  <si>
    <t>03242153200</t>
  </si>
  <si>
    <t>0325</t>
  </si>
  <si>
    <t>03252153200</t>
  </si>
  <si>
    <t>0326</t>
  </si>
  <si>
    <t>03262153200</t>
  </si>
  <si>
    <t>0328</t>
  </si>
  <si>
    <t>03282153200</t>
  </si>
  <si>
    <t>0329</t>
  </si>
  <si>
    <t>03292153200</t>
  </si>
  <si>
    <t>0330</t>
  </si>
  <si>
    <t>03302153200</t>
  </si>
  <si>
    <t>1542 - FA Cost Add'n - Office Equip't Owned</t>
  </si>
  <si>
    <t>03012154200</t>
  </si>
  <si>
    <t>03022154200</t>
  </si>
  <si>
    <t>03032154200</t>
  </si>
  <si>
    <t>03042154200</t>
  </si>
  <si>
    <t>03052154200</t>
  </si>
  <si>
    <t>03062154200</t>
  </si>
  <si>
    <t>03082154200</t>
  </si>
  <si>
    <t>03092154200</t>
  </si>
  <si>
    <t>03112154200</t>
  </si>
  <si>
    <t>03212154200</t>
  </si>
  <si>
    <t>03222154200</t>
  </si>
  <si>
    <t>03232154200</t>
  </si>
  <si>
    <t>03242154200</t>
  </si>
  <si>
    <t>03252154200</t>
  </si>
  <si>
    <t>03262154200</t>
  </si>
  <si>
    <t>03282154200</t>
  </si>
  <si>
    <t>03292154200</t>
  </si>
  <si>
    <t>03302154200</t>
  </si>
  <si>
    <t>1552 - FA Cost Add'n - Furniture &amp; Equip't</t>
  </si>
  <si>
    <t>03012155200</t>
  </si>
  <si>
    <t>03022155200</t>
  </si>
  <si>
    <t>03032155200</t>
  </si>
  <si>
    <t>03042155200</t>
  </si>
  <si>
    <t>03052155200</t>
  </si>
  <si>
    <t>03062155200</t>
  </si>
  <si>
    <t>03082155200</t>
  </si>
  <si>
    <t>03092155200</t>
  </si>
  <si>
    <t>03112155200</t>
  </si>
  <si>
    <t>03212155200</t>
  </si>
  <si>
    <t>03222155200</t>
  </si>
  <si>
    <t>03232155200</t>
  </si>
  <si>
    <t>03242155200</t>
  </si>
  <si>
    <t>03252155200</t>
  </si>
  <si>
    <t>03262155200</t>
  </si>
  <si>
    <t>03282155200</t>
  </si>
  <si>
    <t>03292155200</t>
  </si>
  <si>
    <t>03302155200</t>
  </si>
  <si>
    <t>1562 - FA Cost Add'n - Telephone Equip't</t>
  </si>
  <si>
    <t>03012156200</t>
  </si>
  <si>
    <t>03022156200</t>
  </si>
  <si>
    <t>03032156200</t>
  </si>
  <si>
    <t>03042156200</t>
  </si>
  <si>
    <t>03052156200</t>
  </si>
  <si>
    <t>03062156200</t>
  </si>
  <si>
    <t>03082156200</t>
  </si>
  <si>
    <t>03092156200</t>
  </si>
  <si>
    <t>03112156200</t>
  </si>
  <si>
    <t>03212156200</t>
  </si>
  <si>
    <t>03222156200</t>
  </si>
  <si>
    <t>03232156200</t>
  </si>
  <si>
    <t>03242156200</t>
  </si>
  <si>
    <t>03252156200</t>
  </si>
  <si>
    <t>03262156200</t>
  </si>
  <si>
    <t>03282156200</t>
  </si>
  <si>
    <t>03292156200</t>
  </si>
  <si>
    <t>03302156200</t>
  </si>
  <si>
    <t>1572 - FA Cost Add'n - Comp. Equip't Owned</t>
  </si>
  <si>
    <t>03012157200</t>
  </si>
  <si>
    <t>03022157200</t>
  </si>
  <si>
    <t>03032157200</t>
  </si>
  <si>
    <t>03042157200</t>
  </si>
  <si>
    <t>03052157200</t>
  </si>
  <si>
    <t>03062157200</t>
  </si>
  <si>
    <t>03082157200</t>
  </si>
  <si>
    <t>03092157200</t>
  </si>
  <si>
    <t>03112157200</t>
  </si>
  <si>
    <t>03212157200</t>
  </si>
  <si>
    <t>03222157200</t>
  </si>
  <si>
    <t>03232157200</t>
  </si>
  <si>
    <t>03242157200</t>
  </si>
  <si>
    <t>03252157200</t>
  </si>
  <si>
    <t>03262157200</t>
  </si>
  <si>
    <t>03282157200</t>
  </si>
  <si>
    <t>03292157200</t>
  </si>
  <si>
    <t>03302157200</t>
  </si>
  <si>
    <t>1577 - FA Cost Add'n - Computer Software</t>
  </si>
  <si>
    <t>03012157700</t>
  </si>
  <si>
    <t>03022157700</t>
  </si>
  <si>
    <t>03032157700</t>
  </si>
  <si>
    <t>03042157700</t>
  </si>
  <si>
    <t>03052157700</t>
  </si>
  <si>
    <t>03062157700</t>
  </si>
  <si>
    <t>03082157700</t>
  </si>
  <si>
    <t>03092157700</t>
  </si>
  <si>
    <t>03112157700</t>
  </si>
  <si>
    <t>03212157700</t>
  </si>
  <si>
    <t>03222157700</t>
  </si>
  <si>
    <t>03232157700</t>
  </si>
  <si>
    <t>03242157700</t>
  </si>
  <si>
    <t>03252157700</t>
  </si>
  <si>
    <t>03262157700</t>
  </si>
  <si>
    <t>03282157700</t>
  </si>
  <si>
    <t>03292157700</t>
  </si>
  <si>
    <t>03302157700</t>
  </si>
  <si>
    <t>1592 - FA Cost Add'n - Trucks</t>
  </si>
  <si>
    <t>03012159200</t>
  </si>
  <si>
    <t>03022159200</t>
  </si>
  <si>
    <t>03032159200</t>
  </si>
  <si>
    <t>03042159200</t>
  </si>
  <si>
    <t>03052159200</t>
  </si>
  <si>
    <t>03062159200</t>
  </si>
  <si>
    <t>03082159200</t>
  </si>
  <si>
    <t>03092159200</t>
  </si>
  <si>
    <t>03112159200</t>
  </si>
  <si>
    <t>03212159200</t>
  </si>
  <si>
    <t>03222159200</t>
  </si>
  <si>
    <t>03232159200</t>
  </si>
  <si>
    <t>03242159200</t>
  </si>
  <si>
    <t>03252159200</t>
  </si>
  <si>
    <t>03262159200</t>
  </si>
  <si>
    <t>03282159200</t>
  </si>
  <si>
    <t>03292159200</t>
  </si>
  <si>
    <t>03302159200</t>
  </si>
  <si>
    <t>1597 - FA Cost Add'n - Lift Trucks</t>
  </si>
  <si>
    <t>03012159700</t>
  </si>
  <si>
    <t>03022159700</t>
  </si>
  <si>
    <t>03032159700</t>
  </si>
  <si>
    <t>03042159700</t>
  </si>
  <si>
    <t>03052159700</t>
  </si>
  <si>
    <t>03062159700</t>
  </si>
  <si>
    <t>03082159700</t>
  </si>
  <si>
    <t>03092159700</t>
  </si>
  <si>
    <t>03112159700</t>
  </si>
  <si>
    <t>03212159700</t>
  </si>
  <si>
    <t>03222159700</t>
  </si>
  <si>
    <t>03232159700</t>
  </si>
  <si>
    <t>03242159700</t>
  </si>
  <si>
    <t>03252159700</t>
  </si>
  <si>
    <t>03262159700</t>
  </si>
  <si>
    <t>03282159700</t>
  </si>
  <si>
    <t>03292159700</t>
  </si>
  <si>
    <t>03302159700</t>
  </si>
  <si>
    <t>1622 - FA Cost Add'n - Signs</t>
  </si>
  <si>
    <t>03012162200</t>
  </si>
  <si>
    <t>03022162200</t>
  </si>
  <si>
    <t>03032162200</t>
  </si>
  <si>
    <t>03042162200</t>
  </si>
  <si>
    <t>03052162200</t>
  </si>
  <si>
    <t>03062162200</t>
  </si>
  <si>
    <t>03082162200</t>
  </si>
  <si>
    <t>03092162200</t>
  </si>
  <si>
    <t>03112162200</t>
  </si>
  <si>
    <t>03212162200</t>
  </si>
  <si>
    <t>03222162200</t>
  </si>
  <si>
    <t>03232162200</t>
  </si>
  <si>
    <t>03242162200</t>
  </si>
  <si>
    <t>03252162200</t>
  </si>
  <si>
    <t>03262162200</t>
  </si>
  <si>
    <t>03282162200</t>
  </si>
  <si>
    <t>03292162200</t>
  </si>
  <si>
    <t>03302162200</t>
  </si>
  <si>
    <t>1632 - FA Cost Add'n - Leasehold Improv'ts</t>
  </si>
  <si>
    <t>03012163200</t>
  </si>
  <si>
    <t>03022163200</t>
  </si>
  <si>
    <t>03032163200</t>
  </si>
  <si>
    <t>03042163200</t>
  </si>
  <si>
    <t>03052163200</t>
  </si>
  <si>
    <t>03062163200</t>
  </si>
  <si>
    <t>03082163200</t>
  </si>
  <si>
    <t>03092163200</t>
  </si>
  <si>
    <t>03112163200</t>
  </si>
  <si>
    <t>03212163200</t>
  </si>
  <si>
    <t>03222163200</t>
  </si>
  <si>
    <t>03232163200</t>
  </si>
  <si>
    <t>03242163200</t>
  </si>
  <si>
    <t>03252163200</t>
  </si>
  <si>
    <t>03262163200</t>
  </si>
  <si>
    <t>03282163200</t>
  </si>
  <si>
    <t>03292163200</t>
  </si>
  <si>
    <t>03302163200</t>
  </si>
  <si>
    <t>1732 - Accum. Dep. Add'n - Warehouse Equip't</t>
  </si>
  <si>
    <t>03012173200</t>
  </si>
  <si>
    <t>03022173200</t>
  </si>
  <si>
    <t>03032173200</t>
  </si>
  <si>
    <t>03042173200</t>
  </si>
  <si>
    <t>03052173200</t>
  </si>
  <si>
    <t>03062173200</t>
  </si>
  <si>
    <t>03082173200</t>
  </si>
  <si>
    <t>03092173200</t>
  </si>
  <si>
    <t>03112173200</t>
  </si>
  <si>
    <t>03212173200</t>
  </si>
  <si>
    <t>03222173200</t>
  </si>
  <si>
    <t>03232173200</t>
  </si>
  <si>
    <t>03242173200</t>
  </si>
  <si>
    <t>03252173200</t>
  </si>
  <si>
    <t>03262173200</t>
  </si>
  <si>
    <t>03282173200</t>
  </si>
  <si>
    <t>03292173200</t>
  </si>
  <si>
    <t>03302173200</t>
  </si>
  <si>
    <t>1742 - Accum. Dep. Add'n - Off. Equip't Owned</t>
  </si>
  <si>
    <t>03012174200</t>
  </si>
  <si>
    <t>03022174200</t>
  </si>
  <si>
    <t>03032174200</t>
  </si>
  <si>
    <t>03042174200</t>
  </si>
  <si>
    <t>03052174200</t>
  </si>
  <si>
    <t>03062174200</t>
  </si>
  <si>
    <t>03082174200</t>
  </si>
  <si>
    <t>03092174200</t>
  </si>
  <si>
    <t>03112174200</t>
  </si>
  <si>
    <t>03212174200</t>
  </si>
  <si>
    <t>03222174200</t>
  </si>
  <si>
    <t>03232174200</t>
  </si>
  <si>
    <t>03242174200</t>
  </si>
  <si>
    <t>03252174200</t>
  </si>
  <si>
    <t>03262174200</t>
  </si>
  <si>
    <t>03282174200</t>
  </si>
  <si>
    <t>03292174200</t>
  </si>
  <si>
    <t>03302174200</t>
  </si>
  <si>
    <t>1752 - Accum. Dep. Add'n - Furniture &amp; Equip't</t>
  </si>
  <si>
    <t>03012175200</t>
  </si>
  <si>
    <t>03022175200</t>
  </si>
  <si>
    <t>03032175200</t>
  </si>
  <si>
    <t>03042175200</t>
  </si>
  <si>
    <t>03052175200</t>
  </si>
  <si>
    <t>03062175200</t>
  </si>
  <si>
    <t>03082175200</t>
  </si>
  <si>
    <t>03092175200</t>
  </si>
  <si>
    <t>03112175200</t>
  </si>
  <si>
    <t>03212175200</t>
  </si>
  <si>
    <t>03222175200</t>
  </si>
  <si>
    <t>03232175200</t>
  </si>
  <si>
    <t>03242175200</t>
  </si>
  <si>
    <t>03252175200</t>
  </si>
  <si>
    <t>03262175200</t>
  </si>
  <si>
    <t>03282175200</t>
  </si>
  <si>
    <t>03292175200</t>
  </si>
  <si>
    <t>03302175200</t>
  </si>
  <si>
    <t>1762 - Accum. Dep. Add'n - Telephone Equip't</t>
  </si>
  <si>
    <t>03012176200</t>
  </si>
  <si>
    <t>03022176200</t>
  </si>
  <si>
    <t>03032176200</t>
  </si>
  <si>
    <t>03042176200</t>
  </si>
  <si>
    <t>03052176200</t>
  </si>
  <si>
    <t>03062176200</t>
  </si>
  <si>
    <t>03082176200</t>
  </si>
  <si>
    <t>03092176200</t>
  </si>
  <si>
    <t>03112176200</t>
  </si>
  <si>
    <t>03212176200</t>
  </si>
  <si>
    <t>03222176200</t>
  </si>
  <si>
    <t>03232176200</t>
  </si>
  <si>
    <t>03242176200</t>
  </si>
  <si>
    <t>03252176200</t>
  </si>
  <si>
    <t>03262176200</t>
  </si>
  <si>
    <t>03282176200</t>
  </si>
  <si>
    <t>03292176200</t>
  </si>
  <si>
    <t>03302176200</t>
  </si>
  <si>
    <t>1772 - Accum. Dep. Add'n - Comp. Equip't Owned</t>
  </si>
  <si>
    <t>03012177200</t>
  </si>
  <si>
    <t>03022177200</t>
  </si>
  <si>
    <t>03032177200</t>
  </si>
  <si>
    <t>03042177200</t>
  </si>
  <si>
    <t>03052177200</t>
  </si>
  <si>
    <t>03062177200</t>
  </si>
  <si>
    <t>03082177200</t>
  </si>
  <si>
    <t>03092177200</t>
  </si>
  <si>
    <t>03112177200</t>
  </si>
  <si>
    <t>03212177200</t>
  </si>
  <si>
    <t>03222177200</t>
  </si>
  <si>
    <t>03232177200</t>
  </si>
  <si>
    <t>03242177200</t>
  </si>
  <si>
    <t>03252177200</t>
  </si>
  <si>
    <t>03262177200</t>
  </si>
  <si>
    <t>03282177200</t>
  </si>
  <si>
    <t>03292177200</t>
  </si>
  <si>
    <t>03302177200</t>
  </si>
  <si>
    <t>1777 - Accum. Dep. Add'n - Computer Software</t>
  </si>
  <si>
    <t>03012177700</t>
  </si>
  <si>
    <t>03022177700</t>
  </si>
  <si>
    <t>03032177700</t>
  </si>
  <si>
    <t>03042177700</t>
  </si>
  <si>
    <t>03052177700</t>
  </si>
  <si>
    <t>03062177700</t>
  </si>
  <si>
    <t>03082177700</t>
  </si>
  <si>
    <t>03092177700</t>
  </si>
  <si>
    <t>03112177700</t>
  </si>
  <si>
    <t>03212177700</t>
  </si>
  <si>
    <t>03222177700</t>
  </si>
  <si>
    <t>03232177700</t>
  </si>
  <si>
    <t>03242177700</t>
  </si>
  <si>
    <t>03252177700</t>
  </si>
  <si>
    <t>03262177700</t>
  </si>
  <si>
    <t>03282177700</t>
  </si>
  <si>
    <t>03292177700</t>
  </si>
  <si>
    <t>03302177700</t>
  </si>
  <si>
    <t>1792 - Accum. Dep. Add'n - Trucks</t>
  </si>
  <si>
    <t>03012179200</t>
  </si>
  <si>
    <t>03022179200</t>
  </si>
  <si>
    <t>03032179200</t>
  </si>
  <si>
    <t>03042179200</t>
  </si>
  <si>
    <t>03052179200</t>
  </si>
  <si>
    <t>03062179200</t>
  </si>
  <si>
    <t>03082179200</t>
  </si>
  <si>
    <t>03092179200</t>
  </si>
  <si>
    <t>03112179200</t>
  </si>
  <si>
    <t>03212179200</t>
  </si>
  <si>
    <t>03222179200</t>
  </si>
  <si>
    <t>03232179200</t>
  </si>
  <si>
    <t>03242179200</t>
  </si>
  <si>
    <t>03252179200</t>
  </si>
  <si>
    <t>03262179200</t>
  </si>
  <si>
    <t>03282179200</t>
  </si>
  <si>
    <t>03292179200</t>
  </si>
  <si>
    <t>03302179200</t>
  </si>
  <si>
    <t>1797 - Accum. Dep. Add'n - Lift Trucks</t>
  </si>
  <si>
    <t>03012179700</t>
  </si>
  <si>
    <t>03022179700</t>
  </si>
  <si>
    <t>03032179700</t>
  </si>
  <si>
    <t>03042179700</t>
  </si>
  <si>
    <t>03052179700</t>
  </si>
  <si>
    <t>03062179700</t>
  </si>
  <si>
    <t>03082179700</t>
  </si>
  <si>
    <t>03092179700</t>
  </si>
  <si>
    <t>03112179700</t>
  </si>
  <si>
    <t>03212179700</t>
  </si>
  <si>
    <t>03222179700</t>
  </si>
  <si>
    <t>03232179700</t>
  </si>
  <si>
    <t>03242179700</t>
  </si>
  <si>
    <t>03252179700</t>
  </si>
  <si>
    <t>03262179700</t>
  </si>
  <si>
    <t>03282179700</t>
  </si>
  <si>
    <t>03292179700</t>
  </si>
  <si>
    <t>03302179700</t>
  </si>
  <si>
    <t>1822 - Accum. Dep. Add'n - Signs</t>
  </si>
  <si>
    <t>03012182200</t>
  </si>
  <si>
    <t>03022182200</t>
  </si>
  <si>
    <t>03032182200</t>
  </si>
  <si>
    <t>03042182200</t>
  </si>
  <si>
    <t>03052182200</t>
  </si>
  <si>
    <t>03062182200</t>
  </si>
  <si>
    <t>03082182200</t>
  </si>
  <si>
    <t>03092182200</t>
  </si>
  <si>
    <t>03112182200</t>
  </si>
  <si>
    <t>03212182200</t>
  </si>
  <si>
    <t>03222182200</t>
  </si>
  <si>
    <t>03232182200</t>
  </si>
  <si>
    <t>03242182200</t>
  </si>
  <si>
    <t>03252182200</t>
  </si>
  <si>
    <t>03262182200</t>
  </si>
  <si>
    <t>03282182200</t>
  </si>
  <si>
    <t>03292182200</t>
  </si>
  <si>
    <t>03302182200</t>
  </si>
  <si>
    <t>1832 - Accum. Dep. Add'n - Leasehold Improv'ts</t>
  </si>
  <si>
    <t>03012183200</t>
  </si>
  <si>
    <t>03022183200</t>
  </si>
  <si>
    <t>03032183200</t>
  </si>
  <si>
    <t>03042183200</t>
  </si>
  <si>
    <t>03052183200</t>
  </si>
  <si>
    <t>03062183200</t>
  </si>
  <si>
    <t>03082183200</t>
  </si>
  <si>
    <t>03092183200</t>
  </si>
  <si>
    <t>03112183200</t>
  </si>
  <si>
    <t>03212183200</t>
  </si>
  <si>
    <t>03222183200</t>
  </si>
  <si>
    <t>03232183200</t>
  </si>
  <si>
    <t>03242183200</t>
  </si>
  <si>
    <t>03252183200</t>
  </si>
  <si>
    <t>03262183200</t>
  </si>
  <si>
    <t>03282183200</t>
  </si>
  <si>
    <t>03292183200</t>
  </si>
  <si>
    <t>03302183200</t>
  </si>
  <si>
    <t>July 2014</t>
  </si>
  <si>
    <t>JE #710</t>
  </si>
  <si>
    <t>563000</t>
  </si>
  <si>
    <t>175200</t>
  </si>
  <si>
    <t>568000</t>
  </si>
  <si>
    <t>183200</t>
  </si>
  <si>
    <t>635000</t>
  </si>
  <si>
    <t>177200</t>
  </si>
  <si>
    <t>546000</t>
  </si>
  <si>
    <t>179200</t>
  </si>
  <si>
    <t>536000</t>
  </si>
  <si>
    <t>179700</t>
  </si>
  <si>
    <t>561000</t>
  </si>
  <si>
    <t>173200</t>
  </si>
  <si>
    <t>562000</t>
  </si>
  <si>
    <t>174200</t>
  </si>
  <si>
    <t>635100</t>
  </si>
  <si>
    <t>177700</t>
  </si>
  <si>
    <t>564000</t>
  </si>
  <si>
    <t>176200</t>
  </si>
  <si>
    <t>567000</t>
  </si>
  <si>
    <t>182200</t>
  </si>
  <si>
    <t>Accumulated Depreciation</t>
  </si>
  <si>
    <t>Depreciation Expense</t>
  </si>
  <si>
    <t>EXP ACCT</t>
  </si>
  <si>
    <t>Aug 2014</t>
  </si>
  <si>
    <t>To Match Dep Exp. with Acc Depr.</t>
  </si>
  <si>
    <t>EMPTY</t>
  </si>
  <si>
    <t>5610 - Depr'n Warehouse Equip't</t>
  </si>
  <si>
    <t>03262561000</t>
  </si>
  <si>
    <t>5630 - Depr'n Furniture &amp; Fixture</t>
  </si>
  <si>
    <t>6350 - Depr'n Computer Equip't - Owned</t>
  </si>
  <si>
    <t>6351 - Depr'n Computer Software</t>
  </si>
  <si>
    <t>5460 - Depr'n Trucks</t>
  </si>
  <si>
    <t>5360 - Depr'n Tow / Lift Trucks</t>
  </si>
  <si>
    <t>5670 - Depr'n Signs</t>
  </si>
  <si>
    <t>5680 - Depr'n Leasehold Improvements</t>
  </si>
  <si>
    <t>Required EXP GL Increase
 (Decrease)</t>
  </si>
  <si>
    <t>ACC DEP GL</t>
  </si>
  <si>
    <t>DEP EXP GL</t>
  </si>
  <si>
    <t>5630</t>
  </si>
  <si>
    <t>5680</t>
  </si>
  <si>
    <t>6350</t>
  </si>
  <si>
    <t>5460</t>
  </si>
  <si>
    <t>5360</t>
  </si>
  <si>
    <t>5610</t>
  </si>
  <si>
    <t>5620</t>
  </si>
  <si>
    <t>6351</t>
  </si>
  <si>
    <t>5640</t>
  </si>
  <si>
    <t>5670</t>
  </si>
  <si>
    <t>03012153100</t>
  </si>
  <si>
    <t>1731</t>
  </si>
  <si>
    <t>1741</t>
  </si>
  <si>
    <t>1531 - FA Cost BOY - Warehouse Equip't</t>
  </si>
  <si>
    <t>03022153100</t>
  </si>
  <si>
    <t>03032153100</t>
  </si>
  <si>
    <t>03042153100</t>
  </si>
  <si>
    <t>03052153100</t>
  </si>
  <si>
    <t>03062153100</t>
  </si>
  <si>
    <t>03082153100</t>
  </si>
  <si>
    <t>03092153100</t>
  </si>
  <si>
    <t>03112153100</t>
  </si>
  <si>
    <t>03212153100</t>
  </si>
  <si>
    <t>03222153100</t>
  </si>
  <si>
    <t>03232153100</t>
  </si>
  <si>
    <t>03242153100</t>
  </si>
  <si>
    <t>03252153100</t>
  </si>
  <si>
    <t>03262153100</t>
  </si>
  <si>
    <t>03282153100</t>
  </si>
  <si>
    <t>03292153100</t>
  </si>
  <si>
    <t>03302153100</t>
  </si>
  <si>
    <t>1541 - FA Cost BOY - Office Equip't Owned</t>
  </si>
  <si>
    <t>03012154100</t>
  </si>
  <si>
    <t>03022154100</t>
  </si>
  <si>
    <t>03032154100</t>
  </si>
  <si>
    <t>03042154100</t>
  </si>
  <si>
    <t>03052154100</t>
  </si>
  <si>
    <t>03062154100</t>
  </si>
  <si>
    <t>03082154100</t>
  </si>
  <si>
    <t>03092154100</t>
  </si>
  <si>
    <t>03112154100</t>
  </si>
  <si>
    <t>03212154100</t>
  </si>
  <si>
    <t>03222154100</t>
  </si>
  <si>
    <t>03232154100</t>
  </si>
  <si>
    <t>03242154100</t>
  </si>
  <si>
    <t>03252154100</t>
  </si>
  <si>
    <t>03262154100</t>
  </si>
  <si>
    <t>03282154100</t>
  </si>
  <si>
    <t>03292154100</t>
  </si>
  <si>
    <t>03302154100</t>
  </si>
  <si>
    <t>1551 - FA Cost BOY - Furniture &amp; Equip't</t>
  </si>
  <si>
    <t>03012155100</t>
  </si>
  <si>
    <t>03022155100</t>
  </si>
  <si>
    <t>03032155100</t>
  </si>
  <si>
    <t>03042155100</t>
  </si>
  <si>
    <t>03052155100</t>
  </si>
  <si>
    <t>03062155100</t>
  </si>
  <si>
    <t>03082155100</t>
  </si>
  <si>
    <t>03092155100</t>
  </si>
  <si>
    <t>03112155100</t>
  </si>
  <si>
    <t>03212155100</t>
  </si>
  <si>
    <t>03222155100</t>
  </si>
  <si>
    <t>03232155100</t>
  </si>
  <si>
    <t>03242155100</t>
  </si>
  <si>
    <t>03252155100</t>
  </si>
  <si>
    <t>03262155100</t>
  </si>
  <si>
    <t>03282155100</t>
  </si>
  <si>
    <t>03292155100</t>
  </si>
  <si>
    <t>03302155100</t>
  </si>
  <si>
    <t>1561 - FA Cost BOY - Telephone Equip't</t>
  </si>
  <si>
    <t>03012156100</t>
  </si>
  <si>
    <t>03022156100</t>
  </si>
  <si>
    <t>03032156100</t>
  </si>
  <si>
    <t>03042156100</t>
  </si>
  <si>
    <t>03052156100</t>
  </si>
  <si>
    <t>03062156100</t>
  </si>
  <si>
    <t>03082156100</t>
  </si>
  <si>
    <t>03092156100</t>
  </si>
  <si>
    <t>03112156100</t>
  </si>
  <si>
    <t>03212156100</t>
  </si>
  <si>
    <t>03222156100</t>
  </si>
  <si>
    <t>03232156100</t>
  </si>
  <si>
    <t>03242156100</t>
  </si>
  <si>
    <t>03252156100</t>
  </si>
  <si>
    <t>03262156100</t>
  </si>
  <si>
    <t>03282156100</t>
  </si>
  <si>
    <t>03292156100</t>
  </si>
  <si>
    <t>03302156100</t>
  </si>
  <si>
    <t>1571 - FA Cost BOY - Computer Equip't Owned</t>
  </si>
  <si>
    <t>03012157100</t>
  </si>
  <si>
    <t>03022157100</t>
  </si>
  <si>
    <t>03032157100</t>
  </si>
  <si>
    <t>03042157100</t>
  </si>
  <si>
    <t>03052157100</t>
  </si>
  <si>
    <t>03062157100</t>
  </si>
  <si>
    <t>03082157100</t>
  </si>
  <si>
    <t>03092157100</t>
  </si>
  <si>
    <t>03112157100</t>
  </si>
  <si>
    <t>03212157100</t>
  </si>
  <si>
    <t>03222157100</t>
  </si>
  <si>
    <t>03232157100</t>
  </si>
  <si>
    <t>03242157100</t>
  </si>
  <si>
    <t>03252157100</t>
  </si>
  <si>
    <t>03262157100</t>
  </si>
  <si>
    <t>03282157100</t>
  </si>
  <si>
    <t>03292157100</t>
  </si>
  <si>
    <t>03302157100</t>
  </si>
  <si>
    <t>1576 - FA Cost BOY - Computer Software</t>
  </si>
  <si>
    <t>03012157600</t>
  </si>
  <si>
    <t>03022157600</t>
  </si>
  <si>
    <t>03032157600</t>
  </si>
  <si>
    <t>03042157600</t>
  </si>
  <si>
    <t>03052157600</t>
  </si>
  <si>
    <t>03062157600</t>
  </si>
  <si>
    <t>03082157600</t>
  </si>
  <si>
    <t>03092157600</t>
  </si>
  <si>
    <t>03112157600</t>
  </si>
  <si>
    <t>03212157600</t>
  </si>
  <si>
    <t>03222157600</t>
  </si>
  <si>
    <t>03232157600</t>
  </si>
  <si>
    <t>03242157600</t>
  </si>
  <si>
    <t>03252157600</t>
  </si>
  <si>
    <t>03262157600</t>
  </si>
  <si>
    <t>03282157600</t>
  </si>
  <si>
    <t>03292157600</t>
  </si>
  <si>
    <t>03302157600</t>
  </si>
  <si>
    <t>1591 - FA Cost BOY - Trucks</t>
  </si>
  <si>
    <t>03012159100</t>
  </si>
  <si>
    <t>03022159100</t>
  </si>
  <si>
    <t>03032159100</t>
  </si>
  <si>
    <t>03042159100</t>
  </si>
  <si>
    <t>03052159100</t>
  </si>
  <si>
    <t>03062159100</t>
  </si>
  <si>
    <t>03082159100</t>
  </si>
  <si>
    <t>03092159100</t>
  </si>
  <si>
    <t>03112159100</t>
  </si>
  <si>
    <t>03212159100</t>
  </si>
  <si>
    <t>03222159100</t>
  </si>
  <si>
    <t>03232159100</t>
  </si>
  <si>
    <t>03242159100</t>
  </si>
  <si>
    <t>03252159100</t>
  </si>
  <si>
    <t>03262159100</t>
  </si>
  <si>
    <t>03282159100</t>
  </si>
  <si>
    <t>03292159100</t>
  </si>
  <si>
    <t>03302159100</t>
  </si>
  <si>
    <t>1596 - FA Cost BOY - Lift Trucks</t>
  </si>
  <si>
    <t>03012159600</t>
  </si>
  <si>
    <t>03022159600</t>
  </si>
  <si>
    <t>03032159600</t>
  </si>
  <si>
    <t>03042159600</t>
  </si>
  <si>
    <t>03052159600</t>
  </si>
  <si>
    <t>03062159600</t>
  </si>
  <si>
    <t>03082159600</t>
  </si>
  <si>
    <t>03092159600</t>
  </si>
  <si>
    <t>03112159600</t>
  </si>
  <si>
    <t>03212159600</t>
  </si>
  <si>
    <t>03222159600</t>
  </si>
  <si>
    <t>03232159600</t>
  </si>
  <si>
    <t>03242159600</t>
  </si>
  <si>
    <t>03252159600</t>
  </si>
  <si>
    <t>03262159600</t>
  </si>
  <si>
    <t>03282159600</t>
  </si>
  <si>
    <t>03292159600</t>
  </si>
  <si>
    <t>03302159600</t>
  </si>
  <si>
    <t>1621 - FA Cost BOY - Signs</t>
  </si>
  <si>
    <t>03012162100</t>
  </si>
  <si>
    <t>03022162100</t>
  </si>
  <si>
    <t>03032162100</t>
  </si>
  <si>
    <t>03042162100</t>
  </si>
  <si>
    <t>03052162100</t>
  </si>
  <si>
    <t>03062162100</t>
  </si>
  <si>
    <t>03082162100</t>
  </si>
  <si>
    <t>03092162100</t>
  </si>
  <si>
    <t>03112162100</t>
  </si>
  <si>
    <t>03212162100</t>
  </si>
  <si>
    <t>03222162100</t>
  </si>
  <si>
    <t>03232162100</t>
  </si>
  <si>
    <t>03242162100</t>
  </si>
  <si>
    <t>03252162100</t>
  </si>
  <si>
    <t>03262162100</t>
  </si>
  <si>
    <t>03282162100</t>
  </si>
  <si>
    <t>03292162100</t>
  </si>
  <si>
    <t>03302162100</t>
  </si>
  <si>
    <t>1631 - FA Cost BOY - Leasehold Improv'ts</t>
  </si>
  <si>
    <t>03012163100</t>
  </si>
  <si>
    <t>03022163100</t>
  </si>
  <si>
    <t>03032163100</t>
  </si>
  <si>
    <t>03042163100</t>
  </si>
  <si>
    <t>03052163100</t>
  </si>
  <si>
    <t>03062163100</t>
  </si>
  <si>
    <t>03082163100</t>
  </si>
  <si>
    <t>03092163100</t>
  </si>
  <si>
    <t>03112163100</t>
  </si>
  <si>
    <t>03212163100</t>
  </si>
  <si>
    <t>03222163100</t>
  </si>
  <si>
    <t>03232163100</t>
  </si>
  <si>
    <t>03242163100</t>
  </si>
  <si>
    <t>03252163100</t>
  </si>
  <si>
    <t>03262163100</t>
  </si>
  <si>
    <t>03282163100</t>
  </si>
  <si>
    <t>03292163100</t>
  </si>
  <si>
    <t>03302163100</t>
  </si>
  <si>
    <t>1731 - Accum. Dep. BOY - Warehouse Equip't</t>
  </si>
  <si>
    <t>03012173100</t>
  </si>
  <si>
    <t>03022173100</t>
  </si>
  <si>
    <t>03032173100</t>
  </si>
  <si>
    <t>03042173100</t>
  </si>
  <si>
    <t>03052173100</t>
  </si>
  <si>
    <t>03062173100</t>
  </si>
  <si>
    <t>03082173100</t>
  </si>
  <si>
    <t>03092173100</t>
  </si>
  <si>
    <t>03112173100</t>
  </si>
  <si>
    <t>03212173100</t>
  </si>
  <si>
    <t>03222173100</t>
  </si>
  <si>
    <t>03232173100</t>
  </si>
  <si>
    <t>03242173100</t>
  </si>
  <si>
    <t>03252173100</t>
  </si>
  <si>
    <t>03262173100</t>
  </si>
  <si>
    <t>03282173100</t>
  </si>
  <si>
    <t>03292173100</t>
  </si>
  <si>
    <t>03302173100</t>
  </si>
  <si>
    <t>1741 - Accum. Dep. BOY - Off. Equip't Owned</t>
  </si>
  <si>
    <t>03012174100</t>
  </si>
  <si>
    <t>03022174100</t>
  </si>
  <si>
    <t>03032174100</t>
  </si>
  <si>
    <t>03042174100</t>
  </si>
  <si>
    <t>03052174100</t>
  </si>
  <si>
    <t>03062174100</t>
  </si>
  <si>
    <t>03082174100</t>
  </si>
  <si>
    <t>03092174100</t>
  </si>
  <si>
    <t>03112174100</t>
  </si>
  <si>
    <t>03212174100</t>
  </si>
  <si>
    <t>03222174100</t>
  </si>
  <si>
    <t>03232174100</t>
  </si>
  <si>
    <t>03242174100</t>
  </si>
  <si>
    <t>03252174100</t>
  </si>
  <si>
    <t>03262174100</t>
  </si>
  <si>
    <t>03282174100</t>
  </si>
  <si>
    <t>03292174100</t>
  </si>
  <si>
    <t>03302174100</t>
  </si>
  <si>
    <t>1751 - Accum. Dep. BOY - Furniture &amp; Equip't</t>
  </si>
  <si>
    <t>03012175100</t>
  </si>
  <si>
    <t>03022175100</t>
  </si>
  <si>
    <t>03032175100</t>
  </si>
  <si>
    <t>03042175100</t>
  </si>
  <si>
    <t>03052175100</t>
  </si>
  <si>
    <t>03062175100</t>
  </si>
  <si>
    <t>03082175100</t>
  </si>
  <si>
    <t>03092175100</t>
  </si>
  <si>
    <t>03112175100</t>
  </si>
  <si>
    <t>03212175100</t>
  </si>
  <si>
    <t>03222175100</t>
  </si>
  <si>
    <t>03232175100</t>
  </si>
  <si>
    <t>03242175100</t>
  </si>
  <si>
    <t>03252175100</t>
  </si>
  <si>
    <t>03262175100</t>
  </si>
  <si>
    <t>03282175100</t>
  </si>
  <si>
    <t>03292175100</t>
  </si>
  <si>
    <t>03302175100</t>
  </si>
  <si>
    <t>1761 - Accum. Dep. BOY - Telephone Equip't</t>
  </si>
  <si>
    <t>03012176100</t>
  </si>
  <si>
    <t>03022176100</t>
  </si>
  <si>
    <t>03032176100</t>
  </si>
  <si>
    <t>03042176100</t>
  </si>
  <si>
    <t>03052176100</t>
  </si>
  <si>
    <t>03062176100</t>
  </si>
  <si>
    <t>03082176100</t>
  </si>
  <si>
    <t>03092176100</t>
  </si>
  <si>
    <t>03112176100</t>
  </si>
  <si>
    <t>03212176100</t>
  </si>
  <si>
    <t>03222176100</t>
  </si>
  <si>
    <t>03232176100</t>
  </si>
  <si>
    <t>03242176100</t>
  </si>
  <si>
    <t>03252176100</t>
  </si>
  <si>
    <t>03262176100</t>
  </si>
  <si>
    <t>03282176100</t>
  </si>
  <si>
    <t>03292176100</t>
  </si>
  <si>
    <t>03302176100</t>
  </si>
  <si>
    <t>1771 - Accum. Dep. BOY - Comp. Equip't Owned</t>
  </si>
  <si>
    <t>03012177100</t>
  </si>
  <si>
    <t>03022177100</t>
  </si>
  <si>
    <t>03032177100</t>
  </si>
  <si>
    <t>03042177100</t>
  </si>
  <si>
    <t>03052177100</t>
  </si>
  <si>
    <t>03062177100</t>
  </si>
  <si>
    <t>03082177100</t>
  </si>
  <si>
    <t>03092177100</t>
  </si>
  <si>
    <t>03112177100</t>
  </si>
  <si>
    <t>03212177100</t>
  </si>
  <si>
    <t>03222177100</t>
  </si>
  <si>
    <t>03232177100</t>
  </si>
  <si>
    <t>03242177100</t>
  </si>
  <si>
    <t>03252177100</t>
  </si>
  <si>
    <t>03262177100</t>
  </si>
  <si>
    <t>03282177100</t>
  </si>
  <si>
    <t>03292177100</t>
  </si>
  <si>
    <t>03302177100</t>
  </si>
  <si>
    <t>1776 - Accum. Dep. BOY - Computer Software</t>
  </si>
  <si>
    <t>03012177600</t>
  </si>
  <si>
    <t>03022177600</t>
  </si>
  <si>
    <t>03032177600</t>
  </si>
  <si>
    <t>03042177600</t>
  </si>
  <si>
    <t>03052177600</t>
  </si>
  <si>
    <t>03062177600</t>
  </si>
  <si>
    <t>03082177600</t>
  </si>
  <si>
    <t>03092177600</t>
  </si>
  <si>
    <t>03112177600</t>
  </si>
  <si>
    <t>03212177600</t>
  </si>
  <si>
    <t>03222177600</t>
  </si>
  <si>
    <t>03232177600</t>
  </si>
  <si>
    <t>03242177600</t>
  </si>
  <si>
    <t>03252177600</t>
  </si>
  <si>
    <t>03262177600</t>
  </si>
  <si>
    <t>03282177600</t>
  </si>
  <si>
    <t>03292177600</t>
  </si>
  <si>
    <t>03302177600</t>
  </si>
  <si>
    <t>1791 - Accum. Dep. BOY - Trucks</t>
  </si>
  <si>
    <t>03012179100</t>
  </si>
  <si>
    <t>03022179100</t>
  </si>
  <si>
    <t>03032179100</t>
  </si>
  <si>
    <t>03042179100</t>
  </si>
  <si>
    <t>03052179100</t>
  </si>
  <si>
    <t>03062179100</t>
  </si>
  <si>
    <t>03082179100</t>
  </si>
  <si>
    <t>03092179100</t>
  </si>
  <si>
    <t>03112179100</t>
  </si>
  <si>
    <t>03212179100</t>
  </si>
  <si>
    <t>03222179100</t>
  </si>
  <si>
    <t>03232179100</t>
  </si>
  <si>
    <t>03242179100</t>
  </si>
  <si>
    <t>03252179100</t>
  </si>
  <si>
    <t>03262179100</t>
  </si>
  <si>
    <t>03282179100</t>
  </si>
  <si>
    <t>03292179100</t>
  </si>
  <si>
    <t>03302179100</t>
  </si>
  <si>
    <t>1796 - Accum. Dep. BOY - Lift Trucks</t>
  </si>
  <si>
    <t>03012179600</t>
  </si>
  <si>
    <t>03022179600</t>
  </si>
  <si>
    <t>03032179600</t>
  </si>
  <si>
    <t>03042179600</t>
  </si>
  <si>
    <t>03052179600</t>
  </si>
  <si>
    <t>03062179600</t>
  </si>
  <si>
    <t>03082179600</t>
  </si>
  <si>
    <t>03092179600</t>
  </si>
  <si>
    <t>03112179600</t>
  </si>
  <si>
    <t>03212179600</t>
  </si>
  <si>
    <t>03222179600</t>
  </si>
  <si>
    <t>03232179600</t>
  </si>
  <si>
    <t>03242179600</t>
  </si>
  <si>
    <t>03252179600</t>
  </si>
  <si>
    <t>03262179600</t>
  </si>
  <si>
    <t>03282179600</t>
  </si>
  <si>
    <t>03292179600</t>
  </si>
  <si>
    <t>03302179600</t>
  </si>
  <si>
    <t>1821 - Accum. Dep. BOY - Signs</t>
  </si>
  <si>
    <t>03012182100</t>
  </si>
  <si>
    <t>03022182100</t>
  </si>
  <si>
    <t>03032182100</t>
  </si>
  <si>
    <t>03042182100</t>
  </si>
  <si>
    <t>03052182100</t>
  </si>
  <si>
    <t>03062182100</t>
  </si>
  <si>
    <t>03082182100</t>
  </si>
  <si>
    <t>03092182100</t>
  </si>
  <si>
    <t>03112182100</t>
  </si>
  <si>
    <t>03212182100</t>
  </si>
  <si>
    <t>03222182100</t>
  </si>
  <si>
    <t>03232182100</t>
  </si>
  <si>
    <t>03242182100</t>
  </si>
  <si>
    <t>03252182100</t>
  </si>
  <si>
    <t>03262182100</t>
  </si>
  <si>
    <t>03282182100</t>
  </si>
  <si>
    <t>03292182100</t>
  </si>
  <si>
    <t>03302182100</t>
  </si>
  <si>
    <t>1831 - Accum. Dep. BOY - Leasehold Improv'ts</t>
  </si>
  <si>
    <t>03012183100</t>
  </si>
  <si>
    <t>03022183100</t>
  </si>
  <si>
    <t>03032183100</t>
  </si>
  <si>
    <t>03042183100</t>
  </si>
  <si>
    <t>03052183100</t>
  </si>
  <si>
    <t>03062183100</t>
  </si>
  <si>
    <t>03082183100</t>
  </si>
  <si>
    <t>03092183100</t>
  </si>
  <si>
    <t>03112183100</t>
  </si>
  <si>
    <t>03212183100</t>
  </si>
  <si>
    <t>03222183100</t>
  </si>
  <si>
    <t>03232183100</t>
  </si>
  <si>
    <t>03242183100</t>
  </si>
  <si>
    <t>03252183100</t>
  </si>
  <si>
    <t>03262183100</t>
  </si>
  <si>
    <t>03282183100</t>
  </si>
  <si>
    <t>03292183100</t>
  </si>
  <si>
    <t>03302183100</t>
  </si>
  <si>
    <t>August 2014</t>
  </si>
  <si>
    <t>Correct Acc Depr</t>
  </si>
  <si>
    <t>JE # 751</t>
  </si>
  <si>
    <t>Westburne Liteco</t>
  </si>
  <si>
    <t>Book = Financial</t>
  </si>
  <si>
    <t>FYE Month = December</t>
  </si>
  <si>
    <t xml:space="preserve">  Sys No</t>
  </si>
  <si>
    <t xml:space="preserve">  Tag No</t>
  </si>
  <si>
    <t>In Svc  Date</t>
  </si>
  <si>
    <t>Current Accum  Depreciation</t>
  </si>
  <si>
    <t xml:space="preserve">Report Assumptions </t>
  </si>
  <si>
    <t xml:space="preserve"> Calculation Assumptions:  </t>
  </si>
  <si>
    <t xml:space="preserve"> Group/Sorting Criteria:  </t>
  </si>
  <si>
    <t xml:space="preserve">    Group = All FAS Assets  </t>
  </si>
  <si>
    <t xml:space="preserve">    Include Assets that meet the following conditions:  </t>
  </si>
  <si>
    <t xml:space="preserve">       All FAS Assets  </t>
  </si>
  <si>
    <t>Page 1</t>
  </si>
  <si>
    <t>Total (Telephone Equip)</t>
  </si>
  <si>
    <t>1642</t>
  </si>
  <si>
    <t>1641</t>
  </si>
  <si>
    <t>Total (Demo Product)</t>
  </si>
  <si>
    <t>Nov 2014</t>
  </si>
  <si>
    <t>Furniture &amp; Fixtures</t>
  </si>
  <si>
    <t>Debit</t>
  </si>
  <si>
    <t>Credit</t>
  </si>
  <si>
    <t>03232563000</t>
  </si>
  <si>
    <t>Depreciation Exp</t>
  </si>
  <si>
    <t>November 28, 2014 at 10:57 AM</t>
  </si>
  <si>
    <t xml:space="preserve">   Sorted by: System No, Extension  </t>
  </si>
  <si>
    <t xml:space="preserve">    Adjustment Convention: None  </t>
  </si>
  <si>
    <t xml:space="preserve"> Source Report:  Disposal  </t>
  </si>
  <si>
    <t xml:space="preserve">Report Name:  Disposal - Report1   </t>
  </si>
  <si>
    <t>Deferred</t>
  </si>
  <si>
    <t>Not Recognized</t>
  </si>
  <si>
    <t>Recognized</t>
  </si>
  <si>
    <t>Net</t>
  </si>
  <si>
    <t>Losses</t>
  </si>
  <si>
    <t>Gains</t>
  </si>
  <si>
    <t>Count = 9</t>
  </si>
  <si>
    <t>03090020</t>
  </si>
  <si>
    <t>000020</t>
  </si>
  <si>
    <t>03090017</t>
  </si>
  <si>
    <t>000017</t>
  </si>
  <si>
    <t>03090016</t>
  </si>
  <si>
    <t>000016</t>
  </si>
  <si>
    <t>03090015</t>
  </si>
  <si>
    <t>000015</t>
  </si>
  <si>
    <t>03090014</t>
  </si>
  <si>
    <t>000014</t>
  </si>
  <si>
    <t>03090013</t>
  </si>
  <si>
    <t>000013</t>
  </si>
  <si>
    <t>03090010</t>
  </si>
  <si>
    <t>000010</t>
  </si>
  <si>
    <t>03090008</t>
  </si>
  <si>
    <t>000008</t>
  </si>
  <si>
    <t>03090002</t>
  </si>
  <si>
    <t>000002</t>
  </si>
  <si>
    <t>Depreciation  This Run</t>
  </si>
  <si>
    <t>Gain/Loss  Adjust Basis</t>
  </si>
  <si>
    <t>Current YTD  Depreciation</t>
  </si>
  <si>
    <t>Acquired  Value</t>
  </si>
  <si>
    <t>Disposal  Date</t>
  </si>
  <si>
    <t>Disposal Report</t>
  </si>
  <si>
    <t>Half Year Amount</t>
  </si>
  <si>
    <t>YTD Amount</t>
  </si>
  <si>
    <t>Reversal</t>
  </si>
  <si>
    <t>FIX FAS DEPR ERROR</t>
  </si>
  <si>
    <t>JE#908</t>
  </si>
  <si>
    <t>JE#911</t>
  </si>
  <si>
    <t>FIX FAS DEPR ERROR#2</t>
  </si>
  <si>
    <t>Total (Computer Hardware)</t>
  </si>
  <si>
    <t>Total (Paving &amp; Landscaping)</t>
  </si>
  <si>
    <t>Total (Fences)</t>
  </si>
  <si>
    <t>06adm</t>
  </si>
  <si>
    <t>0604</t>
  </si>
  <si>
    <t>0606</t>
  </si>
  <si>
    <t>0608</t>
  </si>
  <si>
    <t>0610</t>
  </si>
  <si>
    <t>0620</t>
  </si>
  <si>
    <t>0625</t>
  </si>
  <si>
    <t>0627</t>
  </si>
  <si>
    <t>0635</t>
  </si>
  <si>
    <t>0645</t>
  </si>
  <si>
    <t>0647</t>
  </si>
  <si>
    <t>0649</t>
  </si>
  <si>
    <t>0650</t>
  </si>
  <si>
    <t>0660</t>
  </si>
  <si>
    <t>0665</t>
  </si>
  <si>
    <t>0668</t>
  </si>
  <si>
    <t>0675</t>
  </si>
  <si>
    <t>0685</t>
  </si>
  <si>
    <t>0687</t>
  </si>
  <si>
    <t>0689</t>
  </si>
  <si>
    <t>0695</t>
  </si>
  <si>
    <t xml:space="preserve">Branch </t>
  </si>
  <si>
    <t>Asset type</t>
  </si>
  <si>
    <t>Asset Code</t>
  </si>
  <si>
    <t>GBV</t>
  </si>
  <si>
    <t>NBV</t>
  </si>
  <si>
    <t>Acc Depn</t>
  </si>
  <si>
    <t xml:space="preserve">Furniture &amp; fixture </t>
  </si>
  <si>
    <t>NQ-0275</t>
  </si>
  <si>
    <t>2 POSTES LEVERAGE</t>
  </si>
  <si>
    <t>NQ-0369</t>
  </si>
  <si>
    <t>1 POSTE DE TRAVAIL FERME</t>
  </si>
  <si>
    <t>NQ-0533</t>
  </si>
  <si>
    <t>TABLE +2 CHAISE</t>
  </si>
  <si>
    <t>NQ-0714</t>
  </si>
  <si>
    <t>3 FAUTEUILS ERGONOMIQUES</t>
  </si>
  <si>
    <t>NQ-0933</t>
  </si>
  <si>
    <t>2 FAUTEUIL PACER ERGONOMI</t>
  </si>
  <si>
    <t xml:space="preserve">Leasehold </t>
  </si>
  <si>
    <t>NQ-0197</t>
  </si>
  <si>
    <t>MATERIEL ELECTRIQUE</t>
  </si>
  <si>
    <t>NQ-0277</t>
  </si>
  <si>
    <t>COMPTOIR SERVICE EN INOX</t>
  </si>
  <si>
    <t>NQ-0287</t>
  </si>
  <si>
    <t>PLANCHER AIRE PRINCIPALE</t>
  </si>
  <si>
    <t>NQ-0372</t>
  </si>
  <si>
    <t>FILAGE ET FINITION BUREAU</t>
  </si>
  <si>
    <t>NQ-0474</t>
  </si>
  <si>
    <t>LABOR INST SYST TELEPHON</t>
  </si>
  <si>
    <t>NQ-0477</t>
  </si>
  <si>
    <t>FILLAGE TEL BUREAU</t>
  </si>
  <si>
    <t>NQ-0489</t>
  </si>
  <si>
    <t>ALARM SYSTEM</t>
  </si>
  <si>
    <t>NQ-0498</t>
  </si>
  <si>
    <t>CONDUIT RIGIDE 11/2</t>
  </si>
  <si>
    <t>NQ-0549</t>
  </si>
  <si>
    <t>INSTALLATION DES FANS</t>
  </si>
  <si>
    <t>NQ-0555</t>
  </si>
  <si>
    <t>FINITION BUREAU</t>
  </si>
  <si>
    <t>NQ-0563</t>
  </si>
  <si>
    <t>NQ-0582</t>
  </si>
  <si>
    <t>FINITION, INST. LUMINAIRE</t>
  </si>
  <si>
    <t>NQ-0600</t>
  </si>
  <si>
    <t>SYSTEM ALARM</t>
  </si>
  <si>
    <t>NQ-0644</t>
  </si>
  <si>
    <t>CONDUIT POUR CABLE RESEAU</t>
  </si>
  <si>
    <t>NQ-0676</t>
  </si>
  <si>
    <t>RECORAGE&amp; CIRAGE PLANCHER</t>
  </si>
  <si>
    <t>NQ-0683</t>
  </si>
  <si>
    <t>INST FENETRE</t>
  </si>
  <si>
    <t>NQ-0745</t>
  </si>
  <si>
    <t>WALLCAB 21RU</t>
  </si>
  <si>
    <t>NQ-0840</t>
  </si>
  <si>
    <t>SYSTEM ALARME</t>
  </si>
  <si>
    <t>NQ-0860</t>
  </si>
  <si>
    <t>FENETRE</t>
  </si>
  <si>
    <t>NQ-0879</t>
  </si>
  <si>
    <t>POSER BREAKER BOLTEN 2-30</t>
  </si>
  <si>
    <t>NQ-1037</t>
  </si>
  <si>
    <t>ELECTRICAL LABOR</t>
  </si>
  <si>
    <t>NQ-1152</t>
  </si>
  <si>
    <t>NQ-1169</t>
  </si>
  <si>
    <t>NQ-1251</t>
  </si>
  <si>
    <t>XTORIA-WPAK DEL 10W</t>
  </si>
  <si>
    <t>NQ-1272</t>
  </si>
  <si>
    <t>POTEAU</t>
  </si>
  <si>
    <t>NQ-1280</t>
  </si>
  <si>
    <t>CONNECTEUR 1803</t>
  </si>
  <si>
    <t>Office Equipment</t>
  </si>
  <si>
    <t>NQ-0485</t>
  </si>
  <si>
    <t>PRINTER T650N</t>
  </si>
  <si>
    <t>NQ-0752</t>
  </si>
  <si>
    <t>LABEL PRINTER</t>
  </si>
  <si>
    <t>NQ-0806</t>
  </si>
  <si>
    <t>PRINTER MX511</t>
  </si>
  <si>
    <t>NQ-1032</t>
  </si>
  <si>
    <t>FRIGO &amp; MICROONDES</t>
  </si>
  <si>
    <t>NQ-1242</t>
  </si>
  <si>
    <t>SHETTE TRAY</t>
  </si>
  <si>
    <t>NQ-1267</t>
  </si>
  <si>
    <t>PRINTER CN51BHV0DJ</t>
  </si>
  <si>
    <t>NQ-1339</t>
  </si>
  <si>
    <t>Office furniture acquisit</t>
  </si>
  <si>
    <t>Signs</t>
  </si>
  <si>
    <t>NQ-0448</t>
  </si>
  <si>
    <t>Description Not Entered</t>
  </si>
  <si>
    <t>Telephone Equip</t>
  </si>
  <si>
    <t>NQ-0681</t>
  </si>
  <si>
    <t>4 APP TELPH 7821</t>
  </si>
  <si>
    <t>NQ-0766</t>
  </si>
  <si>
    <t>2 CASQUE CS540+4 AP42</t>
  </si>
  <si>
    <t>NQ-0857</t>
  </si>
  <si>
    <t>CASQUE SANS FILS</t>
  </si>
  <si>
    <t>NQ-1097</t>
  </si>
  <si>
    <t>HEADPHONE</t>
  </si>
  <si>
    <t xml:space="preserve">Tow /Lift truck </t>
  </si>
  <si>
    <t>NQ-0308</t>
  </si>
  <si>
    <t>BATTERIE</t>
  </si>
  <si>
    <t>NQ-1291</t>
  </si>
  <si>
    <t>1993 Raymond 201R30TT</t>
  </si>
  <si>
    <t xml:space="preserve">Whse Equipment </t>
  </si>
  <si>
    <t>NQ-0142</t>
  </si>
  <si>
    <t>RACKING</t>
  </si>
  <si>
    <t>NQ-0151</t>
  </si>
  <si>
    <t>NQ-0189</t>
  </si>
  <si>
    <t>NQ-0237</t>
  </si>
  <si>
    <t>Racking</t>
  </si>
  <si>
    <t>NQ-0307</t>
  </si>
  <si>
    <t>INSTALTION RACKING</t>
  </si>
  <si>
    <t>NQ-0497</t>
  </si>
  <si>
    <t>GRILLE D'ENTRPOSAGE</t>
  </si>
  <si>
    <t>NQ-0742</t>
  </si>
  <si>
    <t>Warehouse supplies</t>
  </si>
  <si>
    <t>NQ-0793</t>
  </si>
  <si>
    <t>DIVISEURS CROME24''</t>
  </si>
  <si>
    <t>NQ-0862</t>
  </si>
  <si>
    <t>SUPORT TOURET</t>
  </si>
  <si>
    <t>NQ-0915</t>
  </si>
  <si>
    <t>APP MESURE LONGUEUR</t>
  </si>
  <si>
    <t>NQ-1340</t>
  </si>
  <si>
    <t>W&amp;C mach,War.Equip,Rack&amp;s</t>
  </si>
  <si>
    <t>NQ-0264</t>
  </si>
  <si>
    <t>Shelving system</t>
  </si>
  <si>
    <t>NQ-0022</t>
  </si>
  <si>
    <t>CAFETIER KEURING</t>
  </si>
  <si>
    <t>NQ-0050</t>
  </si>
  <si>
    <t>TIROR ADJ CLAVIER</t>
  </si>
  <si>
    <t>NQ-0495</t>
  </si>
  <si>
    <t>Table ronde</t>
  </si>
  <si>
    <t>NQ-0532</t>
  </si>
  <si>
    <t>Table</t>
  </si>
  <si>
    <t>NQ-0543</t>
  </si>
  <si>
    <t>2NEW WORKING DESKS</t>
  </si>
  <si>
    <t>NQ-0738</t>
  </si>
  <si>
    <t>CHAIR</t>
  </si>
  <si>
    <t>NQ-0861</t>
  </si>
  <si>
    <t>TABLE CONFERENCE</t>
  </si>
  <si>
    <t>NQ-0884</t>
  </si>
  <si>
    <t>FAUTEUIL OPERATEUR</t>
  </si>
  <si>
    <t>NQ-1061</t>
  </si>
  <si>
    <t>REFROIDISSEUR</t>
  </si>
  <si>
    <t>NQ-1154</t>
  </si>
  <si>
    <t>NQ-0581</t>
  </si>
  <si>
    <t>REPAIR OD STAIRS</t>
  </si>
  <si>
    <t>NQ-0718</t>
  </si>
  <si>
    <t>RENOV TRAINING ROOM</t>
  </si>
  <si>
    <t>NQ-0799</t>
  </si>
  <si>
    <t>NQ-1109</t>
  </si>
  <si>
    <t>LIGHTING WHSE</t>
  </si>
  <si>
    <t>NQ-0400</t>
  </si>
  <si>
    <t>PHOCOPIEUR MX711</t>
  </si>
  <si>
    <t>NQ-0734</t>
  </si>
  <si>
    <t>TV</t>
  </si>
  <si>
    <t>NQ-0753</t>
  </si>
  <si>
    <t>NQ-0929</t>
  </si>
  <si>
    <t>PRINTER INSATLLATION</t>
  </si>
  <si>
    <t>NQ-1096</t>
  </si>
  <si>
    <t>TELECOPIEUR</t>
  </si>
  <si>
    <t>NQ-1215</t>
  </si>
  <si>
    <t>LEXMARK T65X</t>
  </si>
  <si>
    <t>NQ-1260</t>
  </si>
  <si>
    <t>PRINTER CN51BHV08X</t>
  </si>
  <si>
    <t>NQ-0377</t>
  </si>
  <si>
    <t>Sign</t>
  </si>
  <si>
    <t>NQ-1328</t>
  </si>
  <si>
    <t>NQ-0613</t>
  </si>
  <si>
    <t>5 APPAREILS TELEPH.7821</t>
  </si>
  <si>
    <t>NQ-0730</t>
  </si>
  <si>
    <t>1 CASQUE CS540+2CS530</t>
  </si>
  <si>
    <t>NQ-0892</t>
  </si>
  <si>
    <t>NQ-1086</t>
  </si>
  <si>
    <t>NQ-0298</t>
  </si>
  <si>
    <t>BATTERIE 24 V</t>
  </si>
  <si>
    <t>NQ-0470</t>
  </si>
  <si>
    <t>Collapsile Coiler</t>
  </si>
  <si>
    <t>NQ-0928</t>
  </si>
  <si>
    <t>FORK EXTENSION</t>
  </si>
  <si>
    <t>NQ-1110</t>
  </si>
  <si>
    <t>INST BATTERY LIFT</t>
  </si>
  <si>
    <t>NQ-1290</t>
  </si>
  <si>
    <t>1992 Raymond 201RA30TT</t>
  </si>
  <si>
    <t>NQ-0210</t>
  </si>
  <si>
    <t>Tablettes</t>
  </si>
  <si>
    <t>NQ-0426</t>
  </si>
  <si>
    <t>BEAM &amp; SECURITY BARS</t>
  </si>
  <si>
    <t>NQ-0513</t>
  </si>
  <si>
    <t>NQ-0916</t>
  </si>
  <si>
    <t>NQ-1204</t>
  </si>
  <si>
    <t>PLINTHE CHAUFANTE</t>
  </si>
  <si>
    <t>NQ-1301</t>
  </si>
  <si>
    <t>NQ-0060</t>
  </si>
  <si>
    <t>FRIDGE</t>
  </si>
  <si>
    <t>NQ-0794</t>
  </si>
  <si>
    <t>TIROIR NOIR</t>
  </si>
  <si>
    <t>NQ-0820</t>
  </si>
  <si>
    <t>REFRIGERATEUR</t>
  </si>
  <si>
    <t>NQ-0852</t>
  </si>
  <si>
    <t>Classeur lateral</t>
  </si>
  <si>
    <t>NQ-1040</t>
  </si>
  <si>
    <t>FAUTEUIL</t>
  </si>
  <si>
    <t>NQ-1047</t>
  </si>
  <si>
    <t>NQ-1049</t>
  </si>
  <si>
    <t>NQ-1162</t>
  </si>
  <si>
    <t>NQ-1205</t>
  </si>
  <si>
    <t>CLASSEUR 2 TIRROIR</t>
  </si>
  <si>
    <t>NQ-1275</t>
  </si>
  <si>
    <t>MICRO ONDES</t>
  </si>
  <si>
    <t>NQ-1316</t>
  </si>
  <si>
    <t>NQ-0296</t>
  </si>
  <si>
    <t>ECLAIRAGE ENTREPOT</t>
  </si>
  <si>
    <t>NQ-0385</t>
  </si>
  <si>
    <t>LIGHTING</t>
  </si>
  <si>
    <t>NQ-0396</t>
  </si>
  <si>
    <t>SYSTEM HEATING</t>
  </si>
  <si>
    <t>NQ-0413</t>
  </si>
  <si>
    <t>GRILLAGE FENETRE</t>
  </si>
  <si>
    <t>NQ-0461</t>
  </si>
  <si>
    <t>NQ-0464</t>
  </si>
  <si>
    <t>ELECTRICIAN</t>
  </si>
  <si>
    <t>NQ-0466</t>
  </si>
  <si>
    <t>LAMPS</t>
  </si>
  <si>
    <t>NQ-0467</t>
  </si>
  <si>
    <t>LAMPS FOR RELAMPING</t>
  </si>
  <si>
    <t>NQ-0901</t>
  </si>
  <si>
    <t>INSTALATION 2 CONVENCTAIR</t>
  </si>
  <si>
    <t>NQ-0904</t>
  </si>
  <si>
    <t>NQ-1282</t>
  </si>
  <si>
    <t>CONECTEUR</t>
  </si>
  <si>
    <t>NQ-0344</t>
  </si>
  <si>
    <t>LEXMARK T 650 /794YX7G</t>
  </si>
  <si>
    <t>NQ-0715</t>
  </si>
  <si>
    <t>LEXMARK T650/794YX7C</t>
  </si>
  <si>
    <t>NQ-0716</t>
  </si>
  <si>
    <t>LEXMARK T650/794YX7W</t>
  </si>
  <si>
    <t>NQ-0824</t>
  </si>
  <si>
    <t>PRINTER ZEBRA GX420</t>
  </si>
  <si>
    <t>NQ-1214</t>
  </si>
  <si>
    <t>LEXMARK T65N</t>
  </si>
  <si>
    <t>NQ-1262</t>
  </si>
  <si>
    <t>PRINTER CN51BHV09K</t>
  </si>
  <si>
    <t>NQ-1329</t>
  </si>
  <si>
    <t>NQ-0508</t>
  </si>
  <si>
    <t>9 APP TELEPH 7821</t>
  </si>
  <si>
    <t>NQ-0832</t>
  </si>
  <si>
    <t>1 CASQUE CS540+6 AP42</t>
  </si>
  <si>
    <t>NQ-1027</t>
  </si>
  <si>
    <t>CORDE POUR TELUS</t>
  </si>
  <si>
    <t>NQ-1076</t>
  </si>
  <si>
    <t>NQ-1139</t>
  </si>
  <si>
    <t>CASQUE CS540</t>
  </si>
  <si>
    <t>NQ-1142</t>
  </si>
  <si>
    <t>CASQUE</t>
  </si>
  <si>
    <t>NQ-1161</t>
  </si>
  <si>
    <t>CASQUE SANS FLIS</t>
  </si>
  <si>
    <t>NQ-1172</t>
  </si>
  <si>
    <t>NQ-0124</t>
  </si>
  <si>
    <t>RAYMOND EASY R30TT</t>
  </si>
  <si>
    <t>NQ-0052</t>
  </si>
  <si>
    <t>VINYL STRIP DOOR KIT</t>
  </si>
  <si>
    <t>NQ-0085</t>
  </si>
  <si>
    <t>DELIVERY + INSTALL</t>
  </si>
  <si>
    <t>NQ-0086</t>
  </si>
  <si>
    <t>RACKING + INSTALL</t>
  </si>
  <si>
    <t>NQ-0087</t>
  </si>
  <si>
    <t>RAILINGS 42X44"+INSTAL"</t>
  </si>
  <si>
    <t>NQ-0325</t>
  </si>
  <si>
    <t>ELECTRICAL JIGGER</t>
  </si>
  <si>
    <t>NQ-0375</t>
  </si>
  <si>
    <t>MEASURER 1704 MACHINE A F</t>
  </si>
  <si>
    <t>NQ-0456</t>
  </si>
  <si>
    <t>CABLE REEL</t>
  </si>
  <si>
    <t>NQ-0514</t>
  </si>
  <si>
    <t>SHELVING UNITS FOR DYSP</t>
  </si>
  <si>
    <t>NQ-0517</t>
  </si>
  <si>
    <t>NQ-0528</t>
  </si>
  <si>
    <t>Cable reel</t>
  </si>
  <si>
    <t>NQ-0750</t>
  </si>
  <si>
    <t>ROULEAU CONTRACTEUR</t>
  </si>
  <si>
    <t>NQ-0912</t>
  </si>
  <si>
    <t>APP MESSURE LONGUEUR</t>
  </si>
  <si>
    <t>NQ-1302</t>
  </si>
  <si>
    <t>NQ-0790</t>
  </si>
  <si>
    <t>NQ-0812</t>
  </si>
  <si>
    <t>FAUTEUIL OP</t>
  </si>
  <si>
    <t>NQ-1149</t>
  </si>
  <si>
    <t>NQ-1320</t>
  </si>
  <si>
    <t>NQ-0345</t>
  </si>
  <si>
    <t>LEXMARK T650/7951GKZ</t>
  </si>
  <si>
    <t>NQ-0401</t>
  </si>
  <si>
    <t>PHOTOCOPIEUR  MX711</t>
  </si>
  <si>
    <t>NQ-0664</t>
  </si>
  <si>
    <t>PRINTER LEXMARK T65X</t>
  </si>
  <si>
    <t>NQ-0684</t>
  </si>
  <si>
    <t>PRINTER LEXMARK</t>
  </si>
  <si>
    <t>NQ-0758</t>
  </si>
  <si>
    <t>LABEL PRINTER GX420</t>
  </si>
  <si>
    <t>NQ-0927</t>
  </si>
  <si>
    <t>NQ-1041</t>
  </si>
  <si>
    <t>PRINTER T 65X</t>
  </si>
  <si>
    <t>NQ-1254</t>
  </si>
  <si>
    <t>ASPIRATEUR</t>
  </si>
  <si>
    <t>NQ-1265</t>
  </si>
  <si>
    <t>PRINTER CN51BHV0D6</t>
  </si>
  <si>
    <t>NQ-0348</t>
  </si>
  <si>
    <t>Enseigne</t>
  </si>
  <si>
    <t>NQ-0597</t>
  </si>
  <si>
    <t>5 APP TELPH 7821</t>
  </si>
  <si>
    <t>NQ-0845</t>
  </si>
  <si>
    <t>CONTRE PLAQUE TELUS</t>
  </si>
  <si>
    <t>NQ-0869</t>
  </si>
  <si>
    <t>1 CASQUE CS540+4 AP42</t>
  </si>
  <si>
    <t>NQ-1042</t>
  </si>
  <si>
    <t>W740 SYSTEME SAVI</t>
  </si>
  <si>
    <t>NQ-1175</t>
  </si>
  <si>
    <t>NQ-0314</t>
  </si>
  <si>
    <t>Batterie exide 24V</t>
  </si>
  <si>
    <t>NQ-1289</t>
  </si>
  <si>
    <t>1989 Ryamond 20I R30TT</t>
  </si>
  <si>
    <t>NQ-0118</t>
  </si>
  <si>
    <t>NQ-0880</t>
  </si>
  <si>
    <t>NQ-1234</t>
  </si>
  <si>
    <t>2 RACK PROTECTOR</t>
  </si>
  <si>
    <t>NQ-0149</t>
  </si>
  <si>
    <t>OFFICE FURNITURE</t>
  </si>
  <si>
    <t>NQ-0290</t>
  </si>
  <si>
    <t>BLACK COUCH</t>
  </si>
  <si>
    <t>NQ-0502</t>
  </si>
  <si>
    <t>Vertical blinds</t>
  </si>
  <si>
    <t>NQ-0571</t>
  </si>
  <si>
    <t>NQ-0877</t>
  </si>
  <si>
    <t>ARMOIRE</t>
  </si>
  <si>
    <t>NQ-0885</t>
  </si>
  <si>
    <t>TIROIR A CLAVIER</t>
  </si>
  <si>
    <t>NQ-1093</t>
  </si>
  <si>
    <t>FURNITURE &amp; FIXTURES</t>
  </si>
  <si>
    <t>NQ-1311</t>
  </si>
  <si>
    <t>NQ-0097</t>
  </si>
  <si>
    <t>LEASEHOLD IMPROVEMENT</t>
  </si>
  <si>
    <t>NQ-0115</t>
  </si>
  <si>
    <t>LEASEHOLD INDUCEMENT</t>
  </si>
  <si>
    <t>NQ-0213</t>
  </si>
  <si>
    <t>NQ-0360</t>
  </si>
  <si>
    <t>INSTALATION PORTE AUTOMAT</t>
  </si>
  <si>
    <t>NQ-1091</t>
  </si>
  <si>
    <t>NQ-0482</t>
  </si>
  <si>
    <t>PRINTER T 650</t>
  </si>
  <si>
    <t>NQ-0723</t>
  </si>
  <si>
    <t>TELE SAMSUNG</t>
  </si>
  <si>
    <t>NQ-0802</t>
  </si>
  <si>
    <t>MULTIFONCTION PRINTER MX5</t>
  </si>
  <si>
    <t>NQ-1241</t>
  </si>
  <si>
    <t>SHETT TRAY</t>
  </si>
  <si>
    <t>NQ-1266</t>
  </si>
  <si>
    <t>PRINTER CN51BHV0DC</t>
  </si>
  <si>
    <t>NQ-0258</t>
  </si>
  <si>
    <t>ENSEIGNE</t>
  </si>
  <si>
    <t>NQ-1054</t>
  </si>
  <si>
    <t>SIGN EXIT WHSE</t>
  </si>
  <si>
    <t>NQ-0529</t>
  </si>
  <si>
    <t>10 APP TELEPH</t>
  </si>
  <si>
    <t>NQ-0800</t>
  </si>
  <si>
    <t>NQ-0828</t>
  </si>
  <si>
    <t>1 CASQUE CS530+6 AP42</t>
  </si>
  <si>
    <t>NQ-1159</t>
  </si>
  <si>
    <t>NQ-1167</t>
  </si>
  <si>
    <t>NQ-0174</t>
  </si>
  <si>
    <t>Raymond 30TT ETD0212045</t>
  </si>
  <si>
    <t>NQ-0303</t>
  </si>
  <si>
    <t>BATTERY 12515-13</t>
  </si>
  <si>
    <t>NQ-0425</t>
  </si>
  <si>
    <t>BATTERY EL3-12-875C-600/3</t>
  </si>
  <si>
    <t>NQ-1288</t>
  </si>
  <si>
    <t>1988 RAYMOND R30TT</t>
  </si>
  <si>
    <t>NQ-0061</t>
  </si>
  <si>
    <t>GARDE SECURITE POUR EQUIP</t>
  </si>
  <si>
    <t>NQ-0130</t>
  </si>
  <si>
    <t>NQ-0243</t>
  </si>
  <si>
    <t>STEPBEAM &amp; SECURITY BAR</t>
  </si>
  <si>
    <t>NQ-0337</t>
  </si>
  <si>
    <t>SHELTER FOR RAMP</t>
  </si>
  <si>
    <t>NQ-0787</t>
  </si>
  <si>
    <t>NQ-0789</t>
  </si>
  <si>
    <t>EYE WASH STATION</t>
  </si>
  <si>
    <t>NQ-0917</t>
  </si>
  <si>
    <t>NQ-1043</t>
  </si>
  <si>
    <t>WIRE SHELF</t>
  </si>
  <si>
    <t>NQ-1094</t>
  </si>
  <si>
    <t>NQ-0391</t>
  </si>
  <si>
    <t>2 POSTES POUR ENTREPOT</t>
  </si>
  <si>
    <t>NQ-0537</t>
  </si>
  <si>
    <t>BUREAU RECTANG WHSE MANAG</t>
  </si>
  <si>
    <t>NQ-0647</t>
  </si>
  <si>
    <t>SUPPORT EN ACIER</t>
  </si>
  <si>
    <t>NQ-0733</t>
  </si>
  <si>
    <t>LATERAL FILE CABINET</t>
  </si>
  <si>
    <t>NQ-0844</t>
  </si>
  <si>
    <t>DIGITA; WALL CLOCK</t>
  </si>
  <si>
    <t>NQ-0082</t>
  </si>
  <si>
    <t>LH INDUSCEMENT</t>
  </si>
  <si>
    <t>NQ-0090</t>
  </si>
  <si>
    <t>DEPOT</t>
  </si>
  <si>
    <t>NQ-0093</t>
  </si>
  <si>
    <t>PORTE DE GARAGE</t>
  </si>
  <si>
    <t>NQ-0113</t>
  </si>
  <si>
    <t>NQ-0159</t>
  </si>
  <si>
    <t>TRAVAUX CHANGE ECLAIRAGE</t>
  </si>
  <si>
    <t>NQ-0190</t>
  </si>
  <si>
    <t>AMENAGEMENT BUREAU</t>
  </si>
  <si>
    <t>NQ-0204</t>
  </si>
  <si>
    <t>MISC DIV</t>
  </si>
  <si>
    <t>NQ-0228</t>
  </si>
  <si>
    <t>Ventilation</t>
  </si>
  <si>
    <t>NQ-0257</t>
  </si>
  <si>
    <t>NQ-0309</t>
  </si>
  <si>
    <t>ELECTRICAL LABOR FILLAGE</t>
  </si>
  <si>
    <t>NQ-0311</t>
  </si>
  <si>
    <t>RENOVATION MEZZANINE</t>
  </si>
  <si>
    <t>NQ-0330</t>
  </si>
  <si>
    <t>RESERVOIR EAU CHAUDE 40 G</t>
  </si>
  <si>
    <t>NQ-0355</t>
  </si>
  <si>
    <t>NQ-0366</t>
  </si>
  <si>
    <t>THERMOPOMPE SLIMAR 12 000</t>
  </si>
  <si>
    <t>NQ-0429</t>
  </si>
  <si>
    <t>NQ-0437</t>
  </si>
  <si>
    <t>M1 ENTREPOT</t>
  </si>
  <si>
    <t>NQ-0442</t>
  </si>
  <si>
    <t>NQ-0455</t>
  </si>
  <si>
    <t>AMENAG ENTREPOT</t>
  </si>
  <si>
    <t>NQ-0479</t>
  </si>
  <si>
    <t>LABOR</t>
  </si>
  <si>
    <t>NQ-0488</t>
  </si>
  <si>
    <t>NQ-0522</t>
  </si>
  <si>
    <t>NQ-0546</t>
  </si>
  <si>
    <t>NQ-0550</t>
  </si>
  <si>
    <t>NQ-0554</t>
  </si>
  <si>
    <t>STATION MURALE DOUCHE</t>
  </si>
  <si>
    <t>NQ-0561</t>
  </si>
  <si>
    <t>NQ-0577</t>
  </si>
  <si>
    <t>TUILE MAGASIN LOCKE</t>
  </si>
  <si>
    <t>NQ-0592</t>
  </si>
  <si>
    <t>INSTALLAT.GARDE CORP RAMP</t>
  </si>
  <si>
    <t>NQ-0599</t>
  </si>
  <si>
    <t>PORTE EN ACIER</t>
  </si>
  <si>
    <t>NQ-0610</t>
  </si>
  <si>
    <t>NQ-0666</t>
  </si>
  <si>
    <t>TRAV CHANGER CABLES</t>
  </si>
  <si>
    <t>NQ-0712</t>
  </si>
  <si>
    <t>MAT USAGE</t>
  </si>
  <si>
    <t>NQ-0746</t>
  </si>
  <si>
    <t>NQ-0847</t>
  </si>
  <si>
    <t>NQ-0865</t>
  </si>
  <si>
    <t>PORTE ENTREPOT</t>
  </si>
  <si>
    <t>NQ-0868</t>
  </si>
  <si>
    <t>ELECTRICAL MISC</t>
  </si>
  <si>
    <t>NQ-0908</t>
  </si>
  <si>
    <t>CONVECTAIR HEATER 1500W</t>
  </si>
  <si>
    <t>NQ-1186</t>
  </si>
  <si>
    <t>NQ-1253</t>
  </si>
  <si>
    <t>MATERIAUX CONSTRUCTION</t>
  </si>
  <si>
    <t>NQ-1270</t>
  </si>
  <si>
    <t>MATERIAUX CONSTRUCT</t>
  </si>
  <si>
    <t>NQ-1271</t>
  </si>
  <si>
    <t>NQ-0318</t>
  </si>
  <si>
    <t>T650dn printer</t>
  </si>
  <si>
    <t>NQ-0334</t>
  </si>
  <si>
    <t>PRINTER LABEL GX420</t>
  </si>
  <si>
    <t>NQ-0743</t>
  </si>
  <si>
    <t>SYSTEME DE TEMPS &amp; PRESEN</t>
  </si>
  <si>
    <t>NQ-0770</t>
  </si>
  <si>
    <t>LEXAMRK MS811/6603YMV</t>
  </si>
  <si>
    <t>NQ-0771</t>
  </si>
  <si>
    <t>LEXMARK MS811/6603YPB</t>
  </si>
  <si>
    <t>NQ-0774</t>
  </si>
  <si>
    <t>PRINTER 40635C6607C0H</t>
  </si>
  <si>
    <t>NQ-0776</t>
  </si>
  <si>
    <t>PRINTER MS810</t>
  </si>
  <si>
    <t>NQ-0778</t>
  </si>
  <si>
    <t>NQ-0781</t>
  </si>
  <si>
    <t>PRINTER MS811/636C6607FRL</t>
  </si>
  <si>
    <t>NQ-0804</t>
  </si>
  <si>
    <t>MX511/70156PHN1</t>
  </si>
  <si>
    <t>NQ-1056</t>
  </si>
  <si>
    <t>LEXMARK CS310/4946FYDO</t>
  </si>
  <si>
    <t>NQ-1220</t>
  </si>
  <si>
    <t>SHEET TRAY PRINTER</t>
  </si>
  <si>
    <t>NQ-1240</t>
  </si>
  <si>
    <t>SHEET TRGAY PRINTER</t>
  </si>
  <si>
    <t>Pvg</t>
  </si>
  <si>
    <t>NQ-0153</t>
  </si>
  <si>
    <t>Paving</t>
  </si>
  <si>
    <t>NQ-0359</t>
  </si>
  <si>
    <t>AUVENT MURAL OUTDOOR</t>
  </si>
  <si>
    <t>NQ-0395</t>
  </si>
  <si>
    <t>6 MOTOROL PORTATIF DTR650</t>
  </si>
  <si>
    <t>NQ-0114</t>
  </si>
  <si>
    <t>LIFT ET-R30TT95/216</t>
  </si>
  <si>
    <t>NQ-0120</t>
  </si>
  <si>
    <t>RAYMOND R35TT/952161</t>
  </si>
  <si>
    <t>NQ-0121</t>
  </si>
  <si>
    <t>RAYMOND EASIR40TT</t>
  </si>
  <si>
    <t>NQ-0122</t>
  </si>
  <si>
    <t>FORK POSITIONER/CASCADE 1</t>
  </si>
  <si>
    <t>NQ-0123</t>
  </si>
  <si>
    <t>Hyster H80XL  1996</t>
  </si>
  <si>
    <t>NQ-0126</t>
  </si>
  <si>
    <t>LIFT HELI FG70PSD</t>
  </si>
  <si>
    <t>NQ-0127</t>
  </si>
  <si>
    <t>LIFTTOYOTA 8BRU1825012</t>
  </si>
  <si>
    <t>NQ-0136</t>
  </si>
  <si>
    <t>MEZANINE</t>
  </si>
  <si>
    <t>NQ-0137</t>
  </si>
  <si>
    <t>MEZZANINE</t>
  </si>
  <si>
    <t>NQ-0138</t>
  </si>
  <si>
    <t>RAYMOND R40TT EZA9811345</t>
  </si>
  <si>
    <t>NQ-0150</t>
  </si>
  <si>
    <t>LIFT TOYOTA 5FBCU20 30363</t>
  </si>
  <si>
    <t>NQ-0163</t>
  </si>
  <si>
    <t>LIFT+BATERRIE</t>
  </si>
  <si>
    <t>NQ-0164</t>
  </si>
  <si>
    <t>RAYMOND 24 V</t>
  </si>
  <si>
    <t>NQ-0171</t>
  </si>
  <si>
    <t>Raymond EAsIR 30TT</t>
  </si>
  <si>
    <t>NQ-0175</t>
  </si>
  <si>
    <t>Raymond R30T ETD0212041</t>
  </si>
  <si>
    <t>NQ-0177</t>
  </si>
  <si>
    <t>NQ-0179</t>
  </si>
  <si>
    <t>Raymond lift truck</t>
  </si>
  <si>
    <t>NQ-0183</t>
  </si>
  <si>
    <t>RAYMOND 24V/8411736615</t>
  </si>
  <si>
    <t>NQ-0184</t>
  </si>
  <si>
    <t>RAYMOND 24V/8411736623</t>
  </si>
  <si>
    <t>NQ-0196</t>
  </si>
  <si>
    <t>Cable machine</t>
  </si>
  <si>
    <t>NQ-0203</t>
  </si>
  <si>
    <t>SKY JACK</t>
  </si>
  <si>
    <t>NQ-0205</t>
  </si>
  <si>
    <t>INDUSTRIAL BATTERY</t>
  </si>
  <si>
    <t>NQ-0223</t>
  </si>
  <si>
    <t>ORDER CAHSER # 1138686</t>
  </si>
  <si>
    <t>NQ-0224</t>
  </si>
  <si>
    <t>ORDER CHASER # 1138684</t>
  </si>
  <si>
    <t>NQ-0225</t>
  </si>
  <si>
    <t>ORDER CHASER # 1138685</t>
  </si>
  <si>
    <t>NQ-0226</t>
  </si>
  <si>
    <t>ORDER CHASER # 1138687</t>
  </si>
  <si>
    <t>NQ-0233</t>
  </si>
  <si>
    <t>BATTERIE DEKA 36</t>
  </si>
  <si>
    <t>NQ-0248</t>
  </si>
  <si>
    <t>BATTERIE DEKA</t>
  </si>
  <si>
    <t>NQ-0272</t>
  </si>
  <si>
    <t>NEW BATTERY</t>
  </si>
  <si>
    <t>NQ-0276</t>
  </si>
  <si>
    <t>BATTERIE /12E12515-1412</t>
  </si>
  <si>
    <t>NQ-0279</t>
  </si>
  <si>
    <t>BATTERY</t>
  </si>
  <si>
    <t>NQ-0312</t>
  </si>
  <si>
    <t>BATTERIE DEKA 24V/12D8513</t>
  </si>
  <si>
    <t>NQ-0313</t>
  </si>
  <si>
    <t>BATTERIE DEKA 24V/8513301</t>
  </si>
  <si>
    <t>NQ-0324</t>
  </si>
  <si>
    <t>NQ-0388</t>
  </si>
  <si>
    <t>CHARGER DEKA 24V/216CS469</t>
  </si>
  <si>
    <t>NQ-0389</t>
  </si>
  <si>
    <t>NQ-0411</t>
  </si>
  <si>
    <t>BATTERIE DEKA 600H3-24C</t>
  </si>
  <si>
    <t>NQ-0499</t>
  </si>
  <si>
    <t>RENT CISEAU ELECTRIQUE</t>
  </si>
  <si>
    <t>NQ-0510</t>
  </si>
  <si>
    <t>RENT CISEAU ELECTIRQUE</t>
  </si>
  <si>
    <t>NQ-0511</t>
  </si>
  <si>
    <t>NQ-0545</t>
  </si>
  <si>
    <t>Chariot echelles</t>
  </si>
  <si>
    <t>NQ-0655</t>
  </si>
  <si>
    <t>NQ-0788</t>
  </si>
  <si>
    <t>BATTERY TAYLOR DUNNS</t>
  </si>
  <si>
    <t>NQ-0874</t>
  </si>
  <si>
    <t>Transpalette</t>
  </si>
  <si>
    <t>NQ-1286</t>
  </si>
  <si>
    <t>1984 Ryamond 60C40TT</t>
  </si>
  <si>
    <t>NQ-1296</t>
  </si>
  <si>
    <t>1998 Raymond EasiR40TT</t>
  </si>
  <si>
    <t>NQ-1298</t>
  </si>
  <si>
    <t>1999 Raymond Easi R45TT</t>
  </si>
  <si>
    <t>NQ-1299</t>
  </si>
  <si>
    <t>2004 Raymond 112TMFRE60L</t>
  </si>
  <si>
    <t>NQ-0018</t>
  </si>
  <si>
    <t>2 TEMPO ABRIS</t>
  </si>
  <si>
    <t>NQ-0028</t>
  </si>
  <si>
    <t>DIABLE MANUNTENTION</t>
  </si>
  <si>
    <t>NQ-0032</t>
  </si>
  <si>
    <t>HEAVY DUTTY SAFETU BOLLAR</t>
  </si>
  <si>
    <t>NQ-0033</t>
  </si>
  <si>
    <t>INDUSTRIAL STRAPPING CART</t>
  </si>
  <si>
    <t>NQ-0056</t>
  </si>
  <si>
    <t>BARRES A TOURET 64.5''</t>
  </si>
  <si>
    <t>NQ-0057</t>
  </si>
  <si>
    <t>CHARIOT POUR BARRES &amp; TUY</t>
  </si>
  <si>
    <t>NQ-0062</t>
  </si>
  <si>
    <t>GRAVITY ROLLER</t>
  </si>
  <si>
    <t>NQ-0083</t>
  </si>
  <si>
    <t>2HP MECHANICAL SPEED</t>
  </si>
  <si>
    <t>NQ-0094</t>
  </si>
  <si>
    <t>POUTRES POUR ENTREPOT</t>
  </si>
  <si>
    <t>NQ-0095</t>
  </si>
  <si>
    <t>RELOCATION OF CABLE DEPT</t>
  </si>
  <si>
    <t>NQ-0096</t>
  </si>
  <si>
    <t>SYST BOBINE DE FILS</t>
  </si>
  <si>
    <t>NQ-0100</t>
  </si>
  <si>
    <t>NQ-0101</t>
  </si>
  <si>
    <t>NQ-0102</t>
  </si>
  <si>
    <t>NQ-0117</t>
  </si>
  <si>
    <t>ETAGERE MEZANINE</t>
  </si>
  <si>
    <t>NQ-0125</t>
  </si>
  <si>
    <t>MACHINE A CABLE</t>
  </si>
  <si>
    <t>NQ-0135</t>
  </si>
  <si>
    <t>dock (2) and Installation</t>
  </si>
  <si>
    <t>NQ-0140</t>
  </si>
  <si>
    <t>ELECTRIPRO DISPLAY</t>
  </si>
  <si>
    <t>NQ-0145</t>
  </si>
  <si>
    <t>NQ-0155</t>
  </si>
  <si>
    <t>RAMP</t>
  </si>
  <si>
    <t>NQ-0161</t>
  </si>
  <si>
    <t>COMMERCIAL ALARM SYSTEM</t>
  </si>
  <si>
    <t>NQ-0167</t>
  </si>
  <si>
    <t>BOITE EN ACIER</t>
  </si>
  <si>
    <t>NQ-0169</t>
  </si>
  <si>
    <t>SEMI-AUTO STR MACHINE</t>
  </si>
  <si>
    <t>NQ-0173</t>
  </si>
  <si>
    <t>NQ-0176</t>
  </si>
  <si>
    <t>Warehouse equipment</t>
  </si>
  <si>
    <t>NQ-0178</t>
  </si>
  <si>
    <t>NQ-0185</t>
  </si>
  <si>
    <t>NQ-0186</t>
  </si>
  <si>
    <t>Wire machine</t>
  </si>
  <si>
    <t>NQ-0191</t>
  </si>
  <si>
    <t>LAVEUSE PLANCHER</t>
  </si>
  <si>
    <t>NQ-0193</t>
  </si>
  <si>
    <t>ELECTRICAL JIGER</t>
  </si>
  <si>
    <t>NQ-0195</t>
  </si>
  <si>
    <t>TABLETTE METALWARE</t>
  </si>
  <si>
    <t>NQ-0200</t>
  </si>
  <si>
    <t>measuring Coiling machine</t>
  </si>
  <si>
    <t>NQ-0209</t>
  </si>
  <si>
    <t>NQ-0212</t>
  </si>
  <si>
    <t>NQ-0222</t>
  </si>
  <si>
    <t>NQ-0227</t>
  </si>
  <si>
    <t>NQ-0235</t>
  </si>
  <si>
    <t>Installation of the dock</t>
  </si>
  <si>
    <t>NQ-0238</t>
  </si>
  <si>
    <t>DOUBLE GUARD RAIL</t>
  </si>
  <si>
    <t>NQ-0268</t>
  </si>
  <si>
    <t>4 STEEL PACKING TABLE</t>
  </si>
  <si>
    <t>NQ-0278</t>
  </si>
  <si>
    <t>NQ-0295</t>
  </si>
  <si>
    <t>BALAI MECANIQUE</t>
  </si>
  <si>
    <t>NQ-0297</t>
  </si>
  <si>
    <t>STEEL PACKING TABLE</t>
  </si>
  <si>
    <t>NQ-0299</t>
  </si>
  <si>
    <t>TRANSPALETTE ELECTRIQUE</t>
  </si>
  <si>
    <t>NQ-0315</t>
  </si>
  <si>
    <t>NQ-0364</t>
  </si>
  <si>
    <t>NQ-0367</t>
  </si>
  <si>
    <t>NQ-0370</t>
  </si>
  <si>
    <t>INVENTORY CONS</t>
  </si>
  <si>
    <t>NQ-0371</t>
  </si>
  <si>
    <t>NQ-0373</t>
  </si>
  <si>
    <t>STRECH WRAP RAMP</t>
  </si>
  <si>
    <t>NQ-0374</t>
  </si>
  <si>
    <t>SUPPORT BEAMS 4 SECURITY</t>
  </si>
  <si>
    <t>NQ-0379</t>
  </si>
  <si>
    <t>Security bars &amp; WHS equip</t>
  </si>
  <si>
    <t>NQ-0387</t>
  </si>
  <si>
    <t>NQ-0399</t>
  </si>
  <si>
    <t>MB508 5 CHARIOTS COMMANDE</t>
  </si>
  <si>
    <t>NQ-0403</t>
  </si>
  <si>
    <t>WELDED STEEL MACH TABLE</t>
  </si>
  <si>
    <t>NQ-0405</t>
  </si>
  <si>
    <t>Racking system</t>
  </si>
  <si>
    <t>NQ-0417</t>
  </si>
  <si>
    <t>RACKING REPLACEMENT</t>
  </si>
  <si>
    <t>NQ-0457</t>
  </si>
  <si>
    <t>NQ-0478</t>
  </si>
  <si>
    <t>STEEL BOX FOR NIGHT DELIV</t>
  </si>
  <si>
    <t>NQ-0524</t>
  </si>
  <si>
    <t>NQ-0530</t>
  </si>
  <si>
    <t>LABOR AMENG</t>
  </si>
  <si>
    <t>NQ-0538</t>
  </si>
  <si>
    <t>POUBELLES</t>
  </si>
  <si>
    <t>NQ-0570</t>
  </si>
  <si>
    <t>NQ-0578</t>
  </si>
  <si>
    <t>CHARIOT TOUT USAGE+BOLT R</t>
  </si>
  <si>
    <t>NQ-0580</t>
  </si>
  <si>
    <t>POTEAU AVEC PLAQUE</t>
  </si>
  <si>
    <t>NQ-0602</t>
  </si>
  <si>
    <t>WIDE LOCKER</t>
  </si>
  <si>
    <t>NQ-0607</t>
  </si>
  <si>
    <t>CASIERS INDUSTRIEL 15''</t>
  </si>
  <si>
    <t>NQ-0626</t>
  </si>
  <si>
    <t>BLUE SHELF</t>
  </si>
  <si>
    <t>NQ-0628</t>
  </si>
  <si>
    <t>2 BOC BUSHEL POLY</t>
  </si>
  <si>
    <t>NQ-0632</t>
  </si>
  <si>
    <t>NQ-0639</t>
  </si>
  <si>
    <t>NQ-0641</t>
  </si>
  <si>
    <t>GRAVITY ROLLER CONVEYOR</t>
  </si>
  <si>
    <t>NQ-0642</t>
  </si>
  <si>
    <t>BARRES TOURET</t>
  </si>
  <si>
    <t>NQ-0648</t>
  </si>
  <si>
    <t>NQ-0651</t>
  </si>
  <si>
    <t>CHARIOT TOUT USAGE</t>
  </si>
  <si>
    <t>NQ-0656</t>
  </si>
  <si>
    <t>NQ-0657</t>
  </si>
  <si>
    <t>BOLT ON GUARD RAIL</t>
  </si>
  <si>
    <t>NQ-0660</t>
  </si>
  <si>
    <t>TABLETTE</t>
  </si>
  <si>
    <t>NQ-0663</t>
  </si>
  <si>
    <t>99 BLUE SHELF BIN</t>
  </si>
  <si>
    <t>NQ-0665</t>
  </si>
  <si>
    <t>2 BLACK MOBILE SHELVING</t>
  </si>
  <si>
    <t>NQ-0674</t>
  </si>
  <si>
    <t>LEG EXTENDERS KIT</t>
  </si>
  <si>
    <t>NQ-0677</t>
  </si>
  <si>
    <t>NQ-0679</t>
  </si>
  <si>
    <t>LATERAL FILE CABINET 3 DR</t>
  </si>
  <si>
    <t>NQ-0687</t>
  </si>
  <si>
    <t>TRAILER JACK</t>
  </si>
  <si>
    <t>NQ-0688</t>
  </si>
  <si>
    <t>SPACE AGE</t>
  </si>
  <si>
    <t>NQ-0691</t>
  </si>
  <si>
    <t>90 BLUE SHHELF BIN</t>
  </si>
  <si>
    <t>NQ-0694</t>
  </si>
  <si>
    <t>NQ-0695</t>
  </si>
  <si>
    <t>DOUBLE GUARD RAIL POST</t>
  </si>
  <si>
    <t>NQ-0698</t>
  </si>
  <si>
    <t>COUPE CABLE ACIER</t>
  </si>
  <si>
    <t>NQ-0702</t>
  </si>
  <si>
    <t>SINGLE GUARD RAILL POST</t>
  </si>
  <si>
    <t>NQ-0708</t>
  </si>
  <si>
    <t>GUARD RAIL</t>
  </si>
  <si>
    <t>NQ-0709</t>
  </si>
  <si>
    <t>CABINET VERTICAL GAZ</t>
  </si>
  <si>
    <t>NQ-0726</t>
  </si>
  <si>
    <t>PROCHET COMPACTEUR</t>
  </si>
  <si>
    <t>NQ-0735</t>
  </si>
  <si>
    <t>WARNING POST KIT</t>
  </si>
  <si>
    <t>NQ-0737</t>
  </si>
  <si>
    <t>NQ-0782</t>
  </si>
  <si>
    <t>BATTERIE LAVEAUSE</t>
  </si>
  <si>
    <t>NQ-0783</t>
  </si>
  <si>
    <t>BATTERY LAVEUSE</t>
  </si>
  <si>
    <t>NQ-0784</t>
  </si>
  <si>
    <t>BLACK MOBILE SHELVING</t>
  </si>
  <si>
    <t>NQ-0795</t>
  </si>
  <si>
    <t>BUSHEL POLY BOX TRUCK</t>
  </si>
  <si>
    <t>NQ-0807</t>
  </si>
  <si>
    <t>NQ-0815</t>
  </si>
  <si>
    <t>NQ-0816</t>
  </si>
  <si>
    <t>SHELF CABINET BLACK</t>
  </si>
  <si>
    <t>NQ-0823</t>
  </si>
  <si>
    <t>SHELGF CABINET +GALLON OF</t>
  </si>
  <si>
    <t>NQ-0827</t>
  </si>
  <si>
    <t>PLAQUE TOURETS</t>
  </si>
  <si>
    <t>NQ-0830</t>
  </si>
  <si>
    <t>VERTICAL FILE CABINET</t>
  </si>
  <si>
    <t>NQ-0834</t>
  </si>
  <si>
    <t>NQ-0837</t>
  </si>
  <si>
    <t>NQ-0838</t>
  </si>
  <si>
    <t>ESCABEAU</t>
  </si>
  <si>
    <t>NQ-0843</t>
  </si>
  <si>
    <t>BALANCE TABLE INDUSTRIELL</t>
  </si>
  <si>
    <t>NQ-0848</t>
  </si>
  <si>
    <t>SCIE A RUBAN</t>
  </si>
  <si>
    <t>NQ-0871</t>
  </si>
  <si>
    <t>POUBELLE</t>
  </si>
  <si>
    <t>NQ-0888</t>
  </si>
  <si>
    <t>NQ-0894</t>
  </si>
  <si>
    <t>BRUSH POLI</t>
  </si>
  <si>
    <t>NQ-0905</t>
  </si>
  <si>
    <t>DIAMOND PLATE MAT</t>
  </si>
  <si>
    <t>NQ-0914</t>
  </si>
  <si>
    <t>APP MESURE DE LONGUEUR</t>
  </si>
  <si>
    <t>NQ-1026</t>
  </si>
  <si>
    <t>UTILITY CART</t>
  </si>
  <si>
    <t>NQ-1036</t>
  </si>
  <si>
    <t>NQ-1044</t>
  </si>
  <si>
    <t>INVENTORY CONTRO; CONES</t>
  </si>
  <si>
    <t>NQ-1046</t>
  </si>
  <si>
    <t>TABLETTE USAGEE 24''*36'</t>
  </si>
  <si>
    <t>NQ-1065</t>
  </si>
  <si>
    <t>BANDSAW</t>
  </si>
  <si>
    <t>NQ-1082</t>
  </si>
  <si>
    <t>Roll support &amp; hooks</t>
  </si>
  <si>
    <t>NQ-1099</t>
  </si>
  <si>
    <t>PORTE ETIQUETTES POUR BAC</t>
  </si>
  <si>
    <t>NQ-1135</t>
  </si>
  <si>
    <t>INVENTORY CONTROL CONS</t>
  </si>
  <si>
    <t>NQ-1168</t>
  </si>
  <si>
    <t>ICE MELT SPREADER</t>
  </si>
  <si>
    <t>NQ-1200</t>
  </si>
  <si>
    <t>PACKING TABLE LEG EXT</t>
  </si>
  <si>
    <t>NQ-1247</t>
  </si>
  <si>
    <t>PACKING TABLE LEDGES</t>
  </si>
  <si>
    <t>NQ-1306</t>
  </si>
  <si>
    <t>NQ-1308</t>
  </si>
  <si>
    <t>NQ-1314</t>
  </si>
  <si>
    <t>NQ-1335</t>
  </si>
  <si>
    <t>NQ-0070</t>
  </si>
  <si>
    <t>PRINTER MS81/40636C66089D</t>
  </si>
  <si>
    <t>NQ-0071</t>
  </si>
  <si>
    <t>PRINTER MS811/40636C6606P</t>
  </si>
  <si>
    <t>NQ-0074</t>
  </si>
  <si>
    <t>TIME RECORDER ES900</t>
  </si>
  <si>
    <t>NQ-0241</t>
  </si>
  <si>
    <t>COPIER DP2310</t>
  </si>
  <si>
    <t>NQ-1048</t>
  </si>
  <si>
    <t>TABLEAU MAGNETIQUE</t>
  </si>
  <si>
    <t xml:space="preserve">Pvg </t>
  </si>
  <si>
    <t>NQ-1325</t>
  </si>
  <si>
    <t>NQ-1123</t>
  </si>
  <si>
    <t>NQ-1129</t>
  </si>
  <si>
    <t>NQ-0157</t>
  </si>
  <si>
    <t>WRAPPING MACHINE</t>
  </si>
  <si>
    <t>Computer hardware</t>
  </si>
  <si>
    <t>NQ-0293</t>
  </si>
  <si>
    <t>DELL E190S 19 SCREEN"</t>
  </si>
  <si>
    <t>NQ-0414</t>
  </si>
  <si>
    <t>17 FLAT PANEL"</t>
  </si>
  <si>
    <t>NQ-0415</t>
  </si>
  <si>
    <t>19 FLAT PANEL"</t>
  </si>
  <si>
    <t>NQ-0542</t>
  </si>
  <si>
    <t>OPTIPLEX 960 DESKTOP</t>
  </si>
  <si>
    <t>NQ-0557</t>
  </si>
  <si>
    <t>DESKTOP</t>
  </si>
  <si>
    <t>NQ-0001</t>
  </si>
  <si>
    <t>NQ-0004</t>
  </si>
  <si>
    <t>OFFICE FURNITURES DESK</t>
  </si>
  <si>
    <t>NQ-0007</t>
  </si>
  <si>
    <t>sUNSCREEN &amp; ROLLER SHADES</t>
  </si>
  <si>
    <t>NQ-0216</t>
  </si>
  <si>
    <t>MEUBLES CUISINE</t>
  </si>
  <si>
    <t>NQ-0435</t>
  </si>
  <si>
    <t>AMEUBLEMENT</t>
  </si>
  <si>
    <t>NQ-0472</t>
  </si>
  <si>
    <t>NQ-0575</t>
  </si>
  <si>
    <t>NQ-0576</t>
  </si>
  <si>
    <t>NQ-0867</t>
  </si>
  <si>
    <t>MATERIEL</t>
  </si>
  <si>
    <t>NQ-0896</t>
  </si>
  <si>
    <t>NQ-0935</t>
  </si>
  <si>
    <t>MICROWAVE</t>
  </si>
  <si>
    <t>NQ-1081</t>
  </si>
  <si>
    <t>NQ-1255</t>
  </si>
  <si>
    <t>Leasehold</t>
  </si>
  <si>
    <t>NQ-0002</t>
  </si>
  <si>
    <t>NQ-0003</t>
  </si>
  <si>
    <t>LIGHTING RENOV</t>
  </si>
  <si>
    <t>NQ-0005</t>
  </si>
  <si>
    <t>PROF.PROFFESIONAL DESIGN</t>
  </si>
  <si>
    <t>NQ-0006</t>
  </si>
  <si>
    <t>RENOVATIONS</t>
  </si>
  <si>
    <t>NQ-0008</t>
  </si>
  <si>
    <t>SUPPLY MAT &amp; LABOR RENOVA</t>
  </si>
  <si>
    <t>NQ-0168</t>
  </si>
  <si>
    <t>ROOF TOP  UNIT</t>
  </si>
  <si>
    <t>NQ-0286</t>
  </si>
  <si>
    <t>SUPPLY AND INSTAL HEATERS</t>
  </si>
  <si>
    <t>NQ-0316</t>
  </si>
  <si>
    <t>Lighting products</t>
  </si>
  <si>
    <t>NQ-0322</t>
  </si>
  <si>
    <t>NEW DEVICES 4 ALARM SYSTE</t>
  </si>
  <si>
    <t>NQ-0338</t>
  </si>
  <si>
    <t>LAVE YEUX MODEL HAWS 7260</t>
  </si>
  <si>
    <t>NQ-0349</t>
  </si>
  <si>
    <t>CAGES</t>
  </si>
  <si>
    <t>NQ-0350</t>
  </si>
  <si>
    <t>Lighting upgrade</t>
  </si>
  <si>
    <t>NQ-0386</t>
  </si>
  <si>
    <t>PEINTURE</t>
  </si>
  <si>
    <t>NQ-0458</t>
  </si>
  <si>
    <t>ELECTRICAL SUPPLIES</t>
  </si>
  <si>
    <t>NQ-0541</t>
  </si>
  <si>
    <t>NQ-0594</t>
  </si>
  <si>
    <t>MISC HEATING SYSTEM</t>
  </si>
  <si>
    <t>NQ-0658</t>
  </si>
  <si>
    <t>NQ-0673</t>
  </si>
  <si>
    <t>Electrical work whse</t>
  </si>
  <si>
    <t>NQ-1334</t>
  </si>
  <si>
    <t>NQ-0048</t>
  </si>
  <si>
    <t>MONTOR ADJ+BOARD</t>
  </si>
  <si>
    <t>NQ-0187</t>
  </si>
  <si>
    <t>PRINTER MXM565N</t>
  </si>
  <si>
    <t>NQ-0343</t>
  </si>
  <si>
    <t>4 PRINTER T650</t>
  </si>
  <si>
    <t>NQ-0587</t>
  </si>
  <si>
    <t>PLOTTER</t>
  </si>
  <si>
    <t>NQ-0640</t>
  </si>
  <si>
    <t>SUPPORT SAMSUNG</t>
  </si>
  <si>
    <t>NQ-0693</t>
  </si>
  <si>
    <t>DELL 1430X PROJECTOR</t>
  </si>
  <si>
    <t>NQ-0727</t>
  </si>
  <si>
    <t>PROJECTOR 1430X</t>
  </si>
  <si>
    <t>NQ-0728</t>
  </si>
  <si>
    <t>PRINTER</t>
  </si>
  <si>
    <t>NQ-0760</t>
  </si>
  <si>
    <t>PRINTER GX420DT</t>
  </si>
  <si>
    <t>NQ-0761</t>
  </si>
  <si>
    <t>NQ-0762</t>
  </si>
  <si>
    <t>NQ-0764</t>
  </si>
  <si>
    <t>NQ-0767</t>
  </si>
  <si>
    <t>PRINTER 40635C6602VL2</t>
  </si>
  <si>
    <t>NQ-0768</t>
  </si>
  <si>
    <t>PRINTER MS811/40636C606</t>
  </si>
  <si>
    <t>NQ-1087</t>
  </si>
  <si>
    <t>NQ-1221</t>
  </si>
  <si>
    <t>TRAY SHEET PRINTER</t>
  </si>
  <si>
    <t>NQ-1309</t>
  </si>
  <si>
    <t>NQ-0214</t>
  </si>
  <si>
    <t>ENSEIGNE EXTERIEUR NEDCO</t>
  </si>
  <si>
    <t>NQ-0259</t>
  </si>
  <si>
    <t>4 TEL 3905+9 TEL 7821</t>
  </si>
  <si>
    <t>NQ-0909</t>
  </si>
  <si>
    <t>1 CS540+ 3 AP 42</t>
  </si>
  <si>
    <t>NQ-1069</t>
  </si>
  <si>
    <t>1 CS540+1 AP42</t>
  </si>
  <si>
    <t>NQ-1073</t>
  </si>
  <si>
    <t>1 XCS540+1 AP42</t>
  </si>
  <si>
    <t>NQ-1098</t>
  </si>
  <si>
    <t>WIRELES HEADSE</t>
  </si>
  <si>
    <t>NQ-1116</t>
  </si>
  <si>
    <t>HEADSET CS540</t>
  </si>
  <si>
    <t>NQ-1141</t>
  </si>
  <si>
    <t>WIRE;ESS HEADSET</t>
  </si>
  <si>
    <t>NQ-1276</t>
  </si>
  <si>
    <t>1 AP42</t>
  </si>
  <si>
    <t>NQ-0156</t>
  </si>
  <si>
    <t>NQ-0282</t>
  </si>
  <si>
    <t>BATTERY  RNK901248</t>
  </si>
  <si>
    <t>NQ-0327</t>
  </si>
  <si>
    <t>RAYMOND WALKIES F45L</t>
  </si>
  <si>
    <t>NQ-0410</t>
  </si>
  <si>
    <t>BATTERIE DEKA 24 V</t>
  </si>
  <si>
    <t>NQ-0661</t>
  </si>
  <si>
    <t>TRUCK SHELF</t>
  </si>
  <si>
    <t>NQ-1293</t>
  </si>
  <si>
    <t>1997 Toyota 42-6fgcu25</t>
  </si>
  <si>
    <t>NQ-0105</t>
  </si>
  <si>
    <t>BAY CABLE RACKING</t>
  </si>
  <si>
    <t>NQ-0106</t>
  </si>
  <si>
    <t>BEAMS+RAILINGS+INSTALL</t>
  </si>
  <si>
    <t>NQ-0230</t>
  </si>
  <si>
    <t>Wire mesk</t>
  </si>
  <si>
    <t>NQ-0236</t>
  </si>
  <si>
    <t>Cable Racking</t>
  </si>
  <si>
    <t>NQ-0436</t>
  </si>
  <si>
    <t>BAR AND PIPE CRADLE TRUCK</t>
  </si>
  <si>
    <t>NQ-0566</t>
  </si>
  <si>
    <t>WIRE REEL MEASUREER MODEL</t>
  </si>
  <si>
    <t>NQ-0653</t>
  </si>
  <si>
    <t>WHEEL</t>
  </si>
  <si>
    <t>NQ-1078</t>
  </si>
  <si>
    <t>MONTNAT ENTREPOT 34*92</t>
  </si>
  <si>
    <t>NQ-1095</t>
  </si>
  <si>
    <t>ROLLING LADDER</t>
  </si>
  <si>
    <t>NQ-1181</t>
  </si>
  <si>
    <t>DIGITAL LIGHT METER</t>
  </si>
  <si>
    <t>NQ-1191</t>
  </si>
  <si>
    <t>LASER DISTANCE</t>
  </si>
  <si>
    <t>NQ-1300</t>
  </si>
  <si>
    <t>NQ-0078</t>
  </si>
  <si>
    <t>BUREAU LAIRD</t>
  </si>
  <si>
    <t>NQ-0725</t>
  </si>
  <si>
    <t>AMEUBLEMENT TERASSE</t>
  </si>
  <si>
    <t>NQ-0798</t>
  </si>
  <si>
    <t>FAUTEUIL BASCULANT</t>
  </si>
  <si>
    <t>NQ-0829</t>
  </si>
  <si>
    <t>NQ-1111</t>
  </si>
  <si>
    <t>Refrigerateur</t>
  </si>
  <si>
    <t>NQ-1131</t>
  </si>
  <si>
    <t>STOOL</t>
  </si>
  <si>
    <t>NQ-1336</t>
  </si>
  <si>
    <t>NQ-0503</t>
  </si>
  <si>
    <t>T650N LOW VOLT</t>
  </si>
  <si>
    <t>NQ-0754</t>
  </si>
  <si>
    <t>NQ-0803</t>
  </si>
  <si>
    <t>NQ-1219</t>
  </si>
  <si>
    <t>NQ-1238</t>
  </si>
  <si>
    <t>SHEET TRAY</t>
  </si>
  <si>
    <t>NQ-0368</t>
  </si>
  <si>
    <t>New location /sign</t>
  </si>
  <si>
    <t>NQ-1330</t>
  </si>
  <si>
    <t>NQ-0671</t>
  </si>
  <si>
    <t>5 APP TELEPH 7821</t>
  </si>
  <si>
    <t>NQ-1113</t>
  </si>
  <si>
    <t>4 AP42</t>
  </si>
  <si>
    <t>NQ-0274</t>
  </si>
  <si>
    <t>Battery</t>
  </si>
  <si>
    <t>NQ-1284</t>
  </si>
  <si>
    <t>1978 Raymond 20R30TT</t>
  </si>
  <si>
    <t>NQ-0116</t>
  </si>
  <si>
    <t>NQ-0211</t>
  </si>
  <si>
    <t>FLAT BED</t>
  </si>
  <si>
    <t>NQ-0480</t>
  </si>
  <si>
    <t>LIGHT DUTY RACKING</t>
  </si>
  <si>
    <t>NQ-1303</t>
  </si>
  <si>
    <t>Computer software</t>
  </si>
  <si>
    <t>NQ-0593</t>
  </si>
  <si>
    <t>Data base maintenance</t>
  </si>
  <si>
    <t>NQ-1273</t>
  </si>
  <si>
    <t>CAMERA WIFI 300MBPS</t>
  </si>
  <si>
    <t>NQ-0023</t>
  </si>
  <si>
    <t>NQ-0139</t>
  </si>
  <si>
    <t>10 Desk, 20 Chairs</t>
  </si>
  <si>
    <t>NQ-0141</t>
  </si>
  <si>
    <t>NQ-0152</t>
  </si>
  <si>
    <t>COMPTOIR</t>
  </si>
  <si>
    <t>NQ-0160</t>
  </si>
  <si>
    <t>DESK, PARTITION, CHAIRS</t>
  </si>
  <si>
    <t>NQ-0217</t>
  </si>
  <si>
    <t>NQ-0239</t>
  </si>
  <si>
    <t>NQ-0320</t>
  </si>
  <si>
    <t>BIBLIOTHEQUE</t>
  </si>
  <si>
    <t>NQ-0416</t>
  </si>
  <si>
    <t>PANNEAU COMPTOIR</t>
  </si>
  <si>
    <t>NQ-0445</t>
  </si>
  <si>
    <t>NQ-0491</t>
  </si>
  <si>
    <t>BLACK CHAIR</t>
  </si>
  <si>
    <t>NQ-0492</t>
  </si>
  <si>
    <t>BLACK CHAIR - VISITORS</t>
  </si>
  <si>
    <t>NQ-0493</t>
  </si>
  <si>
    <t>NQ-0572</t>
  </si>
  <si>
    <t>POSTE DE TRAVAIL</t>
  </si>
  <si>
    <t>NQ-0573</t>
  </si>
  <si>
    <t>TABLE</t>
  </si>
  <si>
    <t>NQ-0625</t>
  </si>
  <si>
    <t>NQ-0701</t>
  </si>
  <si>
    <t>Chaises</t>
  </si>
  <si>
    <t>NQ-0796</t>
  </si>
  <si>
    <t>CLASSEUR LATERAL</t>
  </si>
  <si>
    <t>NQ-0797</t>
  </si>
  <si>
    <t>NQ-0813</t>
  </si>
  <si>
    <t>NQ-0846</t>
  </si>
  <si>
    <t>NQ-1090</t>
  </si>
  <si>
    <t>MEUBLE IMPRIMANTE</t>
  </si>
  <si>
    <t>NQ-1148</t>
  </si>
  <si>
    <t>NQ-1321</t>
  </si>
  <si>
    <t>NQ-0147</t>
  </si>
  <si>
    <t>PROJECT TIME &amp; MATERIAL</t>
  </si>
  <si>
    <t>NQ-0148</t>
  </si>
  <si>
    <t>RELAMPING</t>
  </si>
  <si>
    <t>NQ-0280</t>
  </si>
  <si>
    <t>WHAREHOUSE USE</t>
  </si>
  <si>
    <t>NQ-0300</t>
  </si>
  <si>
    <t>MATERIEL AGRANDISMENT</t>
  </si>
  <si>
    <t>NQ-0342</t>
  </si>
  <si>
    <t>NQ-0404</t>
  </si>
  <si>
    <t>WHAREHOUSE LIGHT FIXTURES</t>
  </si>
  <si>
    <t>NQ-0447</t>
  </si>
  <si>
    <t>HEATERS CONVECTAIR</t>
  </si>
  <si>
    <t>NQ-0704</t>
  </si>
  <si>
    <t>NQ-0791</t>
  </si>
  <si>
    <t>GOUTHIERS</t>
  </si>
  <si>
    <t>NQ-0854</t>
  </si>
  <si>
    <t>NQ-0265</t>
  </si>
  <si>
    <t>NQ-0773</t>
  </si>
  <si>
    <t>MS811/40636C6G01</t>
  </si>
  <si>
    <t>NQ-0775</t>
  </si>
  <si>
    <t>PRINTER MS 811</t>
  </si>
  <si>
    <t>NQ-0777</t>
  </si>
  <si>
    <t>NQ-0779</t>
  </si>
  <si>
    <t>PRINTER MS811</t>
  </si>
  <si>
    <t>NQ-0792</t>
  </si>
  <si>
    <t>CX310/7527379469Y91</t>
  </si>
  <si>
    <t>NQ-0819</t>
  </si>
  <si>
    <t>IMPRIMANTE LASER</t>
  </si>
  <si>
    <t>NQ-0881</t>
  </si>
  <si>
    <t>SYSTEME DE PELLICULAGE</t>
  </si>
  <si>
    <t>NQ-1066</t>
  </si>
  <si>
    <t>NQ-1252</t>
  </si>
  <si>
    <t>LEXMARK MS415/45146PLM3H9</t>
  </si>
  <si>
    <t>NQ-0336</t>
  </si>
  <si>
    <t>NQ-0534</t>
  </si>
  <si>
    <t>New sign for NQ Quebec BR</t>
  </si>
  <si>
    <t>NQ-0283</t>
  </si>
  <si>
    <t>3 TEL 3905+10 TEL 7821+12</t>
  </si>
  <si>
    <t>NQ-0397</t>
  </si>
  <si>
    <t>INSTALLATION FIBRE OPTIQU</t>
  </si>
  <si>
    <t>NQ-0516</t>
  </si>
  <si>
    <t>2 CS540+19 AP42</t>
  </si>
  <si>
    <t>NQ-0724</t>
  </si>
  <si>
    <t>2 CS540+1 CS530+1 AP42</t>
  </si>
  <si>
    <t>NQ-0895</t>
  </si>
  <si>
    <t>NQ-0907</t>
  </si>
  <si>
    <t>TELEPHONE EQUIP</t>
  </si>
  <si>
    <t>NQ-1028</t>
  </si>
  <si>
    <t>NQ-1034</t>
  </si>
  <si>
    <t>COMBINE DURAFON</t>
  </si>
  <si>
    <t>NQ-1063</t>
  </si>
  <si>
    <t>NQ-1068</t>
  </si>
  <si>
    <t>NQ-1070</t>
  </si>
  <si>
    <t>1 CS540+1AP42</t>
  </si>
  <si>
    <t>NQ-1089</t>
  </si>
  <si>
    <t>NQ-1103</t>
  </si>
  <si>
    <t>NQ-1118</t>
  </si>
  <si>
    <t>1 CASQUE CS530</t>
  </si>
  <si>
    <t>NQ-1125</t>
  </si>
  <si>
    <t>HEADBAND</t>
  </si>
  <si>
    <t>NQ-1128</t>
  </si>
  <si>
    <t>NQ-1140</t>
  </si>
  <si>
    <t>NQ-1144</t>
  </si>
  <si>
    <t>NQ-1151</t>
  </si>
  <si>
    <t>NQ-0077</t>
  </si>
  <si>
    <t>BATTERIES 6 V</t>
  </si>
  <si>
    <t>NQ-0326</t>
  </si>
  <si>
    <t>RAYMOND WALKIE F45L</t>
  </si>
  <si>
    <t>NQ-0331</t>
  </si>
  <si>
    <t>BATTERIE 12-8USI590</t>
  </si>
  <si>
    <t>NQ-1294</t>
  </si>
  <si>
    <t>1998 Raymond  20RT30TT</t>
  </si>
  <si>
    <t>NQ-1297</t>
  </si>
  <si>
    <t>1998 Toyaota 42-6FGC025</t>
  </si>
  <si>
    <t>NQ-0080</t>
  </si>
  <si>
    <t>NQ-0170</t>
  </si>
  <si>
    <t>Macine for Reel</t>
  </si>
  <si>
    <t>NQ-0199</t>
  </si>
  <si>
    <t>NQ-0206</t>
  </si>
  <si>
    <t>TRANSPORT RACKING</t>
  </si>
  <si>
    <t>NQ-0218</t>
  </si>
  <si>
    <t>NQ-0273</t>
  </si>
  <si>
    <t>RACKINGTRANSP</t>
  </si>
  <si>
    <t>NQ-0446</t>
  </si>
  <si>
    <t>NQ-0465</t>
  </si>
  <si>
    <t>FOURNITURE</t>
  </si>
  <si>
    <t>NQ-0471</t>
  </si>
  <si>
    <t>3 CHARIOTS CUBIQUE</t>
  </si>
  <si>
    <t>NQ-0836</t>
  </si>
  <si>
    <t>SUPPORT SECURITAIRE</t>
  </si>
  <si>
    <t>NQ-0873</t>
  </si>
  <si>
    <t>SUPPORT TOURRET</t>
  </si>
  <si>
    <t>NQ-0883</t>
  </si>
  <si>
    <t>BALANCE</t>
  </si>
  <si>
    <t>NQ-0897</t>
  </si>
  <si>
    <t>TRANSPALETTE</t>
  </si>
  <si>
    <t>NQ-1338</t>
  </si>
  <si>
    <t>NEW WALL AND EXTENSIONS</t>
  </si>
  <si>
    <t>NQ-0165</t>
  </si>
  <si>
    <t>DIVERS MEUBLE BUREAU</t>
  </si>
  <si>
    <t>NQ-0291</t>
  </si>
  <si>
    <t>COUCH BLACK</t>
  </si>
  <si>
    <t>NQ-0407</t>
  </si>
  <si>
    <t>INST MOBILIER</t>
  </si>
  <si>
    <t>NQ-0627</t>
  </si>
  <si>
    <t>REFRIGERTEUR</t>
  </si>
  <si>
    <t>NQ-0680</t>
  </si>
  <si>
    <t>NQ-0932</t>
  </si>
  <si>
    <t>NQ-1039</t>
  </si>
  <si>
    <t>CHAISE</t>
  </si>
  <si>
    <t>NQ-1053</t>
  </si>
  <si>
    <t>NIVELEUR POUR PIED</t>
  </si>
  <si>
    <t>NQ-1062</t>
  </si>
  <si>
    <t>TABOURET</t>
  </si>
  <si>
    <t>NQ-1193</t>
  </si>
  <si>
    <t>NQ-1315</t>
  </si>
  <si>
    <t>NQ-0081</t>
  </si>
  <si>
    <t>LEASEH.IMPROVEMENT</t>
  </si>
  <si>
    <t>NQ-0451</t>
  </si>
  <si>
    <t>CABLAGE,, QUINCAILLERIE</t>
  </si>
  <si>
    <t>NQ-0535</t>
  </si>
  <si>
    <t>NQ-0629</t>
  </si>
  <si>
    <t>CHAUFFE EAU</t>
  </si>
  <si>
    <t>NQ-0668</t>
  </si>
  <si>
    <t>INST SYST.PHOTOCELULE</t>
  </si>
  <si>
    <t>NQ-1071</t>
  </si>
  <si>
    <t>ELECTRICAL WORK</t>
  </si>
  <si>
    <t>NQ-1134</t>
  </si>
  <si>
    <t>RON EVIER DOUCHETTE</t>
  </si>
  <si>
    <t>NQ-0015</t>
  </si>
  <si>
    <t>PRINTER MS811 /40637C6600</t>
  </si>
  <si>
    <t>NQ-0347</t>
  </si>
  <si>
    <t>NQ-0689</t>
  </si>
  <si>
    <t>TV SAMSUNG</t>
  </si>
  <si>
    <t>NQ-0831</t>
  </si>
  <si>
    <t>PRINTER X264DN</t>
  </si>
  <si>
    <t>NQ-1216</t>
  </si>
  <si>
    <t>NQ-1258</t>
  </si>
  <si>
    <t>PRINTER CN51AHV14Z</t>
  </si>
  <si>
    <t>NQ-0319</t>
  </si>
  <si>
    <t>NQ-0659</t>
  </si>
  <si>
    <t>3 TEL 3905+4 TEL 7821</t>
  </si>
  <si>
    <t>NQ-0670</t>
  </si>
  <si>
    <t>3 CS540+4 AP42</t>
  </si>
  <si>
    <t>NQ-1121</t>
  </si>
  <si>
    <t>WIREMIKES JAUGE A CABLE</t>
  </si>
  <si>
    <t>NQ-1059</t>
  </si>
  <si>
    <t>PALLET TRUCK</t>
  </si>
  <si>
    <t>NQ-1285</t>
  </si>
  <si>
    <t>1981 RAYMOND 20R30TT</t>
  </si>
  <si>
    <t>NQ-0019</t>
  </si>
  <si>
    <t>ANTI FATIGUE TAPIS</t>
  </si>
  <si>
    <t>NQ-0215</t>
  </si>
  <si>
    <t>NQ-0402</t>
  </si>
  <si>
    <t>NEW BATTERY PLATE+SUPPORT</t>
  </si>
  <si>
    <t>NQ-0434</t>
  </si>
  <si>
    <t>NQ-0596</t>
  </si>
  <si>
    <t>Balance</t>
  </si>
  <si>
    <t>NQ-0919</t>
  </si>
  <si>
    <t>NQ-0323</t>
  </si>
  <si>
    <t>NEW FRIDGE</t>
  </si>
  <si>
    <t>NQ-0604</t>
  </si>
  <si>
    <t>NQ-0624</t>
  </si>
  <si>
    <t>ETAGERE</t>
  </si>
  <si>
    <t>NQ-0808</t>
  </si>
  <si>
    <t>BOOKCASE</t>
  </si>
  <si>
    <t>NQ-0851</t>
  </si>
  <si>
    <t>COFFRE FORT</t>
  </si>
  <si>
    <t>NQ-1050</t>
  </si>
  <si>
    <t>NQ-1313</t>
  </si>
  <si>
    <t>NQ-0643</t>
  </si>
  <si>
    <t>NQ-0232</t>
  </si>
  <si>
    <t>SHARP PHOTOCOPIER</t>
  </si>
  <si>
    <t>NQ-0484</t>
  </si>
  <si>
    <t>NQ-0731</t>
  </si>
  <si>
    <t>MX51170156PHH12W1D</t>
  </si>
  <si>
    <t>NQ-0755</t>
  </si>
  <si>
    <t>NQ-0780</t>
  </si>
  <si>
    <t>NQ-1263</t>
  </si>
  <si>
    <t>PRINTER CN51BHV0B3</t>
  </si>
  <si>
    <t>NQ-0562</t>
  </si>
  <si>
    <t>2 TEL 3905+6 TEL 7821</t>
  </si>
  <si>
    <t>NQ-0645</t>
  </si>
  <si>
    <t>3CS540+5 AP42</t>
  </si>
  <si>
    <t>NQ-1080</t>
  </si>
  <si>
    <t>HEADSET TO PC</t>
  </si>
  <si>
    <t>NQ-1132</t>
  </si>
  <si>
    <t>NQ-0284</t>
  </si>
  <si>
    <t>NQ-1337</t>
  </si>
  <si>
    <t>Raymond 20R30TT</t>
  </si>
  <si>
    <t>NQ-0918</t>
  </si>
  <si>
    <t>NQ-1112</t>
  </si>
  <si>
    <t>DIGITL SHIP SCALE</t>
  </si>
  <si>
    <t>NQ-0024</t>
  </si>
  <si>
    <t>NQ-0574</t>
  </si>
  <si>
    <t>5 FAUTEUIL IBEX</t>
  </si>
  <si>
    <t>NQ-0893</t>
  </si>
  <si>
    <t>NQ-0925</t>
  </si>
  <si>
    <t>NQ-1312</t>
  </si>
  <si>
    <t>NQ-0483</t>
  </si>
  <si>
    <t>PRINTER T650</t>
  </si>
  <si>
    <t>NQ-0685</t>
  </si>
  <si>
    <t>PRINTER MONO LASERMS610</t>
  </si>
  <si>
    <t>NQ-0751</t>
  </si>
  <si>
    <t>NQ-1268</t>
  </si>
  <si>
    <t>NQ-0564</t>
  </si>
  <si>
    <t>ENSEIGNE EXTERIEURE</t>
  </si>
  <si>
    <t>NQ-1212</t>
  </si>
  <si>
    <t>ENSEIGNE LAMPE</t>
  </si>
  <si>
    <t>NQ-0611</t>
  </si>
  <si>
    <t>2 TEL 3905+5 TEL 7821</t>
  </si>
  <si>
    <t>NQ-0875</t>
  </si>
  <si>
    <t>1 CS530+4 AP42</t>
  </si>
  <si>
    <t>NQ-1138</t>
  </si>
  <si>
    <t>NQ-1145</t>
  </si>
  <si>
    <t>HEADPHONES</t>
  </si>
  <si>
    <t>NQ-1156</t>
  </si>
  <si>
    <t>NQ-0305</t>
  </si>
  <si>
    <t>NQ-0329</t>
  </si>
  <si>
    <t>NQ-0638</t>
  </si>
  <si>
    <t>4 BATTERIE GC15/JIGER 102</t>
  </si>
  <si>
    <t>NQ-1207</t>
  </si>
  <si>
    <t>DIABLE POIGNE 4 ROUE</t>
  </si>
  <si>
    <t>NQ-1295</t>
  </si>
  <si>
    <t>1998 Raymond Easi</t>
  </si>
  <si>
    <t>NQ-0109</t>
  </si>
  <si>
    <t>RELOCATE INSIDE WAREHOUSE</t>
  </si>
  <si>
    <t>NQ-0357</t>
  </si>
  <si>
    <t>EXTRA RACKING</t>
  </si>
  <si>
    <t>NQ-0365</t>
  </si>
  <si>
    <t>RACKING POUR ENTREPOT</t>
  </si>
  <si>
    <t>NQ-0583</t>
  </si>
  <si>
    <t>MEASURER</t>
  </si>
  <si>
    <t>NQ-0814</t>
  </si>
  <si>
    <t>SUPPORT STRAP METAL</t>
  </si>
  <si>
    <t>NQ-0920</t>
  </si>
  <si>
    <t>NQ-0713</t>
  </si>
  <si>
    <t>NQ-1147</t>
  </si>
  <si>
    <t>NQ-1323</t>
  </si>
  <si>
    <t>NQ-0244</t>
  </si>
  <si>
    <t>New photocopier/printer</t>
  </si>
  <si>
    <t>NQ-0518</t>
  </si>
  <si>
    <t>NQ-0699</t>
  </si>
  <si>
    <t>PRINTER LEXMARK MONO LASE</t>
  </si>
  <si>
    <t>NQ-0765</t>
  </si>
  <si>
    <t>PRINTER LABEL GX420DT</t>
  </si>
  <si>
    <t>NQ-1067</t>
  </si>
  <si>
    <t>NQ-1249</t>
  </si>
  <si>
    <t>PRNT OFFICE6230/6785100C</t>
  </si>
  <si>
    <t>NQ-0539</t>
  </si>
  <si>
    <t>2 TEL 3905+7 TEL 7821</t>
  </si>
  <si>
    <t>NQ-0558</t>
  </si>
  <si>
    <t>NQ-1117</t>
  </si>
  <si>
    <t>VASQUE SANS FILS CS540</t>
  </si>
  <si>
    <t>NQ-1120</t>
  </si>
  <si>
    <t>4 CORDON AP42</t>
  </si>
  <si>
    <t>NQ-1150</t>
  </si>
  <si>
    <t>OREILLETTE</t>
  </si>
  <si>
    <t>NQ-0256</t>
  </si>
  <si>
    <t>LIFT TRUCK</t>
  </si>
  <si>
    <t>NQ-0302</t>
  </si>
  <si>
    <t>BATTERIE EXIDE RME789423</t>
  </si>
  <si>
    <t>NQ-0181</t>
  </si>
  <si>
    <t>NQ-0240</t>
  </si>
  <si>
    <t>NQ-0384</t>
  </si>
  <si>
    <t>MEASURER ROM 1700</t>
  </si>
  <si>
    <t>NQ-0662</t>
  </si>
  <si>
    <t>WAREHOUSE EQUIPMENT</t>
  </si>
  <si>
    <t>NQ-0818</t>
  </si>
  <si>
    <t>NQ-0921</t>
  </si>
  <si>
    <t>NQ-0736</t>
  </si>
  <si>
    <t>UPS BATTERY BACKUP</t>
  </si>
  <si>
    <t>NQ-0356</t>
  </si>
  <si>
    <t>FURNITURES</t>
  </si>
  <si>
    <t>NQ-0559</t>
  </si>
  <si>
    <t>NQ-0809</t>
  </si>
  <si>
    <t>NQ-0859</t>
  </si>
  <si>
    <t>VACUM</t>
  </si>
  <si>
    <t>NQ-0863</t>
  </si>
  <si>
    <t>NQ-1319</t>
  </si>
  <si>
    <t>NQ-0103</t>
  </si>
  <si>
    <t>NQ-0234</t>
  </si>
  <si>
    <t>PAVAGE</t>
  </si>
  <si>
    <t>NQ-0469</t>
  </si>
  <si>
    <t>LIGTHING</t>
  </si>
  <si>
    <t>NQ-0523</t>
  </si>
  <si>
    <t>CABLE 1FT</t>
  </si>
  <si>
    <t>NQ-0526</t>
  </si>
  <si>
    <t>BUILDING REPAIRS</t>
  </si>
  <si>
    <t>NQ-0547</t>
  </si>
  <si>
    <t>HOT WATER TANK</t>
  </si>
  <si>
    <t>NQ-0720</t>
  </si>
  <si>
    <t>NQ-1030</t>
  </si>
  <si>
    <t>NQ-1203</t>
  </si>
  <si>
    <t>NQ-0267</t>
  </si>
  <si>
    <t>PRINTER MX711</t>
  </si>
  <si>
    <t>NQ-0486</t>
  </si>
  <si>
    <t>NQ-0756</t>
  </si>
  <si>
    <t>NQ-1264</t>
  </si>
  <si>
    <t>PRINTER CN51BHV0C0</t>
  </si>
  <si>
    <t>NQ-0585</t>
  </si>
  <si>
    <t>6 APP TELPH 7821</t>
  </si>
  <si>
    <t>NQ-0821</t>
  </si>
  <si>
    <t>NQ-0849</t>
  </si>
  <si>
    <t>1 CASQUE CS540+5 AP42</t>
  </si>
  <si>
    <t>NQ-1084</t>
  </si>
  <si>
    <t>NQ-1085</t>
  </si>
  <si>
    <t>NQ-0306</t>
  </si>
  <si>
    <t>NQ-1292</t>
  </si>
  <si>
    <t>1997 Raymond Easi 31</t>
  </si>
  <si>
    <t>NQ-0110</t>
  </si>
  <si>
    <t>LOTS RACKING</t>
  </si>
  <si>
    <t>NQ-0201</t>
  </si>
  <si>
    <t>RAKING</t>
  </si>
  <si>
    <t>NQ-0463</t>
  </si>
  <si>
    <t>NQ-0696</t>
  </si>
  <si>
    <t>STRAPPING CART+STEEL TENS</t>
  </si>
  <si>
    <t>NQ-0744</t>
  </si>
  <si>
    <t>NQ-0786</t>
  </si>
  <si>
    <t>NQ-0882</t>
  </si>
  <si>
    <t>TABLETTE &amp; SUPPORT</t>
  </si>
  <si>
    <t>NQ-0922</t>
  </si>
  <si>
    <t>NQ-1035</t>
  </si>
  <si>
    <t>NQ-1305</t>
  </si>
  <si>
    <t>NQ-0079</t>
  </si>
  <si>
    <t>TABLE ET FAUTEUIL</t>
  </si>
  <si>
    <t>NQ-0261</t>
  </si>
  <si>
    <t>NQ-0362</t>
  </si>
  <si>
    <t>NQ-0515</t>
  </si>
  <si>
    <t>Stores Vertical</t>
  </si>
  <si>
    <t>NQ-0567</t>
  </si>
  <si>
    <t>PANNEAU TISSU</t>
  </si>
  <si>
    <t>NQ-0864</t>
  </si>
  <si>
    <t>PANNEAUX DE VERRE</t>
  </si>
  <si>
    <t>NQ-1045</t>
  </si>
  <si>
    <t>BOOKCASES SHELVES</t>
  </si>
  <si>
    <t>NQ-1106</t>
  </si>
  <si>
    <t>TAPIS CAOUTCHOUC</t>
  </si>
  <si>
    <t>NQ-1107</t>
  </si>
  <si>
    <t>NQ-1256</t>
  </si>
  <si>
    <t>Panneau apolic</t>
  </si>
  <si>
    <t>NQ-1322</t>
  </si>
  <si>
    <t>NQ-0098</t>
  </si>
  <si>
    <t>NQ-0099</t>
  </si>
  <si>
    <t>Amenagement locatif</t>
  </si>
  <si>
    <t>NQ-0188</t>
  </si>
  <si>
    <t>Electrical improvement</t>
  </si>
  <si>
    <t>NQ-0207</t>
  </si>
  <si>
    <t>COMPTOIR DE VENTE</t>
  </si>
  <si>
    <t>NQ-0208</t>
  </si>
  <si>
    <t>NQ-0263</t>
  </si>
  <si>
    <t>NQ-0328</t>
  </si>
  <si>
    <t>Systeme de securite</t>
  </si>
  <si>
    <t>NQ-0352</t>
  </si>
  <si>
    <t>Electrical Improvement</t>
  </si>
  <si>
    <t>NQ-0609</t>
  </si>
  <si>
    <t>electrical supplies</t>
  </si>
  <si>
    <t>NQ-0690</t>
  </si>
  <si>
    <t>PORTE</t>
  </si>
  <si>
    <t>NQ-0785</t>
  </si>
  <si>
    <t>NQ-0822</t>
  </si>
  <si>
    <t>CHAUF DIFFUSEUR ENTR</t>
  </si>
  <si>
    <t>NQ-0014</t>
  </si>
  <si>
    <t>PRINTER MS 811/70157GHH1L</t>
  </si>
  <si>
    <t>NQ-0605</t>
  </si>
  <si>
    <t>NQ-0722</t>
  </si>
  <si>
    <t>NQ-0759</t>
  </si>
  <si>
    <t>PRINTER GX420</t>
  </si>
  <si>
    <t>NQ-0772</t>
  </si>
  <si>
    <t>LEXMARK MS811/6603Z2H</t>
  </si>
  <si>
    <t>NQ-0801</t>
  </si>
  <si>
    <t>MULTIFONCT PRINTER MX511</t>
  </si>
  <si>
    <t>NQ-1031</t>
  </si>
  <si>
    <t>PRINTER STAND</t>
  </si>
  <si>
    <t>NQ-1077</t>
  </si>
  <si>
    <t>MEMORY EXPANSION</t>
  </si>
  <si>
    <t>NQ-1218</t>
  </si>
  <si>
    <t>NQ-1239</t>
  </si>
  <si>
    <t>NQ-1259</t>
  </si>
  <si>
    <t>PRINTER CN51BBHV0D4</t>
  </si>
  <si>
    <t>NQ-0253</t>
  </si>
  <si>
    <t>ENSEIGNES LUMINEUSE</t>
  </si>
  <si>
    <t>NQ-0612</t>
  </si>
  <si>
    <t>3 AP 3905+5 AP 7821</t>
  </si>
  <si>
    <t>NQ-0650</t>
  </si>
  <si>
    <t>3 CS540+5 AP42</t>
  </si>
  <si>
    <t>NQ-1055</t>
  </si>
  <si>
    <t>NQ-1115</t>
  </si>
  <si>
    <t>NQ-1157</t>
  </si>
  <si>
    <t>NQ-1235</t>
  </si>
  <si>
    <t>NQ-1287</t>
  </si>
  <si>
    <t>1988 Raymond 20IRA30TT</t>
  </si>
  <si>
    <t>NQ-0111</t>
  </si>
  <si>
    <t>NQ-0427</t>
  </si>
  <si>
    <t>Instalations fees</t>
  </si>
  <si>
    <t>NQ-0536</t>
  </si>
  <si>
    <t>NQ-0667</t>
  </si>
  <si>
    <t>NQ-0810</t>
  </si>
  <si>
    <t>DIST STRAPING  METAL</t>
  </si>
  <si>
    <t>NQ-0841</t>
  </si>
  <si>
    <t>POUTRES RACKING</t>
  </si>
  <si>
    <t>NQ-0842</t>
  </si>
  <si>
    <t>NQ-0876</t>
  </si>
  <si>
    <t>ABRI TEMPO</t>
  </si>
  <si>
    <t>NQ-0923</t>
  </si>
  <si>
    <t>NQ-0051</t>
  </si>
  <si>
    <t>TRVA DOS MI-HT TISSU</t>
  </si>
  <si>
    <t>NQ-0468</t>
  </si>
  <si>
    <t>NQ-0552</t>
  </si>
  <si>
    <t>NQ-0740</t>
  </si>
  <si>
    <t>TABOURETT</t>
  </si>
  <si>
    <t>NQ-0900</t>
  </si>
  <si>
    <t>NQ-1317</t>
  </si>
  <si>
    <t>NQ-0678</t>
  </si>
  <si>
    <t>PILLEIR PROTECTION BATIME</t>
  </si>
  <si>
    <t>NQ-1237</t>
  </si>
  <si>
    <t>CONNECTEUR CABLE</t>
  </si>
  <si>
    <t>NQ-0481</t>
  </si>
  <si>
    <t>PRINER LEXMARK T65X</t>
  </si>
  <si>
    <t>NQ-0700</t>
  </si>
  <si>
    <t>PRINTER LEXMARK MONOLASER</t>
  </si>
  <si>
    <t>NQ-0763</t>
  </si>
  <si>
    <t>PRINTER LABEL</t>
  </si>
  <si>
    <t>NQ-1269</t>
  </si>
  <si>
    <t>PRINTER CN51BHV0W9</t>
  </si>
  <si>
    <t>NQ-0245</t>
  </si>
  <si>
    <t>NQ-1331</t>
  </si>
  <si>
    <t>NQ-0527</t>
  </si>
  <si>
    <t>1 TEL 3905+5 TEL 7821</t>
  </si>
  <si>
    <t>NQ-0911</t>
  </si>
  <si>
    <t>1 CS530+3 AP42</t>
  </si>
  <si>
    <t>NQ-1057</t>
  </si>
  <si>
    <t>SYSTEME SAVI OFFICE</t>
  </si>
  <si>
    <t>NQ-1122</t>
  </si>
  <si>
    <t>CASQUE CS530</t>
  </si>
  <si>
    <t>NQ-1170</t>
  </si>
  <si>
    <t>NQ-0146</t>
  </si>
  <si>
    <t>Raymond Easir30TT</t>
  </si>
  <si>
    <t>NQ-0363</t>
  </si>
  <si>
    <t>CHARGEUR 880H312C-14</t>
  </si>
  <si>
    <t>NQ-1245</t>
  </si>
  <si>
    <t>FREIGHT LIFT</t>
  </si>
  <si>
    <t>NQ-0202</t>
  </si>
  <si>
    <t>NQ-0254</t>
  </si>
  <si>
    <t>NQ-0270</t>
  </si>
  <si>
    <t>Frames 36 x 14'"</t>
  </si>
  <si>
    <t>NQ-0438</t>
  </si>
  <si>
    <t>Racking installation</t>
  </si>
  <si>
    <t>NQ-0441</t>
  </si>
  <si>
    <t xml:space="preserve"> Meter metric machine</t>
  </si>
  <si>
    <t>NQ-0490</t>
  </si>
  <si>
    <t>crochet et montage</t>
  </si>
  <si>
    <t>NQ-0579</t>
  </si>
  <si>
    <t>MURALE 8'' X 96 '' 26 BAS</t>
  </si>
  <si>
    <t>NQ-0898</t>
  </si>
  <si>
    <t>NQ-0924</t>
  </si>
  <si>
    <t>NQ-0340</t>
  </si>
  <si>
    <t>furniture</t>
  </si>
  <si>
    <t>NQ-0408</t>
  </si>
  <si>
    <t>New desk</t>
  </si>
  <si>
    <t>NQ-0496</t>
  </si>
  <si>
    <t>DESK AND BOOKSHELF</t>
  </si>
  <si>
    <t>NQ-0926</t>
  </si>
  <si>
    <t>CONVECTAIR</t>
  </si>
  <si>
    <t>NQ-1201</t>
  </si>
  <si>
    <t>NQ-1324</t>
  </si>
  <si>
    <t>NQ-0266</t>
  </si>
  <si>
    <t>NQ-0294</t>
  </si>
  <si>
    <t>LASER PRINTER MFC8480DN</t>
  </si>
  <si>
    <t>NQ-0757</t>
  </si>
  <si>
    <t>NQ-1217</t>
  </si>
  <si>
    <t>NQ-1261</t>
  </si>
  <si>
    <t>PRINTER CN51BHV091</t>
  </si>
  <si>
    <t>NQ-1333</t>
  </si>
  <si>
    <t>NQ-0501</t>
  </si>
  <si>
    <t>6 CS540+7 AP42</t>
  </si>
  <si>
    <t>NQ-0548</t>
  </si>
  <si>
    <t>1 TEL 3905+7 TEL 7821</t>
  </si>
  <si>
    <t>NQ-1137</t>
  </si>
  <si>
    <t>NQ-0301</t>
  </si>
  <si>
    <t>BATTERY 12E125151412</t>
  </si>
  <si>
    <t>NQ-1283</t>
  </si>
  <si>
    <t>1975 Raymond  20R30TT</t>
  </si>
  <si>
    <t>NQ-0361</t>
  </si>
  <si>
    <t>NQ-0682</t>
  </si>
  <si>
    <t>shelving</t>
  </si>
  <si>
    <t>NQ-0866</t>
  </si>
  <si>
    <t>RATCHET CABLE CUTTER</t>
  </si>
  <si>
    <t>NQ-0913</t>
  </si>
  <si>
    <t>APP MESURE</t>
  </si>
  <si>
    <t>NQ-1307</t>
  </si>
  <si>
    <t>NQ-0009</t>
  </si>
  <si>
    <t>DESKTOP 3050/HSSK0M2</t>
  </si>
  <si>
    <t>NQ-0010</t>
  </si>
  <si>
    <t>LAPTOP 5580/1DLBMH2</t>
  </si>
  <si>
    <t>NQ-0011</t>
  </si>
  <si>
    <t>LAPTOP 5580/C9HBMH2</t>
  </si>
  <si>
    <t>NQ-0012</t>
  </si>
  <si>
    <t>LAPTOP 5580/CC1CMH2</t>
  </si>
  <si>
    <t>NQ-0013</t>
  </si>
  <si>
    <t>LAPTOP 5580/FDLBMH2</t>
  </si>
  <si>
    <t>NQ-0017</t>
  </si>
  <si>
    <t>STARTECH VGA TO HDMI</t>
  </si>
  <si>
    <t>NQ-0020</t>
  </si>
  <si>
    <t>BRIEFCASE CHOUINARS PIERR</t>
  </si>
  <si>
    <t>NQ-0021</t>
  </si>
  <si>
    <t>BRIEFCASE MARIO DUBE</t>
  </si>
  <si>
    <t>NQ-0025</t>
  </si>
  <si>
    <t>DELL DOCK GUILLAME SOULIE</t>
  </si>
  <si>
    <t>NQ-0026</t>
  </si>
  <si>
    <t>DELL DOCK PATRICE BEEGERO</t>
  </si>
  <si>
    <t>NQ-0027</t>
  </si>
  <si>
    <t>DELL DOCK ROBIN BLANCHET</t>
  </si>
  <si>
    <t>NQ-0029</t>
  </si>
  <si>
    <t>DOCK DELL PIERRE MUCI</t>
  </si>
  <si>
    <t>NQ-0030</t>
  </si>
  <si>
    <t>DOCK DELLMAXIM BLAIS</t>
  </si>
  <si>
    <t>NQ-0031</t>
  </si>
  <si>
    <t>DOCL DELL DENIS CADRIN</t>
  </si>
  <si>
    <t>NQ-0034</t>
  </si>
  <si>
    <t>KIT DELL DOCK JACQUE LAFE</t>
  </si>
  <si>
    <t>NQ-0035</t>
  </si>
  <si>
    <t>LAPTOP 5580/27TZPH2</t>
  </si>
  <si>
    <t>NQ-0036</t>
  </si>
  <si>
    <t>LAPTOP 5580/424DQH2</t>
  </si>
  <si>
    <t>NQ-0037</t>
  </si>
  <si>
    <t>LAPTOP 5580/4CWPPH2</t>
  </si>
  <si>
    <t>NQ-0038</t>
  </si>
  <si>
    <t>LAPTOP 5580/58TZPH2</t>
  </si>
  <si>
    <t>NQ-0039</t>
  </si>
  <si>
    <t>LAPTOP 5580/72R9QH2</t>
  </si>
  <si>
    <t>NQ-0040</t>
  </si>
  <si>
    <t>LAPTOP 5580/75TZPH2</t>
  </si>
  <si>
    <t>NQ-0041</t>
  </si>
  <si>
    <t>LAPTOP 5580/9HHDQH2</t>
  </si>
  <si>
    <t>NQ-0042</t>
  </si>
  <si>
    <t>LAPTOP 5580/DDHDQH2</t>
  </si>
  <si>
    <t>NQ-0043</t>
  </si>
  <si>
    <t>LAPTOP 5580/H24DQH2</t>
  </si>
  <si>
    <t>NQ-0044</t>
  </si>
  <si>
    <t>LAPTOP/GFRMPH2</t>
  </si>
  <si>
    <t>NQ-0045</t>
  </si>
  <si>
    <t>LAPTOP5580/924DQH2</t>
  </si>
  <si>
    <t>NQ-0046</t>
  </si>
  <si>
    <t>MONITOR ACER/MMT2BAA00373</t>
  </si>
  <si>
    <t>NQ-0047</t>
  </si>
  <si>
    <t>MONITOR VA2446/TST1738A05</t>
  </si>
  <si>
    <t>NQ-0053</t>
  </si>
  <si>
    <t>ASSUS VS238</t>
  </si>
  <si>
    <t>NQ-0054</t>
  </si>
  <si>
    <t>ASSUS/HSLMTF069805</t>
  </si>
  <si>
    <t>NQ-0055</t>
  </si>
  <si>
    <t>BAG FOR LAPTOP MAXIM BLAI</t>
  </si>
  <si>
    <t>NQ-0058</t>
  </si>
  <si>
    <t>DELL DOCK  MARC DEJARDINS</t>
  </si>
  <si>
    <t>NQ-0059</t>
  </si>
  <si>
    <t>DELL DOCK ALAIN PARE</t>
  </si>
  <si>
    <t>NQ-0063</t>
  </si>
  <si>
    <t>KIT DOCK FOR ANTHONY VACC</t>
  </si>
  <si>
    <t>NQ-0064</t>
  </si>
  <si>
    <t>LAPTOP 5580/3PFNGH2</t>
  </si>
  <si>
    <t>NQ-0065</t>
  </si>
  <si>
    <t>LAPTOP 5580/F1D19H2</t>
  </si>
  <si>
    <t>NQ-0066</t>
  </si>
  <si>
    <t>MONITOR ASSUS /H5LMTF0698</t>
  </si>
  <si>
    <t>NQ-0067</t>
  </si>
  <si>
    <t>MONITOR ASSUS MTF152682</t>
  </si>
  <si>
    <t>NQ-0068</t>
  </si>
  <si>
    <t>MONITOR ASSUS VS238</t>
  </si>
  <si>
    <t>NQ-0069</t>
  </si>
  <si>
    <t>MONITOR/TST172384050</t>
  </si>
  <si>
    <t>NQ-0072</t>
  </si>
  <si>
    <t>SUPPORT POUR ECRAN</t>
  </si>
  <si>
    <t>NQ-0073</t>
  </si>
  <si>
    <t>TAPE MEDIA LTO3</t>
  </si>
  <si>
    <t>NQ-0076</t>
  </si>
  <si>
    <t>LAPTOP 5580/G4DKFH2</t>
  </si>
  <si>
    <t>NQ-0132</t>
  </si>
  <si>
    <t>BATTERY UPS EACH BRANCH</t>
  </si>
  <si>
    <t>NQ-0341</t>
  </si>
  <si>
    <t>Laptop 7510HMV1FC2</t>
  </si>
  <si>
    <t>NQ-0381</t>
  </si>
  <si>
    <t>LAPTOP 3510/6D15PF2</t>
  </si>
  <si>
    <t>NQ-0382</t>
  </si>
  <si>
    <t>LAPTOP 3520/H9TJ5H2</t>
  </si>
  <si>
    <t>NQ-0383</t>
  </si>
  <si>
    <t>LAPTOP PRECIS 3510/6K15PF</t>
  </si>
  <si>
    <t>NQ-0394</t>
  </si>
  <si>
    <t>LAPTOP</t>
  </si>
  <si>
    <t>NQ-0406</t>
  </si>
  <si>
    <t>LAPTOP E5570/HXWDPF2</t>
  </si>
  <si>
    <t>NQ-0409</t>
  </si>
  <si>
    <t>LAPTOP 21Z0762</t>
  </si>
  <si>
    <t>NQ-0418</t>
  </si>
  <si>
    <t>LAPTOP E5570/37JJZF2</t>
  </si>
  <si>
    <t>NQ-0419</t>
  </si>
  <si>
    <t>LAPTOP E5570/5KP62G2</t>
  </si>
  <si>
    <t>NQ-0420</t>
  </si>
  <si>
    <t>LAPTOP E5570/6D572G2</t>
  </si>
  <si>
    <t>NQ-0421</t>
  </si>
  <si>
    <t>LAPTOP E5570/6TTPYF2</t>
  </si>
  <si>
    <t>NQ-0422</t>
  </si>
  <si>
    <t>LAPTOP E5570/9KC92H2</t>
  </si>
  <si>
    <t>NQ-0423</t>
  </si>
  <si>
    <t>LAPTOP E5570/9ZCCZF2</t>
  </si>
  <si>
    <t>NQ-0424</t>
  </si>
  <si>
    <t>LAPTOP E5570/CFGP2G2</t>
  </si>
  <si>
    <t>NQ-0428</t>
  </si>
  <si>
    <t>LAPTOP E5580/HFRD5H2</t>
  </si>
  <si>
    <t>NQ-0430</t>
  </si>
  <si>
    <t>LAPTOP E5580/C4HD5H2</t>
  </si>
  <si>
    <t>NQ-0431</t>
  </si>
  <si>
    <t>LAPTOP E5580/CVCD5H2</t>
  </si>
  <si>
    <t>NQ-0432</t>
  </si>
  <si>
    <t>LAPTOP E5580/H6HD5H2</t>
  </si>
  <si>
    <t>NQ-0433</t>
  </si>
  <si>
    <t>LAPTOP DELL E5570/4KD1PF1</t>
  </si>
  <si>
    <t>NQ-0443</t>
  </si>
  <si>
    <t>LAPTOP E5570/H1DCZF2</t>
  </si>
  <si>
    <t>NQ-0444</t>
  </si>
  <si>
    <t>LAPTOP E5570/JMB9ZF2</t>
  </si>
  <si>
    <t>NQ-0450</t>
  </si>
  <si>
    <t>LAPTOP E6540 2DZJ062</t>
  </si>
  <si>
    <t>NQ-0452</t>
  </si>
  <si>
    <t>LAPTOP E 6540 HDBMN72</t>
  </si>
  <si>
    <t>NQ-0453</t>
  </si>
  <si>
    <t>LAPTOP E5570/3CW5VF2</t>
  </si>
  <si>
    <t>NQ-0454</t>
  </si>
  <si>
    <t>LAPTOP FKC7M32</t>
  </si>
  <si>
    <t>NQ-0462</t>
  </si>
  <si>
    <t>LAPTOP  FVX9D72</t>
  </si>
  <si>
    <t>NQ-0473</t>
  </si>
  <si>
    <t>LAPTOP 6540/3BHLGC2</t>
  </si>
  <si>
    <t>NQ-0475</t>
  </si>
  <si>
    <t>LAPTOP E5570/DWKSPF2</t>
  </si>
  <si>
    <t>NQ-0476</t>
  </si>
  <si>
    <t>LAPTOP  FZDNN72</t>
  </si>
  <si>
    <t>NQ-0504</t>
  </si>
  <si>
    <t>LAPTOP 4422RF2</t>
  </si>
  <si>
    <t>NQ-0505</t>
  </si>
  <si>
    <t>LAPTOP E6540 IFT9S32</t>
  </si>
  <si>
    <t>NQ-0506</t>
  </si>
  <si>
    <t>LAPTOP LATITUDE  BYPVR32</t>
  </si>
  <si>
    <t>NQ-0519</t>
  </si>
  <si>
    <t>DESKTOP 3040/BN2JXG2</t>
  </si>
  <si>
    <t>NQ-0525</t>
  </si>
  <si>
    <t>LAPTOP E6540 H3KK062</t>
  </si>
  <si>
    <t>NQ-0568</t>
  </si>
  <si>
    <t>HP PROCURVE SWITCH</t>
  </si>
  <si>
    <t>NQ-0589</t>
  </si>
  <si>
    <t>HP SB T 5565</t>
  </si>
  <si>
    <t>NQ-0590</t>
  </si>
  <si>
    <t>DESKTOP OPTIPLEX</t>
  </si>
  <si>
    <t>NQ-0595</t>
  </si>
  <si>
    <t>DESKTOP  2BLYGB2</t>
  </si>
  <si>
    <t>NQ-0598</t>
  </si>
  <si>
    <t>OPTIPLEX /68NPRD2</t>
  </si>
  <si>
    <t>NQ-0608</t>
  </si>
  <si>
    <t>DESKTOP HN1G382</t>
  </si>
  <si>
    <t>NQ-0621</t>
  </si>
  <si>
    <t>HP ACCES POINT /CN62D32OG</t>
  </si>
  <si>
    <t>NQ-0622</t>
  </si>
  <si>
    <t>HP ACCES POINT/CN53D3228Z</t>
  </si>
  <si>
    <t>NQ-0630</t>
  </si>
  <si>
    <t>DESKTOP 83cws52</t>
  </si>
  <si>
    <t>NQ-0631</t>
  </si>
  <si>
    <t>DESKTOP DJ0GR52</t>
  </si>
  <si>
    <t>NQ-0633</t>
  </si>
  <si>
    <t>APPLE APAD SDLXNN1FTG5W2</t>
  </si>
  <si>
    <t>NQ-0634</t>
  </si>
  <si>
    <t>APPLE IPAD SDLXNN1E8G5W2</t>
  </si>
  <si>
    <t>NQ-0635</t>
  </si>
  <si>
    <t>APPLE IPOD SDLXNJ3WBG5W2</t>
  </si>
  <si>
    <t>NQ-0636</t>
  </si>
  <si>
    <t>APPLE IPOD SDLXNM1RDG5W2</t>
  </si>
  <si>
    <t>NQ-0637</t>
  </si>
  <si>
    <t>APPLE IPOD SDLXNN1H2G5W2</t>
  </si>
  <si>
    <t>NQ-0654</t>
  </si>
  <si>
    <t>MONITOR VS15/164500005</t>
  </si>
  <si>
    <t>NQ-0669</t>
  </si>
  <si>
    <t>DESKTOP 9C1BD42</t>
  </si>
  <si>
    <t>NQ-0686</t>
  </si>
  <si>
    <t>125 USB FLASH</t>
  </si>
  <si>
    <t>NQ-0747</t>
  </si>
  <si>
    <t>TAPE MEDIA</t>
  </si>
  <si>
    <t>NQ-0749</t>
  </si>
  <si>
    <t>PROJECTOR</t>
  </si>
  <si>
    <t>NQ-0817</t>
  </si>
  <si>
    <t>48 DISPLAYPORT</t>
  </si>
  <si>
    <t>NQ-0825</t>
  </si>
  <si>
    <t>ZEBRA LABEL PRINTER</t>
  </si>
  <si>
    <t>NQ-0870</t>
  </si>
  <si>
    <t>SSD CARD PIERRE BRADLEY</t>
  </si>
  <si>
    <t>NQ-0886</t>
  </si>
  <si>
    <t>THIN CLIENT MXL4510NVQ</t>
  </si>
  <si>
    <t>NQ-0887</t>
  </si>
  <si>
    <t>THIN CLIENT MXL4510NVR</t>
  </si>
  <si>
    <t>NQ-0910</t>
  </si>
  <si>
    <t>SWITCH HP</t>
  </si>
  <si>
    <t>NQ-0934</t>
  </si>
  <si>
    <t>THIN CLIENT MXL5230YXN</t>
  </si>
  <si>
    <t>NQ-0936</t>
  </si>
  <si>
    <t>THIN CIENTMXL52424XO</t>
  </si>
  <si>
    <t>NQ-0937</t>
  </si>
  <si>
    <t>THIN CLIENT MXL 5230YX7</t>
  </si>
  <si>
    <t>NQ-0938</t>
  </si>
  <si>
    <t>THIN CLIENT MXL 5230YX8</t>
  </si>
  <si>
    <t>NQ-0939</t>
  </si>
  <si>
    <t>THIN CLIENT MXL5230YX3</t>
  </si>
  <si>
    <t>NQ-0940</t>
  </si>
  <si>
    <t>THIN CLIENT MXL5230YX5</t>
  </si>
  <si>
    <t>NQ-0941</t>
  </si>
  <si>
    <t>THIN CLIENT MXL5230YX6</t>
  </si>
  <si>
    <t>NQ-0942</t>
  </si>
  <si>
    <t>THIN CLIENT MXL5230YX9</t>
  </si>
  <si>
    <t>NQ-0943</t>
  </si>
  <si>
    <t>THIN CLIENT MXL5230YXB</t>
  </si>
  <si>
    <t>NQ-0944</t>
  </si>
  <si>
    <t>THIN CLIENT MXL5230YXC</t>
  </si>
  <si>
    <t>NQ-0945</t>
  </si>
  <si>
    <t>THIN CLIENT MXL5230YXD</t>
  </si>
  <si>
    <t>NQ-0946</t>
  </si>
  <si>
    <t>THIN CLIENT MXL5230YXF</t>
  </si>
  <si>
    <t>NQ-0947</t>
  </si>
  <si>
    <t>THIN CLIENT MXL5230YXL</t>
  </si>
  <si>
    <t>NQ-0948</t>
  </si>
  <si>
    <t>THIN CLIENT MXL5230YXP</t>
  </si>
  <si>
    <t>NQ-0949</t>
  </si>
  <si>
    <t>THIN CLIENT MXL5230YXQ</t>
  </si>
  <si>
    <t>NQ-0950</t>
  </si>
  <si>
    <t>THIN CLIENT MXL52424TW</t>
  </si>
  <si>
    <t>NQ-0951</t>
  </si>
  <si>
    <t>THIN CLIENT MXL52424TX</t>
  </si>
  <si>
    <t>NQ-0952</t>
  </si>
  <si>
    <t>THIN CLIENT MXL52424TY</t>
  </si>
  <si>
    <t>NQ-0953</t>
  </si>
  <si>
    <t>THIN CLIENT MXL52424TZ</t>
  </si>
  <si>
    <t>NQ-0954</t>
  </si>
  <si>
    <t>THIN CLIENT MXL52424V1</t>
  </si>
  <si>
    <t>NQ-0955</t>
  </si>
  <si>
    <t>THIN CLIENT MXL52424V2</t>
  </si>
  <si>
    <t>NQ-0956</t>
  </si>
  <si>
    <t>THIN CLIENT MXL52424V3</t>
  </si>
  <si>
    <t>NQ-0957</t>
  </si>
  <si>
    <t>THIN CLIENT MXL52424V4</t>
  </si>
  <si>
    <t>NQ-0958</t>
  </si>
  <si>
    <t>THIN CLIENT MXL52424V7</t>
  </si>
  <si>
    <t>NQ-0959</t>
  </si>
  <si>
    <t>THIN CLIENT MXL52424V8</t>
  </si>
  <si>
    <t>NQ-0960</t>
  </si>
  <si>
    <t>THIN CLIENT MXL52424V9</t>
  </si>
  <si>
    <t>NQ-0961</t>
  </si>
  <si>
    <t>THIN CLIENT MXL52424VB</t>
  </si>
  <si>
    <t>NQ-0962</t>
  </si>
  <si>
    <t>THIN CLIENT MXL52424VC</t>
  </si>
  <si>
    <t>NQ-0963</t>
  </si>
  <si>
    <t>THIN CLIENT MXL52424VD</t>
  </si>
  <si>
    <t>NQ-0964</t>
  </si>
  <si>
    <t>THIN CLIENT MXL52424VF</t>
  </si>
  <si>
    <t>NQ-0965</t>
  </si>
  <si>
    <t>THIN CLIENT MXL52424VG</t>
  </si>
  <si>
    <t>NQ-0966</t>
  </si>
  <si>
    <t>THIN CLIENT MXL52424VH</t>
  </si>
  <si>
    <t>NQ-0967</t>
  </si>
  <si>
    <t>THIN CLIENT MXL52424VJ</t>
  </si>
  <si>
    <t>NQ-0968</t>
  </si>
  <si>
    <t>THIN CLIENT MXL52424VK</t>
  </si>
  <si>
    <t>NQ-0969</t>
  </si>
  <si>
    <t>THIN CLIENT MXL52424VM</t>
  </si>
  <si>
    <t>NQ-0970</t>
  </si>
  <si>
    <t>THIN CLIENT MXL52424VN</t>
  </si>
  <si>
    <t>NQ-0971</t>
  </si>
  <si>
    <t>THIN CLIENT MXL52424VO</t>
  </si>
  <si>
    <t>NQ-0972</t>
  </si>
  <si>
    <t>THIN CLIENT MXL52424VP</t>
  </si>
  <si>
    <t>NQ-0973</t>
  </si>
  <si>
    <t>THIN CLIENT MXL52424VQ</t>
  </si>
  <si>
    <t>NQ-0974</t>
  </si>
  <si>
    <t>THIN CLIENT MXL52424VR</t>
  </si>
  <si>
    <t>NQ-0975</t>
  </si>
  <si>
    <t>THIN CLIENT MXL52424VS</t>
  </si>
  <si>
    <t>NQ-0976</t>
  </si>
  <si>
    <t>THIN CLIENT MXL52424VT</t>
  </si>
  <si>
    <t>NQ-0977</t>
  </si>
  <si>
    <t>THIN CLIENT MXL52424VV</t>
  </si>
  <si>
    <t>NQ-0978</t>
  </si>
  <si>
    <t>THIN CLIENT MXL52424VW</t>
  </si>
  <si>
    <t>NQ-0979</t>
  </si>
  <si>
    <t>THIN CLIENT MXL52424VX</t>
  </si>
  <si>
    <t>NQ-0980</t>
  </si>
  <si>
    <t>THIN CLIENT MXL52424W2</t>
  </si>
  <si>
    <t>NQ-0981</t>
  </si>
  <si>
    <t>THIN CLIENT MXL52424W4</t>
  </si>
  <si>
    <t>NQ-0982</t>
  </si>
  <si>
    <t>THIN CLIENT MXL52424W5</t>
  </si>
  <si>
    <t>NQ-0983</t>
  </si>
  <si>
    <t>THIN CLIENT MXL52424W6</t>
  </si>
  <si>
    <t>NQ-0984</t>
  </si>
  <si>
    <t>THIN CLIENT MXL52424W8</t>
  </si>
  <si>
    <t>NQ-0985</t>
  </si>
  <si>
    <t>THIN CLIENT MXL52424W9</t>
  </si>
  <si>
    <t>NQ-0986</t>
  </si>
  <si>
    <t>THIN CLIENT MXL52424WB</t>
  </si>
  <si>
    <t>NQ-0987</t>
  </si>
  <si>
    <t>THIN CLIENT MXL52424WC</t>
  </si>
  <si>
    <t>NQ-0988</t>
  </si>
  <si>
    <t>THIN CLIENT MXL52424WK</t>
  </si>
  <si>
    <t>NQ-0989</t>
  </si>
  <si>
    <t>THIN CLIENT MXL52424WT</t>
  </si>
  <si>
    <t>NQ-0990</t>
  </si>
  <si>
    <t>THIN CLIENT MXL52424WV</t>
  </si>
  <si>
    <t>NQ-0991</t>
  </si>
  <si>
    <t>THIN CLIENT MXL52424WX</t>
  </si>
  <si>
    <t>NQ-0992</t>
  </si>
  <si>
    <t>THIN CLIENT MXL52424WY</t>
  </si>
  <si>
    <t>NQ-0993</t>
  </si>
  <si>
    <t>THIN CLIENT MXL52424WZ</t>
  </si>
  <si>
    <t>NQ-0994</t>
  </si>
  <si>
    <t>THIN CLIENT MXL52424X1</t>
  </si>
  <si>
    <t>NQ-0995</t>
  </si>
  <si>
    <t>THIN CLIENT MXL52424X2</t>
  </si>
  <si>
    <t>NQ-0996</t>
  </si>
  <si>
    <t>THIN CLIENT MXL52424X3</t>
  </si>
  <si>
    <t>NQ-0997</t>
  </si>
  <si>
    <t>THIN CLIENT MXL52424X4</t>
  </si>
  <si>
    <t>NQ-0998</t>
  </si>
  <si>
    <t>THIN CLIENT MXL52424X5</t>
  </si>
  <si>
    <t>NQ-0999</t>
  </si>
  <si>
    <t>THIN CLIENT MXL52424X6</t>
  </si>
  <si>
    <t>NQ-1000</t>
  </si>
  <si>
    <t>THIN CLIENT MXL52424X7</t>
  </si>
  <si>
    <t>NQ-1001</t>
  </si>
  <si>
    <t>THIN CLIENT MXL52424X8</t>
  </si>
  <si>
    <t>NQ-1002</t>
  </si>
  <si>
    <t>THIN CLIENT MXL52424X9</t>
  </si>
  <si>
    <t>NQ-1003</t>
  </si>
  <si>
    <t>THIN CLIENT MXL52424XB</t>
  </si>
  <si>
    <t>NQ-1004</t>
  </si>
  <si>
    <t>THIN CLIENT MXL52424XC</t>
  </si>
  <si>
    <t>NQ-1005</t>
  </si>
  <si>
    <t>THIN CLIENT MXL52424XD</t>
  </si>
  <si>
    <t>NQ-1006</t>
  </si>
  <si>
    <t>THIN CLIENT MXL52424XP</t>
  </si>
  <si>
    <t>NQ-1007</t>
  </si>
  <si>
    <t>THIN CLIENT MXL52424XW</t>
  </si>
  <si>
    <t>NQ-1008</t>
  </si>
  <si>
    <t>THIN CLIENT MXL52424XX</t>
  </si>
  <si>
    <t>NQ-1009</t>
  </si>
  <si>
    <t>THIN CLIENT MXL52424XY</t>
  </si>
  <si>
    <t>NQ-1010</t>
  </si>
  <si>
    <t>THIN CLIENT MXL52424Y4</t>
  </si>
  <si>
    <t>NQ-1011</t>
  </si>
  <si>
    <t>THIN CLIENT MXL52424Y5</t>
  </si>
  <si>
    <t>NQ-1012</t>
  </si>
  <si>
    <t>THIN CLIENT MXL52424Y6</t>
  </si>
  <si>
    <t>NQ-1013</t>
  </si>
  <si>
    <t>THIN CLIENT MXL52424Y7</t>
  </si>
  <si>
    <t>NQ-1014</t>
  </si>
  <si>
    <t>THIN CLIENT MXL52424YF</t>
  </si>
  <si>
    <t>NQ-1015</t>
  </si>
  <si>
    <t>THIN CLIENT MXL52424YM</t>
  </si>
  <si>
    <t>NQ-1016</t>
  </si>
  <si>
    <t>THIN CLIENT MXL52424YS</t>
  </si>
  <si>
    <t>NQ-1017</t>
  </si>
  <si>
    <t>THIN CLIENT MXL52424YT</t>
  </si>
  <si>
    <t>NQ-1018</t>
  </si>
  <si>
    <t>THIN CLIENT MXL52424YV</t>
  </si>
  <si>
    <t>NQ-1019</t>
  </si>
  <si>
    <t>THIN CLIENT MXL52424YW</t>
  </si>
  <si>
    <t>NQ-1020</t>
  </si>
  <si>
    <t>THIN CLIENT MXL52424YX</t>
  </si>
  <si>
    <t>NQ-1021</t>
  </si>
  <si>
    <t>THIN CLIENT MXL52424YY</t>
  </si>
  <si>
    <t>NQ-1022</t>
  </si>
  <si>
    <t>THIN CLIENT MXL52424YZ</t>
  </si>
  <si>
    <t>NQ-1023</t>
  </si>
  <si>
    <t>THIN CLIENT MXL52424Z1</t>
  </si>
  <si>
    <t>NQ-1024</t>
  </si>
  <si>
    <t>THIN CLIENT MXL52424ZO</t>
  </si>
  <si>
    <t>NQ-1038</t>
  </si>
  <si>
    <t>THI MXL 5230KSZ</t>
  </si>
  <si>
    <t>NQ-1052</t>
  </si>
  <si>
    <t>HARD DRIVE</t>
  </si>
  <si>
    <t>NQ-1101</t>
  </si>
  <si>
    <t>DOCKING STATION</t>
  </si>
  <si>
    <t>NQ-1108</t>
  </si>
  <si>
    <t>EXTERNAL HARD NA4KYGM9</t>
  </si>
  <si>
    <t>NQ-1153</t>
  </si>
  <si>
    <t>MONITOR VA224/164021268</t>
  </si>
  <si>
    <t>NQ-1166</t>
  </si>
  <si>
    <t>MONITOR VA244/TST11644815</t>
  </si>
  <si>
    <t>NQ-1171</t>
  </si>
  <si>
    <t>ACER V196/30098500</t>
  </si>
  <si>
    <t>NQ-1173</t>
  </si>
  <si>
    <t>ACER /16371</t>
  </si>
  <si>
    <t>NQ-1174</t>
  </si>
  <si>
    <t>ACER /16372</t>
  </si>
  <si>
    <t>NQ-1176</t>
  </si>
  <si>
    <t>MONITOR VA2446/TST1118225</t>
  </si>
  <si>
    <t>NQ-1177</t>
  </si>
  <si>
    <t>MONITOR VA2466/171182245</t>
  </si>
  <si>
    <t>NQ-1178</t>
  </si>
  <si>
    <t>MONITOR 07R1K3744454CDA9C</t>
  </si>
  <si>
    <t>NQ-1179</t>
  </si>
  <si>
    <t>MONITOR CN07R1K3744454CDA</t>
  </si>
  <si>
    <t>NQ-1180</t>
  </si>
  <si>
    <t>MONITOR U9X150341611</t>
  </si>
  <si>
    <t>NQ-1182</t>
  </si>
  <si>
    <t>DOCKING &amp; BAG DAN MCLEAN</t>
  </si>
  <si>
    <t>NQ-1183</t>
  </si>
  <si>
    <t>DOCKING STATION MARC VER</t>
  </si>
  <si>
    <t>NQ-1184</t>
  </si>
  <si>
    <t>DOCKING STATION MATHIEU L</t>
  </si>
  <si>
    <t>NQ-1185</t>
  </si>
  <si>
    <t>DOCKING STATION SARAH PER</t>
  </si>
  <si>
    <t>NQ-1187</t>
  </si>
  <si>
    <t>MONITOR LG/603NTYTH6586</t>
  </si>
  <si>
    <t>NQ-1188</t>
  </si>
  <si>
    <t>MONITOR VA225/163041361</t>
  </si>
  <si>
    <t>NQ-1189</t>
  </si>
  <si>
    <t>MONITOR VA2252/3041165</t>
  </si>
  <si>
    <t>NQ-1190</t>
  </si>
  <si>
    <t>MONITOR VA225/2122323</t>
  </si>
  <si>
    <t>NQ-1192</t>
  </si>
  <si>
    <t>MONITOR VA2252/UE41613027</t>
  </si>
  <si>
    <t>NQ-1194</t>
  </si>
  <si>
    <t>MONITOR TSZ160942127</t>
  </si>
  <si>
    <t>NQ-1195</t>
  </si>
  <si>
    <t>BATTERY LAPTOP</t>
  </si>
  <si>
    <t>NQ-1196</t>
  </si>
  <si>
    <t>MONITOR VS16029/U99162211</t>
  </si>
  <si>
    <t>NQ-1197</t>
  </si>
  <si>
    <t>MONITOR U99162120746</t>
  </si>
  <si>
    <t>NQ-1198</t>
  </si>
  <si>
    <t>MONITOR VA205/UD2164961</t>
  </si>
  <si>
    <t>NQ-1199</t>
  </si>
  <si>
    <t>MICROSOFT OPTICAL MOUSES</t>
  </si>
  <si>
    <t>NQ-1202</t>
  </si>
  <si>
    <t>MONITOR VA2055/164161629</t>
  </si>
  <si>
    <t>NQ-1206</t>
  </si>
  <si>
    <t>MONITOR VA2209</t>
  </si>
  <si>
    <t>NQ-1209</t>
  </si>
  <si>
    <t>NQ-1211</t>
  </si>
  <si>
    <t>MONITOR VA2055/216451862</t>
  </si>
  <si>
    <t>NQ-1213</t>
  </si>
  <si>
    <t>NQ-1223</t>
  </si>
  <si>
    <t>TABLET KEYBORD</t>
  </si>
  <si>
    <t>NQ-1224</t>
  </si>
  <si>
    <t>MONITOR 4NTDV1T426</t>
  </si>
  <si>
    <t>NQ-1225</t>
  </si>
  <si>
    <t>MONITOR 501NDELFD255</t>
  </si>
  <si>
    <t>NQ-1226</t>
  </si>
  <si>
    <t>MONITOR 502NDSKBF846</t>
  </si>
  <si>
    <t>NQ-1227</t>
  </si>
  <si>
    <t>MONITOR 504NTFA1T459</t>
  </si>
  <si>
    <t>NQ-1228</t>
  </si>
  <si>
    <t>MONITOR 504NTHM1T441</t>
  </si>
  <si>
    <t>NQ-1229</t>
  </si>
  <si>
    <t>MONITOR 504NTSU1T470</t>
  </si>
  <si>
    <t>NQ-1230</t>
  </si>
  <si>
    <t>MONITOR 504NTUW1T454</t>
  </si>
  <si>
    <t>NQ-1231</t>
  </si>
  <si>
    <t>MONITOR LG 604NTCZV163</t>
  </si>
  <si>
    <t>NQ-1232</t>
  </si>
  <si>
    <t>MONITOR LG 604NTSU5V166</t>
  </si>
  <si>
    <t>NQ-1233</t>
  </si>
  <si>
    <t>NQ-1236</t>
  </si>
  <si>
    <t>NQ-1243</t>
  </si>
  <si>
    <t>TABLET DOCK</t>
  </si>
  <si>
    <t>NQ-1246</t>
  </si>
  <si>
    <t>MONITOR CN0P2H2672872511</t>
  </si>
  <si>
    <t>NQ-1250</t>
  </si>
  <si>
    <t>NQ-1257</t>
  </si>
  <si>
    <t>KEYBOARD</t>
  </si>
  <si>
    <t>NQ-1274</t>
  </si>
  <si>
    <t>DELL PROF TOPLOAD</t>
  </si>
  <si>
    <t>NQ-1277</t>
  </si>
  <si>
    <t>TOPLOAD LAPTOP</t>
  </si>
  <si>
    <t>NQ-1281</t>
  </si>
  <si>
    <t>DISPLAYPORT</t>
  </si>
  <si>
    <t>NQ-0075</t>
  </si>
  <si>
    <t>AGI 32 LICENCE</t>
  </si>
  <si>
    <t>NQ-0260</t>
  </si>
  <si>
    <t>LOGICIEL ECLAIRAGE</t>
  </si>
  <si>
    <t>NQ-0321</t>
  </si>
  <si>
    <t>CREATION OF nq BLOGUE</t>
  </si>
  <si>
    <t>NQ-0354</t>
  </si>
  <si>
    <t>ADOBE CREATIVE LICENSE</t>
  </si>
  <si>
    <t>NQ-0672</t>
  </si>
  <si>
    <t>NQ-0703</t>
  </si>
  <si>
    <t>ADOBE SOFTWARE</t>
  </si>
  <si>
    <t>NQ-0850</t>
  </si>
  <si>
    <t>ACROBAT</t>
  </si>
  <si>
    <t>NQ-0853</t>
  </si>
  <si>
    <t>ACROBAT LICENCE</t>
  </si>
  <si>
    <t>NQ-0872</t>
  </si>
  <si>
    <t>NQ-1025</t>
  </si>
  <si>
    <t>WINDOWS 7  PROFESSIONAL</t>
  </si>
  <si>
    <t>NQ-1029</t>
  </si>
  <si>
    <t>NQ-1033</t>
  </si>
  <si>
    <t>ADOBE READER</t>
  </si>
  <si>
    <t>NQ-1208</t>
  </si>
  <si>
    <t>LIC ACROBAT</t>
  </si>
  <si>
    <t>NQ-1210</t>
  </si>
  <si>
    <t>NQ-1279</t>
  </si>
  <si>
    <t>Fences</t>
  </si>
  <si>
    <t>NQ-1327</t>
  </si>
  <si>
    <t>NQ-0049</t>
  </si>
  <si>
    <t>STORAGE CABINET</t>
  </si>
  <si>
    <t>NQ-0107</t>
  </si>
  <si>
    <t>MEUBLE BUREAUX</t>
  </si>
  <si>
    <t>NQ-0108</t>
  </si>
  <si>
    <t>BUREAUX</t>
  </si>
  <si>
    <t>NQ-0133</t>
  </si>
  <si>
    <t>BUREAU</t>
  </si>
  <si>
    <t>NQ-0192</t>
  </si>
  <si>
    <t>HOTTE</t>
  </si>
  <si>
    <t>NQ-0220</t>
  </si>
  <si>
    <t>MEUBLE CUISINE</t>
  </si>
  <si>
    <t>NQ-0221</t>
  </si>
  <si>
    <t>NQ-0250</t>
  </si>
  <si>
    <t>FURNITURE CAFETARIA</t>
  </si>
  <si>
    <t>NQ-0251</t>
  </si>
  <si>
    <t>MEUBLE BUREAU</t>
  </si>
  <si>
    <t>NQ-0252</t>
  </si>
  <si>
    <t>MISC RENOV</t>
  </si>
  <si>
    <t>NQ-0255</t>
  </si>
  <si>
    <t>FAUTEUILS</t>
  </si>
  <si>
    <t>NQ-0269</t>
  </si>
  <si>
    <t>FURNITURE BUREAU</t>
  </si>
  <si>
    <t>NQ-0281</t>
  </si>
  <si>
    <t>FRIGO,MICRO ,ARTICLE CUIS</t>
  </si>
  <si>
    <t>NQ-0289</t>
  </si>
  <si>
    <t>NQ-0292</t>
  </si>
  <si>
    <t>NQ-0333</t>
  </si>
  <si>
    <t>NQ-0353</t>
  </si>
  <si>
    <t>NQ-0358</t>
  </si>
  <si>
    <t>TOILES SOLAIRES</t>
  </si>
  <si>
    <t>NQ-0392</t>
  </si>
  <si>
    <t>TABLE, SIEGE</t>
  </si>
  <si>
    <t>NQ-0459</t>
  </si>
  <si>
    <t>5 NEW CHAIRS</t>
  </si>
  <si>
    <t>NQ-0460</t>
  </si>
  <si>
    <t>VISITORS' CHAIRS W/ ARMS</t>
  </si>
  <si>
    <t>NQ-0507</t>
  </si>
  <si>
    <t>RIDEAU</t>
  </si>
  <si>
    <t>NQ-0520</t>
  </si>
  <si>
    <t>NQ-0521</t>
  </si>
  <si>
    <t>NQ-0531</t>
  </si>
  <si>
    <t>MOBILIER CUBICO</t>
  </si>
  <si>
    <t>NQ-0544</t>
  </si>
  <si>
    <t>NQ-0551</t>
  </si>
  <si>
    <t>MISC</t>
  </si>
  <si>
    <t>NQ-0553</t>
  </si>
  <si>
    <t>office chairs x 6</t>
  </si>
  <si>
    <t>NQ-0584</t>
  </si>
  <si>
    <t>4 CHAISE SALE CONFERENCE</t>
  </si>
  <si>
    <t>NQ-0603</t>
  </si>
  <si>
    <t>TASK DOSSIER</t>
  </si>
  <si>
    <t>NQ-0614</t>
  </si>
  <si>
    <t>NQ-0615</t>
  </si>
  <si>
    <t>NQ-0616</t>
  </si>
  <si>
    <t>NQ-0617</t>
  </si>
  <si>
    <t>NQ-0618</t>
  </si>
  <si>
    <t>NQ-0619</t>
  </si>
  <si>
    <t>NQ-0620</t>
  </si>
  <si>
    <t>NQ-0652</t>
  </si>
  <si>
    <t>REFROIDISEUR D'EAU</t>
  </si>
  <si>
    <t>NQ-0675</t>
  </si>
  <si>
    <t>NQ-0692</t>
  </si>
  <si>
    <t>MEUBLE</t>
  </si>
  <si>
    <t>NQ-0705</t>
  </si>
  <si>
    <t>ARMOIRE DE RANGEMENT</t>
  </si>
  <si>
    <t>NQ-0711</t>
  </si>
  <si>
    <t>TABLE PICNIC</t>
  </si>
  <si>
    <t>NQ-0721</t>
  </si>
  <si>
    <t>CONVECTAIRE OPERA</t>
  </si>
  <si>
    <t>NQ-0729</t>
  </si>
  <si>
    <t>CHAISE NOIR</t>
  </si>
  <si>
    <t>NQ-0732</t>
  </si>
  <si>
    <t>EVIER SAL BAIN</t>
  </si>
  <si>
    <t>NQ-0741</t>
  </si>
  <si>
    <t>NQ-0811</t>
  </si>
  <si>
    <t>NQ-0826</t>
  </si>
  <si>
    <t>TABLE TRIUS</t>
  </si>
  <si>
    <t>NQ-0835</t>
  </si>
  <si>
    <t>NQ-0839</t>
  </si>
  <si>
    <t>AJOUT</t>
  </si>
  <si>
    <t>NQ-0855</t>
  </si>
  <si>
    <t>NQ-0856</t>
  </si>
  <si>
    <t>NQ-0889</t>
  </si>
  <si>
    <t>NQ-0891</t>
  </si>
  <si>
    <t>SAPIN DECORE</t>
  </si>
  <si>
    <t>NQ-0899</t>
  </si>
  <si>
    <t>NQ-0902</t>
  </si>
  <si>
    <t>BLOC A BOUCHER</t>
  </si>
  <si>
    <t>NQ-0906</t>
  </si>
  <si>
    <t>BOITIER</t>
  </si>
  <si>
    <t>NQ-0931</t>
  </si>
  <si>
    <t>NQ-1060</t>
  </si>
  <si>
    <t>NQ-1092</t>
  </si>
  <si>
    <t>2 MICRO ONDES</t>
  </si>
  <si>
    <t>NQ-1105</t>
  </si>
  <si>
    <t>NQ-1163</t>
  </si>
  <si>
    <t>NQ-1164</t>
  </si>
  <si>
    <t>NQ-1318</t>
  </si>
  <si>
    <t>NQ-0088</t>
  </si>
  <si>
    <t>PEINTRE, PLANCHER,PORTES</t>
  </si>
  <si>
    <t>NQ-0089</t>
  </si>
  <si>
    <t>PEINTURE, PLANCHER</t>
  </si>
  <si>
    <t>NQ-0104</t>
  </si>
  <si>
    <t>AMENAGEMENT EXT</t>
  </si>
  <si>
    <t>NQ-0112</t>
  </si>
  <si>
    <t>LABOR DEMOL,PLOMBERIE</t>
  </si>
  <si>
    <t>NQ-0119</t>
  </si>
  <si>
    <t>PLNACHER, CERAMIQUE</t>
  </si>
  <si>
    <t>NQ-0129</t>
  </si>
  <si>
    <t>SALLE BAIN PLAFOND</t>
  </si>
  <si>
    <t>NQ-0131</t>
  </si>
  <si>
    <t>MISC REN USAGE INT</t>
  </si>
  <si>
    <t>NQ-0134</t>
  </si>
  <si>
    <t>TRVAUX PLOMBERIE</t>
  </si>
  <si>
    <t>NQ-0154</t>
  </si>
  <si>
    <t>PROJET DESIGNER</t>
  </si>
  <si>
    <t>NQ-0158</t>
  </si>
  <si>
    <t>TRAVAUX CONSTRUCTION</t>
  </si>
  <si>
    <t>NQ-0162</t>
  </si>
  <si>
    <t>AMENAGEMENT PAVE ,</t>
  </si>
  <si>
    <t>NQ-0182</t>
  </si>
  <si>
    <t>MISC DIVERS RENO</t>
  </si>
  <si>
    <t>NQ-0194</t>
  </si>
  <si>
    <t>AIR CLIMATISE</t>
  </si>
  <si>
    <t>NQ-0198</t>
  </si>
  <si>
    <t>NQ-0219</t>
  </si>
  <si>
    <t>NQ-0229</t>
  </si>
  <si>
    <t>COMPRESSEUR ET MOTEUR AC</t>
  </si>
  <si>
    <t>NQ-0231</t>
  </si>
  <si>
    <t>NQ-0246</t>
  </si>
  <si>
    <t>AIR CONDITIONNER</t>
  </si>
  <si>
    <t>NQ-0247</t>
  </si>
  <si>
    <t>NQ-0249</t>
  </si>
  <si>
    <t>NQ-0285</t>
  </si>
  <si>
    <t>NQ-0304</t>
  </si>
  <si>
    <t>REPLACE GARAGE DOOR</t>
  </si>
  <si>
    <t>NQ-0310</t>
  </si>
  <si>
    <t>NQ-0332</t>
  </si>
  <si>
    <t>NQ-0335</t>
  </si>
  <si>
    <t>ASHTRAY BUTT STOP</t>
  </si>
  <si>
    <t>NQ-0339</t>
  </si>
  <si>
    <t>INST GIGLEURS</t>
  </si>
  <si>
    <t>NQ-0376</t>
  </si>
  <si>
    <t>DESIGNER PROJET</t>
  </si>
  <si>
    <t>NQ-0378</t>
  </si>
  <si>
    <t>LIGHTING PARKING EXT</t>
  </si>
  <si>
    <t>NQ-0380</t>
  </si>
  <si>
    <t>ECLAIRAGE</t>
  </si>
  <si>
    <t>NQ-0393</t>
  </si>
  <si>
    <t>FILAGE CHAUFAGE</t>
  </si>
  <si>
    <t>NQ-0440</t>
  </si>
  <si>
    <t>NQ-0449</t>
  </si>
  <si>
    <t>PLINTHE CHARBON,THERM.ELE</t>
  </si>
  <si>
    <t>NQ-0487</t>
  </si>
  <si>
    <t>LABOR DEM</t>
  </si>
  <si>
    <t>NQ-0494</t>
  </si>
  <si>
    <t>INST POIGNE</t>
  </si>
  <si>
    <t>NQ-0500</t>
  </si>
  <si>
    <t>DIV LABOR</t>
  </si>
  <si>
    <t>NQ-0509</t>
  </si>
  <si>
    <t>CONSTRUCTION</t>
  </si>
  <si>
    <t>NQ-0512</t>
  </si>
  <si>
    <t>CHAUFFAGE</t>
  </si>
  <si>
    <t>NQ-0540</t>
  </si>
  <si>
    <t>PERMIS CONSTRUCTION</t>
  </si>
  <si>
    <t>NQ-0556</t>
  </si>
  <si>
    <t>LITHING CAFETARIE</t>
  </si>
  <si>
    <t>NQ-0560</t>
  </si>
  <si>
    <t>NQ-0565</t>
  </si>
  <si>
    <t>NQ-0569</t>
  </si>
  <si>
    <t>MODIF HOTTE CUISINE</t>
  </si>
  <si>
    <t>NQ-0588</t>
  </si>
  <si>
    <t>FLOOR MARKING YELOW</t>
  </si>
  <si>
    <t>NQ-0646</t>
  </si>
  <si>
    <t>LITHING MISC</t>
  </si>
  <si>
    <t>NQ-0649</t>
  </si>
  <si>
    <t>TAVAIL DEM</t>
  </si>
  <si>
    <t>NQ-0706</t>
  </si>
  <si>
    <t>NQ-0707</t>
  </si>
  <si>
    <t>AJUST.PORTE ENTREE</t>
  </si>
  <si>
    <t>NQ-0710</t>
  </si>
  <si>
    <t>NQ-0717</t>
  </si>
  <si>
    <t>NQ-0748</t>
  </si>
  <si>
    <t>LOC BACS</t>
  </si>
  <si>
    <t>NQ-0878</t>
  </si>
  <si>
    <t>BRANCHER AC CAFETARIA</t>
  </si>
  <si>
    <t>NQ-0890</t>
  </si>
  <si>
    <t>DEM MOB CAF</t>
  </si>
  <si>
    <t>NQ-0930</t>
  </si>
  <si>
    <t>VENTILATEUR SALLE BAIN</t>
  </si>
  <si>
    <t>NQ-1074</t>
  </si>
  <si>
    <t>EXIT LIGHT YELOW</t>
  </si>
  <si>
    <t>NQ-1119</t>
  </si>
  <si>
    <t>LUMINAIRE</t>
  </si>
  <si>
    <t>NQ-0016</t>
  </si>
  <si>
    <t>PRINTER MX511/70157GHH1L3</t>
  </si>
  <si>
    <t>NQ-0084</t>
  </si>
  <si>
    <t>HORODATEUR</t>
  </si>
  <si>
    <t>NQ-0143</t>
  </si>
  <si>
    <t>New Konica photocopier</t>
  </si>
  <si>
    <t>NQ-0172</t>
  </si>
  <si>
    <t>PHOTOCOPIEUR</t>
  </si>
  <si>
    <t>NQ-0180</t>
  </si>
  <si>
    <t>Connect existing and new</t>
  </si>
  <si>
    <t>NQ-0242</t>
  </si>
  <si>
    <t>FAX PANASONIC UF7000</t>
  </si>
  <si>
    <t>NQ-0288</t>
  </si>
  <si>
    <t>2330DN LASER PRINTER</t>
  </si>
  <si>
    <t>NQ-0317</t>
  </si>
  <si>
    <t>NQ-0346</t>
  </si>
  <si>
    <t>NQ-0390</t>
  </si>
  <si>
    <t>Shredder</t>
  </si>
  <si>
    <t>NQ-0398</t>
  </si>
  <si>
    <t>NQ-0439</t>
  </si>
  <si>
    <t>security system install</t>
  </si>
  <si>
    <t>NQ-0586</t>
  </si>
  <si>
    <t>PRINTER LEXMARKK C748DE</t>
  </si>
  <si>
    <t>NQ-0601</t>
  </si>
  <si>
    <t>NQ-0606</t>
  </si>
  <si>
    <t>TV SAMSUNG 46'</t>
  </si>
  <si>
    <t>NQ-0719</t>
  </si>
  <si>
    <t>NQ-0739</t>
  </si>
  <si>
    <t>NQ-0769</t>
  </si>
  <si>
    <t>PRINTER LEXMARK CS410</t>
  </si>
  <si>
    <t>NQ-0805</t>
  </si>
  <si>
    <t>PRINTER MS811/156PHH18YZV</t>
  </si>
  <si>
    <t>NQ-0858</t>
  </si>
  <si>
    <t>INST 3 SUPPORT MURALE TV</t>
  </si>
  <si>
    <t>NQ-0903</t>
  </si>
  <si>
    <t>COFFRE FORT ELECTR</t>
  </si>
  <si>
    <t>NQ-1155</t>
  </si>
  <si>
    <t>COMPUTER HARDWARE</t>
  </si>
  <si>
    <t>NQ-1165</t>
  </si>
  <si>
    <t>NQ-1222</t>
  </si>
  <si>
    <t>SYST PROJ TV</t>
  </si>
  <si>
    <t>NQ-1248</t>
  </si>
  <si>
    <t>PRINTER HP OFFICE JET</t>
  </si>
  <si>
    <t>NQ-1278</t>
  </si>
  <si>
    <t>ADJ COST PRINTER</t>
  </si>
  <si>
    <t>NQ-1310</t>
  </si>
  <si>
    <t>NQ-0092</t>
  </si>
  <si>
    <t>PAVEMENT</t>
  </si>
  <si>
    <t>NQ-0128</t>
  </si>
  <si>
    <t>PAVING</t>
  </si>
  <si>
    <t>NQ-1326</t>
  </si>
  <si>
    <t>NQ-1332</t>
  </si>
  <si>
    <t>NQ-0144</t>
  </si>
  <si>
    <t>DIV EQUIP TEL TELUS</t>
  </si>
  <si>
    <t>NQ-0166</t>
  </si>
  <si>
    <t>7 TEL 3905+17 TEL 7821</t>
  </si>
  <si>
    <t>NQ-0351</t>
  </si>
  <si>
    <t>5 CASQUE CS540+2 CS530+31</t>
  </si>
  <si>
    <t>NQ-0412</t>
  </si>
  <si>
    <t>EQUIP TEL SPARE</t>
  </si>
  <si>
    <t>NQ-0623</t>
  </si>
  <si>
    <t>NQ-0697</t>
  </si>
  <si>
    <t>NQ-0833</t>
  </si>
  <si>
    <t>NQ-1051</t>
  </si>
  <si>
    <t>NQ-1058</t>
  </si>
  <si>
    <t>NQ-1064</t>
  </si>
  <si>
    <t>1 CASQUE CS540+1 AP42</t>
  </si>
  <si>
    <t>NQ-1072</t>
  </si>
  <si>
    <t>NQ-1075</t>
  </si>
  <si>
    <t>NQ-1079</t>
  </si>
  <si>
    <t>NQ-1083</t>
  </si>
  <si>
    <t>NQ-1088</t>
  </si>
  <si>
    <t>NQ-1100</t>
  </si>
  <si>
    <t>NQ-1102</t>
  </si>
  <si>
    <t>NQ-1104</t>
  </si>
  <si>
    <t>OFFICE SYSTEM</t>
  </si>
  <si>
    <t>NQ-1114</t>
  </si>
  <si>
    <t>NQ-1124</t>
  </si>
  <si>
    <t>NQ-1126</t>
  </si>
  <si>
    <t>NQ-1127</t>
  </si>
  <si>
    <t>NQ-1130</t>
  </si>
  <si>
    <t>NQ-1133</t>
  </si>
  <si>
    <t>NQ-1136</t>
  </si>
  <si>
    <t>NQ-1143</t>
  </si>
  <si>
    <t>NQ-1146</t>
  </si>
  <si>
    <t>NQ-1158</t>
  </si>
  <si>
    <t>NQ-1160</t>
  </si>
  <si>
    <t>CASQIE SANS FILS</t>
  </si>
  <si>
    <t>NQ-1244</t>
  </si>
  <si>
    <t>CORDON BLEU</t>
  </si>
  <si>
    <t xml:space="preserve">Whse equipment </t>
  </si>
  <si>
    <t>NQ-0091</t>
  </si>
  <si>
    <t>MANUAL LABOUR</t>
  </si>
  <si>
    <t>NQ-0262</t>
  </si>
  <si>
    <t>NQ-0271</t>
  </si>
  <si>
    <t>NQ-0591</t>
  </si>
  <si>
    <t>HANDHELD SCANNER</t>
  </si>
  <si>
    <t>NQ-1304</t>
  </si>
  <si>
    <t>5679</t>
  </si>
  <si>
    <t>E06tot</t>
  </si>
  <si>
    <t>RA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</si>
</sst>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&quot;$&quot;#,##0.00_);\(&quot;$&quot;#,##0.00\)"/>
    <numFmt numFmtId="165" formatCode="_(* #,##0.00_);_(* \(#,##0.00\);_(* &quot;-&quot;??_);_(@_)"/>
    <numFmt numFmtId="166" formatCode="#,##0_);[Red]\(#,##0\);&quot;-&quot;_)"/>
    <numFmt numFmtId="167" formatCode="mm&quot;/&quot;dd&quot;/&quot;yy"/>
    <numFmt numFmtId="168" formatCode="[$$]#,##0.00"/>
    <numFmt numFmtId="169" formatCode="_(* #,##0_);_(* \(#,##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4"/>
      <color indexed="8"/>
      <name val="Best Reporting 70"/>
    </font>
    <font>
      <b/>
      <sz val="11.05"/>
      <color indexed="8"/>
      <name val="Best Reporting 70"/>
    </font>
    <font>
      <b/>
      <sz val="9.0500000000000007"/>
      <color indexed="8"/>
      <name val="Best Reporting 70"/>
    </font>
    <font>
      <sz val="9.0500000000000007"/>
      <color indexed="8"/>
      <name val="Best Reporting 70"/>
    </font>
    <font>
      <b/>
      <sz val="8.0500000000000007"/>
      <color indexed="8"/>
      <name val="Best Reporting 70"/>
    </font>
    <font>
      <sz val="8.0500000000000007"/>
      <color indexed="8"/>
      <name val="Best Reporting 70"/>
    </font>
    <font>
      <sz val="8.15"/>
      <color indexed="8"/>
      <name val="Best Reporting 70"/>
    </font>
    <font>
      <b/>
      <sz val="10"/>
      <color indexed="8"/>
      <name val="MS Sans Serif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quotePrefix="1"/>
    <xf numFmtId="165" fontId="0" fillId="0" borderId="0" xfId="1" applyFont="1"/>
    <xf numFmtId="0" fontId="2" fillId="0" borderId="0" xfId="0" applyFont="1" applyAlignment="1">
      <alignment horizontal="center"/>
    </xf>
    <xf numFmtId="165" fontId="2" fillId="0" borderId="1" xfId="1" applyFont="1" applyBorder="1"/>
    <xf numFmtId="165" fontId="0" fillId="0" borderId="0" xfId="1" applyFont="1" applyFill="1"/>
    <xf numFmtId="17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17" fontId="0" fillId="0" borderId="0" xfId="0" quotePrefix="1" applyNumberFormat="1" applyAlignment="1">
      <alignment horizontal="left"/>
    </xf>
    <xf numFmtId="0" fontId="0" fillId="0" borderId="0" xfId="0" applyFill="1"/>
    <xf numFmtId="0" fontId="2" fillId="0" borderId="0" xfId="0" applyNumberFormat="1" applyFont="1" applyFill="1" applyAlignment="1">
      <alignment horizontal="center" wrapText="1"/>
    </xf>
    <xf numFmtId="0" fontId="2" fillId="0" borderId="0" xfId="1" quotePrefix="1" applyNumberFormat="1" applyFont="1" applyFill="1" applyAlignment="1">
      <alignment horizontal="center" wrapText="1"/>
    </xf>
    <xf numFmtId="0" fontId="2" fillId="0" borderId="0" xfId="1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165" fontId="2" fillId="0" borderId="0" xfId="1" applyFont="1" applyFill="1" applyAlignment="1">
      <alignment horizontal="center"/>
    </xf>
    <xf numFmtId="165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quotePrefix="1" applyFill="1"/>
    <xf numFmtId="166" fontId="0" fillId="0" borderId="0" xfId="0" applyNumberFormat="1" applyFill="1"/>
    <xf numFmtId="165" fontId="2" fillId="0" borderId="1" xfId="1" applyFont="1" applyFill="1" applyBorder="1"/>
    <xf numFmtId="2" fontId="0" fillId="0" borderId="0" xfId="0" applyNumberFormat="1"/>
    <xf numFmtId="2" fontId="0" fillId="2" borderId="0" xfId="0" applyNumberFormat="1" applyFill="1"/>
    <xf numFmtId="2" fontId="2" fillId="0" borderId="1" xfId="0" applyNumberFormat="1" applyFont="1" applyBorder="1"/>
    <xf numFmtId="0" fontId="3" fillId="0" borderId="0" xfId="0" applyFont="1" applyAlignment="1"/>
    <xf numFmtId="49" fontId="0" fillId="0" borderId="0" xfId="0" applyNumberFormat="1"/>
    <xf numFmtId="0" fontId="2" fillId="0" borderId="0" xfId="0" applyFont="1"/>
    <xf numFmtId="2" fontId="0" fillId="0" borderId="0" xfId="0" applyNumberFormat="1" applyFill="1"/>
    <xf numFmtId="0" fontId="2" fillId="2" borderId="0" xfId="1" quotePrefix="1" applyNumberFormat="1" applyFont="1" applyFill="1" applyAlignment="1">
      <alignment horizontal="center" wrapText="1"/>
    </xf>
    <xf numFmtId="165" fontId="2" fillId="2" borderId="0" xfId="1" applyFont="1" applyFill="1" applyAlignment="1">
      <alignment horizontal="center"/>
    </xf>
    <xf numFmtId="165" fontId="0" fillId="2" borderId="0" xfId="1" applyFont="1" applyFill="1"/>
    <xf numFmtId="165" fontId="2" fillId="2" borderId="1" xfId="1" applyFont="1" applyFill="1" applyBorder="1"/>
    <xf numFmtId="0" fontId="2" fillId="2" borderId="0" xfId="1" applyNumberFormat="1" applyFont="1" applyFill="1" applyAlignment="1">
      <alignment horizontal="center" wrapText="1"/>
    </xf>
    <xf numFmtId="165" fontId="0" fillId="2" borderId="0" xfId="1" applyFont="1" applyFill="1" applyAlignment="1">
      <alignment horizontal="center"/>
    </xf>
    <xf numFmtId="0" fontId="0" fillId="2" borderId="0" xfId="0" applyFill="1" applyAlignment="1">
      <alignment horizontal="center"/>
    </xf>
    <xf numFmtId="166" fontId="0" fillId="2" borderId="0" xfId="0" applyNumberFormat="1" applyFill="1"/>
    <xf numFmtId="0" fontId="0" fillId="2" borderId="0" xfId="0" applyFill="1"/>
    <xf numFmtId="166" fontId="0" fillId="3" borderId="0" xfId="0" applyNumberFormat="1" applyFill="1"/>
    <xf numFmtId="165" fontId="0" fillId="3" borderId="0" xfId="1" applyFont="1" applyFill="1"/>
    <xf numFmtId="0" fontId="0" fillId="3" borderId="0" xfId="0" applyFill="1" applyAlignment="1">
      <alignment horizontal="left"/>
    </xf>
    <xf numFmtId="0" fontId="0" fillId="3" borderId="0" xfId="0" quotePrefix="1" applyFill="1"/>
    <xf numFmtId="0" fontId="0" fillId="3" borderId="0" xfId="0" applyFill="1"/>
    <xf numFmtId="2" fontId="0" fillId="3" borderId="0" xfId="0" applyNumberFormat="1" applyFill="1"/>
    <xf numFmtId="0" fontId="4" fillId="0" borderId="0" xfId="2" applyNumberFormat="1" applyFill="1" applyBorder="1" applyAlignment="1" applyProtection="1"/>
    <xf numFmtId="0" fontId="3" fillId="0" borderId="0" xfId="0" applyFont="1" applyAlignment="1">
      <alignment wrapText="1"/>
    </xf>
    <xf numFmtId="17" fontId="0" fillId="0" borderId="0" xfId="0" quotePrefix="1" applyNumberFormat="1"/>
    <xf numFmtId="0" fontId="5" fillId="4" borderId="0" xfId="2" applyFont="1" applyFill="1" applyAlignment="1">
      <alignment horizontal="center" vertical="center"/>
    </xf>
    <xf numFmtId="165" fontId="4" fillId="0" borderId="0" xfId="1" applyFont="1" applyFill="1" applyBorder="1" applyAlignment="1" applyProtection="1"/>
    <xf numFmtId="0" fontId="6" fillId="4" borderId="0" xfId="2" applyFont="1" applyFill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165" fontId="12" fillId="0" borderId="0" xfId="1" applyFont="1" applyFill="1" applyBorder="1" applyAlignment="1" applyProtection="1"/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167" fontId="8" fillId="0" borderId="0" xfId="2" applyNumberFormat="1" applyFont="1" applyAlignment="1">
      <alignment vertical="center"/>
    </xf>
    <xf numFmtId="164" fontId="8" fillId="0" borderId="0" xfId="2" applyNumberFormat="1" applyFont="1" applyAlignment="1">
      <alignment horizontal="right" vertical="center"/>
    </xf>
    <xf numFmtId="39" fontId="8" fillId="0" borderId="0" xfId="2" applyNumberFormat="1" applyFont="1" applyAlignment="1">
      <alignment horizontal="right" vertical="center"/>
    </xf>
    <xf numFmtId="39" fontId="4" fillId="0" borderId="0" xfId="2" applyNumberFormat="1" applyFill="1" applyBorder="1" applyAlignment="1" applyProtection="1"/>
    <xf numFmtId="0" fontId="7" fillId="0" borderId="0" xfId="2" applyFont="1" applyAlignment="1">
      <alignment horizontal="right" vertical="center"/>
    </xf>
    <xf numFmtId="164" fontId="8" fillId="0" borderId="3" xfId="2" applyNumberFormat="1" applyFont="1" applyBorder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7" fillId="0" borderId="4" xfId="2" applyFont="1" applyBorder="1" applyAlignment="1">
      <alignment horizontal="center" vertical="center"/>
    </xf>
    <xf numFmtId="164" fontId="8" fillId="0" borderId="2" xfId="2" applyNumberFormat="1" applyFont="1" applyBorder="1" applyAlignment="1">
      <alignment horizontal="right" vertical="center"/>
    </xf>
    <xf numFmtId="0" fontId="7" fillId="4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8" fillId="2" borderId="0" xfId="2" applyFont="1" applyFill="1" applyAlignment="1">
      <alignment horizontal="left" vertical="center"/>
    </xf>
    <xf numFmtId="0" fontId="8" fillId="2" borderId="0" xfId="2" applyFont="1" applyFill="1" applyAlignment="1">
      <alignment vertical="center"/>
    </xf>
    <xf numFmtId="167" fontId="8" fillId="2" borderId="0" xfId="2" applyNumberFormat="1" applyFont="1" applyFill="1" applyAlignment="1">
      <alignment vertical="center"/>
    </xf>
    <xf numFmtId="39" fontId="8" fillId="2" borderId="0" xfId="2" applyNumberFormat="1" applyFont="1" applyFill="1" applyAlignment="1">
      <alignment horizontal="right" vertical="center"/>
    </xf>
    <xf numFmtId="0" fontId="4" fillId="2" borderId="0" xfId="2" applyNumberFormat="1" applyFill="1" applyBorder="1" applyAlignment="1" applyProtection="1"/>
    <xf numFmtId="165" fontId="4" fillId="2" borderId="0" xfId="1" applyFont="1" applyFill="1" applyBorder="1" applyAlignment="1" applyProtection="1"/>
    <xf numFmtId="39" fontId="8" fillId="3" borderId="0" xfId="2" applyNumberFormat="1" applyFont="1" applyFill="1" applyAlignment="1">
      <alignment horizontal="right" vertical="center"/>
    </xf>
    <xf numFmtId="165" fontId="4" fillId="3" borderId="0" xfId="1" applyFont="1" applyFill="1" applyBorder="1" applyAlignment="1" applyProtection="1"/>
    <xf numFmtId="17" fontId="2" fillId="0" borderId="0" xfId="0" quotePrefix="1" applyNumberFormat="1" applyFont="1"/>
    <xf numFmtId="165" fontId="0" fillId="0" borderId="0" xfId="0" applyNumberFormat="1"/>
    <xf numFmtId="165" fontId="0" fillId="0" borderId="0" xfId="0" applyNumberFormat="1" applyFill="1"/>
    <xf numFmtId="49" fontId="14" fillId="5" borderId="0" xfId="0" applyNumberFormat="1" applyFont="1" applyFill="1" applyAlignment="1">
      <alignment horizontal="left"/>
    </xf>
    <xf numFmtId="168" fontId="14" fillId="5" borderId="0" xfId="0" applyNumberFormat="1" applyFont="1" applyFill="1" applyAlignment="1">
      <alignment horizontal="right"/>
    </xf>
    <xf numFmtId="168" fontId="2" fillId="0" borderId="0" xfId="0" applyNumberFormat="1" applyFont="1"/>
    <xf numFmtId="43" fontId="1" fillId="0" borderId="0" xfId="3" applyFont="1"/>
    <xf numFmtId="43" fontId="0" fillId="0" borderId="0" xfId="0" applyNumberFormat="1"/>
    <xf numFmtId="49" fontId="13" fillId="6" borderId="5" xfId="0" applyNumberFormat="1" applyFont="1" applyFill="1" applyBorder="1" applyAlignment="1">
      <alignment horizontal="left"/>
    </xf>
    <xf numFmtId="0" fontId="2" fillId="6" borderId="0" xfId="1" applyNumberFormat="1" applyFont="1" applyFill="1" applyAlignment="1">
      <alignment horizontal="center" wrapText="1"/>
    </xf>
    <xf numFmtId="169" fontId="1" fillId="7" borderId="0" xfId="1" applyNumberFormat="1" applyFont="1" applyFill="1"/>
    <xf numFmtId="168" fontId="14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2" borderId="5" xfId="0" applyFont="1" applyFill="1" applyBorder="1"/>
  </cellXfs>
  <cellStyles count="4">
    <cellStyle name="Comma" xfId="1" builtinId="3"/>
    <cellStyle name="Comma_Sheet1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8"/>
  <sheetViews>
    <sheetView workbookViewId="0">
      <selection activeCell="G8" sqref="G8"/>
    </sheetView>
  </sheetViews>
  <sheetFormatPr defaultRowHeight="15"/>
  <cols>
    <col min="2" max="2" width="21.85546875" customWidth="1"/>
    <col min="4" max="4" width="20.140625" customWidth="1"/>
    <col min="5" max="5" width="12.7109375" customWidth="1"/>
    <col min="6" max="6" width="11.7109375" customWidth="1"/>
    <col min="7" max="7" width="12.28515625" customWidth="1"/>
  </cols>
  <sheetData>
    <row r="1" spans="1:7">
      <c r="A1" s="91" t="s">
        <v>1006</v>
      </c>
      <c r="B1" s="91" t="s">
        <v>1007</v>
      </c>
      <c r="C1" s="86" t="s">
        <v>1008</v>
      </c>
      <c r="D1" s="86" t="s">
        <v>69</v>
      </c>
      <c r="E1" s="86" t="s">
        <v>1009</v>
      </c>
      <c r="F1" s="86" t="s">
        <v>1011</v>
      </c>
      <c r="G1" s="86" t="s">
        <v>1010</v>
      </c>
    </row>
    <row r="2" spans="1:7">
      <c r="A2" s="1" t="s">
        <v>986</v>
      </c>
      <c r="B2" t="s">
        <v>1012</v>
      </c>
      <c r="C2" s="81" t="s">
        <v>1013</v>
      </c>
      <c r="D2" s="81" t="s">
        <v>1014</v>
      </c>
      <c r="E2" s="82">
        <v>5380</v>
      </c>
      <c r="F2" s="82">
        <v>952.71</v>
      </c>
      <c r="G2" s="82">
        <v>4427.29</v>
      </c>
    </row>
    <row r="3" spans="1:7">
      <c r="A3" t="s">
        <v>986</v>
      </c>
      <c r="B3" t="s">
        <v>1012</v>
      </c>
      <c r="C3" s="81" t="s">
        <v>1015</v>
      </c>
      <c r="D3" s="81" t="s">
        <v>1016</v>
      </c>
      <c r="E3" s="82">
        <v>2620</v>
      </c>
      <c r="F3" s="82">
        <v>463.96</v>
      </c>
      <c r="G3" s="82">
        <v>2156.04</v>
      </c>
    </row>
    <row r="4" spans="1:7">
      <c r="A4" t="s">
        <v>986</v>
      </c>
      <c r="B4" t="s">
        <v>1012</v>
      </c>
      <c r="C4" s="81" t="s">
        <v>1017</v>
      </c>
      <c r="D4" s="81" t="s">
        <v>1018</v>
      </c>
      <c r="E4" s="82">
        <v>1224.51</v>
      </c>
      <c r="F4" s="82">
        <v>191.33</v>
      </c>
      <c r="G4" s="82">
        <v>1033.18</v>
      </c>
    </row>
    <row r="5" spans="1:7">
      <c r="A5" t="s">
        <v>986</v>
      </c>
      <c r="B5" t="s">
        <v>1012</v>
      </c>
      <c r="C5" s="81" t="s">
        <v>1019</v>
      </c>
      <c r="D5" s="81" t="s">
        <v>1020</v>
      </c>
      <c r="E5" s="82">
        <v>654</v>
      </c>
      <c r="F5" s="82">
        <v>115.81</v>
      </c>
      <c r="G5" s="82">
        <v>538.19000000000005</v>
      </c>
    </row>
    <row r="6" spans="1:7">
      <c r="A6" t="s">
        <v>986</v>
      </c>
      <c r="B6" t="s">
        <v>1012</v>
      </c>
      <c r="C6" s="81" t="s">
        <v>1021</v>
      </c>
      <c r="D6" s="81" t="s">
        <v>1022</v>
      </c>
      <c r="E6" s="82">
        <v>306</v>
      </c>
      <c r="F6" s="82">
        <v>54.19</v>
      </c>
      <c r="G6" s="82">
        <v>251.81</v>
      </c>
    </row>
    <row r="7" spans="1:7">
      <c r="A7" t="s">
        <v>986</v>
      </c>
      <c r="B7" t="s">
        <v>1023</v>
      </c>
      <c r="C7" s="81" t="s">
        <v>1024</v>
      </c>
      <c r="D7" s="81" t="s">
        <v>1025</v>
      </c>
      <c r="E7" s="82">
        <v>8500.7999999999993</v>
      </c>
      <c r="F7" s="82">
        <v>2449.39</v>
      </c>
      <c r="G7" s="82">
        <v>6051.41</v>
      </c>
    </row>
    <row r="8" spans="1:7">
      <c r="A8" t="s">
        <v>986</v>
      </c>
      <c r="B8" t="s">
        <v>1023</v>
      </c>
      <c r="C8" s="81" t="s">
        <v>1026</v>
      </c>
      <c r="D8" s="81" t="s">
        <v>1027</v>
      </c>
      <c r="E8" s="82">
        <v>4400</v>
      </c>
      <c r="F8" s="82">
        <v>1267.81</v>
      </c>
      <c r="G8" s="82">
        <v>3132.19</v>
      </c>
    </row>
    <row r="9" spans="1:7">
      <c r="A9" t="s">
        <v>986</v>
      </c>
      <c r="B9" t="s">
        <v>1023</v>
      </c>
      <c r="C9" s="81" t="s">
        <v>1028</v>
      </c>
      <c r="D9" s="81" t="s">
        <v>1029</v>
      </c>
      <c r="E9" s="82">
        <v>4181</v>
      </c>
      <c r="F9" s="82">
        <v>1204.69</v>
      </c>
      <c r="G9" s="82">
        <v>2976.31</v>
      </c>
    </row>
    <row r="10" spans="1:7">
      <c r="A10" t="s">
        <v>986</v>
      </c>
      <c r="B10" t="s">
        <v>1023</v>
      </c>
      <c r="C10" s="81" t="s">
        <v>1030</v>
      </c>
      <c r="D10" s="81" t="s">
        <v>1031</v>
      </c>
      <c r="E10" s="82">
        <v>2555</v>
      </c>
      <c r="F10" s="82">
        <v>736.19</v>
      </c>
      <c r="G10" s="82">
        <v>1818.81</v>
      </c>
    </row>
    <row r="11" spans="1:7">
      <c r="A11" t="s">
        <v>986</v>
      </c>
      <c r="B11" t="s">
        <v>1023</v>
      </c>
      <c r="C11" s="81" t="s">
        <v>1032</v>
      </c>
      <c r="D11" s="81" t="s">
        <v>1033</v>
      </c>
      <c r="E11" s="82">
        <v>1586.83</v>
      </c>
      <c r="F11" s="82">
        <v>437.75</v>
      </c>
      <c r="G11" s="82">
        <v>1149.08</v>
      </c>
    </row>
    <row r="12" spans="1:7">
      <c r="A12" t="s">
        <v>986</v>
      </c>
      <c r="B12" t="s">
        <v>1023</v>
      </c>
      <c r="C12" s="81" t="s">
        <v>1034</v>
      </c>
      <c r="D12" s="81" t="s">
        <v>1035</v>
      </c>
      <c r="E12" s="82">
        <v>1555.24</v>
      </c>
      <c r="F12" s="82">
        <v>448.12</v>
      </c>
      <c r="G12" s="82">
        <v>1107.1199999999999</v>
      </c>
    </row>
    <row r="13" spans="1:7">
      <c r="A13" t="s">
        <v>986</v>
      </c>
      <c r="B13" t="s">
        <v>1023</v>
      </c>
      <c r="C13" s="81" t="s">
        <v>1036</v>
      </c>
      <c r="D13" s="81" t="s">
        <v>1037</v>
      </c>
      <c r="E13" s="82">
        <v>1523</v>
      </c>
      <c r="F13" s="82">
        <v>420.14</v>
      </c>
      <c r="G13" s="82">
        <v>1102.8599999999999</v>
      </c>
    </row>
    <row r="14" spans="1:7">
      <c r="A14" t="s">
        <v>986</v>
      </c>
      <c r="B14" t="s">
        <v>1023</v>
      </c>
      <c r="C14" s="81" t="s">
        <v>1038</v>
      </c>
      <c r="D14" s="81" t="s">
        <v>1039</v>
      </c>
      <c r="E14" s="82">
        <v>1463.7</v>
      </c>
      <c r="F14" s="82">
        <v>421.74</v>
      </c>
      <c r="G14" s="82">
        <v>1041.96</v>
      </c>
    </row>
    <row r="15" spans="1:7">
      <c r="A15" t="s">
        <v>986</v>
      </c>
      <c r="B15" t="s">
        <v>1023</v>
      </c>
      <c r="C15" s="81" t="s">
        <v>1040</v>
      </c>
      <c r="D15" s="81" t="s">
        <v>1041</v>
      </c>
      <c r="E15" s="82">
        <v>1095</v>
      </c>
      <c r="F15" s="82">
        <v>273.74</v>
      </c>
      <c r="G15" s="82">
        <v>821.26</v>
      </c>
    </row>
    <row r="16" spans="1:7">
      <c r="A16" t="s">
        <v>986</v>
      </c>
      <c r="B16" t="s">
        <v>1023</v>
      </c>
      <c r="C16" s="81" t="s">
        <v>1042</v>
      </c>
      <c r="D16" s="81" t="s">
        <v>1043</v>
      </c>
      <c r="E16" s="82">
        <v>1050</v>
      </c>
      <c r="F16" s="82">
        <v>302.55</v>
      </c>
      <c r="G16" s="82">
        <v>747.45</v>
      </c>
    </row>
    <row r="17" spans="1:7">
      <c r="A17" t="s">
        <v>986</v>
      </c>
      <c r="B17" t="s">
        <v>1023</v>
      </c>
      <c r="C17" s="81" t="s">
        <v>1044</v>
      </c>
      <c r="D17" s="81" t="s">
        <v>1025</v>
      </c>
      <c r="E17" s="82">
        <v>1007.45</v>
      </c>
      <c r="F17" s="82">
        <v>290.29000000000002</v>
      </c>
      <c r="G17" s="82">
        <v>717.16</v>
      </c>
    </row>
    <row r="18" spans="1:7">
      <c r="A18" t="s">
        <v>986</v>
      </c>
      <c r="B18" t="s">
        <v>1023</v>
      </c>
      <c r="C18" s="81" t="s">
        <v>1045</v>
      </c>
      <c r="D18" s="81" t="s">
        <v>1046</v>
      </c>
      <c r="E18" s="82">
        <v>971.58</v>
      </c>
      <c r="F18" s="82">
        <v>279.95</v>
      </c>
      <c r="G18" s="82">
        <v>691.63</v>
      </c>
    </row>
    <row r="19" spans="1:7">
      <c r="A19" t="s">
        <v>986</v>
      </c>
      <c r="B19" t="s">
        <v>1023</v>
      </c>
      <c r="C19" s="81" t="s">
        <v>1047</v>
      </c>
      <c r="D19" s="81" t="s">
        <v>1048</v>
      </c>
      <c r="E19" s="82">
        <v>903.25</v>
      </c>
      <c r="F19" s="82">
        <v>233.59</v>
      </c>
      <c r="G19" s="82">
        <v>669.66</v>
      </c>
    </row>
    <row r="20" spans="1:7">
      <c r="A20" t="s">
        <v>986</v>
      </c>
      <c r="B20" t="s">
        <v>1023</v>
      </c>
      <c r="C20" s="81" t="s">
        <v>1049</v>
      </c>
      <c r="D20" s="81" t="s">
        <v>1050</v>
      </c>
      <c r="E20" s="82">
        <v>804.64</v>
      </c>
      <c r="F20" s="82">
        <v>231.85</v>
      </c>
      <c r="G20" s="82">
        <v>572.79</v>
      </c>
    </row>
    <row r="21" spans="1:7">
      <c r="A21" t="s">
        <v>986</v>
      </c>
      <c r="B21" t="s">
        <v>1023</v>
      </c>
      <c r="C21" s="81" t="s">
        <v>1051</v>
      </c>
      <c r="D21" s="81" t="s">
        <v>1052</v>
      </c>
      <c r="E21" s="82">
        <v>727</v>
      </c>
      <c r="F21" s="82">
        <v>188.01</v>
      </c>
      <c r="G21" s="82">
        <v>538.99</v>
      </c>
    </row>
    <row r="22" spans="1:7">
      <c r="A22" t="s">
        <v>986</v>
      </c>
      <c r="B22" t="s">
        <v>1023</v>
      </c>
      <c r="C22" s="81" t="s">
        <v>1053</v>
      </c>
      <c r="D22" s="81" t="s">
        <v>1054</v>
      </c>
      <c r="E22" s="82">
        <v>713.75</v>
      </c>
      <c r="F22" s="82">
        <v>111.97</v>
      </c>
      <c r="G22" s="82">
        <v>601.78</v>
      </c>
    </row>
    <row r="23" spans="1:7">
      <c r="A23" t="s">
        <v>986</v>
      </c>
      <c r="B23" t="s">
        <v>1023</v>
      </c>
      <c r="C23" s="81" t="s">
        <v>1055</v>
      </c>
      <c r="D23" s="81" t="s">
        <v>1056</v>
      </c>
      <c r="E23" s="82">
        <v>587.95000000000005</v>
      </c>
      <c r="F23" s="82">
        <v>169.4</v>
      </c>
      <c r="G23" s="82">
        <v>418.55</v>
      </c>
    </row>
    <row r="24" spans="1:7">
      <c r="A24" t="s">
        <v>986</v>
      </c>
      <c r="B24" t="s">
        <v>1023</v>
      </c>
      <c r="C24" s="81" t="s">
        <v>1057</v>
      </c>
      <c r="D24" s="81" t="s">
        <v>1058</v>
      </c>
      <c r="E24" s="82">
        <v>451</v>
      </c>
      <c r="F24" s="82">
        <v>116.64</v>
      </c>
      <c r="G24" s="82">
        <v>334.36</v>
      </c>
    </row>
    <row r="25" spans="1:7">
      <c r="A25" t="s">
        <v>986</v>
      </c>
      <c r="B25" t="s">
        <v>1023</v>
      </c>
      <c r="C25" s="81" t="s">
        <v>1059</v>
      </c>
      <c r="D25" s="81" t="s">
        <v>1060</v>
      </c>
      <c r="E25" s="82">
        <v>400</v>
      </c>
      <c r="F25" s="82">
        <v>110.35</v>
      </c>
      <c r="G25" s="82">
        <v>289.64999999999998</v>
      </c>
    </row>
    <row r="26" spans="1:7">
      <c r="A26" t="s">
        <v>986</v>
      </c>
      <c r="B26" t="s">
        <v>1023</v>
      </c>
      <c r="C26" s="81" t="s">
        <v>1061</v>
      </c>
      <c r="D26" s="81" t="s">
        <v>1062</v>
      </c>
      <c r="E26" s="82">
        <v>369.28</v>
      </c>
      <c r="F26" s="82">
        <v>106.41</v>
      </c>
      <c r="G26" s="82">
        <v>262.87</v>
      </c>
    </row>
    <row r="27" spans="1:7">
      <c r="A27" t="s">
        <v>986</v>
      </c>
      <c r="B27" t="s">
        <v>1023</v>
      </c>
      <c r="C27" s="81" t="s">
        <v>1063</v>
      </c>
      <c r="D27" s="81" t="s">
        <v>1064</v>
      </c>
      <c r="E27" s="82">
        <v>280</v>
      </c>
      <c r="F27" s="82">
        <v>77.239999999999995</v>
      </c>
      <c r="G27" s="82">
        <v>202.76</v>
      </c>
    </row>
    <row r="28" spans="1:7">
      <c r="A28" t="s">
        <v>986</v>
      </c>
      <c r="B28" t="s">
        <v>1023</v>
      </c>
      <c r="C28" s="81" t="s">
        <v>1065</v>
      </c>
      <c r="D28" s="81" t="s">
        <v>1064</v>
      </c>
      <c r="E28" s="82">
        <v>175</v>
      </c>
      <c r="F28" s="82">
        <v>48.28</v>
      </c>
      <c r="G28" s="82">
        <v>126.72</v>
      </c>
    </row>
    <row r="29" spans="1:7">
      <c r="A29" t="s">
        <v>986</v>
      </c>
      <c r="B29" t="s">
        <v>1023</v>
      </c>
      <c r="C29" s="81" t="s">
        <v>1066</v>
      </c>
      <c r="D29" s="81" t="s">
        <v>1033</v>
      </c>
      <c r="E29" s="82">
        <v>168.75</v>
      </c>
      <c r="F29" s="82">
        <v>46.55</v>
      </c>
      <c r="G29" s="82">
        <v>122.2</v>
      </c>
    </row>
    <row r="30" spans="1:7">
      <c r="A30" t="s">
        <v>986</v>
      </c>
      <c r="B30" t="s">
        <v>1023</v>
      </c>
      <c r="C30" s="81" t="s">
        <v>1067</v>
      </c>
      <c r="D30" s="81" t="s">
        <v>1068</v>
      </c>
      <c r="E30" s="82">
        <v>89.35</v>
      </c>
      <c r="F30" s="82">
        <v>23.11</v>
      </c>
      <c r="G30" s="82">
        <v>66.239999999999995</v>
      </c>
    </row>
    <row r="31" spans="1:7">
      <c r="A31" t="s">
        <v>986</v>
      </c>
      <c r="B31" t="s">
        <v>1023</v>
      </c>
      <c r="C31" s="81" t="s">
        <v>1069</v>
      </c>
      <c r="D31" s="81" t="s">
        <v>1070</v>
      </c>
      <c r="E31" s="82">
        <v>63.31</v>
      </c>
      <c r="F31" s="82">
        <v>16.37</v>
      </c>
      <c r="G31" s="82">
        <v>46.94</v>
      </c>
    </row>
    <row r="32" spans="1:7">
      <c r="A32" t="s">
        <v>986</v>
      </c>
      <c r="B32" t="s">
        <v>1023</v>
      </c>
      <c r="C32" s="81" t="s">
        <v>1071</v>
      </c>
      <c r="D32" s="81" t="s">
        <v>1072</v>
      </c>
      <c r="E32" s="82">
        <v>14.09</v>
      </c>
      <c r="F32" s="82">
        <v>3.65</v>
      </c>
      <c r="G32" s="82">
        <v>10.44</v>
      </c>
    </row>
    <row r="33" spans="1:7">
      <c r="A33" t="s">
        <v>986</v>
      </c>
      <c r="B33" t="s">
        <v>1073</v>
      </c>
      <c r="C33" s="81" t="s">
        <v>1074</v>
      </c>
      <c r="D33" s="81" t="s">
        <v>1075</v>
      </c>
      <c r="E33" s="82">
        <v>1533.54</v>
      </c>
      <c r="F33" s="82">
        <v>1088.82</v>
      </c>
      <c r="G33" s="82">
        <v>444.72</v>
      </c>
    </row>
    <row r="34" spans="1:7">
      <c r="A34" t="s">
        <v>986</v>
      </c>
      <c r="B34" t="s">
        <v>1073</v>
      </c>
      <c r="C34" s="81" t="s">
        <v>1076</v>
      </c>
      <c r="D34" s="81" t="s">
        <v>1077</v>
      </c>
      <c r="E34" s="82">
        <v>569.99</v>
      </c>
      <c r="F34" s="82">
        <v>363.37</v>
      </c>
      <c r="G34" s="82">
        <v>206.62</v>
      </c>
    </row>
    <row r="35" spans="1:7">
      <c r="A35" t="s">
        <v>986</v>
      </c>
      <c r="B35" t="s">
        <v>1073</v>
      </c>
      <c r="C35" s="81" t="s">
        <v>1078</v>
      </c>
      <c r="D35" s="81" t="s">
        <v>1079</v>
      </c>
      <c r="E35" s="82">
        <v>515.51</v>
      </c>
      <c r="F35" s="82">
        <v>186.16</v>
      </c>
      <c r="G35" s="82">
        <v>329.35</v>
      </c>
    </row>
    <row r="36" spans="1:7">
      <c r="A36" t="s">
        <v>986</v>
      </c>
      <c r="B36" t="s">
        <v>1073</v>
      </c>
      <c r="C36" s="81" t="s">
        <v>1080</v>
      </c>
      <c r="D36" s="81" t="s">
        <v>1081</v>
      </c>
      <c r="E36" s="82">
        <v>293.06</v>
      </c>
      <c r="F36" s="82">
        <v>69.19</v>
      </c>
      <c r="G36" s="82">
        <v>223.87</v>
      </c>
    </row>
    <row r="37" spans="1:7">
      <c r="A37" t="s">
        <v>986</v>
      </c>
      <c r="B37" t="s">
        <v>1073</v>
      </c>
      <c r="C37" s="81" t="s">
        <v>1082</v>
      </c>
      <c r="D37" s="81" t="s">
        <v>1083</v>
      </c>
      <c r="E37" s="82">
        <v>105.61</v>
      </c>
      <c r="F37" s="82">
        <v>38.14</v>
      </c>
      <c r="G37" s="82">
        <v>67.47</v>
      </c>
    </row>
    <row r="38" spans="1:7">
      <c r="A38" t="s">
        <v>986</v>
      </c>
      <c r="B38" t="s">
        <v>1073</v>
      </c>
      <c r="C38" s="81" t="s">
        <v>1084</v>
      </c>
      <c r="D38" s="81" t="s">
        <v>1085</v>
      </c>
      <c r="E38" s="82">
        <v>67.38</v>
      </c>
      <c r="F38" s="82">
        <v>29.95</v>
      </c>
      <c r="G38" s="82">
        <v>37.43</v>
      </c>
    </row>
    <row r="39" spans="1:7">
      <c r="A39" t="s">
        <v>986</v>
      </c>
      <c r="B39" t="s">
        <v>1073</v>
      </c>
      <c r="C39" s="81" t="s">
        <v>1086</v>
      </c>
      <c r="D39" s="81" t="s">
        <v>1087</v>
      </c>
      <c r="E39" s="82">
        <v>3500</v>
      </c>
      <c r="F39" s="82">
        <v>3287.15</v>
      </c>
      <c r="G39" s="82">
        <v>212.85</v>
      </c>
    </row>
    <row r="40" spans="1:7">
      <c r="A40" t="s">
        <v>986</v>
      </c>
      <c r="B40" t="s">
        <v>1088</v>
      </c>
      <c r="C40" s="81" t="s">
        <v>1089</v>
      </c>
      <c r="D40" s="81" t="s">
        <v>1090</v>
      </c>
      <c r="E40" s="82">
        <v>1768</v>
      </c>
      <c r="F40" s="82">
        <v>457.24</v>
      </c>
      <c r="G40" s="82">
        <v>1310.76</v>
      </c>
    </row>
    <row r="41" spans="1:7">
      <c r="A41" t="s">
        <v>986</v>
      </c>
      <c r="B41" t="s">
        <v>1091</v>
      </c>
      <c r="C41" s="81" t="s">
        <v>1092</v>
      </c>
      <c r="D41" s="81" t="s">
        <v>1093</v>
      </c>
      <c r="E41" s="82">
        <v>720</v>
      </c>
      <c r="F41" s="82">
        <v>260</v>
      </c>
      <c r="G41" s="82">
        <v>460</v>
      </c>
    </row>
    <row r="42" spans="1:7">
      <c r="A42" t="s">
        <v>986</v>
      </c>
      <c r="B42" t="s">
        <v>1091</v>
      </c>
      <c r="C42" s="81" t="s">
        <v>1094</v>
      </c>
      <c r="D42" s="81" t="s">
        <v>1095</v>
      </c>
      <c r="E42" s="82">
        <v>567.1</v>
      </c>
      <c r="F42" s="82">
        <v>204.8</v>
      </c>
      <c r="G42" s="82">
        <v>362.3</v>
      </c>
    </row>
    <row r="43" spans="1:7">
      <c r="A43" t="s">
        <v>986</v>
      </c>
      <c r="B43" t="s">
        <v>1091</v>
      </c>
      <c r="C43" s="81" t="s">
        <v>1096</v>
      </c>
      <c r="D43" s="81" t="s">
        <v>1097</v>
      </c>
      <c r="E43" s="82">
        <v>404.78</v>
      </c>
      <c r="F43" s="82">
        <v>287.39</v>
      </c>
      <c r="G43" s="82">
        <v>117.39</v>
      </c>
    </row>
    <row r="44" spans="1:7">
      <c r="A44" t="s">
        <v>986</v>
      </c>
      <c r="B44" t="s">
        <v>1091</v>
      </c>
      <c r="C44" s="81" t="s">
        <v>1098</v>
      </c>
      <c r="D44" s="81" t="s">
        <v>1099</v>
      </c>
      <c r="E44" s="82">
        <v>215.39</v>
      </c>
      <c r="F44" s="82">
        <v>104.71</v>
      </c>
      <c r="G44" s="82">
        <v>110.68</v>
      </c>
    </row>
    <row r="45" spans="1:7">
      <c r="A45" t="s">
        <v>986</v>
      </c>
      <c r="B45" t="s">
        <v>1100</v>
      </c>
      <c r="C45" s="81" t="s">
        <v>1101</v>
      </c>
      <c r="D45" s="81" t="s">
        <v>1102</v>
      </c>
      <c r="E45" s="82">
        <v>3899</v>
      </c>
      <c r="F45" s="82">
        <v>3123.17</v>
      </c>
      <c r="G45" s="82">
        <v>775.83</v>
      </c>
    </row>
    <row r="46" spans="1:7">
      <c r="A46" t="s">
        <v>986</v>
      </c>
      <c r="B46" t="s">
        <v>1100</v>
      </c>
      <c r="C46" s="81" t="s">
        <v>1103</v>
      </c>
      <c r="D46" s="81" t="s">
        <v>1104</v>
      </c>
      <c r="E46" s="82">
        <v>43820</v>
      </c>
      <c r="F46" s="82">
        <v>43778.61</v>
      </c>
      <c r="G46" s="82">
        <v>41.39</v>
      </c>
    </row>
    <row r="47" spans="1:7">
      <c r="A47" t="s">
        <v>986</v>
      </c>
      <c r="B47" t="s">
        <v>1105</v>
      </c>
      <c r="C47" s="81" t="s">
        <v>1106</v>
      </c>
      <c r="D47" s="81" t="s">
        <v>1107</v>
      </c>
      <c r="E47" s="82">
        <v>17896.66</v>
      </c>
      <c r="F47" s="82">
        <v>3169.2</v>
      </c>
      <c r="G47" s="82">
        <v>14727.46</v>
      </c>
    </row>
    <row r="48" spans="1:7">
      <c r="A48" t="s">
        <v>986</v>
      </c>
      <c r="B48" t="s">
        <v>1105</v>
      </c>
      <c r="C48" s="81" t="s">
        <v>1108</v>
      </c>
      <c r="D48" s="81" t="s">
        <v>1090</v>
      </c>
      <c r="E48" s="82">
        <v>5752.57</v>
      </c>
      <c r="F48" s="82">
        <v>5315.25</v>
      </c>
      <c r="G48" s="82">
        <v>437.32</v>
      </c>
    </row>
    <row r="49" spans="1:7">
      <c r="A49" t="s">
        <v>986</v>
      </c>
      <c r="B49" t="s">
        <v>1105</v>
      </c>
      <c r="C49" s="81" t="s">
        <v>1109</v>
      </c>
      <c r="D49" s="81" t="s">
        <v>1107</v>
      </c>
      <c r="E49" s="82">
        <v>9773.6</v>
      </c>
      <c r="F49" s="82">
        <v>1730.74</v>
      </c>
      <c r="G49" s="82">
        <v>8042.86</v>
      </c>
    </row>
    <row r="50" spans="1:7">
      <c r="A50" t="s">
        <v>986</v>
      </c>
      <c r="B50" t="s">
        <v>1105</v>
      </c>
      <c r="C50" s="81" t="s">
        <v>1110</v>
      </c>
      <c r="D50" s="81" t="s">
        <v>1111</v>
      </c>
      <c r="E50" s="82">
        <v>4599</v>
      </c>
      <c r="F50" s="82">
        <v>4052.71</v>
      </c>
      <c r="G50" s="82">
        <v>546.29</v>
      </c>
    </row>
    <row r="51" spans="1:7">
      <c r="A51" t="s">
        <v>986</v>
      </c>
      <c r="B51" t="s">
        <v>1105</v>
      </c>
      <c r="C51" s="81" t="s">
        <v>1112</v>
      </c>
      <c r="D51" s="81" t="s">
        <v>1113</v>
      </c>
      <c r="E51" s="82">
        <v>3900</v>
      </c>
      <c r="F51" s="82">
        <v>690.61</v>
      </c>
      <c r="G51" s="82">
        <v>3209.39</v>
      </c>
    </row>
    <row r="52" spans="1:7">
      <c r="A52" t="s">
        <v>986</v>
      </c>
      <c r="B52" t="s">
        <v>1105</v>
      </c>
      <c r="C52" s="81" t="s">
        <v>1114</v>
      </c>
      <c r="D52" s="81" t="s">
        <v>1115</v>
      </c>
      <c r="E52" s="82">
        <v>1464.6</v>
      </c>
      <c r="F52" s="82">
        <v>259.37</v>
      </c>
      <c r="G52" s="82">
        <v>1205.23</v>
      </c>
    </row>
    <row r="53" spans="1:7">
      <c r="A53" t="s">
        <v>986</v>
      </c>
      <c r="B53" t="s">
        <v>1105</v>
      </c>
      <c r="C53" s="81" t="s">
        <v>1116</v>
      </c>
      <c r="D53" s="81" t="s">
        <v>1117</v>
      </c>
      <c r="E53" s="82">
        <v>595</v>
      </c>
      <c r="F53" s="82">
        <v>524.33000000000004</v>
      </c>
      <c r="G53" s="82">
        <v>70.67</v>
      </c>
    </row>
    <row r="54" spans="1:7">
      <c r="A54" t="s">
        <v>986</v>
      </c>
      <c r="B54" t="s">
        <v>1105</v>
      </c>
      <c r="C54" s="81" t="s">
        <v>1118</v>
      </c>
      <c r="D54" s="81" t="s">
        <v>1119</v>
      </c>
      <c r="E54" s="82">
        <v>538</v>
      </c>
      <c r="F54" s="82">
        <v>89.66</v>
      </c>
      <c r="G54" s="82">
        <v>448.34</v>
      </c>
    </row>
    <row r="55" spans="1:7">
      <c r="A55" t="s">
        <v>986</v>
      </c>
      <c r="B55" t="s">
        <v>1105</v>
      </c>
      <c r="C55" s="81" t="s">
        <v>1120</v>
      </c>
      <c r="D55" s="81" t="s">
        <v>1121</v>
      </c>
      <c r="E55" s="82">
        <v>394.65</v>
      </c>
      <c r="F55" s="82">
        <v>280.20999999999998</v>
      </c>
      <c r="G55" s="82">
        <v>114.44</v>
      </c>
    </row>
    <row r="56" spans="1:7">
      <c r="A56" t="s">
        <v>986</v>
      </c>
      <c r="B56" t="s">
        <v>1105</v>
      </c>
      <c r="C56" s="81" t="s">
        <v>1122</v>
      </c>
      <c r="D56" s="81" t="s">
        <v>1123</v>
      </c>
      <c r="E56" s="82">
        <v>326.63</v>
      </c>
      <c r="F56" s="82">
        <v>208.23</v>
      </c>
      <c r="G56" s="82">
        <v>118.4</v>
      </c>
    </row>
    <row r="57" spans="1:7">
      <c r="A57" t="s">
        <v>986</v>
      </c>
      <c r="B57" t="s">
        <v>1105</v>
      </c>
      <c r="C57" s="81" t="s">
        <v>1124</v>
      </c>
      <c r="D57" s="81" t="s">
        <v>1125</v>
      </c>
      <c r="E57" s="82">
        <v>14500</v>
      </c>
      <c r="F57" s="82">
        <v>13618.17</v>
      </c>
      <c r="G57" s="82">
        <v>881.83</v>
      </c>
    </row>
    <row r="58" spans="1:7">
      <c r="A58" s="1" t="s">
        <v>987</v>
      </c>
      <c r="B58" t="s">
        <v>1105</v>
      </c>
      <c r="C58" s="81" t="s">
        <v>1126</v>
      </c>
      <c r="D58" s="81" t="s">
        <v>1127</v>
      </c>
      <c r="E58" s="82">
        <v>3250.8</v>
      </c>
      <c r="F58" s="82">
        <v>3053.09</v>
      </c>
      <c r="G58" s="82">
        <v>197.71</v>
      </c>
    </row>
    <row r="59" spans="1:7">
      <c r="A59" s="1" t="s">
        <v>988</v>
      </c>
      <c r="B59" t="s">
        <v>1012</v>
      </c>
      <c r="C59" s="81" t="s">
        <v>1128</v>
      </c>
      <c r="D59" s="81" t="s">
        <v>1129</v>
      </c>
      <c r="E59" s="82">
        <v>120.25</v>
      </c>
      <c r="F59" s="82">
        <v>2.5</v>
      </c>
      <c r="G59" s="82">
        <v>117.75</v>
      </c>
    </row>
    <row r="60" spans="1:7">
      <c r="A60" s="1" t="s">
        <v>988</v>
      </c>
      <c r="B60" t="s">
        <v>1012</v>
      </c>
      <c r="C60" s="81" t="s">
        <v>1130</v>
      </c>
      <c r="D60" s="81" t="s">
        <v>1131</v>
      </c>
      <c r="E60" s="82">
        <v>401.99</v>
      </c>
      <c r="F60" s="82">
        <v>8.3800000000000008</v>
      </c>
      <c r="G60" s="82">
        <v>393.61</v>
      </c>
    </row>
    <row r="61" spans="1:7">
      <c r="A61" s="1" t="s">
        <v>988</v>
      </c>
      <c r="B61" t="s">
        <v>1012</v>
      </c>
      <c r="C61" s="81" t="s">
        <v>1132</v>
      </c>
      <c r="D61" s="81" t="s">
        <v>1133</v>
      </c>
      <c r="E61" s="82">
        <v>1500</v>
      </c>
      <c r="F61" s="82">
        <v>1357.46</v>
      </c>
      <c r="G61" s="82">
        <v>142.54</v>
      </c>
    </row>
    <row r="62" spans="1:7">
      <c r="A62" s="1" t="s">
        <v>988</v>
      </c>
      <c r="B62" t="s">
        <v>1012</v>
      </c>
      <c r="C62" s="81" t="s">
        <v>1134</v>
      </c>
      <c r="D62" s="81" t="s">
        <v>1135</v>
      </c>
      <c r="E62" s="82">
        <v>1225</v>
      </c>
      <c r="F62" s="82">
        <v>1108.5899999999999</v>
      </c>
      <c r="G62" s="82">
        <v>116.41</v>
      </c>
    </row>
    <row r="63" spans="1:7">
      <c r="A63" s="1" t="s">
        <v>988</v>
      </c>
      <c r="B63" t="s">
        <v>1012</v>
      </c>
      <c r="C63" s="81" t="s">
        <v>1136</v>
      </c>
      <c r="D63" s="81" t="s">
        <v>1137</v>
      </c>
      <c r="E63" s="82">
        <v>1190.3800000000001</v>
      </c>
      <c r="F63" s="82">
        <v>914.21</v>
      </c>
      <c r="G63" s="82">
        <v>276.17</v>
      </c>
    </row>
    <row r="64" spans="1:7">
      <c r="A64" s="1" t="s">
        <v>988</v>
      </c>
      <c r="B64" t="s">
        <v>1012</v>
      </c>
      <c r="C64" s="81" t="s">
        <v>1138</v>
      </c>
      <c r="D64" s="81" t="s">
        <v>1139</v>
      </c>
      <c r="E64" s="82">
        <v>599.91999999999996</v>
      </c>
      <c r="F64" s="82">
        <v>199.98</v>
      </c>
      <c r="G64" s="82">
        <v>399.94</v>
      </c>
    </row>
    <row r="65" spans="1:7">
      <c r="A65" s="1" t="s">
        <v>988</v>
      </c>
      <c r="B65" t="s">
        <v>1012</v>
      </c>
      <c r="C65" s="81" t="s">
        <v>1140</v>
      </c>
      <c r="D65" s="81" t="s">
        <v>1141</v>
      </c>
      <c r="E65" s="82">
        <v>399.99</v>
      </c>
      <c r="F65" s="82">
        <v>133.34</v>
      </c>
      <c r="G65" s="82">
        <v>266.64999999999998</v>
      </c>
    </row>
    <row r="66" spans="1:7">
      <c r="A66" s="1" t="s">
        <v>988</v>
      </c>
      <c r="B66" t="s">
        <v>1012</v>
      </c>
      <c r="C66" s="81" t="s">
        <v>1142</v>
      </c>
      <c r="D66" s="81" t="s">
        <v>1143</v>
      </c>
      <c r="E66" s="82">
        <v>361.24</v>
      </c>
      <c r="F66" s="82">
        <v>230.29</v>
      </c>
      <c r="G66" s="82">
        <v>130.94999999999999</v>
      </c>
    </row>
    <row r="67" spans="1:7">
      <c r="A67" s="1" t="s">
        <v>988</v>
      </c>
      <c r="B67" t="s">
        <v>1012</v>
      </c>
      <c r="C67" s="81" t="s">
        <v>1144</v>
      </c>
      <c r="D67" s="81" t="s">
        <v>1145</v>
      </c>
      <c r="E67" s="82">
        <v>249</v>
      </c>
      <c r="F67" s="82">
        <v>176.79</v>
      </c>
      <c r="G67" s="82">
        <v>72.209999999999994</v>
      </c>
    </row>
    <row r="68" spans="1:7">
      <c r="A68" s="1" t="s">
        <v>988</v>
      </c>
      <c r="B68" t="s">
        <v>1012</v>
      </c>
      <c r="C68" s="81" t="s">
        <v>1146</v>
      </c>
      <c r="D68" s="81" t="s">
        <v>1135</v>
      </c>
      <c r="E68" s="82">
        <v>175</v>
      </c>
      <c r="F68" s="82">
        <v>158.37</v>
      </c>
      <c r="G68" s="82">
        <v>16.63</v>
      </c>
    </row>
    <row r="69" spans="1:7">
      <c r="A69" s="1" t="s">
        <v>988</v>
      </c>
      <c r="B69" t="s">
        <v>1023</v>
      </c>
      <c r="C69" s="81" t="s">
        <v>1147</v>
      </c>
      <c r="D69" s="81" t="s">
        <v>1148</v>
      </c>
      <c r="E69" s="82">
        <v>975</v>
      </c>
      <c r="F69" s="82">
        <v>875</v>
      </c>
      <c r="G69" s="82">
        <v>100</v>
      </c>
    </row>
    <row r="70" spans="1:7">
      <c r="A70" s="1" t="s">
        <v>988</v>
      </c>
      <c r="B70" t="s">
        <v>1023</v>
      </c>
      <c r="C70" s="81" t="s">
        <v>1149</v>
      </c>
      <c r="D70" s="81" t="s">
        <v>1150</v>
      </c>
      <c r="E70" s="82">
        <v>650</v>
      </c>
      <c r="F70" s="82">
        <v>409.79</v>
      </c>
      <c r="G70" s="82">
        <v>240.21</v>
      </c>
    </row>
    <row r="71" spans="1:7">
      <c r="A71" s="1" t="s">
        <v>988</v>
      </c>
      <c r="B71" t="s">
        <v>1023</v>
      </c>
      <c r="C71" s="81" t="s">
        <v>1151</v>
      </c>
      <c r="D71" s="81" t="s">
        <v>1090</v>
      </c>
      <c r="E71" s="82">
        <v>521.04999999999995</v>
      </c>
      <c r="F71" s="82">
        <v>408.19</v>
      </c>
      <c r="G71" s="82">
        <v>112.86</v>
      </c>
    </row>
    <row r="72" spans="1:7">
      <c r="A72" s="1" t="s">
        <v>988</v>
      </c>
      <c r="B72" t="s">
        <v>1023</v>
      </c>
      <c r="C72" s="81" t="s">
        <v>1152</v>
      </c>
      <c r="D72" s="81" t="s">
        <v>1153</v>
      </c>
      <c r="E72" s="82">
        <v>201.57</v>
      </c>
      <c r="F72" s="82">
        <v>121.88</v>
      </c>
      <c r="G72" s="82">
        <v>79.69</v>
      </c>
    </row>
    <row r="73" spans="1:7">
      <c r="A73" s="1" t="s">
        <v>988</v>
      </c>
      <c r="B73" t="s">
        <v>1073</v>
      </c>
      <c r="C73" s="81" t="s">
        <v>1154</v>
      </c>
      <c r="D73" s="81" t="s">
        <v>1155</v>
      </c>
      <c r="E73" s="82">
        <v>2214.06</v>
      </c>
      <c r="F73" s="82">
        <v>738.02</v>
      </c>
      <c r="G73" s="82">
        <v>1476.04</v>
      </c>
    </row>
    <row r="74" spans="1:7">
      <c r="A74" s="1" t="s">
        <v>988</v>
      </c>
      <c r="B74" t="s">
        <v>1073</v>
      </c>
      <c r="C74" s="81" t="s">
        <v>1156</v>
      </c>
      <c r="D74" s="81" t="s">
        <v>1157</v>
      </c>
      <c r="E74" s="82">
        <v>614</v>
      </c>
      <c r="F74" s="82">
        <v>68.23</v>
      </c>
      <c r="G74" s="82">
        <v>545.77</v>
      </c>
    </row>
    <row r="75" spans="1:7">
      <c r="A75" s="1" t="s">
        <v>988</v>
      </c>
      <c r="B75" t="s">
        <v>1073</v>
      </c>
      <c r="C75" s="81" t="s">
        <v>1158</v>
      </c>
      <c r="D75" s="81" t="s">
        <v>1077</v>
      </c>
      <c r="E75" s="82">
        <v>569.99</v>
      </c>
      <c r="F75" s="82">
        <v>363.37</v>
      </c>
      <c r="G75" s="82">
        <v>206.62</v>
      </c>
    </row>
    <row r="76" spans="1:7">
      <c r="A76" s="1" t="s">
        <v>988</v>
      </c>
      <c r="B76" t="s">
        <v>1073</v>
      </c>
      <c r="C76" s="81" t="s">
        <v>1159</v>
      </c>
      <c r="D76" s="81" t="s">
        <v>1160</v>
      </c>
      <c r="E76" s="82">
        <v>323.19</v>
      </c>
      <c r="F76" s="82">
        <v>103.25</v>
      </c>
      <c r="G76" s="82">
        <v>219.94</v>
      </c>
    </row>
    <row r="77" spans="1:7">
      <c r="A77" s="1" t="s">
        <v>988</v>
      </c>
      <c r="B77" t="s">
        <v>1073</v>
      </c>
      <c r="C77" s="81" t="s">
        <v>1161</v>
      </c>
      <c r="D77" s="81" t="s">
        <v>1162</v>
      </c>
      <c r="E77" s="82">
        <v>217.79</v>
      </c>
      <c r="F77" s="82">
        <v>154.63</v>
      </c>
      <c r="G77" s="82">
        <v>63.16</v>
      </c>
    </row>
    <row r="78" spans="1:7">
      <c r="A78" s="1" t="s">
        <v>988</v>
      </c>
      <c r="B78" t="s">
        <v>1073</v>
      </c>
      <c r="C78" s="81" t="s">
        <v>1163</v>
      </c>
      <c r="D78" s="81" t="s">
        <v>1164</v>
      </c>
      <c r="E78" s="82">
        <v>121.79</v>
      </c>
      <c r="F78" s="82">
        <v>86.47</v>
      </c>
      <c r="G78" s="82">
        <v>35.32</v>
      </c>
    </row>
    <row r="79" spans="1:7">
      <c r="A79" s="1" t="s">
        <v>988</v>
      </c>
      <c r="B79" t="s">
        <v>1073</v>
      </c>
      <c r="C79" s="81" t="s">
        <v>1165</v>
      </c>
      <c r="D79" s="81" t="s">
        <v>1166</v>
      </c>
      <c r="E79" s="82">
        <v>67.38</v>
      </c>
      <c r="F79" s="82">
        <v>29.95</v>
      </c>
      <c r="G79" s="82">
        <v>37.43</v>
      </c>
    </row>
    <row r="80" spans="1:7">
      <c r="A80" s="1" t="s">
        <v>988</v>
      </c>
      <c r="B80" t="s">
        <v>1088</v>
      </c>
      <c r="C80" s="81" t="s">
        <v>1167</v>
      </c>
      <c r="D80" s="81" t="s">
        <v>1168</v>
      </c>
      <c r="E80" s="82">
        <v>2475</v>
      </c>
      <c r="F80" s="82">
        <v>2417.06</v>
      </c>
      <c r="G80" s="82">
        <v>57.94</v>
      </c>
    </row>
    <row r="81" spans="1:7">
      <c r="A81" s="1" t="s">
        <v>988</v>
      </c>
      <c r="B81" t="s">
        <v>1088</v>
      </c>
      <c r="C81" s="81" t="s">
        <v>1169</v>
      </c>
      <c r="D81" s="81" t="s">
        <v>1090</v>
      </c>
      <c r="E81" s="82">
        <v>2500</v>
      </c>
      <c r="F81" s="82">
        <v>2495.0500000000002</v>
      </c>
      <c r="G81" s="82">
        <v>4.95</v>
      </c>
    </row>
    <row r="82" spans="1:7">
      <c r="A82" s="1" t="s">
        <v>988</v>
      </c>
      <c r="B82" t="s">
        <v>1091</v>
      </c>
      <c r="C82" s="81" t="s">
        <v>1170</v>
      </c>
      <c r="D82" s="81" t="s">
        <v>1171</v>
      </c>
      <c r="E82" s="82">
        <v>870</v>
      </c>
      <c r="F82" s="82">
        <v>314.16000000000003</v>
      </c>
      <c r="G82" s="82">
        <v>555.84</v>
      </c>
    </row>
    <row r="83" spans="1:7">
      <c r="A83" s="1" t="s">
        <v>988</v>
      </c>
      <c r="B83" t="s">
        <v>1091</v>
      </c>
      <c r="C83" s="81" t="s">
        <v>1172</v>
      </c>
      <c r="D83" s="81" t="s">
        <v>1173</v>
      </c>
      <c r="E83" s="82">
        <v>623.96</v>
      </c>
      <c r="F83" s="82">
        <v>225.32</v>
      </c>
      <c r="G83" s="82">
        <v>398.64</v>
      </c>
    </row>
    <row r="84" spans="1:7">
      <c r="A84" s="1" t="s">
        <v>988</v>
      </c>
      <c r="B84" t="s">
        <v>1091</v>
      </c>
      <c r="C84" s="81" t="s">
        <v>1174</v>
      </c>
      <c r="D84" s="81" t="s">
        <v>1097</v>
      </c>
      <c r="E84" s="82">
        <v>349.42</v>
      </c>
      <c r="F84" s="82">
        <v>222.76</v>
      </c>
      <c r="G84" s="82">
        <v>126.66</v>
      </c>
    </row>
    <row r="85" spans="1:7">
      <c r="A85" s="1" t="s">
        <v>988</v>
      </c>
      <c r="B85" t="s">
        <v>1091</v>
      </c>
      <c r="C85" s="81" t="s">
        <v>1175</v>
      </c>
      <c r="D85" s="81" t="s">
        <v>1097</v>
      </c>
      <c r="E85" s="82">
        <v>229.44</v>
      </c>
      <c r="F85" s="82">
        <v>125.47</v>
      </c>
      <c r="G85" s="82">
        <v>103.97</v>
      </c>
    </row>
    <row r="86" spans="1:7">
      <c r="A86" s="1" t="s">
        <v>988</v>
      </c>
      <c r="B86" t="s">
        <v>1100</v>
      </c>
      <c r="C86" s="81" t="s">
        <v>1176</v>
      </c>
      <c r="D86" s="81" t="s">
        <v>1177</v>
      </c>
      <c r="E86" s="82">
        <v>4035</v>
      </c>
      <c r="F86" s="82">
        <v>588.44000000000005</v>
      </c>
      <c r="G86" s="82">
        <v>3446.56</v>
      </c>
    </row>
    <row r="87" spans="1:7">
      <c r="A87" s="1" t="s">
        <v>988</v>
      </c>
      <c r="B87" t="s">
        <v>1100</v>
      </c>
      <c r="C87" s="81" t="s">
        <v>1178</v>
      </c>
      <c r="D87" s="81" t="s">
        <v>1179</v>
      </c>
      <c r="E87" s="82">
        <v>1603.89</v>
      </c>
      <c r="F87" s="82">
        <v>1566.34</v>
      </c>
      <c r="G87" s="82">
        <v>37.549999999999997</v>
      </c>
    </row>
    <row r="88" spans="1:7">
      <c r="A88" s="1" t="s">
        <v>988</v>
      </c>
      <c r="B88" t="s">
        <v>1100</v>
      </c>
      <c r="C88" s="81" t="s">
        <v>1180</v>
      </c>
      <c r="D88" s="81" t="s">
        <v>1181</v>
      </c>
      <c r="E88" s="82">
        <v>323.5</v>
      </c>
      <c r="F88" s="82">
        <v>47.18</v>
      </c>
      <c r="G88" s="82">
        <v>276.32</v>
      </c>
    </row>
    <row r="89" spans="1:7">
      <c r="A89" s="1" t="s">
        <v>988</v>
      </c>
      <c r="B89" t="s">
        <v>1100</v>
      </c>
      <c r="C89" s="81" t="s">
        <v>1182</v>
      </c>
      <c r="D89" s="81" t="s">
        <v>1183</v>
      </c>
      <c r="E89" s="82">
        <v>200</v>
      </c>
      <c r="F89" s="82">
        <v>27.08</v>
      </c>
      <c r="G89" s="82">
        <v>172.92</v>
      </c>
    </row>
    <row r="90" spans="1:7">
      <c r="A90" s="1" t="s">
        <v>988</v>
      </c>
      <c r="B90" t="s">
        <v>1100</v>
      </c>
      <c r="C90" s="81" t="s">
        <v>1184</v>
      </c>
      <c r="D90" s="81" t="s">
        <v>1185</v>
      </c>
      <c r="E90" s="82">
        <v>43820</v>
      </c>
      <c r="F90" s="82">
        <v>43778.61</v>
      </c>
      <c r="G90" s="82">
        <v>41.39</v>
      </c>
    </row>
    <row r="91" spans="1:7">
      <c r="A91" s="1" t="s">
        <v>988</v>
      </c>
      <c r="B91" t="s">
        <v>1105</v>
      </c>
      <c r="C91" s="81" t="s">
        <v>1186</v>
      </c>
      <c r="D91" s="81" t="s">
        <v>1187</v>
      </c>
      <c r="E91" s="82">
        <v>7001.1</v>
      </c>
      <c r="F91" s="82">
        <v>6335.82</v>
      </c>
      <c r="G91" s="82">
        <v>665.28</v>
      </c>
    </row>
    <row r="92" spans="1:7">
      <c r="A92" s="1" t="s">
        <v>988</v>
      </c>
      <c r="B92" t="s">
        <v>1105</v>
      </c>
      <c r="C92" s="81" t="s">
        <v>1188</v>
      </c>
      <c r="D92" s="81" t="s">
        <v>1189</v>
      </c>
      <c r="E92" s="82">
        <v>636</v>
      </c>
      <c r="F92" s="82">
        <v>517.95000000000005</v>
      </c>
      <c r="G92" s="82">
        <v>118.05</v>
      </c>
    </row>
    <row r="93" spans="1:7">
      <c r="A93" s="1" t="s">
        <v>988</v>
      </c>
      <c r="B93" t="s">
        <v>1105</v>
      </c>
      <c r="C93" s="81" t="s">
        <v>1190</v>
      </c>
      <c r="D93" s="81" t="s">
        <v>1111</v>
      </c>
      <c r="E93" s="82">
        <v>1385.5</v>
      </c>
      <c r="F93" s="82">
        <v>1253.8399999999999</v>
      </c>
      <c r="G93" s="82">
        <v>131.66</v>
      </c>
    </row>
    <row r="94" spans="1:7">
      <c r="A94" s="1" t="s">
        <v>988</v>
      </c>
      <c r="B94" t="s">
        <v>1105</v>
      </c>
      <c r="C94" s="81" t="s">
        <v>1191</v>
      </c>
      <c r="D94" s="81" t="s">
        <v>1123</v>
      </c>
      <c r="E94" s="82">
        <v>326.63</v>
      </c>
      <c r="F94" s="82">
        <v>208.23</v>
      </c>
      <c r="G94" s="82">
        <v>118.4</v>
      </c>
    </row>
    <row r="95" spans="1:7">
      <c r="A95" s="1" t="s">
        <v>988</v>
      </c>
      <c r="B95" t="s">
        <v>1105</v>
      </c>
      <c r="C95" s="81" t="s">
        <v>1192</v>
      </c>
      <c r="D95" s="81" t="s">
        <v>1193</v>
      </c>
      <c r="E95" s="82">
        <v>130.53</v>
      </c>
      <c r="F95" s="82">
        <v>39.44</v>
      </c>
      <c r="G95" s="82">
        <v>91.09</v>
      </c>
    </row>
    <row r="96" spans="1:7">
      <c r="A96" s="1" t="s">
        <v>988</v>
      </c>
      <c r="B96" t="s">
        <v>1105</v>
      </c>
      <c r="C96" s="81" t="s">
        <v>1194</v>
      </c>
      <c r="D96" s="81" t="s">
        <v>1090</v>
      </c>
      <c r="E96" s="82">
        <v>15000</v>
      </c>
      <c r="F96" s="82">
        <v>14626.34</v>
      </c>
      <c r="G96" s="82">
        <v>373.66</v>
      </c>
    </row>
    <row r="97" spans="1:7">
      <c r="A97" s="1" t="s">
        <v>989</v>
      </c>
      <c r="B97" t="s">
        <v>1012</v>
      </c>
      <c r="C97" s="81" t="s">
        <v>1195</v>
      </c>
      <c r="D97" s="81" t="s">
        <v>1196</v>
      </c>
      <c r="E97" s="82">
        <v>226.36</v>
      </c>
      <c r="F97" s="82">
        <v>11.79</v>
      </c>
      <c r="G97" s="82">
        <v>214.57</v>
      </c>
    </row>
    <row r="98" spans="1:7">
      <c r="A98" s="1" t="s">
        <v>989</v>
      </c>
      <c r="B98" t="s">
        <v>1012</v>
      </c>
      <c r="C98" s="81" t="s">
        <v>1197</v>
      </c>
      <c r="D98" s="81" t="s">
        <v>1198</v>
      </c>
      <c r="E98" s="82">
        <v>534.98</v>
      </c>
      <c r="F98" s="82">
        <v>379.84</v>
      </c>
      <c r="G98" s="82">
        <v>155.13999999999999</v>
      </c>
    </row>
    <row r="99" spans="1:7">
      <c r="A99" s="1" t="s">
        <v>989</v>
      </c>
      <c r="B99" t="s">
        <v>1012</v>
      </c>
      <c r="C99" s="81" t="s">
        <v>1199</v>
      </c>
      <c r="D99" s="81" t="s">
        <v>1200</v>
      </c>
      <c r="E99" s="82">
        <v>499</v>
      </c>
      <c r="F99" s="82">
        <v>318.12</v>
      </c>
      <c r="G99" s="82">
        <v>180.88</v>
      </c>
    </row>
    <row r="100" spans="1:7">
      <c r="A100" s="1" t="s">
        <v>989</v>
      </c>
      <c r="B100" t="s">
        <v>1012</v>
      </c>
      <c r="C100" s="81" t="s">
        <v>1201</v>
      </c>
      <c r="D100" s="81" t="s">
        <v>1202</v>
      </c>
      <c r="E100" s="82">
        <v>413</v>
      </c>
      <c r="F100" s="82">
        <v>317.18</v>
      </c>
      <c r="G100" s="82">
        <v>95.82</v>
      </c>
    </row>
    <row r="101" spans="1:7">
      <c r="A101" s="1" t="s">
        <v>989</v>
      </c>
      <c r="B101" t="s">
        <v>1012</v>
      </c>
      <c r="C101" s="81" t="s">
        <v>1203</v>
      </c>
      <c r="D101" s="81" t="s">
        <v>1204</v>
      </c>
      <c r="E101" s="82">
        <v>279.99</v>
      </c>
      <c r="F101" s="82">
        <v>198.79</v>
      </c>
      <c r="G101" s="82">
        <v>81.2</v>
      </c>
    </row>
    <row r="102" spans="1:7">
      <c r="A102" s="1" t="s">
        <v>989</v>
      </c>
      <c r="B102" t="s">
        <v>1012</v>
      </c>
      <c r="C102" s="81" t="s">
        <v>1205</v>
      </c>
      <c r="D102" s="81" t="s">
        <v>1204</v>
      </c>
      <c r="E102" s="82">
        <v>268</v>
      </c>
      <c r="F102" s="82">
        <v>39.08</v>
      </c>
      <c r="G102" s="82">
        <v>228.92</v>
      </c>
    </row>
    <row r="103" spans="1:7">
      <c r="A103" s="1" t="s">
        <v>989</v>
      </c>
      <c r="B103" t="s">
        <v>1012</v>
      </c>
      <c r="C103" s="81" t="s">
        <v>1206</v>
      </c>
      <c r="D103" s="81" t="s">
        <v>1204</v>
      </c>
      <c r="E103" s="82">
        <v>262</v>
      </c>
      <c r="F103" s="82">
        <v>70.959999999999994</v>
      </c>
      <c r="G103" s="82">
        <v>191.04</v>
      </c>
    </row>
    <row r="104" spans="1:7">
      <c r="A104" s="1" t="s">
        <v>989</v>
      </c>
      <c r="B104" t="s">
        <v>1012</v>
      </c>
      <c r="C104" s="81" t="s">
        <v>1207</v>
      </c>
      <c r="D104" s="81" t="s">
        <v>1139</v>
      </c>
      <c r="E104" s="82">
        <v>171</v>
      </c>
      <c r="F104" s="82">
        <v>121.41</v>
      </c>
      <c r="G104" s="82">
        <v>49.59</v>
      </c>
    </row>
    <row r="105" spans="1:7">
      <c r="A105" s="1" t="s">
        <v>989</v>
      </c>
      <c r="B105" t="s">
        <v>1012</v>
      </c>
      <c r="C105" s="81" t="s">
        <v>1208</v>
      </c>
      <c r="D105" s="81" t="s">
        <v>1209</v>
      </c>
      <c r="E105" s="82">
        <v>129.99</v>
      </c>
      <c r="F105" s="82">
        <v>31.14</v>
      </c>
      <c r="G105" s="82">
        <v>98.85</v>
      </c>
    </row>
    <row r="106" spans="1:7">
      <c r="A106" s="1" t="s">
        <v>989</v>
      </c>
      <c r="B106" t="s">
        <v>1012</v>
      </c>
      <c r="C106" s="81" t="s">
        <v>1210</v>
      </c>
      <c r="D106" s="81" t="s">
        <v>1211</v>
      </c>
      <c r="E106" s="82">
        <v>59</v>
      </c>
      <c r="F106" s="82">
        <v>37.619999999999997</v>
      </c>
      <c r="G106" s="82">
        <v>21.38</v>
      </c>
    </row>
    <row r="107" spans="1:7">
      <c r="A107" s="1" t="s">
        <v>989</v>
      </c>
      <c r="B107" t="s">
        <v>1012</v>
      </c>
      <c r="C107" s="81" t="s">
        <v>1212</v>
      </c>
      <c r="D107" s="81" t="s">
        <v>1090</v>
      </c>
      <c r="E107" s="82">
        <v>63696</v>
      </c>
      <c r="F107" s="82">
        <v>63525.63</v>
      </c>
      <c r="G107" s="82">
        <v>170.37</v>
      </c>
    </row>
    <row r="108" spans="1:7">
      <c r="A108" s="1" t="s">
        <v>989</v>
      </c>
      <c r="B108" t="s">
        <v>1023</v>
      </c>
      <c r="C108" s="81" t="s">
        <v>1213</v>
      </c>
      <c r="D108" s="81" t="s">
        <v>1214</v>
      </c>
      <c r="E108" s="82">
        <v>4130</v>
      </c>
      <c r="F108" s="82">
        <v>3441.66</v>
      </c>
      <c r="G108" s="82">
        <v>688.34</v>
      </c>
    </row>
    <row r="109" spans="1:7">
      <c r="A109" s="1" t="s">
        <v>989</v>
      </c>
      <c r="B109" t="s">
        <v>1023</v>
      </c>
      <c r="C109" s="81" t="s">
        <v>1215</v>
      </c>
      <c r="D109" s="81" t="s">
        <v>1216</v>
      </c>
      <c r="E109" s="82">
        <v>2413.88</v>
      </c>
      <c r="F109" s="82">
        <v>2011.57</v>
      </c>
      <c r="G109" s="82">
        <v>402.31</v>
      </c>
    </row>
    <row r="110" spans="1:7">
      <c r="A110" s="1" t="s">
        <v>989</v>
      </c>
      <c r="B110" t="s">
        <v>1023</v>
      </c>
      <c r="C110" s="81" t="s">
        <v>1217</v>
      </c>
      <c r="D110" s="81" t="s">
        <v>1218</v>
      </c>
      <c r="E110" s="82">
        <v>2273.34</v>
      </c>
      <c r="F110" s="82">
        <v>1326.11</v>
      </c>
      <c r="G110" s="82">
        <v>947.23</v>
      </c>
    </row>
    <row r="111" spans="1:7">
      <c r="A111" s="1" t="s">
        <v>989</v>
      </c>
      <c r="B111" t="s">
        <v>1023</v>
      </c>
      <c r="C111" s="81" t="s">
        <v>1219</v>
      </c>
      <c r="D111" s="81" t="s">
        <v>1220</v>
      </c>
      <c r="E111" s="82">
        <v>2004.43</v>
      </c>
      <c r="F111" s="82">
        <v>1603.54</v>
      </c>
      <c r="G111" s="82">
        <v>400.89</v>
      </c>
    </row>
    <row r="112" spans="1:7">
      <c r="A112" s="1" t="s">
        <v>989</v>
      </c>
      <c r="B112" t="s">
        <v>1023</v>
      </c>
      <c r="C112" s="81" t="s">
        <v>1221</v>
      </c>
      <c r="D112" s="81" t="s">
        <v>1090</v>
      </c>
      <c r="E112" s="82">
        <v>1660</v>
      </c>
      <c r="F112" s="82">
        <v>968.34</v>
      </c>
      <c r="G112" s="82">
        <v>691.66</v>
      </c>
    </row>
    <row r="113" spans="1:7">
      <c r="A113" s="1" t="s">
        <v>989</v>
      </c>
      <c r="B113" t="s">
        <v>1023</v>
      </c>
      <c r="C113" s="81" t="s">
        <v>1222</v>
      </c>
      <c r="D113" s="81" t="s">
        <v>1223</v>
      </c>
      <c r="E113" s="82">
        <v>1294.5999999999999</v>
      </c>
      <c r="F113" s="82">
        <v>1057.26</v>
      </c>
      <c r="G113" s="82">
        <v>237.34</v>
      </c>
    </row>
    <row r="114" spans="1:7">
      <c r="A114" s="1" t="s">
        <v>989</v>
      </c>
      <c r="B114" t="s">
        <v>1023</v>
      </c>
      <c r="C114" s="81" t="s">
        <v>1224</v>
      </c>
      <c r="D114" s="81" t="s">
        <v>1225</v>
      </c>
      <c r="E114" s="82">
        <v>318.11</v>
      </c>
      <c r="F114" s="82">
        <v>259.77999999999997</v>
      </c>
      <c r="G114" s="82">
        <v>58.33</v>
      </c>
    </row>
    <row r="115" spans="1:7">
      <c r="A115" s="1" t="s">
        <v>989</v>
      </c>
      <c r="B115" t="s">
        <v>1023</v>
      </c>
      <c r="C115" s="81" t="s">
        <v>1226</v>
      </c>
      <c r="D115" s="81" t="s">
        <v>1227</v>
      </c>
      <c r="E115" s="82">
        <v>200.17</v>
      </c>
      <c r="F115" s="82">
        <v>158.49</v>
      </c>
      <c r="G115" s="82">
        <v>41.68</v>
      </c>
    </row>
    <row r="116" spans="1:7">
      <c r="A116" s="1" t="s">
        <v>989</v>
      </c>
      <c r="B116" t="s">
        <v>1023</v>
      </c>
      <c r="C116" s="81" t="s">
        <v>1228</v>
      </c>
      <c r="D116" s="81" t="s">
        <v>1229</v>
      </c>
      <c r="E116" s="82">
        <v>340</v>
      </c>
      <c r="F116" s="82">
        <v>178.1</v>
      </c>
      <c r="G116" s="82">
        <v>161.9</v>
      </c>
    </row>
    <row r="117" spans="1:7">
      <c r="A117" s="1" t="s">
        <v>989</v>
      </c>
      <c r="B117" t="s">
        <v>1023</v>
      </c>
      <c r="C117" s="81" t="s">
        <v>1230</v>
      </c>
      <c r="D117" s="81" t="s">
        <v>1090</v>
      </c>
      <c r="E117" s="82">
        <v>339.36</v>
      </c>
      <c r="F117" s="82">
        <v>282.8</v>
      </c>
      <c r="G117" s="82">
        <v>56.56</v>
      </c>
    </row>
    <row r="118" spans="1:7">
      <c r="A118" s="1" t="s">
        <v>989</v>
      </c>
      <c r="B118" t="s">
        <v>1023</v>
      </c>
      <c r="C118" s="81" t="s">
        <v>1231</v>
      </c>
      <c r="D118" s="81" t="s">
        <v>1232</v>
      </c>
      <c r="E118" s="82">
        <v>9.1</v>
      </c>
      <c r="F118" s="82">
        <v>5.31</v>
      </c>
      <c r="G118" s="82">
        <v>3.79</v>
      </c>
    </row>
    <row r="119" spans="1:7">
      <c r="A119" s="1" t="s">
        <v>989</v>
      </c>
      <c r="B119" t="s">
        <v>1073</v>
      </c>
      <c r="C119" s="81" t="s">
        <v>1233</v>
      </c>
      <c r="D119" s="81" t="s">
        <v>1234</v>
      </c>
      <c r="E119" s="82">
        <v>766.75</v>
      </c>
      <c r="F119" s="82">
        <v>544.4</v>
      </c>
      <c r="G119" s="82">
        <v>222.35</v>
      </c>
    </row>
    <row r="120" spans="1:7">
      <c r="A120" s="1" t="s">
        <v>989</v>
      </c>
      <c r="B120" t="s">
        <v>1073</v>
      </c>
      <c r="C120" s="81" t="s">
        <v>1235</v>
      </c>
      <c r="D120" s="81" t="s">
        <v>1236</v>
      </c>
      <c r="E120" s="82">
        <v>653.73</v>
      </c>
      <c r="F120" s="82">
        <v>464.15</v>
      </c>
      <c r="G120" s="82">
        <v>189.58</v>
      </c>
    </row>
    <row r="121" spans="1:7">
      <c r="A121" s="1" t="s">
        <v>989</v>
      </c>
      <c r="B121" t="s">
        <v>1073</v>
      </c>
      <c r="C121" s="81" t="s">
        <v>1237</v>
      </c>
      <c r="D121" s="81" t="s">
        <v>1238</v>
      </c>
      <c r="E121" s="82">
        <v>653.73</v>
      </c>
      <c r="F121" s="82">
        <v>464.15</v>
      </c>
      <c r="G121" s="82">
        <v>189.58</v>
      </c>
    </row>
    <row r="122" spans="1:7">
      <c r="A122" s="1" t="s">
        <v>989</v>
      </c>
      <c r="B122" t="s">
        <v>1073</v>
      </c>
      <c r="C122" s="81" t="s">
        <v>1239</v>
      </c>
      <c r="D122" s="81" t="s">
        <v>1240</v>
      </c>
      <c r="E122" s="82">
        <v>484</v>
      </c>
      <c r="F122" s="82">
        <v>343.64</v>
      </c>
      <c r="G122" s="82">
        <v>140.36000000000001</v>
      </c>
    </row>
    <row r="123" spans="1:7">
      <c r="A123" s="1" t="s">
        <v>989</v>
      </c>
      <c r="B123" t="s">
        <v>1073</v>
      </c>
      <c r="C123" s="81" t="s">
        <v>1241</v>
      </c>
      <c r="D123" s="81" t="s">
        <v>1242</v>
      </c>
      <c r="E123" s="82">
        <v>121.79</v>
      </c>
      <c r="F123" s="82">
        <v>86.47</v>
      </c>
      <c r="G123" s="82">
        <v>35.32</v>
      </c>
    </row>
    <row r="124" spans="1:7">
      <c r="A124" s="1" t="s">
        <v>989</v>
      </c>
      <c r="B124" t="s">
        <v>1073</v>
      </c>
      <c r="C124" s="81" t="s">
        <v>1243</v>
      </c>
      <c r="D124" s="81" t="s">
        <v>1244</v>
      </c>
      <c r="E124" s="82">
        <v>67.38</v>
      </c>
      <c r="F124" s="82">
        <v>29.95</v>
      </c>
      <c r="G124" s="82">
        <v>37.43</v>
      </c>
    </row>
    <row r="125" spans="1:7">
      <c r="A125" s="1" t="s">
        <v>989</v>
      </c>
      <c r="B125" t="s">
        <v>1088</v>
      </c>
      <c r="C125" s="81" t="s">
        <v>1245</v>
      </c>
      <c r="D125" s="81" t="s">
        <v>1090</v>
      </c>
      <c r="E125" s="82">
        <v>10968</v>
      </c>
      <c r="F125" s="82">
        <v>10966.93</v>
      </c>
      <c r="G125" s="82">
        <v>1.07</v>
      </c>
    </row>
    <row r="126" spans="1:7">
      <c r="A126" s="1" t="s">
        <v>989</v>
      </c>
      <c r="B126" t="s">
        <v>1091</v>
      </c>
      <c r="C126" s="81" t="s">
        <v>1246</v>
      </c>
      <c r="D126" s="81" t="s">
        <v>1247</v>
      </c>
      <c r="E126" s="82">
        <v>1410</v>
      </c>
      <c r="F126" s="82">
        <v>509.16</v>
      </c>
      <c r="G126" s="82">
        <v>900.84</v>
      </c>
    </row>
    <row r="127" spans="1:7">
      <c r="A127" s="1" t="s">
        <v>989</v>
      </c>
      <c r="B127" t="s">
        <v>1091</v>
      </c>
      <c r="C127" s="81" t="s">
        <v>1248</v>
      </c>
      <c r="D127" s="81" t="s">
        <v>1249</v>
      </c>
      <c r="E127" s="82">
        <v>473.69</v>
      </c>
      <c r="F127" s="82">
        <v>171.06</v>
      </c>
      <c r="G127" s="82">
        <v>302.63</v>
      </c>
    </row>
    <row r="128" spans="1:7">
      <c r="A128" s="1" t="s">
        <v>989</v>
      </c>
      <c r="B128" t="s">
        <v>1091</v>
      </c>
      <c r="C128" s="81" t="s">
        <v>1250</v>
      </c>
      <c r="D128" s="81" t="s">
        <v>1251</v>
      </c>
      <c r="E128" s="82">
        <v>300</v>
      </c>
      <c r="F128" s="82">
        <v>108.34</v>
      </c>
      <c r="G128" s="82">
        <v>191.66</v>
      </c>
    </row>
    <row r="129" spans="1:7">
      <c r="A129" s="1" t="s">
        <v>989</v>
      </c>
      <c r="B129" t="s">
        <v>1091</v>
      </c>
      <c r="C129" s="81" t="s">
        <v>1252</v>
      </c>
      <c r="D129" s="81" t="s">
        <v>1099</v>
      </c>
      <c r="E129" s="82">
        <v>235.47</v>
      </c>
      <c r="F129" s="82">
        <v>128.77000000000001</v>
      </c>
      <c r="G129" s="82">
        <v>106.7</v>
      </c>
    </row>
    <row r="130" spans="1:7">
      <c r="A130" s="1" t="s">
        <v>989</v>
      </c>
      <c r="B130" t="s">
        <v>1091</v>
      </c>
      <c r="C130" s="81" t="s">
        <v>1253</v>
      </c>
      <c r="D130" s="81" t="s">
        <v>1254</v>
      </c>
      <c r="E130" s="82">
        <v>183.25</v>
      </c>
      <c r="F130" s="82">
        <v>66.180000000000007</v>
      </c>
      <c r="G130" s="82">
        <v>117.07</v>
      </c>
    </row>
    <row r="131" spans="1:7">
      <c r="A131" s="1" t="s">
        <v>989</v>
      </c>
      <c r="B131" t="s">
        <v>1091</v>
      </c>
      <c r="C131" s="81" t="s">
        <v>1255</v>
      </c>
      <c r="D131" s="81" t="s">
        <v>1256</v>
      </c>
      <c r="E131" s="82">
        <v>182.04</v>
      </c>
      <c r="F131" s="82">
        <v>116.05</v>
      </c>
      <c r="G131" s="82">
        <v>65.989999999999995</v>
      </c>
    </row>
    <row r="132" spans="1:7">
      <c r="A132" s="1" t="s">
        <v>989</v>
      </c>
      <c r="B132" t="s">
        <v>1091</v>
      </c>
      <c r="C132" s="81" t="s">
        <v>1257</v>
      </c>
      <c r="D132" s="81" t="s">
        <v>1258</v>
      </c>
      <c r="E132" s="82">
        <v>171.52</v>
      </c>
      <c r="F132" s="82">
        <v>121.78</v>
      </c>
      <c r="G132" s="82">
        <v>49.74</v>
      </c>
    </row>
    <row r="133" spans="1:7">
      <c r="A133" s="1" t="s">
        <v>989</v>
      </c>
      <c r="B133" t="s">
        <v>1091</v>
      </c>
      <c r="C133" s="81" t="s">
        <v>1259</v>
      </c>
      <c r="D133" s="81" t="s">
        <v>1097</v>
      </c>
      <c r="E133" s="82">
        <v>166.41</v>
      </c>
      <c r="F133" s="82">
        <v>106.08</v>
      </c>
      <c r="G133" s="82">
        <v>60.33</v>
      </c>
    </row>
    <row r="134" spans="1:7">
      <c r="A134" s="1" t="s">
        <v>989</v>
      </c>
      <c r="B134" t="s">
        <v>1100</v>
      </c>
      <c r="C134" s="81" t="s">
        <v>1260</v>
      </c>
      <c r="D134" s="81" t="s">
        <v>1261</v>
      </c>
      <c r="E134" s="82">
        <v>27999</v>
      </c>
      <c r="F134" s="82">
        <v>25269.05</v>
      </c>
      <c r="G134" s="82">
        <v>2729.95</v>
      </c>
    </row>
    <row r="135" spans="1:7">
      <c r="A135" s="1" t="s">
        <v>989</v>
      </c>
      <c r="B135" t="s">
        <v>1105</v>
      </c>
      <c r="C135" s="81" t="s">
        <v>1262</v>
      </c>
      <c r="D135" s="81" t="s">
        <v>1263</v>
      </c>
      <c r="E135" s="82">
        <v>127</v>
      </c>
      <c r="F135" s="82">
        <v>2.64</v>
      </c>
      <c r="G135" s="82">
        <v>124.36</v>
      </c>
    </row>
    <row r="136" spans="1:7">
      <c r="A136" s="1" t="s">
        <v>989</v>
      </c>
      <c r="B136" t="s">
        <v>1105</v>
      </c>
      <c r="C136" s="81" t="s">
        <v>1264</v>
      </c>
      <c r="D136" s="81" t="s">
        <v>1265</v>
      </c>
      <c r="E136" s="82">
        <v>6269.68</v>
      </c>
      <c r="F136" s="82">
        <v>4815.12</v>
      </c>
      <c r="G136" s="82">
        <v>1454.56</v>
      </c>
    </row>
    <row r="137" spans="1:7">
      <c r="A137" s="1" t="s">
        <v>989</v>
      </c>
      <c r="B137" t="s">
        <v>1105</v>
      </c>
      <c r="C137" s="81" t="s">
        <v>1266</v>
      </c>
      <c r="D137" s="81" t="s">
        <v>1267</v>
      </c>
      <c r="E137" s="82">
        <v>65725.72</v>
      </c>
      <c r="F137" s="82">
        <v>50477.51</v>
      </c>
      <c r="G137" s="82">
        <v>15248.21</v>
      </c>
    </row>
    <row r="138" spans="1:7">
      <c r="A138" s="1" t="s">
        <v>989</v>
      </c>
      <c r="B138" t="s">
        <v>1105</v>
      </c>
      <c r="C138" s="81" t="s">
        <v>1268</v>
      </c>
      <c r="D138" s="81" t="s">
        <v>1269</v>
      </c>
      <c r="E138" s="82">
        <v>483</v>
      </c>
      <c r="F138" s="82">
        <v>370.94</v>
      </c>
      <c r="G138" s="82">
        <v>112.06</v>
      </c>
    </row>
    <row r="139" spans="1:7">
      <c r="A139" s="1" t="s">
        <v>989</v>
      </c>
      <c r="B139" t="s">
        <v>1105</v>
      </c>
      <c r="C139" s="81" t="s">
        <v>1270</v>
      </c>
      <c r="D139" s="81" t="s">
        <v>1271</v>
      </c>
      <c r="E139" s="82">
        <v>3495</v>
      </c>
      <c r="F139" s="82">
        <v>2228.0700000000002</v>
      </c>
      <c r="G139" s="82">
        <v>1266.93</v>
      </c>
    </row>
    <row r="140" spans="1:7">
      <c r="A140" s="1" t="s">
        <v>989</v>
      </c>
      <c r="B140" t="s">
        <v>1105</v>
      </c>
      <c r="C140" s="81" t="s">
        <v>1272</v>
      </c>
      <c r="D140" s="81" t="s">
        <v>1273</v>
      </c>
      <c r="E140" s="82">
        <v>2491.7399999999998</v>
      </c>
      <c r="F140" s="82">
        <v>752.72</v>
      </c>
      <c r="G140" s="82">
        <v>1739.02</v>
      </c>
    </row>
    <row r="141" spans="1:7">
      <c r="A141" s="1" t="s">
        <v>989</v>
      </c>
      <c r="B141" t="s">
        <v>1105</v>
      </c>
      <c r="C141" s="81" t="s">
        <v>1274</v>
      </c>
      <c r="D141" s="81" t="s">
        <v>1275</v>
      </c>
      <c r="E141" s="82">
        <v>1685.12</v>
      </c>
      <c r="F141" s="82">
        <v>456.38</v>
      </c>
      <c r="G141" s="82">
        <v>1228.74</v>
      </c>
    </row>
    <row r="142" spans="1:7">
      <c r="A142" s="1" t="s">
        <v>989</v>
      </c>
      <c r="B142" t="s">
        <v>1105</v>
      </c>
      <c r="C142" s="81" t="s">
        <v>1276</v>
      </c>
      <c r="D142" s="81" t="s">
        <v>1277</v>
      </c>
      <c r="E142" s="82">
        <v>1349.16</v>
      </c>
      <c r="F142" s="82">
        <v>126.48</v>
      </c>
      <c r="G142" s="82">
        <v>1222.68</v>
      </c>
    </row>
    <row r="143" spans="1:7">
      <c r="A143" s="1" t="s">
        <v>989</v>
      </c>
      <c r="B143" t="s">
        <v>1105</v>
      </c>
      <c r="C143" s="81" t="s">
        <v>1278</v>
      </c>
      <c r="D143" s="81" t="s">
        <v>1090</v>
      </c>
      <c r="E143" s="82">
        <v>1300</v>
      </c>
      <c r="F143" s="82">
        <v>998.41</v>
      </c>
      <c r="G143" s="82">
        <v>301.58999999999997</v>
      </c>
    </row>
    <row r="144" spans="1:7">
      <c r="A144" s="1" t="s">
        <v>989</v>
      </c>
      <c r="B144" t="s">
        <v>1105</v>
      </c>
      <c r="C144" s="81" t="s">
        <v>1279</v>
      </c>
      <c r="D144" s="81" t="s">
        <v>1280</v>
      </c>
      <c r="E144" s="82">
        <v>1231.2</v>
      </c>
      <c r="F144" s="82">
        <v>945.56</v>
      </c>
      <c r="G144" s="82">
        <v>285.64</v>
      </c>
    </row>
    <row r="145" spans="1:7">
      <c r="A145" s="1" t="s">
        <v>989</v>
      </c>
      <c r="B145" t="s">
        <v>1105</v>
      </c>
      <c r="C145" s="81" t="s">
        <v>1281</v>
      </c>
      <c r="D145" s="81" t="s">
        <v>1282</v>
      </c>
      <c r="E145" s="82">
        <v>575</v>
      </c>
      <c r="F145" s="82">
        <v>408.25</v>
      </c>
      <c r="G145" s="82">
        <v>166.75</v>
      </c>
    </row>
    <row r="146" spans="1:7">
      <c r="A146" s="1" t="s">
        <v>989</v>
      </c>
      <c r="B146" t="s">
        <v>1105</v>
      </c>
      <c r="C146" s="81" t="s">
        <v>1283</v>
      </c>
      <c r="D146" s="81" t="s">
        <v>1284</v>
      </c>
      <c r="E146" s="82">
        <v>326.63</v>
      </c>
      <c r="F146" s="82">
        <v>208.23</v>
      </c>
      <c r="G146" s="82">
        <v>118.4</v>
      </c>
    </row>
    <row r="147" spans="1:7">
      <c r="A147" s="1" t="s">
        <v>989</v>
      </c>
      <c r="B147" t="s">
        <v>1105</v>
      </c>
      <c r="C147" s="81" t="s">
        <v>1285</v>
      </c>
      <c r="D147" s="81" t="s">
        <v>1090</v>
      </c>
      <c r="E147" s="82">
        <v>13063</v>
      </c>
      <c r="F147" s="82">
        <v>12554.56</v>
      </c>
      <c r="G147" s="82">
        <v>508.44</v>
      </c>
    </row>
    <row r="148" spans="1:7">
      <c r="A148" s="1" t="s">
        <v>990</v>
      </c>
      <c r="B148" t="s">
        <v>1012</v>
      </c>
      <c r="C148" s="81" t="s">
        <v>1286</v>
      </c>
      <c r="D148" s="81" t="s">
        <v>1204</v>
      </c>
      <c r="E148" s="82">
        <v>541.86</v>
      </c>
      <c r="F148" s="82">
        <v>296.33</v>
      </c>
      <c r="G148" s="82">
        <v>245.53</v>
      </c>
    </row>
    <row r="149" spans="1:7">
      <c r="A149" s="1" t="s">
        <v>990</v>
      </c>
      <c r="B149" t="s">
        <v>1012</v>
      </c>
      <c r="C149" s="81" t="s">
        <v>1287</v>
      </c>
      <c r="D149" s="81" t="s">
        <v>1288</v>
      </c>
      <c r="E149" s="82">
        <v>513</v>
      </c>
      <c r="F149" s="82">
        <v>364.23</v>
      </c>
      <c r="G149" s="82">
        <v>148.77000000000001</v>
      </c>
    </row>
    <row r="150" spans="1:7">
      <c r="A150" s="1" t="s">
        <v>990</v>
      </c>
      <c r="B150" t="s">
        <v>1012</v>
      </c>
      <c r="C150" s="81" t="s">
        <v>1289</v>
      </c>
      <c r="D150" s="81" t="s">
        <v>1204</v>
      </c>
      <c r="E150" s="82">
        <v>180.62</v>
      </c>
      <c r="F150" s="82">
        <v>98.78</v>
      </c>
      <c r="G150" s="82">
        <v>81.84</v>
      </c>
    </row>
    <row r="151" spans="1:7">
      <c r="A151" s="1" t="s">
        <v>990</v>
      </c>
      <c r="B151" t="s">
        <v>1012</v>
      </c>
      <c r="C151" s="81" t="s">
        <v>1290</v>
      </c>
      <c r="D151" s="81" t="s">
        <v>1090</v>
      </c>
      <c r="E151" s="82">
        <v>25464</v>
      </c>
      <c r="F151" s="82">
        <v>25449.71</v>
      </c>
      <c r="G151" s="82">
        <v>14.29</v>
      </c>
    </row>
    <row r="152" spans="1:7">
      <c r="A152" s="1" t="s">
        <v>990</v>
      </c>
      <c r="B152" t="s">
        <v>1073</v>
      </c>
      <c r="C152" s="81" t="s">
        <v>1291</v>
      </c>
      <c r="D152" s="81" t="s">
        <v>1292</v>
      </c>
      <c r="E152" s="82">
        <v>766.75</v>
      </c>
      <c r="F152" s="82">
        <v>544.4</v>
      </c>
      <c r="G152" s="82">
        <v>222.35</v>
      </c>
    </row>
    <row r="153" spans="1:7">
      <c r="A153" s="1" t="s">
        <v>990</v>
      </c>
      <c r="B153" t="s">
        <v>1073</v>
      </c>
      <c r="C153" s="81" t="s">
        <v>1293</v>
      </c>
      <c r="D153" s="81" t="s">
        <v>1294</v>
      </c>
      <c r="E153" s="82">
        <v>2214.06</v>
      </c>
      <c r="F153" s="82">
        <v>738.02</v>
      </c>
      <c r="G153" s="82">
        <v>1476.04</v>
      </c>
    </row>
    <row r="154" spans="1:7">
      <c r="A154" s="1" t="s">
        <v>990</v>
      </c>
      <c r="B154" t="s">
        <v>1073</v>
      </c>
      <c r="C154" s="81" t="s">
        <v>1295</v>
      </c>
      <c r="D154" s="81" t="s">
        <v>1296</v>
      </c>
      <c r="E154" s="82">
        <v>766.77</v>
      </c>
      <c r="F154" s="82">
        <v>544.41</v>
      </c>
      <c r="G154" s="82">
        <v>222.36</v>
      </c>
    </row>
    <row r="155" spans="1:7">
      <c r="A155" s="1" t="s">
        <v>990</v>
      </c>
      <c r="B155" t="s">
        <v>1073</v>
      </c>
      <c r="C155" s="81" t="s">
        <v>1297</v>
      </c>
      <c r="D155" s="81" t="s">
        <v>1298</v>
      </c>
      <c r="E155" s="82">
        <v>707.5</v>
      </c>
      <c r="F155" s="82">
        <v>451.03</v>
      </c>
      <c r="G155" s="82">
        <v>256.47000000000003</v>
      </c>
    </row>
    <row r="156" spans="1:7">
      <c r="A156" s="1" t="s">
        <v>990</v>
      </c>
      <c r="B156" t="s">
        <v>1073</v>
      </c>
      <c r="C156" s="81" t="s">
        <v>1299</v>
      </c>
      <c r="D156" s="81" t="s">
        <v>1300</v>
      </c>
      <c r="E156" s="82">
        <v>569.99</v>
      </c>
      <c r="F156" s="82">
        <v>404.69</v>
      </c>
      <c r="G156" s="82">
        <v>165.3</v>
      </c>
    </row>
    <row r="157" spans="1:7">
      <c r="A157" s="1" t="s">
        <v>990</v>
      </c>
      <c r="B157" t="s">
        <v>1073</v>
      </c>
      <c r="C157" s="81" t="s">
        <v>1301</v>
      </c>
      <c r="D157" s="81" t="s">
        <v>1090</v>
      </c>
      <c r="E157" s="82">
        <v>323.19</v>
      </c>
      <c r="F157" s="82">
        <v>103.25</v>
      </c>
      <c r="G157" s="82">
        <v>219.94</v>
      </c>
    </row>
    <row r="158" spans="1:7">
      <c r="A158" s="1" t="s">
        <v>990</v>
      </c>
      <c r="B158" t="s">
        <v>1073</v>
      </c>
      <c r="C158" s="81" t="s">
        <v>1302</v>
      </c>
      <c r="D158" s="81" t="s">
        <v>1303</v>
      </c>
      <c r="E158" s="82">
        <v>274.02</v>
      </c>
      <c r="F158" s="82">
        <v>174.68</v>
      </c>
      <c r="G158" s="82">
        <v>99.34</v>
      </c>
    </row>
    <row r="159" spans="1:7">
      <c r="A159" s="1" t="s">
        <v>990</v>
      </c>
      <c r="B159" t="s">
        <v>1073</v>
      </c>
      <c r="C159" s="81" t="s">
        <v>1304</v>
      </c>
      <c r="D159" s="81" t="s">
        <v>1305</v>
      </c>
      <c r="E159" s="82">
        <v>85.11</v>
      </c>
      <c r="F159" s="82">
        <v>60.43</v>
      </c>
      <c r="G159" s="82">
        <v>24.68</v>
      </c>
    </row>
    <row r="160" spans="1:7">
      <c r="A160" s="1" t="s">
        <v>990</v>
      </c>
      <c r="B160" t="s">
        <v>1073</v>
      </c>
      <c r="C160" s="81" t="s">
        <v>1306</v>
      </c>
      <c r="D160" s="81" t="s">
        <v>1307</v>
      </c>
      <c r="E160" s="82">
        <v>67.38</v>
      </c>
      <c r="F160" s="82">
        <v>29.95</v>
      </c>
      <c r="G160" s="82">
        <v>37.43</v>
      </c>
    </row>
    <row r="161" spans="1:7">
      <c r="A161" s="1" t="s">
        <v>990</v>
      </c>
      <c r="B161" t="s">
        <v>1088</v>
      </c>
      <c r="C161" s="81" t="s">
        <v>1308</v>
      </c>
      <c r="D161" s="81" t="s">
        <v>1309</v>
      </c>
      <c r="E161" s="82">
        <v>3040</v>
      </c>
      <c r="F161" s="82">
        <v>2749.24</v>
      </c>
      <c r="G161" s="82">
        <v>290.76</v>
      </c>
    </row>
    <row r="162" spans="1:7">
      <c r="A162" s="1" t="s">
        <v>990</v>
      </c>
      <c r="B162" t="s">
        <v>1091</v>
      </c>
      <c r="C162" s="81" t="s">
        <v>1310</v>
      </c>
      <c r="D162" s="81" t="s">
        <v>1311</v>
      </c>
      <c r="E162" s="82">
        <v>930</v>
      </c>
      <c r="F162" s="82">
        <v>335.84</v>
      </c>
      <c r="G162" s="82">
        <v>594.16</v>
      </c>
    </row>
    <row r="163" spans="1:7">
      <c r="A163" s="1" t="s">
        <v>990</v>
      </c>
      <c r="B163" t="s">
        <v>1091</v>
      </c>
      <c r="C163" s="81" t="s">
        <v>1312</v>
      </c>
      <c r="D163" s="81" t="s">
        <v>1313</v>
      </c>
      <c r="E163" s="82">
        <v>443.97</v>
      </c>
      <c r="F163" s="82">
        <v>160.34</v>
      </c>
      <c r="G163" s="82">
        <v>283.63</v>
      </c>
    </row>
    <row r="164" spans="1:7">
      <c r="A164" s="1" t="s">
        <v>990</v>
      </c>
      <c r="B164" t="s">
        <v>1091</v>
      </c>
      <c r="C164" s="81" t="s">
        <v>1314</v>
      </c>
      <c r="D164" s="81" t="s">
        <v>1315</v>
      </c>
      <c r="E164" s="82">
        <v>382.61</v>
      </c>
      <c r="F164" s="82">
        <v>138.16</v>
      </c>
      <c r="G164" s="82">
        <v>244.45</v>
      </c>
    </row>
    <row r="165" spans="1:7">
      <c r="A165" s="1" t="s">
        <v>990</v>
      </c>
      <c r="B165" t="s">
        <v>1091</v>
      </c>
      <c r="C165" s="81" t="s">
        <v>1316</v>
      </c>
      <c r="D165" s="81" t="s">
        <v>1317</v>
      </c>
      <c r="E165" s="82">
        <v>274.56</v>
      </c>
      <c r="F165" s="82">
        <v>150.16</v>
      </c>
      <c r="G165" s="82">
        <v>124.4</v>
      </c>
    </row>
    <row r="166" spans="1:7">
      <c r="A166" s="1" t="s">
        <v>990</v>
      </c>
      <c r="B166" t="s">
        <v>1091</v>
      </c>
      <c r="C166" s="81" t="s">
        <v>1318</v>
      </c>
      <c r="D166" s="81" t="s">
        <v>1090</v>
      </c>
      <c r="E166" s="82">
        <v>163.80000000000001</v>
      </c>
      <c r="F166" s="82">
        <v>116.3</v>
      </c>
      <c r="G166" s="82">
        <v>47.5</v>
      </c>
    </row>
    <row r="167" spans="1:7">
      <c r="A167" s="1" t="s">
        <v>990</v>
      </c>
      <c r="B167" t="s">
        <v>1100</v>
      </c>
      <c r="C167" s="81" t="s">
        <v>1319</v>
      </c>
      <c r="D167" s="81" t="s">
        <v>1320</v>
      </c>
      <c r="E167" s="82">
        <v>3645</v>
      </c>
      <c r="F167" s="82">
        <v>3137.3</v>
      </c>
      <c r="G167" s="82">
        <v>507.7</v>
      </c>
    </row>
    <row r="168" spans="1:7">
      <c r="A168" s="1" t="s">
        <v>990</v>
      </c>
      <c r="B168" t="s">
        <v>1100</v>
      </c>
      <c r="C168" s="81" t="s">
        <v>1321</v>
      </c>
      <c r="D168" s="81" t="s">
        <v>1322</v>
      </c>
      <c r="E168" s="82">
        <v>6100</v>
      </c>
      <c r="F168" s="82">
        <v>6094.24</v>
      </c>
      <c r="G168" s="82">
        <v>5.76</v>
      </c>
    </row>
    <row r="169" spans="1:7">
      <c r="A169" s="1" t="s">
        <v>990</v>
      </c>
      <c r="B169" t="s">
        <v>1105</v>
      </c>
      <c r="C169" s="81" t="s">
        <v>1323</v>
      </c>
      <c r="D169" s="81" t="s">
        <v>1107</v>
      </c>
      <c r="E169" s="82">
        <v>33619.15</v>
      </c>
      <c r="F169" s="82">
        <v>23869.7</v>
      </c>
      <c r="G169" s="82">
        <v>9749.4500000000007</v>
      </c>
    </row>
    <row r="170" spans="1:7">
      <c r="A170" s="1" t="s">
        <v>990</v>
      </c>
      <c r="B170" t="s">
        <v>1105</v>
      </c>
      <c r="C170" s="81" t="s">
        <v>1324</v>
      </c>
      <c r="D170" s="81" t="s">
        <v>1107</v>
      </c>
      <c r="E170" s="82">
        <v>366</v>
      </c>
      <c r="F170" s="82">
        <v>30.5</v>
      </c>
      <c r="G170" s="82">
        <v>335.5</v>
      </c>
    </row>
    <row r="171" spans="1:7">
      <c r="A171" s="1" t="s">
        <v>990</v>
      </c>
      <c r="B171" t="s">
        <v>1105</v>
      </c>
      <c r="C171" s="81" t="s">
        <v>1325</v>
      </c>
      <c r="D171" s="81" t="s">
        <v>1326</v>
      </c>
      <c r="E171" s="82">
        <v>110</v>
      </c>
      <c r="F171" s="82">
        <v>12.61</v>
      </c>
      <c r="G171" s="82">
        <v>97.39</v>
      </c>
    </row>
    <row r="172" spans="1:7">
      <c r="A172" s="1" t="s">
        <v>991</v>
      </c>
      <c r="B172" t="s">
        <v>1012</v>
      </c>
      <c r="C172" s="81" t="s">
        <v>1327</v>
      </c>
      <c r="D172" s="81" t="s">
        <v>1328</v>
      </c>
      <c r="E172" s="82">
        <v>16987.650000000001</v>
      </c>
      <c r="F172" s="82">
        <v>9290.2099999999991</v>
      </c>
      <c r="G172" s="82">
        <v>7697.44</v>
      </c>
    </row>
    <row r="173" spans="1:7">
      <c r="A173" s="1" t="s">
        <v>991</v>
      </c>
      <c r="B173" t="s">
        <v>1012</v>
      </c>
      <c r="C173" s="81" t="s">
        <v>1329</v>
      </c>
      <c r="D173" s="81" t="s">
        <v>1330</v>
      </c>
      <c r="E173" s="82">
        <v>179.99</v>
      </c>
      <c r="F173" s="82">
        <v>146.59</v>
      </c>
      <c r="G173" s="82">
        <v>33.4</v>
      </c>
    </row>
    <row r="174" spans="1:7">
      <c r="A174" s="1" t="s">
        <v>991</v>
      </c>
      <c r="B174" t="s">
        <v>1012</v>
      </c>
      <c r="C174" s="81" t="s">
        <v>1331</v>
      </c>
      <c r="D174" s="81" t="s">
        <v>1332</v>
      </c>
      <c r="E174" s="82">
        <v>1257.04</v>
      </c>
      <c r="F174" s="82">
        <v>1137.57</v>
      </c>
      <c r="G174" s="82">
        <v>119.47</v>
      </c>
    </row>
    <row r="175" spans="1:7">
      <c r="A175" s="1" t="s">
        <v>991</v>
      </c>
      <c r="B175" t="s">
        <v>1012</v>
      </c>
      <c r="C175" s="81" t="s">
        <v>1333</v>
      </c>
      <c r="D175" s="81" t="s">
        <v>1204</v>
      </c>
      <c r="E175" s="82">
        <v>991.95</v>
      </c>
      <c r="F175" s="82">
        <v>632.37</v>
      </c>
      <c r="G175" s="82">
        <v>359.58</v>
      </c>
    </row>
    <row r="176" spans="1:7">
      <c r="A176" s="1" t="s">
        <v>991</v>
      </c>
      <c r="B176" t="s">
        <v>1012</v>
      </c>
      <c r="C176" s="81" t="s">
        <v>1334</v>
      </c>
      <c r="D176" s="81" t="s">
        <v>1335</v>
      </c>
      <c r="E176" s="82">
        <v>369</v>
      </c>
      <c r="F176" s="82">
        <v>235.25</v>
      </c>
      <c r="G176" s="82">
        <v>133.75</v>
      </c>
    </row>
    <row r="177" spans="1:7">
      <c r="A177" s="1" t="s">
        <v>991</v>
      </c>
      <c r="B177" t="s">
        <v>1012</v>
      </c>
      <c r="C177" s="81" t="s">
        <v>1336</v>
      </c>
      <c r="D177" s="81" t="s">
        <v>1337</v>
      </c>
      <c r="E177" s="82">
        <v>360.99</v>
      </c>
      <c r="F177" s="82">
        <v>197.42</v>
      </c>
      <c r="G177" s="82">
        <v>163.57</v>
      </c>
    </row>
    <row r="178" spans="1:7">
      <c r="A178" s="1" t="s">
        <v>991</v>
      </c>
      <c r="B178" t="s">
        <v>1012</v>
      </c>
      <c r="C178" s="81" t="s">
        <v>1338</v>
      </c>
      <c r="D178" s="81" t="s">
        <v>1339</v>
      </c>
      <c r="E178" s="82">
        <v>222.33</v>
      </c>
      <c r="F178" s="82">
        <v>32.43</v>
      </c>
      <c r="G178" s="82">
        <v>189.9</v>
      </c>
    </row>
    <row r="179" spans="1:7">
      <c r="A179" s="1" t="s">
        <v>991</v>
      </c>
      <c r="B179" t="s">
        <v>1012</v>
      </c>
      <c r="C179" s="81" t="s">
        <v>1340</v>
      </c>
      <c r="D179" s="81" t="s">
        <v>1090</v>
      </c>
      <c r="E179" s="82">
        <v>46932</v>
      </c>
      <c r="F179" s="82">
        <v>46905.68</v>
      </c>
      <c r="G179" s="82">
        <v>26.32</v>
      </c>
    </row>
    <row r="180" spans="1:7">
      <c r="A180" s="1" t="s">
        <v>991</v>
      </c>
      <c r="B180" t="s">
        <v>1023</v>
      </c>
      <c r="C180" s="81" t="s">
        <v>1341</v>
      </c>
      <c r="D180" s="81" t="s">
        <v>1342</v>
      </c>
      <c r="E180" s="82">
        <v>61004.69</v>
      </c>
      <c r="F180" s="82">
        <v>47932.25</v>
      </c>
      <c r="G180" s="82">
        <v>13072.44</v>
      </c>
    </row>
    <row r="181" spans="1:7">
      <c r="A181" s="1" t="s">
        <v>991</v>
      </c>
      <c r="B181" t="s">
        <v>1023</v>
      </c>
      <c r="C181" s="81" t="s">
        <v>1343</v>
      </c>
      <c r="D181" s="81" t="s">
        <v>1344</v>
      </c>
      <c r="E181" s="82">
        <v>35000</v>
      </c>
      <c r="F181" s="82">
        <v>27363.62</v>
      </c>
      <c r="G181" s="82">
        <v>7636.38</v>
      </c>
    </row>
    <row r="182" spans="1:7">
      <c r="A182" s="1" t="s">
        <v>991</v>
      </c>
      <c r="B182" t="s">
        <v>1023</v>
      </c>
      <c r="C182" s="81" t="s">
        <v>1345</v>
      </c>
      <c r="D182" s="81" t="s">
        <v>1064</v>
      </c>
      <c r="E182" s="82">
        <v>6958.63</v>
      </c>
      <c r="F182" s="82">
        <v>5518.93</v>
      </c>
      <c r="G182" s="82">
        <v>1439.7</v>
      </c>
    </row>
    <row r="183" spans="1:7">
      <c r="A183" s="1" t="s">
        <v>991</v>
      </c>
      <c r="B183" t="s">
        <v>1023</v>
      </c>
      <c r="C183" s="81" t="s">
        <v>1346</v>
      </c>
      <c r="D183" s="81" t="s">
        <v>1347</v>
      </c>
      <c r="E183" s="82">
        <v>2726</v>
      </c>
      <c r="F183" s="82">
        <v>1703.75</v>
      </c>
      <c r="G183" s="82">
        <v>1022.25</v>
      </c>
    </row>
    <row r="184" spans="1:7">
      <c r="A184" s="1" t="s">
        <v>991</v>
      </c>
      <c r="B184" t="s">
        <v>1023</v>
      </c>
      <c r="C184" s="81" t="s">
        <v>1348</v>
      </c>
      <c r="D184" s="81" t="s">
        <v>1216</v>
      </c>
      <c r="E184" s="82">
        <v>224.68</v>
      </c>
      <c r="F184" s="82">
        <v>173.81</v>
      </c>
      <c r="G184" s="82">
        <v>50.87</v>
      </c>
    </row>
    <row r="185" spans="1:7">
      <c r="A185" s="1" t="s">
        <v>991</v>
      </c>
      <c r="B185" t="s">
        <v>1073</v>
      </c>
      <c r="C185" s="81" t="s">
        <v>1349</v>
      </c>
      <c r="D185" s="81" t="s">
        <v>1350</v>
      </c>
      <c r="E185" s="82">
        <v>1533.54</v>
      </c>
      <c r="F185" s="82">
        <v>1088.82</v>
      </c>
      <c r="G185" s="82">
        <v>444.72</v>
      </c>
    </row>
    <row r="186" spans="1:7">
      <c r="A186" s="1" t="s">
        <v>991</v>
      </c>
      <c r="B186" t="s">
        <v>1073</v>
      </c>
      <c r="C186" s="81" t="s">
        <v>1351</v>
      </c>
      <c r="D186" s="81" t="s">
        <v>1352</v>
      </c>
      <c r="E186" s="82">
        <v>644.5</v>
      </c>
      <c r="F186" s="82">
        <v>352.47</v>
      </c>
      <c r="G186" s="82">
        <v>292.02999999999997</v>
      </c>
    </row>
    <row r="187" spans="1:7">
      <c r="A187" s="1" t="s">
        <v>991</v>
      </c>
      <c r="B187" t="s">
        <v>1073</v>
      </c>
      <c r="C187" s="81" t="s">
        <v>1353</v>
      </c>
      <c r="D187" s="81" t="s">
        <v>1354</v>
      </c>
      <c r="E187" s="82">
        <v>515.51</v>
      </c>
      <c r="F187" s="82">
        <v>186.16</v>
      </c>
      <c r="G187" s="82">
        <v>329.35</v>
      </c>
    </row>
    <row r="188" spans="1:7">
      <c r="A188" s="1" t="s">
        <v>991</v>
      </c>
      <c r="B188" t="s">
        <v>1073</v>
      </c>
      <c r="C188" s="81" t="s">
        <v>1355</v>
      </c>
      <c r="D188" s="81" t="s">
        <v>1356</v>
      </c>
      <c r="E188" s="82">
        <v>105.61</v>
      </c>
      <c r="F188" s="82">
        <v>38.14</v>
      </c>
      <c r="G188" s="82">
        <v>67.47</v>
      </c>
    </row>
    <row r="189" spans="1:7">
      <c r="A189" s="1" t="s">
        <v>991</v>
      </c>
      <c r="B189" t="s">
        <v>1073</v>
      </c>
      <c r="C189" s="81" t="s">
        <v>1357</v>
      </c>
      <c r="D189" s="81" t="s">
        <v>1358</v>
      </c>
      <c r="E189" s="82">
        <v>67.38</v>
      </c>
      <c r="F189" s="82">
        <v>29.95</v>
      </c>
      <c r="G189" s="82">
        <v>37.43</v>
      </c>
    </row>
    <row r="190" spans="1:7">
      <c r="A190" s="1" t="s">
        <v>991</v>
      </c>
      <c r="B190" t="s">
        <v>1088</v>
      </c>
      <c r="C190" s="81" t="s">
        <v>1359</v>
      </c>
      <c r="D190" s="81" t="s">
        <v>1360</v>
      </c>
      <c r="E190" s="82">
        <v>4920</v>
      </c>
      <c r="F190" s="82">
        <v>3806.24</v>
      </c>
      <c r="G190" s="82">
        <v>1113.76</v>
      </c>
    </row>
    <row r="191" spans="1:7">
      <c r="A191" s="1" t="s">
        <v>991</v>
      </c>
      <c r="B191" t="s">
        <v>1088</v>
      </c>
      <c r="C191" s="81" t="s">
        <v>1361</v>
      </c>
      <c r="D191" s="81" t="s">
        <v>1362</v>
      </c>
      <c r="E191" s="82">
        <v>258.94</v>
      </c>
      <c r="F191" s="82">
        <v>115.1</v>
      </c>
      <c r="G191" s="82">
        <v>143.84</v>
      </c>
    </row>
    <row r="192" spans="1:7">
      <c r="A192" s="1" t="s">
        <v>991</v>
      </c>
      <c r="B192" t="s">
        <v>1091</v>
      </c>
      <c r="C192" s="81" t="s">
        <v>1363</v>
      </c>
      <c r="D192" s="81" t="s">
        <v>1364</v>
      </c>
      <c r="E192" s="82">
        <v>1230</v>
      </c>
      <c r="F192" s="82">
        <v>444.16</v>
      </c>
      <c r="G192" s="82">
        <v>785.84</v>
      </c>
    </row>
    <row r="193" spans="1:7">
      <c r="A193" s="1" t="s">
        <v>991</v>
      </c>
      <c r="B193" t="s">
        <v>1091</v>
      </c>
      <c r="C193" s="81" t="s">
        <v>1365</v>
      </c>
      <c r="D193" s="81" t="s">
        <v>1256</v>
      </c>
      <c r="E193" s="82">
        <v>516.45000000000005</v>
      </c>
      <c r="F193" s="82">
        <v>329.24</v>
      </c>
      <c r="G193" s="82">
        <v>187.21</v>
      </c>
    </row>
    <row r="194" spans="1:7">
      <c r="A194" s="1" t="s">
        <v>991</v>
      </c>
      <c r="B194" t="s">
        <v>1091</v>
      </c>
      <c r="C194" s="81" t="s">
        <v>1366</v>
      </c>
      <c r="D194" s="81" t="s">
        <v>1367</v>
      </c>
      <c r="E194" s="82">
        <v>479.36</v>
      </c>
      <c r="F194" s="82">
        <v>173.1</v>
      </c>
      <c r="G194" s="82">
        <v>306.26</v>
      </c>
    </row>
    <row r="195" spans="1:7">
      <c r="A195" s="1" t="s">
        <v>991</v>
      </c>
      <c r="B195" t="s">
        <v>1091</v>
      </c>
      <c r="C195" s="81" t="s">
        <v>1368</v>
      </c>
      <c r="D195" s="81" t="s">
        <v>1256</v>
      </c>
      <c r="E195" s="82">
        <v>172.47</v>
      </c>
      <c r="F195" s="82">
        <v>109.95</v>
      </c>
      <c r="G195" s="82">
        <v>62.52</v>
      </c>
    </row>
    <row r="196" spans="1:7">
      <c r="A196" s="1" t="s">
        <v>991</v>
      </c>
      <c r="B196" t="s">
        <v>1091</v>
      </c>
      <c r="C196" s="81" t="s">
        <v>1369</v>
      </c>
      <c r="D196" s="81" t="s">
        <v>1097</v>
      </c>
      <c r="E196" s="82">
        <v>168.74</v>
      </c>
      <c r="F196" s="82">
        <v>107.57</v>
      </c>
      <c r="G196" s="82">
        <v>61.17</v>
      </c>
    </row>
    <row r="197" spans="1:7">
      <c r="A197" s="1" t="s">
        <v>991</v>
      </c>
      <c r="B197" t="s">
        <v>1100</v>
      </c>
      <c r="C197" s="81" t="s">
        <v>1370</v>
      </c>
      <c r="D197" s="81" t="s">
        <v>1371</v>
      </c>
      <c r="E197" s="82">
        <v>13050</v>
      </c>
      <c r="F197" s="82">
        <v>12613.57</v>
      </c>
      <c r="G197" s="82">
        <v>436.43</v>
      </c>
    </row>
    <row r="198" spans="1:7">
      <c r="A198" s="1" t="s">
        <v>991</v>
      </c>
      <c r="B198" t="s">
        <v>1100</v>
      </c>
      <c r="C198" s="81" t="s">
        <v>1372</v>
      </c>
      <c r="D198" s="81" t="s">
        <v>1373</v>
      </c>
      <c r="E198" s="82">
        <v>3950</v>
      </c>
      <c r="F198" s="82">
        <v>2827.17</v>
      </c>
      <c r="G198" s="82">
        <v>1122.83</v>
      </c>
    </row>
    <row r="199" spans="1:7">
      <c r="A199" s="1" t="s">
        <v>991</v>
      </c>
      <c r="B199" t="s">
        <v>1100</v>
      </c>
      <c r="C199" s="81" t="s">
        <v>1374</v>
      </c>
      <c r="D199" s="81" t="s">
        <v>1375</v>
      </c>
      <c r="E199" s="82">
        <v>1994</v>
      </c>
      <c r="F199" s="82">
        <v>1716.26</v>
      </c>
      <c r="G199" s="82">
        <v>277.74</v>
      </c>
    </row>
    <row r="200" spans="1:7">
      <c r="A200" s="1" t="s">
        <v>991</v>
      </c>
      <c r="B200" t="s">
        <v>1100</v>
      </c>
      <c r="C200" s="81" t="s">
        <v>1376</v>
      </c>
      <c r="D200" s="81" t="s">
        <v>1377</v>
      </c>
      <c r="E200" s="82">
        <v>15575</v>
      </c>
      <c r="F200" s="82">
        <v>15449.94</v>
      </c>
      <c r="G200" s="82">
        <v>125.06</v>
      </c>
    </row>
    <row r="201" spans="1:7">
      <c r="A201" s="1" t="s">
        <v>991</v>
      </c>
      <c r="B201" t="s">
        <v>1105</v>
      </c>
      <c r="C201" s="81" t="s">
        <v>1378</v>
      </c>
      <c r="D201" s="81" t="s">
        <v>1379</v>
      </c>
      <c r="E201" s="82">
        <v>385</v>
      </c>
      <c r="F201" s="82">
        <v>20.05</v>
      </c>
      <c r="G201" s="82">
        <v>364.95</v>
      </c>
    </row>
    <row r="202" spans="1:7">
      <c r="A202" s="1" t="s">
        <v>991</v>
      </c>
      <c r="B202" t="s">
        <v>1105</v>
      </c>
      <c r="C202" s="81" t="s">
        <v>1380</v>
      </c>
      <c r="D202" s="81" t="s">
        <v>1107</v>
      </c>
      <c r="E202" s="82">
        <v>23160</v>
      </c>
      <c r="F202" s="82">
        <v>12665.74</v>
      </c>
      <c r="G202" s="82">
        <v>10494.26</v>
      </c>
    </row>
    <row r="203" spans="1:7">
      <c r="A203" s="1" t="s">
        <v>991</v>
      </c>
      <c r="B203" t="s">
        <v>1105</v>
      </c>
      <c r="C203" s="81" t="s">
        <v>1381</v>
      </c>
      <c r="D203" s="81" t="s">
        <v>1382</v>
      </c>
      <c r="E203" s="82">
        <v>710.52</v>
      </c>
      <c r="F203" s="82">
        <v>578.66</v>
      </c>
      <c r="G203" s="82">
        <v>131.86000000000001</v>
      </c>
    </row>
    <row r="204" spans="1:7">
      <c r="A204" s="1" t="s">
        <v>991</v>
      </c>
      <c r="B204" t="s">
        <v>1105</v>
      </c>
      <c r="C204" s="81" t="s">
        <v>1383</v>
      </c>
      <c r="D204" s="81" t="s">
        <v>1384</v>
      </c>
      <c r="E204" s="82">
        <v>3100</v>
      </c>
      <c r="F204" s="82">
        <v>2639.72</v>
      </c>
      <c r="G204" s="82">
        <v>460.28</v>
      </c>
    </row>
    <row r="205" spans="1:7">
      <c r="A205" s="1" t="s">
        <v>991</v>
      </c>
      <c r="B205" t="s">
        <v>1105</v>
      </c>
      <c r="C205" s="81" t="s">
        <v>1385</v>
      </c>
      <c r="D205" s="81" t="s">
        <v>1107</v>
      </c>
      <c r="E205" s="82">
        <v>550.5</v>
      </c>
      <c r="F205" s="82">
        <v>45.87</v>
      </c>
      <c r="G205" s="82">
        <v>504.63</v>
      </c>
    </row>
    <row r="206" spans="1:7">
      <c r="A206" s="1" t="s">
        <v>991</v>
      </c>
      <c r="B206" t="s">
        <v>1105</v>
      </c>
      <c r="C206" s="81" t="s">
        <v>1386</v>
      </c>
      <c r="D206" s="81" t="s">
        <v>1387</v>
      </c>
      <c r="E206" s="82">
        <v>542</v>
      </c>
      <c r="F206" s="82">
        <v>45.17</v>
      </c>
      <c r="G206" s="82">
        <v>496.83</v>
      </c>
    </row>
    <row r="207" spans="1:7">
      <c r="A207" s="1" t="s">
        <v>991</v>
      </c>
      <c r="B207" t="s">
        <v>1105</v>
      </c>
      <c r="C207" s="81" t="s">
        <v>1388</v>
      </c>
      <c r="D207" s="81" t="s">
        <v>1123</v>
      </c>
      <c r="E207" s="82">
        <v>326.63</v>
      </c>
      <c r="F207" s="82">
        <v>208.23</v>
      </c>
      <c r="G207" s="82">
        <v>118.4</v>
      </c>
    </row>
    <row r="208" spans="1:7">
      <c r="A208" s="1" t="s">
        <v>991</v>
      </c>
      <c r="B208" t="s">
        <v>1105</v>
      </c>
      <c r="C208" s="81" t="s">
        <v>1389</v>
      </c>
      <c r="D208" s="81" t="s">
        <v>1390</v>
      </c>
      <c r="E208" s="82">
        <v>273.60000000000002</v>
      </c>
      <c r="F208" s="82">
        <v>174.42</v>
      </c>
      <c r="G208" s="82">
        <v>99.18</v>
      </c>
    </row>
    <row r="209" spans="1:7">
      <c r="A209" s="1" t="s">
        <v>991</v>
      </c>
      <c r="B209" t="s">
        <v>1105</v>
      </c>
      <c r="C209" s="81" t="s">
        <v>1391</v>
      </c>
      <c r="D209" s="81" t="s">
        <v>1107</v>
      </c>
      <c r="E209" s="82">
        <v>222.26</v>
      </c>
      <c r="F209" s="82">
        <v>121.55</v>
      </c>
      <c r="G209" s="82">
        <v>100.71</v>
      </c>
    </row>
    <row r="210" spans="1:7">
      <c r="A210" s="1" t="s">
        <v>992</v>
      </c>
      <c r="B210" t="s">
        <v>1012</v>
      </c>
      <c r="C210" s="81" t="s">
        <v>1392</v>
      </c>
      <c r="D210" s="81" t="s">
        <v>1393</v>
      </c>
      <c r="E210" s="82">
        <v>2361</v>
      </c>
      <c r="F210" s="82">
        <v>344.31</v>
      </c>
      <c r="G210" s="82">
        <v>2016.69</v>
      </c>
    </row>
    <row r="211" spans="1:7">
      <c r="A211" s="1" t="s">
        <v>992</v>
      </c>
      <c r="B211" t="s">
        <v>1012</v>
      </c>
      <c r="C211" s="81" t="s">
        <v>1394</v>
      </c>
      <c r="D211" s="81" t="s">
        <v>1395</v>
      </c>
      <c r="E211" s="82">
        <v>1184</v>
      </c>
      <c r="F211" s="82">
        <v>123.33</v>
      </c>
      <c r="G211" s="82">
        <v>1060.67</v>
      </c>
    </row>
    <row r="212" spans="1:7">
      <c r="A212" s="1" t="s">
        <v>992</v>
      </c>
      <c r="B212" t="s">
        <v>1012</v>
      </c>
      <c r="C212" s="81" t="s">
        <v>1396</v>
      </c>
      <c r="D212" s="81" t="s">
        <v>1397</v>
      </c>
      <c r="E212" s="82">
        <v>800</v>
      </c>
      <c r="F212" s="82">
        <v>510.01</v>
      </c>
      <c r="G212" s="82">
        <v>289.99</v>
      </c>
    </row>
    <row r="213" spans="1:7">
      <c r="A213" s="1" t="s">
        <v>992</v>
      </c>
      <c r="B213" t="s">
        <v>1012</v>
      </c>
      <c r="C213" s="81" t="s">
        <v>1398</v>
      </c>
      <c r="D213" s="81" t="s">
        <v>1399</v>
      </c>
      <c r="E213" s="82">
        <v>617.5</v>
      </c>
      <c r="F213" s="82">
        <v>90.05</v>
      </c>
      <c r="G213" s="82">
        <v>527.45000000000005</v>
      </c>
    </row>
    <row r="214" spans="1:7">
      <c r="A214" s="1" t="s">
        <v>992</v>
      </c>
      <c r="B214" t="s">
        <v>1012</v>
      </c>
      <c r="C214" s="81" t="s">
        <v>1400</v>
      </c>
      <c r="D214" s="81" t="s">
        <v>1401</v>
      </c>
      <c r="E214" s="82">
        <v>444.5</v>
      </c>
      <c r="F214" s="82">
        <v>64.819999999999993</v>
      </c>
      <c r="G214" s="82">
        <v>379.68</v>
      </c>
    </row>
    <row r="215" spans="1:7">
      <c r="A215" s="1" t="s">
        <v>992</v>
      </c>
      <c r="B215" t="s">
        <v>1023</v>
      </c>
      <c r="C215" s="81" t="s">
        <v>1402</v>
      </c>
      <c r="D215" s="81" t="s">
        <v>1403</v>
      </c>
      <c r="E215" s="82">
        <v>90000</v>
      </c>
      <c r="F215" s="82">
        <v>83454.53</v>
      </c>
      <c r="G215" s="82">
        <v>6545.47</v>
      </c>
    </row>
    <row r="216" spans="1:7">
      <c r="A216" s="1" t="s">
        <v>992</v>
      </c>
      <c r="B216" t="s">
        <v>1023</v>
      </c>
      <c r="C216" s="81" t="s">
        <v>1404</v>
      </c>
      <c r="D216" s="81" t="s">
        <v>1405</v>
      </c>
      <c r="E216" s="82">
        <v>3850</v>
      </c>
      <c r="F216" s="82">
        <v>3278.36</v>
      </c>
      <c r="G216" s="82">
        <v>571.64</v>
      </c>
    </row>
    <row r="217" spans="1:7">
      <c r="A217" s="1" t="s">
        <v>992</v>
      </c>
      <c r="B217" t="s">
        <v>1023</v>
      </c>
      <c r="C217" s="81" t="s">
        <v>1406</v>
      </c>
      <c r="D217" s="81" t="s">
        <v>1407</v>
      </c>
      <c r="E217" s="82">
        <v>11750</v>
      </c>
      <c r="F217" s="82">
        <v>9595.84</v>
      </c>
      <c r="G217" s="82">
        <v>2154.16</v>
      </c>
    </row>
    <row r="218" spans="1:7">
      <c r="A218" s="1" t="s">
        <v>992</v>
      </c>
      <c r="B218" t="s">
        <v>1023</v>
      </c>
      <c r="C218" s="81" t="s">
        <v>1408</v>
      </c>
      <c r="D218" s="81" t="s">
        <v>1090</v>
      </c>
      <c r="E218" s="82">
        <v>37138</v>
      </c>
      <c r="F218" s="82">
        <v>28885.1</v>
      </c>
      <c r="G218" s="82">
        <v>8252.9</v>
      </c>
    </row>
    <row r="219" spans="1:7">
      <c r="A219" s="1" t="s">
        <v>992</v>
      </c>
      <c r="B219" t="s">
        <v>1023</v>
      </c>
      <c r="C219" s="81" t="s">
        <v>1409</v>
      </c>
      <c r="D219" s="81" t="s">
        <v>1410</v>
      </c>
      <c r="E219" s="82">
        <v>15702.5</v>
      </c>
      <c r="F219" s="82">
        <v>12213.05</v>
      </c>
      <c r="G219" s="82">
        <v>3489.45</v>
      </c>
    </row>
    <row r="220" spans="1:7">
      <c r="A220" s="1" t="s">
        <v>992</v>
      </c>
      <c r="B220" t="s">
        <v>1023</v>
      </c>
      <c r="C220" s="81" t="s">
        <v>1411</v>
      </c>
      <c r="D220" s="81" t="s">
        <v>1412</v>
      </c>
      <c r="E220" s="82">
        <v>9385.7900000000009</v>
      </c>
      <c r="F220" s="82">
        <v>7300.04</v>
      </c>
      <c r="G220" s="82">
        <v>2085.75</v>
      </c>
    </row>
    <row r="221" spans="1:7">
      <c r="A221" s="1" t="s">
        <v>992</v>
      </c>
      <c r="B221" t="s">
        <v>1023</v>
      </c>
      <c r="C221" s="81" t="s">
        <v>1413</v>
      </c>
      <c r="D221" s="81" t="s">
        <v>1414</v>
      </c>
      <c r="E221" s="82">
        <v>7677.06</v>
      </c>
      <c r="F221" s="82">
        <v>7118.75</v>
      </c>
      <c r="G221" s="82">
        <v>558.30999999999995</v>
      </c>
    </row>
    <row r="222" spans="1:7">
      <c r="A222" s="1" t="s">
        <v>992</v>
      </c>
      <c r="B222" t="s">
        <v>1023</v>
      </c>
      <c r="C222" s="81" t="s">
        <v>1415</v>
      </c>
      <c r="D222" s="81" t="s">
        <v>1416</v>
      </c>
      <c r="E222" s="82">
        <v>6500</v>
      </c>
      <c r="F222" s="82">
        <v>6500</v>
      </c>
      <c r="G222" s="82">
        <v>0</v>
      </c>
    </row>
    <row r="223" spans="1:7">
      <c r="A223" s="1" t="s">
        <v>992</v>
      </c>
      <c r="B223" t="s">
        <v>1023</v>
      </c>
      <c r="C223" s="81" t="s">
        <v>1417</v>
      </c>
      <c r="D223" s="81" t="s">
        <v>1064</v>
      </c>
      <c r="E223" s="82">
        <v>4960</v>
      </c>
      <c r="F223" s="82">
        <v>4599.26</v>
      </c>
      <c r="G223" s="82">
        <v>360.74</v>
      </c>
    </row>
    <row r="224" spans="1:7">
      <c r="A224" s="1" t="s">
        <v>992</v>
      </c>
      <c r="B224" t="s">
        <v>1023</v>
      </c>
      <c r="C224" s="81" t="s">
        <v>1418</v>
      </c>
      <c r="D224" s="81" t="s">
        <v>1419</v>
      </c>
      <c r="E224" s="82">
        <v>3870</v>
      </c>
      <c r="F224" s="82">
        <v>3010</v>
      </c>
      <c r="G224" s="82">
        <v>860</v>
      </c>
    </row>
    <row r="225" spans="1:7">
      <c r="A225" s="1" t="s">
        <v>992</v>
      </c>
      <c r="B225" t="s">
        <v>1023</v>
      </c>
      <c r="C225" s="81" t="s">
        <v>1420</v>
      </c>
      <c r="D225" s="81" t="s">
        <v>1421</v>
      </c>
      <c r="E225" s="82">
        <v>3754.32</v>
      </c>
      <c r="F225" s="82">
        <v>2920.02</v>
      </c>
      <c r="G225" s="82">
        <v>834.3</v>
      </c>
    </row>
    <row r="226" spans="1:7">
      <c r="A226" s="1" t="s">
        <v>992</v>
      </c>
      <c r="B226" t="s">
        <v>1023</v>
      </c>
      <c r="C226" s="81" t="s">
        <v>1422</v>
      </c>
      <c r="D226" s="81" t="s">
        <v>1423</v>
      </c>
      <c r="E226" s="82">
        <v>3461.5</v>
      </c>
      <c r="F226" s="82">
        <v>2832.14</v>
      </c>
      <c r="G226" s="82">
        <v>629.36</v>
      </c>
    </row>
    <row r="227" spans="1:7">
      <c r="A227" s="1" t="s">
        <v>992</v>
      </c>
      <c r="B227" t="s">
        <v>1023</v>
      </c>
      <c r="C227" s="81" t="s">
        <v>1424</v>
      </c>
      <c r="D227" s="81" t="s">
        <v>1412</v>
      </c>
      <c r="E227" s="82">
        <v>2880.96</v>
      </c>
      <c r="F227" s="82">
        <v>2240.7399999999998</v>
      </c>
      <c r="G227" s="82">
        <v>640.22</v>
      </c>
    </row>
    <row r="228" spans="1:7">
      <c r="A228" s="1" t="s">
        <v>992</v>
      </c>
      <c r="B228" t="s">
        <v>1023</v>
      </c>
      <c r="C228" s="81" t="s">
        <v>1425</v>
      </c>
      <c r="D228" s="81" t="s">
        <v>1426</v>
      </c>
      <c r="E228" s="82">
        <v>2633.5</v>
      </c>
      <c r="F228" s="82">
        <v>2048.29</v>
      </c>
      <c r="G228" s="82">
        <v>585.21</v>
      </c>
    </row>
    <row r="229" spans="1:7">
      <c r="A229" s="1" t="s">
        <v>992</v>
      </c>
      <c r="B229" t="s">
        <v>1023</v>
      </c>
      <c r="C229" s="81" t="s">
        <v>1427</v>
      </c>
      <c r="D229" s="81" t="s">
        <v>1064</v>
      </c>
      <c r="E229" s="82">
        <v>1968</v>
      </c>
      <c r="F229" s="82">
        <v>1824.86</v>
      </c>
      <c r="G229" s="82">
        <v>143.13999999999999</v>
      </c>
    </row>
    <row r="230" spans="1:7">
      <c r="A230" s="1" t="s">
        <v>992</v>
      </c>
      <c r="B230" t="s">
        <v>1023</v>
      </c>
      <c r="C230" s="81" t="s">
        <v>1428</v>
      </c>
      <c r="D230" s="81" t="s">
        <v>1429</v>
      </c>
      <c r="E230" s="82">
        <v>1900</v>
      </c>
      <c r="F230" s="82">
        <v>1806.56</v>
      </c>
      <c r="G230" s="82">
        <v>93.44</v>
      </c>
    </row>
    <row r="231" spans="1:7">
      <c r="A231" s="1" t="s">
        <v>992</v>
      </c>
      <c r="B231" t="s">
        <v>1023</v>
      </c>
      <c r="C231" s="81" t="s">
        <v>1430</v>
      </c>
      <c r="D231" s="81" t="s">
        <v>1064</v>
      </c>
      <c r="E231" s="82">
        <v>1845</v>
      </c>
      <c r="F231" s="82">
        <v>1435</v>
      </c>
      <c r="G231" s="82">
        <v>410</v>
      </c>
    </row>
    <row r="232" spans="1:7">
      <c r="A232" s="1" t="s">
        <v>992</v>
      </c>
      <c r="B232" t="s">
        <v>1023</v>
      </c>
      <c r="C232" s="81" t="s">
        <v>1431</v>
      </c>
      <c r="D232" s="81" t="s">
        <v>1432</v>
      </c>
      <c r="E232" s="82">
        <v>1700</v>
      </c>
      <c r="F232" s="82">
        <v>1576.37</v>
      </c>
      <c r="G232" s="82">
        <v>123.63</v>
      </c>
    </row>
    <row r="233" spans="1:7">
      <c r="A233" s="1" t="s">
        <v>992</v>
      </c>
      <c r="B233" t="s">
        <v>1023</v>
      </c>
      <c r="C233" s="81" t="s">
        <v>1433</v>
      </c>
      <c r="D233" s="81" t="s">
        <v>1434</v>
      </c>
      <c r="E233" s="82">
        <v>1547.95</v>
      </c>
      <c r="F233" s="82">
        <v>1203.97</v>
      </c>
      <c r="G233" s="82">
        <v>343.98</v>
      </c>
    </row>
    <row r="234" spans="1:7">
      <c r="A234" s="1" t="s">
        <v>992</v>
      </c>
      <c r="B234" t="s">
        <v>1023</v>
      </c>
      <c r="C234" s="81" t="s">
        <v>1435</v>
      </c>
      <c r="D234" s="81" t="s">
        <v>1429</v>
      </c>
      <c r="E234" s="82">
        <v>1524.85</v>
      </c>
      <c r="F234" s="82">
        <v>1449.86</v>
      </c>
      <c r="G234" s="82">
        <v>74.989999999999995</v>
      </c>
    </row>
    <row r="235" spans="1:7">
      <c r="A235" s="1" t="s">
        <v>992</v>
      </c>
      <c r="B235" t="s">
        <v>1023</v>
      </c>
      <c r="C235" s="81" t="s">
        <v>1436</v>
      </c>
      <c r="D235" s="81" t="s">
        <v>1434</v>
      </c>
      <c r="E235" s="82">
        <v>1271.3499999999999</v>
      </c>
      <c r="F235" s="82">
        <v>988.83</v>
      </c>
      <c r="G235" s="82">
        <v>282.52</v>
      </c>
    </row>
    <row r="236" spans="1:7">
      <c r="A236" s="1" t="s">
        <v>992</v>
      </c>
      <c r="B236" t="s">
        <v>1023</v>
      </c>
      <c r="C236" s="81" t="s">
        <v>1437</v>
      </c>
      <c r="D236" s="81" t="s">
        <v>1064</v>
      </c>
      <c r="E236" s="82">
        <v>1117</v>
      </c>
      <c r="F236" s="82">
        <v>1035.77</v>
      </c>
      <c r="G236" s="82">
        <v>81.23</v>
      </c>
    </row>
    <row r="237" spans="1:7">
      <c r="A237" s="1" t="s">
        <v>992</v>
      </c>
      <c r="B237" t="s">
        <v>1023</v>
      </c>
      <c r="C237" s="81" t="s">
        <v>1438</v>
      </c>
      <c r="D237" s="81" t="s">
        <v>1064</v>
      </c>
      <c r="E237" s="82">
        <v>1085</v>
      </c>
      <c r="F237" s="82">
        <v>1006.11</v>
      </c>
      <c r="G237" s="82">
        <v>78.89</v>
      </c>
    </row>
    <row r="238" spans="1:7">
      <c r="A238" s="1" t="s">
        <v>992</v>
      </c>
      <c r="B238" t="s">
        <v>1023</v>
      </c>
      <c r="C238" s="81" t="s">
        <v>1439</v>
      </c>
      <c r="D238" s="81" t="s">
        <v>1440</v>
      </c>
      <c r="E238" s="82">
        <v>1075</v>
      </c>
      <c r="F238" s="82">
        <v>836.11</v>
      </c>
      <c r="G238" s="82">
        <v>238.89</v>
      </c>
    </row>
    <row r="239" spans="1:7">
      <c r="A239" s="1" t="s">
        <v>992</v>
      </c>
      <c r="B239" t="s">
        <v>1023</v>
      </c>
      <c r="C239" s="81" t="s">
        <v>1441</v>
      </c>
      <c r="D239" s="81" t="s">
        <v>1216</v>
      </c>
      <c r="E239" s="82">
        <v>1031.75</v>
      </c>
      <c r="F239" s="82">
        <v>802.47</v>
      </c>
      <c r="G239" s="82">
        <v>229.28</v>
      </c>
    </row>
    <row r="240" spans="1:7">
      <c r="A240" s="1" t="s">
        <v>992</v>
      </c>
      <c r="B240" t="s">
        <v>1023</v>
      </c>
      <c r="C240" s="81" t="s">
        <v>1442</v>
      </c>
      <c r="D240" s="81" t="s">
        <v>1443</v>
      </c>
      <c r="E240" s="82">
        <v>989.4</v>
      </c>
      <c r="F240" s="82">
        <v>925.57</v>
      </c>
      <c r="G240" s="82">
        <v>63.83</v>
      </c>
    </row>
    <row r="241" spans="1:7">
      <c r="A241" s="1" t="s">
        <v>992</v>
      </c>
      <c r="B241" t="s">
        <v>1023</v>
      </c>
      <c r="C241" s="81" t="s">
        <v>1444</v>
      </c>
      <c r="D241" s="81" t="s">
        <v>1445</v>
      </c>
      <c r="E241" s="82">
        <v>950</v>
      </c>
      <c r="F241" s="82">
        <v>696.66</v>
      </c>
      <c r="G241" s="82">
        <v>253.34</v>
      </c>
    </row>
    <row r="242" spans="1:7">
      <c r="A242" s="1" t="s">
        <v>992</v>
      </c>
      <c r="B242" t="s">
        <v>1023</v>
      </c>
      <c r="C242" s="81" t="s">
        <v>1446</v>
      </c>
      <c r="D242" s="81" t="s">
        <v>1447</v>
      </c>
      <c r="E242" s="82">
        <v>904</v>
      </c>
      <c r="F242" s="82">
        <v>803.55</v>
      </c>
      <c r="G242" s="82">
        <v>100.45</v>
      </c>
    </row>
    <row r="243" spans="1:7">
      <c r="A243" s="1" t="s">
        <v>992</v>
      </c>
      <c r="B243" t="s">
        <v>1023</v>
      </c>
      <c r="C243" s="81" t="s">
        <v>1448</v>
      </c>
      <c r="D243" s="81" t="s">
        <v>1216</v>
      </c>
      <c r="E243" s="82">
        <v>872.59</v>
      </c>
      <c r="F243" s="82">
        <v>678.69</v>
      </c>
      <c r="G243" s="82">
        <v>193.9</v>
      </c>
    </row>
    <row r="244" spans="1:7">
      <c r="A244" s="1" t="s">
        <v>992</v>
      </c>
      <c r="B244" t="s">
        <v>1023</v>
      </c>
      <c r="C244" s="81" t="s">
        <v>1449</v>
      </c>
      <c r="D244" s="81" t="s">
        <v>1450</v>
      </c>
      <c r="E244" s="82">
        <v>765</v>
      </c>
      <c r="F244" s="82">
        <v>595</v>
      </c>
      <c r="G244" s="82">
        <v>170</v>
      </c>
    </row>
    <row r="245" spans="1:7">
      <c r="A245" s="1" t="s">
        <v>992</v>
      </c>
      <c r="B245" t="s">
        <v>1023</v>
      </c>
      <c r="C245" s="81" t="s">
        <v>1451</v>
      </c>
      <c r="D245" s="81" t="s">
        <v>1452</v>
      </c>
      <c r="E245" s="82">
        <v>659.75</v>
      </c>
      <c r="F245" s="82">
        <v>611.79</v>
      </c>
      <c r="G245" s="82">
        <v>47.96</v>
      </c>
    </row>
    <row r="246" spans="1:7">
      <c r="A246" s="1" t="s">
        <v>992</v>
      </c>
      <c r="B246" t="s">
        <v>1023</v>
      </c>
      <c r="C246" s="81" t="s">
        <v>1453</v>
      </c>
      <c r="D246" s="81" t="s">
        <v>1064</v>
      </c>
      <c r="E246" s="82">
        <v>585</v>
      </c>
      <c r="F246" s="82">
        <v>455</v>
      </c>
      <c r="G246" s="82">
        <v>130</v>
      </c>
    </row>
    <row r="247" spans="1:7">
      <c r="A247" s="1" t="s">
        <v>992</v>
      </c>
      <c r="B247" t="s">
        <v>1023</v>
      </c>
      <c r="C247" s="81" t="s">
        <v>1454</v>
      </c>
      <c r="D247" s="81" t="s">
        <v>1216</v>
      </c>
      <c r="E247" s="82">
        <v>437.48</v>
      </c>
      <c r="F247" s="82">
        <v>405.66</v>
      </c>
      <c r="G247" s="82">
        <v>31.82</v>
      </c>
    </row>
    <row r="248" spans="1:7">
      <c r="A248" s="1" t="s">
        <v>992</v>
      </c>
      <c r="B248" t="s">
        <v>1023</v>
      </c>
      <c r="C248" s="81" t="s">
        <v>1455</v>
      </c>
      <c r="D248" s="81" t="s">
        <v>1456</v>
      </c>
      <c r="E248" s="82">
        <v>390</v>
      </c>
      <c r="F248" s="82">
        <v>346.66</v>
      </c>
      <c r="G248" s="82">
        <v>43.34</v>
      </c>
    </row>
    <row r="249" spans="1:7">
      <c r="A249" s="1" t="s">
        <v>992</v>
      </c>
      <c r="B249" t="s">
        <v>1023</v>
      </c>
      <c r="C249" s="81" t="s">
        <v>1457</v>
      </c>
      <c r="D249" s="81" t="s">
        <v>1458</v>
      </c>
      <c r="E249" s="82">
        <v>384.37</v>
      </c>
      <c r="F249" s="82">
        <v>298.95</v>
      </c>
      <c r="G249" s="82">
        <v>85.42</v>
      </c>
    </row>
    <row r="250" spans="1:7">
      <c r="A250" s="1" t="s">
        <v>992</v>
      </c>
      <c r="B250" t="s">
        <v>1023</v>
      </c>
      <c r="C250" s="81" t="s">
        <v>1459</v>
      </c>
      <c r="D250" s="81" t="s">
        <v>1460</v>
      </c>
      <c r="E250" s="82">
        <v>334.42</v>
      </c>
      <c r="F250" s="82">
        <v>245.24</v>
      </c>
      <c r="G250" s="82">
        <v>89.18</v>
      </c>
    </row>
    <row r="251" spans="1:7">
      <c r="A251" s="1" t="s">
        <v>992</v>
      </c>
      <c r="B251" t="s">
        <v>1023</v>
      </c>
      <c r="C251" s="81" t="s">
        <v>1461</v>
      </c>
      <c r="D251" s="81" t="s">
        <v>1434</v>
      </c>
      <c r="E251" s="82">
        <v>155.28</v>
      </c>
      <c r="F251" s="82">
        <v>120.78</v>
      </c>
      <c r="G251" s="82">
        <v>34.5</v>
      </c>
    </row>
    <row r="252" spans="1:7">
      <c r="A252" s="1" t="s">
        <v>992</v>
      </c>
      <c r="B252" t="s">
        <v>1023</v>
      </c>
      <c r="C252" s="81" t="s">
        <v>1462</v>
      </c>
      <c r="D252" s="81" t="s">
        <v>1463</v>
      </c>
      <c r="E252" s="82">
        <v>87.38</v>
      </c>
      <c r="F252" s="82">
        <v>67.959999999999994</v>
      </c>
      <c r="G252" s="82">
        <v>19.420000000000002</v>
      </c>
    </row>
    <row r="253" spans="1:7">
      <c r="A253" s="1" t="s">
        <v>992</v>
      </c>
      <c r="B253" t="s">
        <v>1023</v>
      </c>
      <c r="C253" s="81" t="s">
        <v>1464</v>
      </c>
      <c r="D253" s="81" t="s">
        <v>1465</v>
      </c>
      <c r="E253" s="82">
        <v>66.489999999999995</v>
      </c>
      <c r="F253" s="82">
        <v>51.71</v>
      </c>
      <c r="G253" s="82">
        <v>14.78</v>
      </c>
    </row>
    <row r="254" spans="1:7">
      <c r="A254" s="1" t="s">
        <v>992</v>
      </c>
      <c r="B254" t="s">
        <v>1023</v>
      </c>
      <c r="C254" s="81" t="s">
        <v>1466</v>
      </c>
      <c r="D254" s="81" t="s">
        <v>1463</v>
      </c>
      <c r="E254" s="82">
        <v>66.489999999999995</v>
      </c>
      <c r="F254" s="82">
        <v>51.71</v>
      </c>
      <c r="G254" s="82">
        <v>14.78</v>
      </c>
    </row>
    <row r="255" spans="1:7">
      <c r="A255" s="1" t="s">
        <v>992</v>
      </c>
      <c r="B255" t="s">
        <v>1073</v>
      </c>
      <c r="C255" s="81" t="s">
        <v>1467</v>
      </c>
      <c r="D255" s="81" t="s">
        <v>1468</v>
      </c>
      <c r="E255" s="82">
        <v>715.2</v>
      </c>
      <c r="F255" s="82">
        <v>507.78</v>
      </c>
      <c r="G255" s="82">
        <v>207.42</v>
      </c>
    </row>
    <row r="256" spans="1:7">
      <c r="A256" s="1" t="s">
        <v>992</v>
      </c>
      <c r="B256" t="s">
        <v>1073</v>
      </c>
      <c r="C256" s="81" t="s">
        <v>1469</v>
      </c>
      <c r="D256" s="81" t="s">
        <v>1470</v>
      </c>
      <c r="E256" s="82">
        <v>3419.94</v>
      </c>
      <c r="F256" s="82">
        <v>2428.17</v>
      </c>
      <c r="G256" s="82">
        <v>991.77</v>
      </c>
    </row>
    <row r="257" spans="1:7">
      <c r="A257" s="1" t="s">
        <v>992</v>
      </c>
      <c r="B257" t="s">
        <v>1073</v>
      </c>
      <c r="C257" s="81" t="s">
        <v>1471</v>
      </c>
      <c r="D257" s="81" t="s">
        <v>1472</v>
      </c>
      <c r="E257" s="82">
        <v>592.59</v>
      </c>
      <c r="F257" s="82">
        <v>324.08</v>
      </c>
      <c r="G257" s="82">
        <v>268.51</v>
      </c>
    </row>
    <row r="258" spans="1:7">
      <c r="A258" s="1" t="s">
        <v>992</v>
      </c>
      <c r="B258" t="s">
        <v>1073</v>
      </c>
      <c r="C258" s="81" t="s">
        <v>1473</v>
      </c>
      <c r="D258" s="81" t="s">
        <v>1474</v>
      </c>
      <c r="E258" s="82">
        <v>560.91999999999996</v>
      </c>
      <c r="F258" s="82">
        <v>109.07</v>
      </c>
      <c r="G258" s="82">
        <v>451.85</v>
      </c>
    </row>
    <row r="259" spans="1:7">
      <c r="A259" s="1" t="s">
        <v>992</v>
      </c>
      <c r="B259" t="s">
        <v>1073</v>
      </c>
      <c r="C259" s="81" t="s">
        <v>1475</v>
      </c>
      <c r="D259" s="81" t="s">
        <v>1476</v>
      </c>
      <c r="E259" s="82">
        <v>560.92999999999995</v>
      </c>
      <c r="F259" s="82">
        <v>109.07</v>
      </c>
      <c r="G259" s="82">
        <v>451.86</v>
      </c>
    </row>
    <row r="260" spans="1:7">
      <c r="A260" s="1" t="s">
        <v>992</v>
      </c>
      <c r="B260" t="s">
        <v>1073</v>
      </c>
      <c r="C260" s="81" t="s">
        <v>1477</v>
      </c>
      <c r="D260" s="81" t="s">
        <v>1478</v>
      </c>
      <c r="E260" s="82">
        <v>560.92999999999995</v>
      </c>
      <c r="F260" s="82">
        <v>179.19</v>
      </c>
      <c r="G260" s="82">
        <v>381.74</v>
      </c>
    </row>
    <row r="261" spans="1:7">
      <c r="A261" s="1" t="s">
        <v>992</v>
      </c>
      <c r="B261" t="s">
        <v>1073</v>
      </c>
      <c r="C261" s="81" t="s">
        <v>1479</v>
      </c>
      <c r="D261" s="81" t="s">
        <v>1480</v>
      </c>
      <c r="E261" s="82">
        <v>560.92999999999995</v>
      </c>
      <c r="F261" s="82">
        <v>202.56</v>
      </c>
      <c r="G261" s="82">
        <v>358.37</v>
      </c>
    </row>
    <row r="262" spans="1:7">
      <c r="A262" s="1" t="s">
        <v>992</v>
      </c>
      <c r="B262" t="s">
        <v>1073</v>
      </c>
      <c r="C262" s="81" t="s">
        <v>1481</v>
      </c>
      <c r="D262" s="81" t="s">
        <v>1480</v>
      </c>
      <c r="E262" s="82">
        <v>560.92999999999995</v>
      </c>
      <c r="F262" s="82">
        <v>202.56</v>
      </c>
      <c r="G262" s="82">
        <v>358.37</v>
      </c>
    </row>
    <row r="263" spans="1:7">
      <c r="A263" s="1" t="s">
        <v>992</v>
      </c>
      <c r="B263" t="s">
        <v>1073</v>
      </c>
      <c r="C263" s="81" t="s">
        <v>1482</v>
      </c>
      <c r="D263" s="81" t="s">
        <v>1483</v>
      </c>
      <c r="E263" s="82">
        <v>560.92999999999995</v>
      </c>
      <c r="F263" s="82">
        <v>85.7</v>
      </c>
      <c r="G263" s="82">
        <v>475.23</v>
      </c>
    </row>
    <row r="264" spans="1:7">
      <c r="A264" s="1" t="s">
        <v>992</v>
      </c>
      <c r="B264" t="s">
        <v>1073</v>
      </c>
      <c r="C264" s="81" t="s">
        <v>1484</v>
      </c>
      <c r="D264" s="81" t="s">
        <v>1485</v>
      </c>
      <c r="E264" s="82">
        <v>515.51</v>
      </c>
      <c r="F264" s="82">
        <v>143.19999999999999</v>
      </c>
      <c r="G264" s="82">
        <v>372.31</v>
      </c>
    </row>
    <row r="265" spans="1:7">
      <c r="A265" s="1" t="s">
        <v>992</v>
      </c>
      <c r="B265" t="s">
        <v>1073</v>
      </c>
      <c r="C265" s="81" t="s">
        <v>1486</v>
      </c>
      <c r="D265" s="81" t="s">
        <v>1487</v>
      </c>
      <c r="E265" s="82">
        <v>255.96</v>
      </c>
      <c r="F265" s="82">
        <v>39.11</v>
      </c>
      <c r="G265" s="82">
        <v>216.85</v>
      </c>
    </row>
    <row r="266" spans="1:7">
      <c r="A266" s="1" t="s">
        <v>992</v>
      </c>
      <c r="B266" t="s">
        <v>1073</v>
      </c>
      <c r="C266" s="81" t="s">
        <v>1488</v>
      </c>
      <c r="D266" s="81" t="s">
        <v>1489</v>
      </c>
      <c r="E266" s="82">
        <v>121.79</v>
      </c>
      <c r="F266" s="82">
        <v>38.909999999999997</v>
      </c>
      <c r="G266" s="82">
        <v>82.88</v>
      </c>
    </row>
    <row r="267" spans="1:7">
      <c r="A267" s="1" t="s">
        <v>992</v>
      </c>
      <c r="B267" t="s">
        <v>1073</v>
      </c>
      <c r="C267" s="81" t="s">
        <v>1490</v>
      </c>
      <c r="D267" s="81" t="s">
        <v>1491</v>
      </c>
      <c r="E267" s="82">
        <v>105.61</v>
      </c>
      <c r="F267" s="82">
        <v>29.34</v>
      </c>
      <c r="G267" s="82">
        <v>76.27</v>
      </c>
    </row>
    <row r="268" spans="1:7">
      <c r="A268" s="1" t="s">
        <v>992</v>
      </c>
      <c r="B268" t="s">
        <v>1492</v>
      </c>
      <c r="C268" s="81" t="s">
        <v>1493</v>
      </c>
      <c r="D268" s="81" t="s">
        <v>1494</v>
      </c>
      <c r="E268" s="82">
        <v>16575</v>
      </c>
      <c r="F268" s="82">
        <v>10258.370000000001</v>
      </c>
      <c r="G268" s="82">
        <v>6316.63</v>
      </c>
    </row>
    <row r="269" spans="1:7">
      <c r="A269" s="1" t="s">
        <v>992</v>
      </c>
      <c r="B269" t="s">
        <v>1088</v>
      </c>
      <c r="C269" s="81" t="s">
        <v>1495</v>
      </c>
      <c r="D269" s="81" t="s">
        <v>1496</v>
      </c>
      <c r="E269" s="82">
        <v>2745</v>
      </c>
      <c r="F269" s="82">
        <v>533.74</v>
      </c>
      <c r="G269" s="82">
        <v>2211.2600000000002</v>
      </c>
    </row>
    <row r="270" spans="1:7">
      <c r="A270" s="1" t="s">
        <v>992</v>
      </c>
      <c r="B270" t="s">
        <v>1091</v>
      </c>
      <c r="C270" s="81" t="s">
        <v>1497</v>
      </c>
      <c r="D270" s="81" t="s">
        <v>1498</v>
      </c>
      <c r="E270" s="82">
        <v>2274</v>
      </c>
      <c r="F270" s="82">
        <v>221.08</v>
      </c>
      <c r="G270" s="82">
        <v>2052.92</v>
      </c>
    </row>
    <row r="271" spans="1:7">
      <c r="A271" s="1" t="s">
        <v>992</v>
      </c>
      <c r="B271" t="s">
        <v>1100</v>
      </c>
      <c r="C271" s="81" t="s">
        <v>1499</v>
      </c>
      <c r="D271" s="81" t="s">
        <v>1500</v>
      </c>
      <c r="E271" s="82">
        <v>35725.49</v>
      </c>
      <c r="F271" s="82">
        <v>25570.11</v>
      </c>
      <c r="G271" s="82">
        <v>10155.379999999999</v>
      </c>
    </row>
    <row r="272" spans="1:7">
      <c r="A272" s="1" t="s">
        <v>992</v>
      </c>
      <c r="B272" t="s">
        <v>1100</v>
      </c>
      <c r="C272" s="81" t="s">
        <v>1501</v>
      </c>
      <c r="D272" s="81" t="s">
        <v>1502</v>
      </c>
      <c r="E272" s="82">
        <v>31314.720000000001</v>
      </c>
      <c r="F272" s="82">
        <v>6850.1</v>
      </c>
      <c r="G272" s="82">
        <v>24464.62</v>
      </c>
    </row>
    <row r="273" spans="1:7">
      <c r="A273" s="1" t="s">
        <v>992</v>
      </c>
      <c r="B273" t="s">
        <v>1100</v>
      </c>
      <c r="C273" s="81" t="s">
        <v>1503</v>
      </c>
      <c r="D273" s="81" t="s">
        <v>1504</v>
      </c>
      <c r="E273" s="82">
        <v>9500</v>
      </c>
      <c r="F273" s="82">
        <v>9046.1299999999992</v>
      </c>
      <c r="G273" s="82">
        <v>453.87</v>
      </c>
    </row>
    <row r="274" spans="1:7">
      <c r="A274" s="1" t="s">
        <v>992</v>
      </c>
      <c r="B274" t="s">
        <v>1100</v>
      </c>
      <c r="C274" s="81" t="s">
        <v>1505</v>
      </c>
      <c r="D274" s="81" t="s">
        <v>1506</v>
      </c>
      <c r="E274" s="82">
        <v>4426</v>
      </c>
      <c r="F274" s="82">
        <v>4375.2299999999996</v>
      </c>
      <c r="G274" s="82">
        <v>50.77</v>
      </c>
    </row>
    <row r="275" spans="1:7">
      <c r="A275" s="1" t="s">
        <v>992</v>
      </c>
      <c r="B275" t="s">
        <v>1100</v>
      </c>
      <c r="C275" s="81" t="s">
        <v>1507</v>
      </c>
      <c r="D275" s="81" t="s">
        <v>1508</v>
      </c>
      <c r="E275" s="82">
        <v>25100</v>
      </c>
      <c r="F275" s="82">
        <v>24812.080000000002</v>
      </c>
      <c r="G275" s="82">
        <v>287.92</v>
      </c>
    </row>
    <row r="276" spans="1:7">
      <c r="A276" s="1" t="s">
        <v>992</v>
      </c>
      <c r="B276" t="s">
        <v>1100</v>
      </c>
      <c r="C276" s="81" t="s">
        <v>1509</v>
      </c>
      <c r="D276" s="81" t="s">
        <v>1510</v>
      </c>
      <c r="E276" s="82">
        <v>26950</v>
      </c>
      <c r="F276" s="82">
        <v>23196.19</v>
      </c>
      <c r="G276" s="82">
        <v>3753.81</v>
      </c>
    </row>
    <row r="277" spans="1:7">
      <c r="A277" s="1" t="s">
        <v>992</v>
      </c>
      <c r="B277" t="s">
        <v>1100</v>
      </c>
      <c r="C277" s="81" t="s">
        <v>1511</v>
      </c>
      <c r="D277" s="81" t="s">
        <v>1512</v>
      </c>
      <c r="E277" s="82">
        <v>26000</v>
      </c>
      <c r="F277" s="82">
        <v>18609.21</v>
      </c>
      <c r="G277" s="82">
        <v>7390.79</v>
      </c>
    </row>
    <row r="278" spans="1:7">
      <c r="A278" s="1" t="s">
        <v>992</v>
      </c>
      <c r="B278" t="s">
        <v>1100</v>
      </c>
      <c r="C278" s="81" t="s">
        <v>1513</v>
      </c>
      <c r="D278" s="81" t="s">
        <v>1514</v>
      </c>
      <c r="E278" s="82">
        <v>19951</v>
      </c>
      <c r="F278" s="82">
        <v>15981.09</v>
      </c>
      <c r="G278" s="82">
        <v>3969.91</v>
      </c>
    </row>
    <row r="279" spans="1:7">
      <c r="A279" s="1" t="s">
        <v>992</v>
      </c>
      <c r="B279" t="s">
        <v>1100</v>
      </c>
      <c r="C279" s="81" t="s">
        <v>1515</v>
      </c>
      <c r="D279" s="81" t="s">
        <v>1516</v>
      </c>
      <c r="E279" s="82">
        <v>19951</v>
      </c>
      <c r="F279" s="82">
        <v>15981.09</v>
      </c>
      <c r="G279" s="82">
        <v>3969.91</v>
      </c>
    </row>
    <row r="280" spans="1:7">
      <c r="A280" s="1" t="s">
        <v>992</v>
      </c>
      <c r="B280" t="s">
        <v>1100</v>
      </c>
      <c r="C280" s="81" t="s">
        <v>1517</v>
      </c>
      <c r="D280" s="81" t="s">
        <v>1518</v>
      </c>
      <c r="E280" s="82">
        <v>18575</v>
      </c>
      <c r="F280" s="82">
        <v>18270.61</v>
      </c>
      <c r="G280" s="82">
        <v>304.39</v>
      </c>
    </row>
    <row r="281" spans="1:7">
      <c r="A281" s="1" t="s">
        <v>992</v>
      </c>
      <c r="B281" t="s">
        <v>1100</v>
      </c>
      <c r="C281" s="81" t="s">
        <v>1519</v>
      </c>
      <c r="D281" s="81" t="s">
        <v>1520</v>
      </c>
      <c r="E281" s="82">
        <v>16900</v>
      </c>
      <c r="F281" s="82">
        <v>16334.81</v>
      </c>
      <c r="G281" s="82">
        <v>565.19000000000005</v>
      </c>
    </row>
    <row r="282" spans="1:7">
      <c r="A282" s="1" t="s">
        <v>992</v>
      </c>
      <c r="B282" t="s">
        <v>1100</v>
      </c>
      <c r="C282" s="81" t="s">
        <v>1521</v>
      </c>
      <c r="D282" s="81" t="s">
        <v>1522</v>
      </c>
      <c r="E282" s="82">
        <v>14272</v>
      </c>
      <c r="F282" s="82">
        <v>10215.02</v>
      </c>
      <c r="G282" s="82">
        <v>4056.98</v>
      </c>
    </row>
    <row r="283" spans="1:7">
      <c r="A283" s="1" t="s">
        <v>992</v>
      </c>
      <c r="B283" t="s">
        <v>1100</v>
      </c>
      <c r="C283" s="81" t="s">
        <v>1523</v>
      </c>
      <c r="D283" s="81" t="s">
        <v>1524</v>
      </c>
      <c r="E283" s="82">
        <v>14272</v>
      </c>
      <c r="F283" s="82">
        <v>10215.02</v>
      </c>
      <c r="G283" s="82">
        <v>4056.98</v>
      </c>
    </row>
    <row r="284" spans="1:7">
      <c r="A284" s="1" t="s">
        <v>992</v>
      </c>
      <c r="B284" t="s">
        <v>1100</v>
      </c>
      <c r="C284" s="81" t="s">
        <v>1525</v>
      </c>
      <c r="D284" s="81" t="s">
        <v>1526</v>
      </c>
      <c r="E284" s="82">
        <v>13500</v>
      </c>
      <c r="F284" s="82">
        <v>13183.96</v>
      </c>
      <c r="G284" s="82">
        <v>316.04000000000002</v>
      </c>
    </row>
    <row r="285" spans="1:7">
      <c r="A285" s="1" t="s">
        <v>992</v>
      </c>
      <c r="B285" t="s">
        <v>1100</v>
      </c>
      <c r="C285" s="81" t="s">
        <v>1527</v>
      </c>
      <c r="D285" s="81" t="s">
        <v>1528</v>
      </c>
      <c r="E285" s="82">
        <v>13050</v>
      </c>
      <c r="F285" s="82">
        <v>12613.57</v>
      </c>
      <c r="G285" s="82">
        <v>436.43</v>
      </c>
    </row>
    <row r="286" spans="1:7">
      <c r="A286" s="1" t="s">
        <v>992</v>
      </c>
      <c r="B286" t="s">
        <v>1100</v>
      </c>
      <c r="C286" s="81" t="s">
        <v>1529</v>
      </c>
      <c r="D286" s="81" t="s">
        <v>1271</v>
      </c>
      <c r="E286" s="82">
        <v>12538</v>
      </c>
      <c r="F286" s="82">
        <v>10791.61</v>
      </c>
      <c r="G286" s="82">
        <v>1746.39</v>
      </c>
    </row>
    <row r="287" spans="1:7">
      <c r="A287" s="1" t="s">
        <v>992</v>
      </c>
      <c r="B287" t="s">
        <v>1100</v>
      </c>
      <c r="C287" s="81" t="s">
        <v>1530</v>
      </c>
      <c r="D287" s="81" t="s">
        <v>1531</v>
      </c>
      <c r="E287" s="82">
        <v>11975</v>
      </c>
      <c r="F287" s="82">
        <v>11574.52</v>
      </c>
      <c r="G287" s="82">
        <v>400.48</v>
      </c>
    </row>
    <row r="288" spans="1:7">
      <c r="A288" s="1" t="s">
        <v>992</v>
      </c>
      <c r="B288" t="s">
        <v>1100</v>
      </c>
      <c r="C288" s="81" t="s">
        <v>1532</v>
      </c>
      <c r="D288" s="81" t="s">
        <v>1533</v>
      </c>
      <c r="E288" s="82">
        <v>10158.34</v>
      </c>
      <c r="F288" s="82">
        <v>952.35</v>
      </c>
      <c r="G288" s="82">
        <v>9205.99</v>
      </c>
    </row>
    <row r="289" spans="1:7">
      <c r="A289" s="1" t="s">
        <v>992</v>
      </c>
      <c r="B289" t="s">
        <v>1100</v>
      </c>
      <c r="C289" s="81" t="s">
        <v>1534</v>
      </c>
      <c r="D289" s="81" t="s">
        <v>1535</v>
      </c>
      <c r="E289" s="82">
        <v>10158.34</v>
      </c>
      <c r="F289" s="82">
        <v>952.35</v>
      </c>
      <c r="G289" s="82">
        <v>9205.99</v>
      </c>
    </row>
    <row r="290" spans="1:7">
      <c r="A290" s="1" t="s">
        <v>992</v>
      </c>
      <c r="B290" t="s">
        <v>1100</v>
      </c>
      <c r="C290" s="81" t="s">
        <v>1536</v>
      </c>
      <c r="D290" s="81" t="s">
        <v>1537</v>
      </c>
      <c r="E290" s="82">
        <v>8500</v>
      </c>
      <c r="F290" s="82">
        <v>8215.73</v>
      </c>
      <c r="G290" s="82">
        <v>284.27</v>
      </c>
    </row>
    <row r="291" spans="1:7">
      <c r="A291" s="1" t="s">
        <v>992</v>
      </c>
      <c r="B291" t="s">
        <v>1100</v>
      </c>
      <c r="C291" s="81" t="s">
        <v>1538</v>
      </c>
      <c r="D291" s="81" t="s">
        <v>1539</v>
      </c>
      <c r="E291" s="82">
        <v>7900</v>
      </c>
      <c r="F291" s="82">
        <v>5654.34</v>
      </c>
      <c r="G291" s="82">
        <v>2245.66</v>
      </c>
    </row>
    <row r="292" spans="1:7">
      <c r="A292" s="1" t="s">
        <v>992</v>
      </c>
      <c r="B292" t="s">
        <v>1100</v>
      </c>
      <c r="C292" s="81" t="s">
        <v>1540</v>
      </c>
      <c r="D292" s="81" t="s">
        <v>1541</v>
      </c>
      <c r="E292" s="82">
        <v>4200</v>
      </c>
      <c r="F292" s="82">
        <v>3913.34</v>
      </c>
      <c r="G292" s="82">
        <v>286.66000000000003</v>
      </c>
    </row>
    <row r="293" spans="1:7">
      <c r="A293" s="1" t="s">
        <v>992</v>
      </c>
      <c r="B293" t="s">
        <v>1100</v>
      </c>
      <c r="C293" s="81" t="s">
        <v>1542</v>
      </c>
      <c r="D293" s="81" t="s">
        <v>1543</v>
      </c>
      <c r="E293" s="82">
        <v>6500</v>
      </c>
      <c r="F293" s="82">
        <v>2302.09</v>
      </c>
      <c r="G293" s="82">
        <v>4197.91</v>
      </c>
    </row>
    <row r="294" spans="1:7">
      <c r="A294" s="1" t="s">
        <v>992</v>
      </c>
      <c r="B294" t="s">
        <v>1100</v>
      </c>
      <c r="C294" s="81" t="s">
        <v>1544</v>
      </c>
      <c r="D294" s="81" t="s">
        <v>1545</v>
      </c>
      <c r="E294" s="82">
        <v>6500</v>
      </c>
      <c r="F294" s="82">
        <v>2302.09</v>
      </c>
      <c r="G294" s="82">
        <v>4197.91</v>
      </c>
    </row>
    <row r="295" spans="1:7">
      <c r="A295" s="1" t="s">
        <v>992</v>
      </c>
      <c r="B295" t="s">
        <v>1100</v>
      </c>
      <c r="C295" s="81" t="s">
        <v>1546</v>
      </c>
      <c r="D295" s="81" t="s">
        <v>1547</v>
      </c>
      <c r="E295" s="82">
        <v>6500</v>
      </c>
      <c r="F295" s="82">
        <v>2302.09</v>
      </c>
      <c r="G295" s="82">
        <v>4197.91</v>
      </c>
    </row>
    <row r="296" spans="1:7">
      <c r="A296" s="1" t="s">
        <v>992</v>
      </c>
      <c r="B296" t="s">
        <v>1100</v>
      </c>
      <c r="C296" s="81" t="s">
        <v>1548</v>
      </c>
      <c r="D296" s="81" t="s">
        <v>1549</v>
      </c>
      <c r="E296" s="82">
        <v>6500</v>
      </c>
      <c r="F296" s="82">
        <v>2302.09</v>
      </c>
      <c r="G296" s="82">
        <v>4197.91</v>
      </c>
    </row>
    <row r="297" spans="1:7">
      <c r="A297" s="1" t="s">
        <v>992</v>
      </c>
      <c r="B297" t="s">
        <v>1100</v>
      </c>
      <c r="C297" s="81" t="s">
        <v>1550</v>
      </c>
      <c r="D297" s="81" t="s">
        <v>1551</v>
      </c>
      <c r="E297" s="82">
        <v>5833</v>
      </c>
      <c r="F297" s="82">
        <v>4174.91</v>
      </c>
      <c r="G297" s="82">
        <v>1658.09</v>
      </c>
    </row>
    <row r="298" spans="1:7">
      <c r="A298" s="1" t="s">
        <v>992</v>
      </c>
      <c r="B298" t="s">
        <v>1100</v>
      </c>
      <c r="C298" s="81" t="s">
        <v>1552</v>
      </c>
      <c r="D298" s="81" t="s">
        <v>1553</v>
      </c>
      <c r="E298" s="82">
        <v>5408</v>
      </c>
      <c r="F298" s="82">
        <v>3870.72</v>
      </c>
      <c r="G298" s="82">
        <v>1537.28</v>
      </c>
    </row>
    <row r="299" spans="1:7">
      <c r="A299" s="1" t="s">
        <v>992</v>
      </c>
      <c r="B299" t="s">
        <v>1100</v>
      </c>
      <c r="C299" s="81" t="s">
        <v>1554</v>
      </c>
      <c r="D299" s="81" t="s">
        <v>1555</v>
      </c>
      <c r="E299" s="82">
        <v>4350</v>
      </c>
      <c r="F299" s="82">
        <v>4053.1</v>
      </c>
      <c r="G299" s="82">
        <v>296.89999999999998</v>
      </c>
    </row>
    <row r="300" spans="1:7">
      <c r="A300" s="1" t="s">
        <v>992</v>
      </c>
      <c r="B300" t="s">
        <v>1100</v>
      </c>
      <c r="C300" s="81" t="s">
        <v>1556</v>
      </c>
      <c r="D300" s="81" t="s">
        <v>1557</v>
      </c>
      <c r="E300" s="82">
        <v>4448.32</v>
      </c>
      <c r="F300" s="82">
        <v>973.07</v>
      </c>
      <c r="G300" s="82">
        <v>3475.25</v>
      </c>
    </row>
    <row r="301" spans="1:7">
      <c r="A301" s="1" t="s">
        <v>992</v>
      </c>
      <c r="B301" t="s">
        <v>1100</v>
      </c>
      <c r="C301" s="81" t="s">
        <v>1558</v>
      </c>
      <c r="D301" s="81" t="s">
        <v>1559</v>
      </c>
      <c r="E301" s="82">
        <v>4380</v>
      </c>
      <c r="F301" s="82">
        <v>4081.06</v>
      </c>
      <c r="G301" s="82">
        <v>298.94</v>
      </c>
    </row>
    <row r="302" spans="1:7">
      <c r="A302" s="1" t="s">
        <v>992</v>
      </c>
      <c r="B302" t="s">
        <v>1100</v>
      </c>
      <c r="C302" s="81" t="s">
        <v>1560</v>
      </c>
      <c r="D302" s="81" t="s">
        <v>1561</v>
      </c>
      <c r="E302" s="82">
        <v>3716.85</v>
      </c>
      <c r="F302" s="82">
        <v>348.46</v>
      </c>
      <c r="G302" s="82">
        <v>3368.39</v>
      </c>
    </row>
    <row r="303" spans="1:7">
      <c r="A303" s="1" t="s">
        <v>992</v>
      </c>
      <c r="B303" t="s">
        <v>1100</v>
      </c>
      <c r="C303" s="81" t="s">
        <v>1562</v>
      </c>
      <c r="D303" s="81" t="s">
        <v>1563</v>
      </c>
      <c r="E303" s="82">
        <v>3716.85</v>
      </c>
      <c r="F303" s="82">
        <v>348.46</v>
      </c>
      <c r="G303" s="82">
        <v>3368.39</v>
      </c>
    </row>
    <row r="304" spans="1:7">
      <c r="A304" s="1" t="s">
        <v>992</v>
      </c>
      <c r="B304" t="s">
        <v>1100</v>
      </c>
      <c r="C304" s="81" t="s">
        <v>1564</v>
      </c>
      <c r="D304" s="81" t="s">
        <v>1555</v>
      </c>
      <c r="E304" s="82">
        <v>3300</v>
      </c>
      <c r="F304" s="82">
        <v>3074.77</v>
      </c>
      <c r="G304" s="82">
        <v>225.23</v>
      </c>
    </row>
    <row r="305" spans="1:7">
      <c r="A305" s="1" t="s">
        <v>992</v>
      </c>
      <c r="B305" t="s">
        <v>1100</v>
      </c>
      <c r="C305" s="81" t="s">
        <v>1565</v>
      </c>
      <c r="D305" s="81" t="s">
        <v>1566</v>
      </c>
      <c r="E305" s="82">
        <v>2398.88</v>
      </c>
      <c r="F305" s="82">
        <v>224.9</v>
      </c>
      <c r="G305" s="82">
        <v>2173.98</v>
      </c>
    </row>
    <row r="306" spans="1:7">
      <c r="A306" s="1" t="s">
        <v>992</v>
      </c>
      <c r="B306" t="s">
        <v>1100</v>
      </c>
      <c r="C306" s="81" t="s">
        <v>1567</v>
      </c>
      <c r="D306" s="81" t="s">
        <v>1566</v>
      </c>
      <c r="E306" s="82">
        <v>2398.88</v>
      </c>
      <c r="F306" s="82">
        <v>224.9</v>
      </c>
      <c r="G306" s="82">
        <v>2173.98</v>
      </c>
    </row>
    <row r="307" spans="1:7">
      <c r="A307" s="1" t="s">
        <v>992</v>
      </c>
      <c r="B307" t="s">
        <v>1100</v>
      </c>
      <c r="C307" s="81" t="s">
        <v>1568</v>
      </c>
      <c r="D307" s="81" t="s">
        <v>1569</v>
      </c>
      <c r="E307" s="82">
        <v>2050</v>
      </c>
      <c r="F307" s="82">
        <v>1642.09</v>
      </c>
      <c r="G307" s="82">
        <v>407.91</v>
      </c>
    </row>
    <row r="308" spans="1:7">
      <c r="A308" s="1" t="s">
        <v>992</v>
      </c>
      <c r="B308" t="s">
        <v>1100</v>
      </c>
      <c r="C308" s="81" t="s">
        <v>1570</v>
      </c>
      <c r="D308" s="81" t="s">
        <v>1571</v>
      </c>
      <c r="E308" s="82">
        <v>1454</v>
      </c>
      <c r="F308" s="82">
        <v>1040.69</v>
      </c>
      <c r="G308" s="82">
        <v>413.31</v>
      </c>
    </row>
    <row r="309" spans="1:7">
      <c r="A309" s="1" t="s">
        <v>992</v>
      </c>
      <c r="B309" t="s">
        <v>1100</v>
      </c>
      <c r="C309" s="81" t="s">
        <v>1572</v>
      </c>
      <c r="D309" s="81" t="s">
        <v>1573</v>
      </c>
      <c r="E309" s="82">
        <v>1404</v>
      </c>
      <c r="F309" s="82">
        <v>1004.89</v>
      </c>
      <c r="G309" s="82">
        <v>399.11</v>
      </c>
    </row>
    <row r="310" spans="1:7">
      <c r="A310" s="1" t="s">
        <v>992</v>
      </c>
      <c r="B310" t="s">
        <v>1100</v>
      </c>
      <c r="C310" s="81" t="s">
        <v>1574</v>
      </c>
      <c r="D310" s="81" t="s">
        <v>1571</v>
      </c>
      <c r="E310" s="82">
        <v>1404</v>
      </c>
      <c r="F310" s="82">
        <v>1004.89</v>
      </c>
      <c r="G310" s="82">
        <v>399.11</v>
      </c>
    </row>
    <row r="311" spans="1:7">
      <c r="A311" s="1" t="s">
        <v>992</v>
      </c>
      <c r="B311" t="s">
        <v>1100</v>
      </c>
      <c r="C311" s="81" t="s">
        <v>1575</v>
      </c>
      <c r="D311" s="81" t="s">
        <v>1576</v>
      </c>
      <c r="E311" s="82">
        <v>1118.45</v>
      </c>
      <c r="F311" s="82">
        <v>1081.05</v>
      </c>
      <c r="G311" s="82">
        <v>37.4</v>
      </c>
    </row>
    <row r="312" spans="1:7">
      <c r="A312" s="1" t="s">
        <v>992</v>
      </c>
      <c r="B312" t="s">
        <v>1100</v>
      </c>
      <c r="C312" s="81" t="s">
        <v>1577</v>
      </c>
      <c r="D312" s="81" t="s">
        <v>1090</v>
      </c>
      <c r="E312" s="82">
        <v>787.64</v>
      </c>
      <c r="F312" s="82">
        <v>237.93</v>
      </c>
      <c r="G312" s="82">
        <v>549.71</v>
      </c>
    </row>
    <row r="313" spans="1:7">
      <c r="A313" s="1" t="s">
        <v>992</v>
      </c>
      <c r="B313" t="s">
        <v>1100</v>
      </c>
      <c r="C313" s="81" t="s">
        <v>1578</v>
      </c>
      <c r="D313" s="81" t="s">
        <v>1579</v>
      </c>
      <c r="E313" s="82">
        <v>542.82000000000005</v>
      </c>
      <c r="F313" s="82">
        <v>388.52</v>
      </c>
      <c r="G313" s="82">
        <v>154.30000000000001</v>
      </c>
    </row>
    <row r="314" spans="1:7">
      <c r="A314" s="1" t="s">
        <v>992</v>
      </c>
      <c r="B314" t="s">
        <v>1100</v>
      </c>
      <c r="C314" s="81" t="s">
        <v>1580</v>
      </c>
      <c r="D314" s="81" t="s">
        <v>1581</v>
      </c>
      <c r="E314" s="82">
        <v>375</v>
      </c>
      <c r="F314" s="82">
        <v>362.46</v>
      </c>
      <c r="G314" s="82">
        <v>12.54</v>
      </c>
    </row>
    <row r="315" spans="1:7">
      <c r="A315" s="1" t="s">
        <v>992</v>
      </c>
      <c r="B315" t="s">
        <v>1100</v>
      </c>
      <c r="C315" s="81" t="s">
        <v>1582</v>
      </c>
      <c r="D315" s="81" t="s">
        <v>1583</v>
      </c>
      <c r="E315" s="82">
        <v>12000</v>
      </c>
      <c r="F315" s="82">
        <v>11994.44</v>
      </c>
      <c r="G315" s="82">
        <v>5.56</v>
      </c>
    </row>
    <row r="316" spans="1:7">
      <c r="A316" s="1" t="s">
        <v>992</v>
      </c>
      <c r="B316" t="s">
        <v>1100</v>
      </c>
      <c r="C316" s="81" t="s">
        <v>1584</v>
      </c>
      <c r="D316" s="81" t="s">
        <v>1585</v>
      </c>
      <c r="E316" s="82">
        <v>43820</v>
      </c>
      <c r="F316" s="82">
        <v>43778.61</v>
      </c>
      <c r="G316" s="82">
        <v>41.39</v>
      </c>
    </row>
    <row r="317" spans="1:7">
      <c r="A317" s="1" t="s">
        <v>992</v>
      </c>
      <c r="B317" t="s">
        <v>1100</v>
      </c>
      <c r="C317" s="81" t="s">
        <v>1586</v>
      </c>
      <c r="D317" s="81" t="s">
        <v>1587</v>
      </c>
      <c r="E317" s="82">
        <v>43820</v>
      </c>
      <c r="F317" s="82">
        <v>43778.61</v>
      </c>
      <c r="G317" s="82">
        <v>41.39</v>
      </c>
    </row>
    <row r="318" spans="1:7">
      <c r="A318" s="1" t="s">
        <v>992</v>
      </c>
      <c r="B318" t="s">
        <v>1100</v>
      </c>
      <c r="C318" s="81" t="s">
        <v>1588</v>
      </c>
      <c r="D318" s="81" t="s">
        <v>1589</v>
      </c>
      <c r="E318" s="82">
        <v>43818</v>
      </c>
      <c r="F318" s="82">
        <v>43571.72</v>
      </c>
      <c r="G318" s="82">
        <v>246.28</v>
      </c>
    </row>
    <row r="319" spans="1:7">
      <c r="A319" s="1" t="s">
        <v>992</v>
      </c>
      <c r="B319" t="s">
        <v>1105</v>
      </c>
      <c r="C319" s="81" t="s">
        <v>1590</v>
      </c>
      <c r="D319" s="81" t="s">
        <v>1591</v>
      </c>
      <c r="E319" s="82">
        <v>1378</v>
      </c>
      <c r="F319" s="82">
        <v>28.71</v>
      </c>
      <c r="G319" s="82">
        <v>1349.29</v>
      </c>
    </row>
    <row r="320" spans="1:7">
      <c r="A320" s="1" t="s">
        <v>992</v>
      </c>
      <c r="B320" t="s">
        <v>1105</v>
      </c>
      <c r="C320" s="81" t="s">
        <v>1592</v>
      </c>
      <c r="D320" s="81" t="s">
        <v>1593</v>
      </c>
      <c r="E320" s="82">
        <v>176.25</v>
      </c>
      <c r="F320" s="82">
        <v>3.68</v>
      </c>
      <c r="G320" s="82">
        <v>172.57</v>
      </c>
    </row>
    <row r="321" spans="1:7">
      <c r="A321" s="1" t="s">
        <v>992</v>
      </c>
      <c r="B321" t="s">
        <v>1105</v>
      </c>
      <c r="C321" s="81" t="s">
        <v>1594</v>
      </c>
      <c r="D321" s="81" t="s">
        <v>1595</v>
      </c>
      <c r="E321" s="82">
        <v>243.5</v>
      </c>
      <c r="F321" s="82">
        <v>5.08</v>
      </c>
      <c r="G321" s="82">
        <v>238.42</v>
      </c>
    </row>
    <row r="322" spans="1:7">
      <c r="A322" s="1" t="s">
        <v>992</v>
      </c>
      <c r="B322" t="s">
        <v>1105</v>
      </c>
      <c r="C322" s="81" t="s">
        <v>1596</v>
      </c>
      <c r="D322" s="81" t="s">
        <v>1597</v>
      </c>
      <c r="E322" s="82">
        <v>316</v>
      </c>
      <c r="F322" s="82">
        <v>6.58</v>
      </c>
      <c r="G322" s="82">
        <v>309.42</v>
      </c>
    </row>
    <row r="323" spans="1:7">
      <c r="A323" s="1" t="s">
        <v>992</v>
      </c>
      <c r="B323" t="s">
        <v>1105</v>
      </c>
      <c r="C323" s="81" t="s">
        <v>1598</v>
      </c>
      <c r="D323" s="81" t="s">
        <v>1599</v>
      </c>
      <c r="E323" s="82">
        <v>312</v>
      </c>
      <c r="F323" s="82">
        <v>16.25</v>
      </c>
      <c r="G323" s="82">
        <v>295.75</v>
      </c>
    </row>
    <row r="324" spans="1:7">
      <c r="A324" s="1" t="s">
        <v>992</v>
      </c>
      <c r="B324" t="s">
        <v>1105</v>
      </c>
      <c r="C324" s="81" t="s">
        <v>1600</v>
      </c>
      <c r="D324" s="81" t="s">
        <v>1601</v>
      </c>
      <c r="E324" s="82">
        <v>707.5</v>
      </c>
      <c r="F324" s="82">
        <v>36.85</v>
      </c>
      <c r="G324" s="82">
        <v>670.65</v>
      </c>
    </row>
    <row r="325" spans="1:7">
      <c r="A325" s="1" t="s">
        <v>992</v>
      </c>
      <c r="B325" t="s">
        <v>1105</v>
      </c>
      <c r="C325" s="81" t="s">
        <v>1602</v>
      </c>
      <c r="D325" s="81" t="s">
        <v>1603</v>
      </c>
      <c r="E325" s="82">
        <v>490.5</v>
      </c>
      <c r="F325" s="82">
        <v>25.55</v>
      </c>
      <c r="G325" s="82">
        <v>464.95</v>
      </c>
    </row>
    <row r="326" spans="1:7">
      <c r="A326" s="1" t="s">
        <v>992</v>
      </c>
      <c r="B326" t="s">
        <v>1105</v>
      </c>
      <c r="C326" s="81" t="s">
        <v>1604</v>
      </c>
      <c r="D326" s="81" t="s">
        <v>1605</v>
      </c>
      <c r="E326" s="82">
        <v>12300.75</v>
      </c>
      <c r="F326" s="82">
        <v>10017.76</v>
      </c>
      <c r="G326" s="82">
        <v>2282.9899999999998</v>
      </c>
    </row>
    <row r="327" spans="1:7">
      <c r="A327" s="1" t="s">
        <v>992</v>
      </c>
      <c r="B327" t="s">
        <v>1105</v>
      </c>
      <c r="C327" s="81" t="s">
        <v>1606</v>
      </c>
      <c r="D327" s="81" t="s">
        <v>1607</v>
      </c>
      <c r="E327" s="82">
        <v>740</v>
      </c>
      <c r="F327" s="82">
        <v>602.66999999999996</v>
      </c>
      <c r="G327" s="82">
        <v>137.33000000000001</v>
      </c>
    </row>
    <row r="328" spans="1:7">
      <c r="A328" s="1" t="s">
        <v>992</v>
      </c>
      <c r="B328" t="s">
        <v>1105</v>
      </c>
      <c r="C328" s="81" t="s">
        <v>1608</v>
      </c>
      <c r="D328" s="81" t="s">
        <v>1609</v>
      </c>
      <c r="E328" s="82">
        <v>2424</v>
      </c>
      <c r="F328" s="82">
        <v>1974.11</v>
      </c>
      <c r="G328" s="82">
        <v>449.89</v>
      </c>
    </row>
    <row r="329" spans="1:7">
      <c r="A329" s="1" t="s">
        <v>992</v>
      </c>
      <c r="B329" t="s">
        <v>1105</v>
      </c>
      <c r="C329" s="81" t="s">
        <v>1610</v>
      </c>
      <c r="D329" s="81" t="s">
        <v>1611</v>
      </c>
      <c r="E329" s="82">
        <v>13874.25</v>
      </c>
      <c r="F329" s="82">
        <v>11814.23</v>
      </c>
      <c r="G329" s="82">
        <v>2060.02</v>
      </c>
    </row>
    <row r="330" spans="1:7">
      <c r="A330" s="1" t="s">
        <v>992</v>
      </c>
      <c r="B330" t="s">
        <v>1105</v>
      </c>
      <c r="C330" s="81" t="s">
        <v>1612</v>
      </c>
      <c r="D330" s="81" t="s">
        <v>1107</v>
      </c>
      <c r="E330" s="82">
        <v>48474.32</v>
      </c>
      <c r="F330" s="82">
        <v>30902.57</v>
      </c>
      <c r="G330" s="82">
        <v>17571.75</v>
      </c>
    </row>
    <row r="331" spans="1:7">
      <c r="A331" s="1" t="s">
        <v>992</v>
      </c>
      <c r="B331" t="s">
        <v>1105</v>
      </c>
      <c r="C331" s="81" t="s">
        <v>1613</v>
      </c>
      <c r="D331" s="81" t="s">
        <v>1107</v>
      </c>
      <c r="E331" s="82">
        <v>48474.32</v>
      </c>
      <c r="F331" s="82">
        <v>30902.57</v>
      </c>
      <c r="G331" s="82">
        <v>17571.75</v>
      </c>
    </row>
    <row r="332" spans="1:7">
      <c r="A332" s="1" t="s">
        <v>992</v>
      </c>
      <c r="B332" t="s">
        <v>1105</v>
      </c>
      <c r="C332" s="81" t="s">
        <v>1614</v>
      </c>
      <c r="D332" s="81" t="s">
        <v>1107</v>
      </c>
      <c r="E332" s="82">
        <v>48474.32</v>
      </c>
      <c r="F332" s="82">
        <v>30902.57</v>
      </c>
      <c r="G332" s="82">
        <v>17571.75</v>
      </c>
    </row>
    <row r="333" spans="1:7">
      <c r="A333" s="1" t="s">
        <v>992</v>
      </c>
      <c r="B333" t="s">
        <v>1105</v>
      </c>
      <c r="C333" s="81" t="s">
        <v>1615</v>
      </c>
      <c r="D333" s="81" t="s">
        <v>1616</v>
      </c>
      <c r="E333" s="82">
        <v>33855.279999999999</v>
      </c>
      <c r="F333" s="82">
        <v>21582.880000000001</v>
      </c>
      <c r="G333" s="82">
        <v>12272.4</v>
      </c>
    </row>
    <row r="334" spans="1:7">
      <c r="A334" s="1" t="s">
        <v>992</v>
      </c>
      <c r="B334" t="s">
        <v>1105</v>
      </c>
      <c r="C334" s="81" t="s">
        <v>1617</v>
      </c>
      <c r="D334" s="81" t="s">
        <v>1618</v>
      </c>
      <c r="E334" s="82">
        <v>27879.54</v>
      </c>
      <c r="F334" s="82">
        <v>7550.7</v>
      </c>
      <c r="G334" s="82">
        <v>20328.84</v>
      </c>
    </row>
    <row r="335" spans="1:7">
      <c r="A335" s="1" t="s">
        <v>992</v>
      </c>
      <c r="B335" t="s">
        <v>1105</v>
      </c>
      <c r="C335" s="81" t="s">
        <v>1619</v>
      </c>
      <c r="D335" s="81" t="s">
        <v>1620</v>
      </c>
      <c r="E335" s="82">
        <v>17341.98</v>
      </c>
      <c r="F335" s="82">
        <v>16023.63</v>
      </c>
      <c r="G335" s="82">
        <v>1318.35</v>
      </c>
    </row>
    <row r="336" spans="1:7">
      <c r="A336" s="1" t="s">
        <v>992</v>
      </c>
      <c r="B336" t="s">
        <v>1105</v>
      </c>
      <c r="C336" s="81" t="s">
        <v>1621</v>
      </c>
      <c r="D336" s="81" t="s">
        <v>1622</v>
      </c>
      <c r="E336" s="82">
        <v>22321.599999999999</v>
      </c>
      <c r="F336" s="82">
        <v>20200.46</v>
      </c>
      <c r="G336" s="82">
        <v>2121.14</v>
      </c>
    </row>
    <row r="337" spans="1:7">
      <c r="A337" s="1" t="s">
        <v>992</v>
      </c>
      <c r="B337" t="s">
        <v>1105</v>
      </c>
      <c r="C337" s="81" t="s">
        <v>1623</v>
      </c>
      <c r="D337" s="81" t="s">
        <v>1111</v>
      </c>
      <c r="E337" s="82">
        <v>17591.96</v>
      </c>
      <c r="F337" s="82">
        <v>16254.61</v>
      </c>
      <c r="G337" s="82">
        <v>1337.35</v>
      </c>
    </row>
    <row r="338" spans="1:7">
      <c r="A338" s="1" t="s">
        <v>992</v>
      </c>
      <c r="B338" t="s">
        <v>1105</v>
      </c>
      <c r="C338" s="81" t="s">
        <v>1624</v>
      </c>
      <c r="D338" s="81" t="s">
        <v>1625</v>
      </c>
      <c r="E338" s="82">
        <v>1523.75</v>
      </c>
      <c r="F338" s="82">
        <v>1170.24</v>
      </c>
      <c r="G338" s="82">
        <v>353.51</v>
      </c>
    </row>
    <row r="339" spans="1:7">
      <c r="A339" s="1" t="s">
        <v>992</v>
      </c>
      <c r="B339" t="s">
        <v>1105</v>
      </c>
      <c r="C339" s="81" t="s">
        <v>1626</v>
      </c>
      <c r="D339" s="81" t="s">
        <v>1627</v>
      </c>
      <c r="E339" s="82">
        <v>12013.1</v>
      </c>
      <c r="F339" s="82">
        <v>11282.5</v>
      </c>
      <c r="G339" s="82">
        <v>730.6</v>
      </c>
    </row>
    <row r="340" spans="1:7">
      <c r="A340" s="1" t="s">
        <v>992</v>
      </c>
      <c r="B340" t="s">
        <v>1105</v>
      </c>
      <c r="C340" s="81" t="s">
        <v>1628</v>
      </c>
      <c r="D340" s="81" t="s">
        <v>1629</v>
      </c>
      <c r="E340" s="82">
        <v>13950</v>
      </c>
      <c r="F340" s="82">
        <v>7628.98</v>
      </c>
      <c r="G340" s="82">
        <v>6321.02</v>
      </c>
    </row>
    <row r="341" spans="1:7">
      <c r="A341" s="1" t="s">
        <v>992</v>
      </c>
      <c r="B341" t="s">
        <v>1105</v>
      </c>
      <c r="C341" s="81" t="s">
        <v>1630</v>
      </c>
      <c r="D341" s="81" t="s">
        <v>1631</v>
      </c>
      <c r="E341" s="82">
        <v>13702.5</v>
      </c>
      <c r="F341" s="82">
        <v>1998.28</v>
      </c>
      <c r="G341" s="82">
        <v>11704.22</v>
      </c>
    </row>
    <row r="342" spans="1:7">
      <c r="A342" s="1" t="s">
        <v>992</v>
      </c>
      <c r="B342" t="s">
        <v>1105</v>
      </c>
      <c r="C342" s="81" t="s">
        <v>1632</v>
      </c>
      <c r="D342" s="81" t="s">
        <v>1107</v>
      </c>
      <c r="E342" s="82">
        <v>13094.3</v>
      </c>
      <c r="F342" s="82">
        <v>3546.38</v>
      </c>
      <c r="G342" s="82">
        <v>9547.92</v>
      </c>
    </row>
    <row r="343" spans="1:7">
      <c r="A343" s="1" t="s">
        <v>992</v>
      </c>
      <c r="B343" t="s">
        <v>1105</v>
      </c>
      <c r="C343" s="81" t="s">
        <v>1633</v>
      </c>
      <c r="D343" s="81" t="s">
        <v>1634</v>
      </c>
      <c r="E343" s="82">
        <v>12795.58</v>
      </c>
      <c r="F343" s="82">
        <v>11275.68</v>
      </c>
      <c r="G343" s="82">
        <v>1519.9</v>
      </c>
    </row>
    <row r="344" spans="1:7">
      <c r="A344" s="1" t="s">
        <v>992</v>
      </c>
      <c r="B344" t="s">
        <v>1105</v>
      </c>
      <c r="C344" s="81" t="s">
        <v>1635</v>
      </c>
      <c r="D344" s="81" t="s">
        <v>1107</v>
      </c>
      <c r="E344" s="82">
        <v>12140</v>
      </c>
      <c r="F344" s="82">
        <v>3035</v>
      </c>
      <c r="G344" s="82">
        <v>9105</v>
      </c>
    </row>
    <row r="345" spans="1:7">
      <c r="A345" s="1" t="s">
        <v>992</v>
      </c>
      <c r="B345" t="s">
        <v>1105</v>
      </c>
      <c r="C345" s="81" t="s">
        <v>1636</v>
      </c>
      <c r="D345" s="81" t="s">
        <v>1634</v>
      </c>
      <c r="E345" s="82">
        <v>10131.94</v>
      </c>
      <c r="F345" s="82">
        <v>8928.44</v>
      </c>
      <c r="G345" s="82">
        <v>1203.5</v>
      </c>
    </row>
    <row r="346" spans="1:7">
      <c r="A346" s="1" t="s">
        <v>992</v>
      </c>
      <c r="B346" t="s">
        <v>1105</v>
      </c>
      <c r="C346" s="81" t="s">
        <v>1637</v>
      </c>
      <c r="D346" s="81" t="s">
        <v>1638</v>
      </c>
      <c r="E346" s="82">
        <v>23600.85</v>
      </c>
      <c r="F346" s="82">
        <v>22165.52</v>
      </c>
      <c r="G346" s="82">
        <v>1435.33</v>
      </c>
    </row>
    <row r="347" spans="1:7">
      <c r="A347" s="1" t="s">
        <v>992</v>
      </c>
      <c r="B347" t="s">
        <v>1105</v>
      </c>
      <c r="C347" s="81" t="s">
        <v>1639</v>
      </c>
      <c r="D347" s="81" t="s">
        <v>1640</v>
      </c>
      <c r="E347" s="82">
        <v>9000</v>
      </c>
      <c r="F347" s="82">
        <v>5737.54</v>
      </c>
      <c r="G347" s="82">
        <v>3262.46</v>
      </c>
    </row>
    <row r="348" spans="1:7">
      <c r="A348" s="1" t="s">
        <v>992</v>
      </c>
      <c r="B348" t="s">
        <v>1105</v>
      </c>
      <c r="C348" s="81" t="s">
        <v>1641</v>
      </c>
      <c r="D348" s="81" t="s">
        <v>1642</v>
      </c>
      <c r="E348" s="82">
        <v>8930</v>
      </c>
      <c r="F348" s="82">
        <v>5692.92</v>
      </c>
      <c r="G348" s="82">
        <v>3237.08</v>
      </c>
    </row>
    <row r="349" spans="1:7">
      <c r="A349" s="1" t="s">
        <v>992</v>
      </c>
      <c r="B349" t="s">
        <v>1105</v>
      </c>
      <c r="C349" s="81" t="s">
        <v>1643</v>
      </c>
      <c r="D349" s="81" t="s">
        <v>1644</v>
      </c>
      <c r="E349" s="82">
        <v>8800</v>
      </c>
      <c r="F349" s="82">
        <v>5610.04</v>
      </c>
      <c r="G349" s="82">
        <v>3189.96</v>
      </c>
    </row>
    <row r="350" spans="1:7">
      <c r="A350" s="1" t="s">
        <v>992</v>
      </c>
      <c r="B350" t="s">
        <v>1105</v>
      </c>
      <c r="C350" s="81" t="s">
        <v>1645</v>
      </c>
      <c r="D350" s="81" t="s">
        <v>1646</v>
      </c>
      <c r="E350" s="82">
        <v>7837.29</v>
      </c>
      <c r="F350" s="82">
        <v>6673.62</v>
      </c>
      <c r="G350" s="82">
        <v>1163.67</v>
      </c>
    </row>
    <row r="351" spans="1:7">
      <c r="A351" s="1" t="s">
        <v>992</v>
      </c>
      <c r="B351" t="s">
        <v>1105</v>
      </c>
      <c r="C351" s="81" t="s">
        <v>1647</v>
      </c>
      <c r="D351" s="81" t="s">
        <v>1107</v>
      </c>
      <c r="E351" s="82">
        <v>7080</v>
      </c>
      <c r="F351" s="82">
        <v>4513.53</v>
      </c>
      <c r="G351" s="82">
        <v>2566.4699999999998</v>
      </c>
    </row>
    <row r="352" spans="1:7">
      <c r="A352" s="1" t="s">
        <v>992</v>
      </c>
      <c r="B352" t="s">
        <v>1105</v>
      </c>
      <c r="C352" s="81" t="s">
        <v>1648</v>
      </c>
      <c r="D352" s="81" t="s">
        <v>1559</v>
      </c>
      <c r="E352" s="82">
        <v>6990</v>
      </c>
      <c r="F352" s="82">
        <v>4456.16</v>
      </c>
      <c r="G352" s="82">
        <v>2533.84</v>
      </c>
    </row>
    <row r="353" spans="1:7">
      <c r="A353" s="1" t="s">
        <v>992</v>
      </c>
      <c r="B353" t="s">
        <v>1105</v>
      </c>
      <c r="C353" s="81" t="s">
        <v>1649</v>
      </c>
      <c r="D353" s="81" t="s">
        <v>1107</v>
      </c>
      <c r="E353" s="82">
        <v>6550</v>
      </c>
      <c r="F353" s="82">
        <v>3582.06</v>
      </c>
      <c r="G353" s="82">
        <v>2967.94</v>
      </c>
    </row>
    <row r="354" spans="1:7">
      <c r="A354" s="1" t="s">
        <v>992</v>
      </c>
      <c r="B354" t="s">
        <v>1105</v>
      </c>
      <c r="C354" s="81" t="s">
        <v>1650</v>
      </c>
      <c r="D354" s="81" t="s">
        <v>1111</v>
      </c>
      <c r="E354" s="82">
        <v>6500</v>
      </c>
      <c r="F354" s="82">
        <v>6005.87</v>
      </c>
      <c r="G354" s="82">
        <v>494.13</v>
      </c>
    </row>
    <row r="355" spans="1:7">
      <c r="A355" s="1" t="s">
        <v>992</v>
      </c>
      <c r="B355" t="s">
        <v>1105</v>
      </c>
      <c r="C355" s="81" t="s">
        <v>1651</v>
      </c>
      <c r="D355" s="81" t="s">
        <v>1652</v>
      </c>
      <c r="E355" s="82">
        <v>5760</v>
      </c>
      <c r="F355" s="82">
        <v>5322.12</v>
      </c>
      <c r="G355" s="82">
        <v>437.88</v>
      </c>
    </row>
    <row r="356" spans="1:7">
      <c r="A356" s="1" t="s">
        <v>992</v>
      </c>
      <c r="B356" t="s">
        <v>1105</v>
      </c>
      <c r="C356" s="81" t="s">
        <v>1653</v>
      </c>
      <c r="D356" s="81" t="s">
        <v>1654</v>
      </c>
      <c r="E356" s="82">
        <v>5680.81</v>
      </c>
      <c r="F356" s="82">
        <v>828.45</v>
      </c>
      <c r="G356" s="82">
        <v>4852.3599999999997</v>
      </c>
    </row>
    <row r="357" spans="1:7">
      <c r="A357" s="1" t="s">
        <v>992</v>
      </c>
      <c r="B357" t="s">
        <v>1105</v>
      </c>
      <c r="C357" s="81" t="s">
        <v>1655</v>
      </c>
      <c r="D357" s="81" t="s">
        <v>1656</v>
      </c>
      <c r="E357" s="82">
        <v>4521.5</v>
      </c>
      <c r="F357" s="82">
        <v>706.49</v>
      </c>
      <c r="G357" s="82">
        <v>3815.01</v>
      </c>
    </row>
    <row r="358" spans="1:7">
      <c r="A358" s="1" t="s">
        <v>992</v>
      </c>
      <c r="B358" t="s">
        <v>1105</v>
      </c>
      <c r="C358" s="81" t="s">
        <v>1657</v>
      </c>
      <c r="D358" s="81" t="s">
        <v>1107</v>
      </c>
      <c r="E358" s="82">
        <v>4400</v>
      </c>
      <c r="F358" s="82">
        <v>2406.27</v>
      </c>
      <c r="G358" s="82">
        <v>1993.73</v>
      </c>
    </row>
    <row r="359" spans="1:7">
      <c r="A359" s="1" t="s">
        <v>992</v>
      </c>
      <c r="B359" t="s">
        <v>1105</v>
      </c>
      <c r="C359" s="81" t="s">
        <v>1658</v>
      </c>
      <c r="D359" s="81" t="s">
        <v>1659</v>
      </c>
      <c r="E359" s="82">
        <v>4165</v>
      </c>
      <c r="F359" s="82">
        <v>997.88</v>
      </c>
      <c r="G359" s="82">
        <v>3167.12</v>
      </c>
    </row>
    <row r="360" spans="1:7">
      <c r="A360" s="1" t="s">
        <v>992</v>
      </c>
      <c r="B360" t="s">
        <v>1105</v>
      </c>
      <c r="C360" s="81" t="s">
        <v>1660</v>
      </c>
      <c r="D360" s="81" t="s">
        <v>1661</v>
      </c>
      <c r="E360" s="82">
        <v>4097.0600000000004</v>
      </c>
      <c r="F360" s="82">
        <v>597.49</v>
      </c>
      <c r="G360" s="82">
        <v>3499.57</v>
      </c>
    </row>
    <row r="361" spans="1:7">
      <c r="A361" s="1" t="s">
        <v>992</v>
      </c>
      <c r="B361" t="s">
        <v>1105</v>
      </c>
      <c r="C361" s="81" t="s">
        <v>1662</v>
      </c>
      <c r="D361" s="81" t="s">
        <v>1663</v>
      </c>
      <c r="E361" s="82">
        <v>4000</v>
      </c>
      <c r="F361" s="82">
        <v>2550.02</v>
      </c>
      <c r="G361" s="82">
        <v>1449.98</v>
      </c>
    </row>
    <row r="362" spans="1:7">
      <c r="A362" s="1" t="s">
        <v>992</v>
      </c>
      <c r="B362" t="s">
        <v>1105</v>
      </c>
      <c r="C362" s="81" t="s">
        <v>1664</v>
      </c>
      <c r="D362" s="81" t="s">
        <v>1107</v>
      </c>
      <c r="E362" s="82">
        <v>3600</v>
      </c>
      <c r="F362" s="82">
        <v>2295.02</v>
      </c>
      <c r="G362" s="82">
        <v>1304.98</v>
      </c>
    </row>
    <row r="363" spans="1:7">
      <c r="A363" s="1" t="s">
        <v>992</v>
      </c>
      <c r="B363" t="s">
        <v>1105</v>
      </c>
      <c r="C363" s="81" t="s">
        <v>1665</v>
      </c>
      <c r="D363" s="81" t="s">
        <v>1111</v>
      </c>
      <c r="E363" s="82">
        <v>1440</v>
      </c>
      <c r="F363" s="82">
        <v>1303.17</v>
      </c>
      <c r="G363" s="82">
        <v>136.83000000000001</v>
      </c>
    </row>
    <row r="364" spans="1:7">
      <c r="A364" s="1" t="s">
        <v>992</v>
      </c>
      <c r="B364" t="s">
        <v>1105</v>
      </c>
      <c r="C364" s="81" t="s">
        <v>1666</v>
      </c>
      <c r="D364" s="81" t="s">
        <v>1090</v>
      </c>
      <c r="E364" s="82">
        <v>2625</v>
      </c>
      <c r="F364" s="82">
        <v>656.25</v>
      </c>
      <c r="G364" s="82">
        <v>1968.75</v>
      </c>
    </row>
    <row r="365" spans="1:7">
      <c r="A365" s="1" t="s">
        <v>992</v>
      </c>
      <c r="B365" t="s">
        <v>1105</v>
      </c>
      <c r="C365" s="81" t="s">
        <v>1667</v>
      </c>
      <c r="D365" s="81" t="s">
        <v>1668</v>
      </c>
      <c r="E365" s="82">
        <v>2600</v>
      </c>
      <c r="F365" s="82">
        <v>704.16</v>
      </c>
      <c r="G365" s="82">
        <v>1895.84</v>
      </c>
    </row>
    <row r="366" spans="1:7">
      <c r="A366" s="1" t="s">
        <v>992</v>
      </c>
      <c r="B366" t="s">
        <v>1105</v>
      </c>
      <c r="C366" s="81" t="s">
        <v>1669</v>
      </c>
      <c r="D366" s="81" t="s">
        <v>1275</v>
      </c>
      <c r="E366" s="82">
        <v>2571.2600000000002</v>
      </c>
      <c r="F366" s="82">
        <v>1639.2</v>
      </c>
      <c r="G366" s="82">
        <v>932.06</v>
      </c>
    </row>
    <row r="367" spans="1:7">
      <c r="A367" s="1" t="s">
        <v>992</v>
      </c>
      <c r="B367" t="s">
        <v>1105</v>
      </c>
      <c r="C367" s="81" t="s">
        <v>1670</v>
      </c>
      <c r="D367" s="81" t="s">
        <v>1671</v>
      </c>
      <c r="E367" s="82">
        <v>2545</v>
      </c>
      <c r="F367" s="82">
        <v>344.64</v>
      </c>
      <c r="G367" s="82">
        <v>2200.36</v>
      </c>
    </row>
    <row r="368" spans="1:7">
      <c r="A368" s="1" t="s">
        <v>992</v>
      </c>
      <c r="B368" t="s">
        <v>1105</v>
      </c>
      <c r="C368" s="81" t="s">
        <v>1672</v>
      </c>
      <c r="D368" s="81" t="s">
        <v>1673</v>
      </c>
      <c r="E368" s="82">
        <v>1673.4</v>
      </c>
      <c r="F368" s="82">
        <v>1362.82</v>
      </c>
      <c r="G368" s="82">
        <v>310.58</v>
      </c>
    </row>
    <row r="369" spans="1:7">
      <c r="A369" s="1" t="s">
        <v>992</v>
      </c>
      <c r="B369" t="s">
        <v>1105</v>
      </c>
      <c r="C369" s="81" t="s">
        <v>1674</v>
      </c>
      <c r="D369" s="81" t="s">
        <v>1675</v>
      </c>
      <c r="E369" s="82">
        <v>2439.6</v>
      </c>
      <c r="F369" s="82">
        <v>2149.81</v>
      </c>
      <c r="G369" s="82">
        <v>289.79000000000002</v>
      </c>
    </row>
    <row r="370" spans="1:7">
      <c r="A370" s="1" t="s">
        <v>992</v>
      </c>
      <c r="B370" t="s">
        <v>1105</v>
      </c>
      <c r="C370" s="81" t="s">
        <v>1676</v>
      </c>
      <c r="D370" s="81" t="s">
        <v>1107</v>
      </c>
      <c r="E370" s="82">
        <v>2400</v>
      </c>
      <c r="F370" s="82">
        <v>1530.01</v>
      </c>
      <c r="G370" s="82">
        <v>869.99</v>
      </c>
    </row>
    <row r="371" spans="1:7">
      <c r="A371" s="1" t="s">
        <v>992</v>
      </c>
      <c r="B371" t="s">
        <v>1105</v>
      </c>
      <c r="C371" s="81" t="s">
        <v>1677</v>
      </c>
      <c r="D371" s="81" t="s">
        <v>1678</v>
      </c>
      <c r="E371" s="82">
        <v>2216.02</v>
      </c>
      <c r="F371" s="82">
        <v>1211.9000000000001</v>
      </c>
      <c r="G371" s="82">
        <v>1004.12</v>
      </c>
    </row>
    <row r="372" spans="1:7">
      <c r="A372" s="1" t="s">
        <v>992</v>
      </c>
      <c r="B372" t="s">
        <v>1105</v>
      </c>
      <c r="C372" s="81" t="s">
        <v>1679</v>
      </c>
      <c r="D372" s="81" t="s">
        <v>1680</v>
      </c>
      <c r="E372" s="82">
        <v>2156.23</v>
      </c>
      <c r="F372" s="82">
        <v>314.45</v>
      </c>
      <c r="G372" s="82">
        <v>1841.78</v>
      </c>
    </row>
    <row r="373" spans="1:7">
      <c r="A373" s="1" t="s">
        <v>992</v>
      </c>
      <c r="B373" t="s">
        <v>1105</v>
      </c>
      <c r="C373" s="81" t="s">
        <v>1681</v>
      </c>
      <c r="D373" s="81" t="s">
        <v>1682</v>
      </c>
      <c r="E373" s="82">
        <v>2058.56</v>
      </c>
      <c r="F373" s="82">
        <v>1862.94</v>
      </c>
      <c r="G373" s="82">
        <v>195.62</v>
      </c>
    </row>
    <row r="374" spans="1:7">
      <c r="A374" s="1" t="s">
        <v>992</v>
      </c>
      <c r="B374" t="s">
        <v>1105</v>
      </c>
      <c r="C374" s="81" t="s">
        <v>1683</v>
      </c>
      <c r="D374" s="81" t="s">
        <v>1684</v>
      </c>
      <c r="E374" s="82">
        <v>2000</v>
      </c>
      <c r="F374" s="82">
        <v>1703.04</v>
      </c>
      <c r="G374" s="82">
        <v>296.95999999999998</v>
      </c>
    </row>
    <row r="375" spans="1:7">
      <c r="A375" s="1" t="s">
        <v>992</v>
      </c>
      <c r="B375" t="s">
        <v>1105</v>
      </c>
      <c r="C375" s="81" t="s">
        <v>1685</v>
      </c>
      <c r="D375" s="81" t="s">
        <v>1107</v>
      </c>
      <c r="E375" s="82">
        <v>1680</v>
      </c>
      <c r="F375" s="82">
        <v>918.76</v>
      </c>
      <c r="G375" s="82">
        <v>761.24</v>
      </c>
    </row>
    <row r="376" spans="1:7">
      <c r="A376" s="1" t="s">
        <v>992</v>
      </c>
      <c r="B376" t="s">
        <v>1105</v>
      </c>
      <c r="C376" s="81" t="s">
        <v>1686</v>
      </c>
      <c r="D376" s="81" t="s">
        <v>1687</v>
      </c>
      <c r="E376" s="82">
        <v>1550</v>
      </c>
      <c r="F376" s="82">
        <v>847.66</v>
      </c>
      <c r="G376" s="82">
        <v>702.34</v>
      </c>
    </row>
    <row r="377" spans="1:7">
      <c r="A377" s="1" t="s">
        <v>992</v>
      </c>
      <c r="B377" t="s">
        <v>1105</v>
      </c>
      <c r="C377" s="81" t="s">
        <v>1688</v>
      </c>
      <c r="D377" s="81" t="s">
        <v>1275</v>
      </c>
      <c r="E377" s="82">
        <v>1259.6199999999999</v>
      </c>
      <c r="F377" s="82">
        <v>803.02</v>
      </c>
      <c r="G377" s="82">
        <v>456.6</v>
      </c>
    </row>
    <row r="378" spans="1:7">
      <c r="A378" s="1" t="s">
        <v>992</v>
      </c>
      <c r="B378" t="s">
        <v>1105</v>
      </c>
      <c r="C378" s="81" t="s">
        <v>1689</v>
      </c>
      <c r="D378" s="81" t="s">
        <v>1690</v>
      </c>
      <c r="E378" s="82">
        <v>1230</v>
      </c>
      <c r="F378" s="82">
        <v>784.14</v>
      </c>
      <c r="G378" s="82">
        <v>445.86</v>
      </c>
    </row>
    <row r="379" spans="1:7">
      <c r="A379" s="1" t="s">
        <v>992</v>
      </c>
      <c r="B379" t="s">
        <v>1105</v>
      </c>
      <c r="C379" s="81" t="s">
        <v>1691</v>
      </c>
      <c r="D379" s="81" t="s">
        <v>1692</v>
      </c>
      <c r="E379" s="82">
        <v>1184.0999999999999</v>
      </c>
      <c r="F379" s="82">
        <v>172.68</v>
      </c>
      <c r="G379" s="82">
        <v>1011.42</v>
      </c>
    </row>
    <row r="380" spans="1:7">
      <c r="A380" s="1" t="s">
        <v>992</v>
      </c>
      <c r="B380" t="s">
        <v>1105</v>
      </c>
      <c r="C380" s="81" t="s">
        <v>1693</v>
      </c>
      <c r="D380" s="81" t="s">
        <v>1107</v>
      </c>
      <c r="E380" s="82">
        <v>995</v>
      </c>
      <c r="F380" s="82">
        <v>238.39</v>
      </c>
      <c r="G380" s="82">
        <v>756.61</v>
      </c>
    </row>
    <row r="381" spans="1:7">
      <c r="A381" s="1" t="s">
        <v>992</v>
      </c>
      <c r="B381" t="s">
        <v>1105</v>
      </c>
      <c r="C381" s="81" t="s">
        <v>1694</v>
      </c>
      <c r="D381" s="81" t="s">
        <v>1695</v>
      </c>
      <c r="E381" s="82">
        <v>985.5</v>
      </c>
      <c r="F381" s="82">
        <v>112.93</v>
      </c>
      <c r="G381" s="82">
        <v>872.57</v>
      </c>
    </row>
    <row r="382" spans="1:7">
      <c r="A382" s="1" t="s">
        <v>992</v>
      </c>
      <c r="B382" t="s">
        <v>1105</v>
      </c>
      <c r="C382" s="81" t="s">
        <v>1696</v>
      </c>
      <c r="D382" s="81" t="s">
        <v>1697</v>
      </c>
      <c r="E382" s="82">
        <v>975</v>
      </c>
      <c r="F382" s="82">
        <v>142.19999999999999</v>
      </c>
      <c r="G382" s="82">
        <v>832.8</v>
      </c>
    </row>
    <row r="383" spans="1:7">
      <c r="A383" s="1" t="s">
        <v>992</v>
      </c>
      <c r="B383" t="s">
        <v>1105</v>
      </c>
      <c r="C383" s="81" t="s">
        <v>1698</v>
      </c>
      <c r="D383" s="81" t="s">
        <v>1699</v>
      </c>
      <c r="E383" s="82">
        <v>895.5</v>
      </c>
      <c r="F383" s="82">
        <v>102.61</v>
      </c>
      <c r="G383" s="82">
        <v>792.89</v>
      </c>
    </row>
    <row r="384" spans="1:7">
      <c r="A384" s="1" t="s">
        <v>992</v>
      </c>
      <c r="B384" t="s">
        <v>1105</v>
      </c>
      <c r="C384" s="81" t="s">
        <v>1700</v>
      </c>
      <c r="D384" s="81" t="s">
        <v>1701</v>
      </c>
      <c r="E384" s="82">
        <v>977.15</v>
      </c>
      <c r="F384" s="82">
        <v>142.5</v>
      </c>
      <c r="G384" s="82">
        <v>834.65</v>
      </c>
    </row>
    <row r="385" spans="1:7">
      <c r="A385" s="1" t="s">
        <v>992</v>
      </c>
      <c r="B385" t="s">
        <v>1105</v>
      </c>
      <c r="C385" s="81" t="s">
        <v>1702</v>
      </c>
      <c r="D385" s="81" t="s">
        <v>1703</v>
      </c>
      <c r="E385" s="82">
        <v>850.5</v>
      </c>
      <c r="F385" s="82">
        <v>124.03</v>
      </c>
      <c r="G385" s="82">
        <v>726.47</v>
      </c>
    </row>
    <row r="386" spans="1:7">
      <c r="A386" s="1" t="s">
        <v>992</v>
      </c>
      <c r="B386" t="s">
        <v>1105</v>
      </c>
      <c r="C386" s="81" t="s">
        <v>1704</v>
      </c>
      <c r="D386" s="81" t="s">
        <v>1705</v>
      </c>
      <c r="E386" s="82">
        <v>847.21</v>
      </c>
      <c r="F386" s="82">
        <v>202.97</v>
      </c>
      <c r="G386" s="82">
        <v>644.24</v>
      </c>
    </row>
    <row r="387" spans="1:7">
      <c r="A387" s="1" t="s">
        <v>992</v>
      </c>
      <c r="B387" t="s">
        <v>1105</v>
      </c>
      <c r="C387" s="81" t="s">
        <v>1706</v>
      </c>
      <c r="D387" s="81" t="s">
        <v>1603</v>
      </c>
      <c r="E387" s="82">
        <v>833.5</v>
      </c>
      <c r="F387" s="82">
        <v>121.55</v>
      </c>
      <c r="G387" s="82">
        <v>711.95</v>
      </c>
    </row>
    <row r="388" spans="1:7">
      <c r="A388" s="1" t="s">
        <v>992</v>
      </c>
      <c r="B388" t="s">
        <v>1105</v>
      </c>
      <c r="C388" s="81" t="s">
        <v>1707</v>
      </c>
      <c r="D388" s="81" t="s">
        <v>1111</v>
      </c>
      <c r="E388" s="82">
        <v>813.8</v>
      </c>
      <c r="F388" s="82">
        <v>692.97</v>
      </c>
      <c r="G388" s="82">
        <v>120.83</v>
      </c>
    </row>
    <row r="389" spans="1:7">
      <c r="A389" s="1" t="s">
        <v>992</v>
      </c>
      <c r="B389" t="s">
        <v>1105</v>
      </c>
      <c r="C389" s="81" t="s">
        <v>1708</v>
      </c>
      <c r="D389" s="81" t="s">
        <v>1709</v>
      </c>
      <c r="E389" s="82">
        <v>833.5</v>
      </c>
      <c r="F389" s="82">
        <v>112.87</v>
      </c>
      <c r="G389" s="82">
        <v>720.63</v>
      </c>
    </row>
    <row r="390" spans="1:7">
      <c r="A390" s="1" t="s">
        <v>992</v>
      </c>
      <c r="B390" t="s">
        <v>1105</v>
      </c>
      <c r="C390" s="81" t="s">
        <v>1710</v>
      </c>
      <c r="D390" s="81" t="s">
        <v>1711</v>
      </c>
      <c r="E390" s="82">
        <v>809.7</v>
      </c>
      <c r="F390" s="82">
        <v>118.08</v>
      </c>
      <c r="G390" s="82">
        <v>691.62</v>
      </c>
    </row>
    <row r="391" spans="1:7">
      <c r="A391" s="1" t="s">
        <v>992</v>
      </c>
      <c r="B391" t="s">
        <v>1105</v>
      </c>
      <c r="C391" s="81" t="s">
        <v>1712</v>
      </c>
      <c r="D391" s="81" t="s">
        <v>1397</v>
      </c>
      <c r="E391" s="82">
        <v>800</v>
      </c>
      <c r="F391" s="82">
        <v>510.01</v>
      </c>
      <c r="G391" s="82">
        <v>289.99</v>
      </c>
    </row>
    <row r="392" spans="1:7">
      <c r="A392" s="1" t="s">
        <v>992</v>
      </c>
      <c r="B392" t="s">
        <v>1105</v>
      </c>
      <c r="C392" s="81" t="s">
        <v>1713</v>
      </c>
      <c r="D392" s="81" t="s">
        <v>1714</v>
      </c>
      <c r="E392" s="82">
        <v>795.5</v>
      </c>
      <c r="F392" s="82">
        <v>116.02</v>
      </c>
      <c r="G392" s="82">
        <v>679.48</v>
      </c>
    </row>
    <row r="393" spans="1:7">
      <c r="A393" s="1" t="s">
        <v>992</v>
      </c>
      <c r="B393" t="s">
        <v>1105</v>
      </c>
      <c r="C393" s="81" t="s">
        <v>1715</v>
      </c>
      <c r="D393" s="81" t="s">
        <v>1661</v>
      </c>
      <c r="E393" s="82">
        <v>787.5</v>
      </c>
      <c r="F393" s="82">
        <v>90.22</v>
      </c>
      <c r="G393" s="82">
        <v>697.28</v>
      </c>
    </row>
    <row r="394" spans="1:7">
      <c r="A394" s="1" t="s">
        <v>992</v>
      </c>
      <c r="B394" t="s">
        <v>1105</v>
      </c>
      <c r="C394" s="81" t="s">
        <v>1716</v>
      </c>
      <c r="D394" s="81" t="s">
        <v>1717</v>
      </c>
      <c r="E394" s="82">
        <v>785.5</v>
      </c>
      <c r="F394" s="82">
        <v>90</v>
      </c>
      <c r="G394" s="82">
        <v>695.5</v>
      </c>
    </row>
    <row r="395" spans="1:7">
      <c r="A395" s="1" t="s">
        <v>992</v>
      </c>
      <c r="B395" t="s">
        <v>1105</v>
      </c>
      <c r="C395" s="81" t="s">
        <v>1718</v>
      </c>
      <c r="D395" s="81" t="s">
        <v>1719</v>
      </c>
      <c r="E395" s="82">
        <v>780</v>
      </c>
      <c r="F395" s="82">
        <v>426.57</v>
      </c>
      <c r="G395" s="82">
        <v>353.43</v>
      </c>
    </row>
    <row r="396" spans="1:7">
      <c r="A396" s="1" t="s">
        <v>992</v>
      </c>
      <c r="B396" t="s">
        <v>1105</v>
      </c>
      <c r="C396" s="81" t="s">
        <v>1720</v>
      </c>
      <c r="D396" s="81" t="s">
        <v>1721</v>
      </c>
      <c r="E396" s="82">
        <v>768.75</v>
      </c>
      <c r="F396" s="82">
        <v>88.09</v>
      </c>
      <c r="G396" s="82">
        <v>680.66</v>
      </c>
    </row>
    <row r="397" spans="1:7">
      <c r="A397" s="1" t="s">
        <v>992</v>
      </c>
      <c r="B397" t="s">
        <v>1105</v>
      </c>
      <c r="C397" s="81" t="s">
        <v>1722</v>
      </c>
      <c r="D397" s="81" t="s">
        <v>1723</v>
      </c>
      <c r="E397" s="82">
        <v>766.5</v>
      </c>
      <c r="F397" s="82">
        <v>87.82</v>
      </c>
      <c r="G397" s="82">
        <v>678.68</v>
      </c>
    </row>
    <row r="398" spans="1:7">
      <c r="A398" s="1" t="s">
        <v>992</v>
      </c>
      <c r="B398" t="s">
        <v>1105</v>
      </c>
      <c r="C398" s="81" t="s">
        <v>1724</v>
      </c>
      <c r="D398" s="81" t="s">
        <v>1725</v>
      </c>
      <c r="E398" s="82">
        <v>735.92</v>
      </c>
      <c r="F398" s="82">
        <v>84.33</v>
      </c>
      <c r="G398" s="82">
        <v>651.59</v>
      </c>
    </row>
    <row r="399" spans="1:7">
      <c r="A399" s="1" t="s">
        <v>992</v>
      </c>
      <c r="B399" t="s">
        <v>1105</v>
      </c>
      <c r="C399" s="81" t="s">
        <v>1726</v>
      </c>
      <c r="D399" s="81" t="s">
        <v>1111</v>
      </c>
      <c r="E399" s="82">
        <v>726.35</v>
      </c>
      <c r="F399" s="82">
        <v>671.14</v>
      </c>
      <c r="G399" s="82">
        <v>55.21</v>
      </c>
    </row>
    <row r="400" spans="1:7">
      <c r="A400" s="1" t="s">
        <v>992</v>
      </c>
      <c r="B400" t="s">
        <v>1105</v>
      </c>
      <c r="C400" s="81" t="s">
        <v>1727</v>
      </c>
      <c r="D400" s="81" t="s">
        <v>1728</v>
      </c>
      <c r="E400" s="82">
        <v>724.15</v>
      </c>
      <c r="F400" s="82">
        <v>128.22999999999999</v>
      </c>
      <c r="G400" s="82">
        <v>595.91999999999996</v>
      </c>
    </row>
    <row r="401" spans="1:7">
      <c r="A401" s="1" t="s">
        <v>992</v>
      </c>
      <c r="B401" t="s">
        <v>1105</v>
      </c>
      <c r="C401" s="81" t="s">
        <v>1729</v>
      </c>
      <c r="D401" s="81" t="s">
        <v>1730</v>
      </c>
      <c r="E401" s="82">
        <v>705.5</v>
      </c>
      <c r="F401" s="82">
        <v>102.89</v>
      </c>
      <c r="G401" s="82">
        <v>602.61</v>
      </c>
    </row>
    <row r="402" spans="1:7">
      <c r="A402" s="1" t="s">
        <v>992</v>
      </c>
      <c r="B402" t="s">
        <v>1105</v>
      </c>
      <c r="C402" s="81" t="s">
        <v>1731</v>
      </c>
      <c r="D402" s="81" t="s">
        <v>1732</v>
      </c>
      <c r="E402" s="82">
        <v>701.5</v>
      </c>
      <c r="F402" s="82">
        <v>102.31</v>
      </c>
      <c r="G402" s="82">
        <v>599.19000000000005</v>
      </c>
    </row>
    <row r="403" spans="1:7">
      <c r="A403" s="1" t="s">
        <v>992</v>
      </c>
      <c r="B403" t="s">
        <v>1105</v>
      </c>
      <c r="C403" s="81" t="s">
        <v>1733</v>
      </c>
      <c r="D403" s="81" t="s">
        <v>1734</v>
      </c>
      <c r="E403" s="82">
        <v>699</v>
      </c>
      <c r="F403" s="82">
        <v>80.09</v>
      </c>
      <c r="G403" s="82">
        <v>618.91</v>
      </c>
    </row>
    <row r="404" spans="1:7">
      <c r="A404" s="1" t="s">
        <v>992</v>
      </c>
      <c r="B404" t="s">
        <v>1105</v>
      </c>
      <c r="C404" s="81" t="s">
        <v>1735</v>
      </c>
      <c r="D404" s="81" t="s">
        <v>1654</v>
      </c>
      <c r="E404" s="82">
        <v>693.78</v>
      </c>
      <c r="F404" s="82">
        <v>122.86</v>
      </c>
      <c r="G404" s="82">
        <v>570.91999999999996</v>
      </c>
    </row>
    <row r="405" spans="1:7">
      <c r="A405" s="1" t="s">
        <v>992</v>
      </c>
      <c r="B405" t="s">
        <v>1105</v>
      </c>
      <c r="C405" s="81" t="s">
        <v>1736</v>
      </c>
      <c r="D405" s="81" t="s">
        <v>1737</v>
      </c>
      <c r="E405" s="82">
        <v>693.5</v>
      </c>
      <c r="F405" s="82">
        <v>101.13</v>
      </c>
      <c r="G405" s="82">
        <v>592.37</v>
      </c>
    </row>
    <row r="406" spans="1:7">
      <c r="A406" s="1" t="s">
        <v>992</v>
      </c>
      <c r="B406" t="s">
        <v>1105</v>
      </c>
      <c r="C406" s="81" t="s">
        <v>1738</v>
      </c>
      <c r="D406" s="81" t="s">
        <v>1739</v>
      </c>
      <c r="E406" s="82">
        <v>684.42</v>
      </c>
      <c r="F406" s="82">
        <v>374.3</v>
      </c>
      <c r="G406" s="82">
        <v>310.12</v>
      </c>
    </row>
    <row r="407" spans="1:7">
      <c r="A407" s="1" t="s">
        <v>992</v>
      </c>
      <c r="B407" t="s">
        <v>1105</v>
      </c>
      <c r="C407" s="81" t="s">
        <v>1740</v>
      </c>
      <c r="D407" s="81" t="s">
        <v>1741</v>
      </c>
      <c r="E407" s="82">
        <v>680.5</v>
      </c>
      <c r="F407" s="82">
        <v>99.24</v>
      </c>
      <c r="G407" s="82">
        <v>581.26</v>
      </c>
    </row>
    <row r="408" spans="1:7">
      <c r="A408" s="1" t="s">
        <v>992</v>
      </c>
      <c r="B408" t="s">
        <v>1105</v>
      </c>
      <c r="C408" s="81" t="s">
        <v>1742</v>
      </c>
      <c r="D408" s="81" t="s">
        <v>1743</v>
      </c>
      <c r="E408" s="82">
        <v>669.5</v>
      </c>
      <c r="F408" s="82">
        <v>97.63</v>
      </c>
      <c r="G408" s="82">
        <v>571.87</v>
      </c>
    </row>
    <row r="409" spans="1:7">
      <c r="A409" s="1" t="s">
        <v>992</v>
      </c>
      <c r="B409" t="s">
        <v>1105</v>
      </c>
      <c r="C409" s="81" t="s">
        <v>1744</v>
      </c>
      <c r="D409" s="81" t="s">
        <v>1745</v>
      </c>
      <c r="E409" s="82">
        <v>667.5</v>
      </c>
      <c r="F409" s="82">
        <v>97.34</v>
      </c>
      <c r="G409" s="82">
        <v>570.16</v>
      </c>
    </row>
    <row r="410" spans="1:7">
      <c r="A410" s="1" t="s">
        <v>992</v>
      </c>
      <c r="B410" t="s">
        <v>1105</v>
      </c>
      <c r="C410" s="81" t="s">
        <v>1746</v>
      </c>
      <c r="D410" s="81" t="s">
        <v>1747</v>
      </c>
      <c r="E410" s="82">
        <v>640</v>
      </c>
      <c r="F410" s="82">
        <v>93.34</v>
      </c>
      <c r="G410" s="82">
        <v>546.66</v>
      </c>
    </row>
    <row r="411" spans="1:7">
      <c r="A411" s="1" t="s">
        <v>992</v>
      </c>
      <c r="B411" t="s">
        <v>1105</v>
      </c>
      <c r="C411" s="81" t="s">
        <v>1748</v>
      </c>
      <c r="D411" s="81" t="s">
        <v>1749</v>
      </c>
      <c r="E411" s="82">
        <v>612.5</v>
      </c>
      <c r="F411" s="82">
        <v>51.04</v>
      </c>
      <c r="G411" s="82">
        <v>561.46</v>
      </c>
    </row>
    <row r="412" spans="1:7">
      <c r="A412" s="1" t="s">
        <v>992</v>
      </c>
      <c r="B412" t="s">
        <v>1105</v>
      </c>
      <c r="C412" s="81" t="s">
        <v>1750</v>
      </c>
      <c r="D412" s="81" t="s">
        <v>1714</v>
      </c>
      <c r="E412" s="82">
        <v>608.04999999999995</v>
      </c>
      <c r="F412" s="82">
        <v>107.68</v>
      </c>
      <c r="G412" s="82">
        <v>500.37</v>
      </c>
    </row>
    <row r="413" spans="1:7">
      <c r="A413" s="1" t="s">
        <v>992</v>
      </c>
      <c r="B413" t="s">
        <v>1105</v>
      </c>
      <c r="C413" s="81" t="s">
        <v>1751</v>
      </c>
      <c r="D413" s="81" t="s">
        <v>1752</v>
      </c>
      <c r="E413" s="82">
        <v>558</v>
      </c>
      <c r="F413" s="82">
        <v>305.16000000000003</v>
      </c>
      <c r="G413" s="82">
        <v>252.84</v>
      </c>
    </row>
    <row r="414" spans="1:7">
      <c r="A414" s="1" t="s">
        <v>992</v>
      </c>
      <c r="B414" t="s">
        <v>1105</v>
      </c>
      <c r="C414" s="81" t="s">
        <v>1753</v>
      </c>
      <c r="D414" s="81" t="s">
        <v>1754</v>
      </c>
      <c r="E414" s="82">
        <v>558</v>
      </c>
      <c r="F414" s="82">
        <v>305.16000000000003</v>
      </c>
      <c r="G414" s="82">
        <v>252.84</v>
      </c>
    </row>
    <row r="415" spans="1:7">
      <c r="A415" s="1" t="s">
        <v>992</v>
      </c>
      <c r="B415" t="s">
        <v>1105</v>
      </c>
      <c r="C415" s="81" t="s">
        <v>1755</v>
      </c>
      <c r="D415" s="81" t="s">
        <v>1756</v>
      </c>
      <c r="E415" s="82">
        <v>551.5</v>
      </c>
      <c r="F415" s="82">
        <v>45.95</v>
      </c>
      <c r="G415" s="82">
        <v>505.55</v>
      </c>
    </row>
    <row r="416" spans="1:7">
      <c r="A416" s="1" t="s">
        <v>992</v>
      </c>
      <c r="B416" t="s">
        <v>1105</v>
      </c>
      <c r="C416" s="81" t="s">
        <v>1757</v>
      </c>
      <c r="D416" s="81" t="s">
        <v>1758</v>
      </c>
      <c r="E416" s="82">
        <v>531.5</v>
      </c>
      <c r="F416" s="82">
        <v>77.52</v>
      </c>
      <c r="G416" s="82">
        <v>453.98</v>
      </c>
    </row>
    <row r="417" spans="1:7">
      <c r="A417" s="1" t="s">
        <v>992</v>
      </c>
      <c r="B417" t="s">
        <v>1105</v>
      </c>
      <c r="C417" s="81" t="s">
        <v>1759</v>
      </c>
      <c r="D417" s="81" t="s">
        <v>1692</v>
      </c>
      <c r="E417" s="82">
        <v>514.44000000000005</v>
      </c>
      <c r="F417" s="82">
        <v>75.03</v>
      </c>
      <c r="G417" s="82">
        <v>439.41</v>
      </c>
    </row>
    <row r="418" spans="1:7">
      <c r="A418" s="1" t="s">
        <v>992</v>
      </c>
      <c r="B418" t="s">
        <v>1105</v>
      </c>
      <c r="C418" s="81" t="s">
        <v>1760</v>
      </c>
      <c r="D418" s="81" t="s">
        <v>1634</v>
      </c>
      <c r="E418" s="82">
        <v>508.86</v>
      </c>
      <c r="F418" s="82">
        <v>448.42</v>
      </c>
      <c r="G418" s="82">
        <v>60.44</v>
      </c>
    </row>
    <row r="419" spans="1:7">
      <c r="A419" s="1" t="s">
        <v>992</v>
      </c>
      <c r="B419" t="s">
        <v>1105</v>
      </c>
      <c r="C419" s="81" t="s">
        <v>1761</v>
      </c>
      <c r="D419" s="81" t="s">
        <v>1762</v>
      </c>
      <c r="E419" s="82">
        <v>505.79</v>
      </c>
      <c r="F419" s="82">
        <v>57.96</v>
      </c>
      <c r="G419" s="82">
        <v>447.83</v>
      </c>
    </row>
    <row r="420" spans="1:7">
      <c r="A420" s="1" t="s">
        <v>992</v>
      </c>
      <c r="B420" t="s">
        <v>1105</v>
      </c>
      <c r="C420" s="81" t="s">
        <v>1763</v>
      </c>
      <c r="D420" s="81" t="s">
        <v>1764</v>
      </c>
      <c r="E420" s="82">
        <v>488.5</v>
      </c>
      <c r="F420" s="82">
        <v>40.71</v>
      </c>
      <c r="G420" s="82">
        <v>447.79</v>
      </c>
    </row>
    <row r="421" spans="1:7">
      <c r="A421" s="1" t="s">
        <v>992</v>
      </c>
      <c r="B421" t="s">
        <v>1105</v>
      </c>
      <c r="C421" s="81" t="s">
        <v>1765</v>
      </c>
      <c r="D421" s="81" t="s">
        <v>1766</v>
      </c>
      <c r="E421" s="82">
        <v>480</v>
      </c>
      <c r="F421" s="82">
        <v>262.51</v>
      </c>
      <c r="G421" s="82">
        <v>217.49</v>
      </c>
    </row>
    <row r="422" spans="1:7">
      <c r="A422" s="1" t="s">
        <v>992</v>
      </c>
      <c r="B422" t="s">
        <v>1105</v>
      </c>
      <c r="C422" s="81" t="s">
        <v>1767</v>
      </c>
      <c r="D422" s="81" t="s">
        <v>1768</v>
      </c>
      <c r="E422" s="82">
        <v>478.7</v>
      </c>
      <c r="F422" s="82">
        <v>54.86</v>
      </c>
      <c r="G422" s="82">
        <v>423.84</v>
      </c>
    </row>
    <row r="423" spans="1:7">
      <c r="A423" s="1" t="s">
        <v>992</v>
      </c>
      <c r="B423" t="s">
        <v>1105</v>
      </c>
      <c r="C423" s="81" t="s">
        <v>1769</v>
      </c>
      <c r="D423" s="81" t="s">
        <v>1717</v>
      </c>
      <c r="E423" s="82">
        <v>469.5</v>
      </c>
      <c r="F423" s="82">
        <v>68.459999999999994</v>
      </c>
      <c r="G423" s="82">
        <v>401.04</v>
      </c>
    </row>
    <row r="424" spans="1:7">
      <c r="A424" s="1" t="s">
        <v>992</v>
      </c>
      <c r="B424" t="s">
        <v>1105</v>
      </c>
      <c r="C424" s="81" t="s">
        <v>1770</v>
      </c>
      <c r="D424" s="81" t="s">
        <v>1107</v>
      </c>
      <c r="E424" s="82">
        <v>468</v>
      </c>
      <c r="F424" s="82">
        <v>255.93</v>
      </c>
      <c r="G424" s="82">
        <v>212.07</v>
      </c>
    </row>
    <row r="425" spans="1:7">
      <c r="A425" s="1" t="s">
        <v>992</v>
      </c>
      <c r="B425" t="s">
        <v>1105</v>
      </c>
      <c r="C425" s="81" t="s">
        <v>1771</v>
      </c>
      <c r="D425" s="81" t="s">
        <v>1772</v>
      </c>
      <c r="E425" s="82">
        <v>459.18</v>
      </c>
      <c r="F425" s="82">
        <v>138.71</v>
      </c>
      <c r="G425" s="82">
        <v>320.47000000000003</v>
      </c>
    </row>
    <row r="426" spans="1:7">
      <c r="A426" s="1" t="s">
        <v>992</v>
      </c>
      <c r="B426" t="s">
        <v>1105</v>
      </c>
      <c r="C426" s="81" t="s">
        <v>1773</v>
      </c>
      <c r="D426" s="81" t="s">
        <v>1774</v>
      </c>
      <c r="E426" s="82">
        <v>444.78</v>
      </c>
      <c r="F426" s="82">
        <v>106.56</v>
      </c>
      <c r="G426" s="82">
        <v>338.22</v>
      </c>
    </row>
    <row r="427" spans="1:7">
      <c r="A427" s="1" t="s">
        <v>992</v>
      </c>
      <c r="B427" t="s">
        <v>1105</v>
      </c>
      <c r="C427" s="81" t="s">
        <v>1775</v>
      </c>
      <c r="D427" s="81" t="s">
        <v>1776</v>
      </c>
      <c r="E427" s="82">
        <v>437.71</v>
      </c>
      <c r="F427" s="82">
        <v>132.22</v>
      </c>
      <c r="G427" s="82">
        <v>305.49</v>
      </c>
    </row>
    <row r="428" spans="1:7">
      <c r="A428" s="1" t="s">
        <v>992</v>
      </c>
      <c r="B428" t="s">
        <v>1105</v>
      </c>
      <c r="C428" s="81" t="s">
        <v>1777</v>
      </c>
      <c r="D428" s="81" t="s">
        <v>1778</v>
      </c>
      <c r="E428" s="82">
        <v>379.26</v>
      </c>
      <c r="F428" s="82">
        <v>79.02</v>
      </c>
      <c r="G428" s="82">
        <v>300.24</v>
      </c>
    </row>
    <row r="429" spans="1:7">
      <c r="A429" s="1" t="s">
        <v>992</v>
      </c>
      <c r="B429" t="s">
        <v>1105</v>
      </c>
      <c r="C429" s="81" t="s">
        <v>1779</v>
      </c>
      <c r="D429" s="81" t="s">
        <v>1758</v>
      </c>
      <c r="E429" s="82">
        <v>356.79</v>
      </c>
      <c r="F429" s="82">
        <v>40.89</v>
      </c>
      <c r="G429" s="82">
        <v>315.89999999999998</v>
      </c>
    </row>
    <row r="430" spans="1:7">
      <c r="A430" s="1" t="s">
        <v>992</v>
      </c>
      <c r="B430" t="s">
        <v>1105</v>
      </c>
      <c r="C430" s="81" t="s">
        <v>1780</v>
      </c>
      <c r="D430" s="81" t="s">
        <v>1781</v>
      </c>
      <c r="E430" s="82">
        <v>346</v>
      </c>
      <c r="F430" s="82">
        <v>189.22</v>
      </c>
      <c r="G430" s="82">
        <v>156.78</v>
      </c>
    </row>
    <row r="431" spans="1:7">
      <c r="A431" s="1" t="s">
        <v>992</v>
      </c>
      <c r="B431" t="s">
        <v>1105</v>
      </c>
      <c r="C431" s="81" t="s">
        <v>1782</v>
      </c>
      <c r="D431" s="81" t="s">
        <v>1783</v>
      </c>
      <c r="E431" s="82">
        <v>339.5</v>
      </c>
      <c r="F431" s="82">
        <v>28.3</v>
      </c>
      <c r="G431" s="82">
        <v>311.2</v>
      </c>
    </row>
    <row r="432" spans="1:7">
      <c r="A432" s="1" t="s">
        <v>992</v>
      </c>
      <c r="B432" t="s">
        <v>1105</v>
      </c>
      <c r="C432" s="81" t="s">
        <v>1784</v>
      </c>
      <c r="D432" s="81" t="s">
        <v>1785</v>
      </c>
      <c r="E432" s="82">
        <v>326.63</v>
      </c>
      <c r="F432" s="82">
        <v>208.23</v>
      </c>
      <c r="G432" s="82">
        <v>118.4</v>
      </c>
    </row>
    <row r="433" spans="1:7">
      <c r="A433" s="1" t="s">
        <v>992</v>
      </c>
      <c r="B433" t="s">
        <v>1105</v>
      </c>
      <c r="C433" s="81" t="s">
        <v>1786</v>
      </c>
      <c r="D433" s="81" t="s">
        <v>1787</v>
      </c>
      <c r="E433" s="82">
        <v>302</v>
      </c>
      <c r="F433" s="82">
        <v>44.05</v>
      </c>
      <c r="G433" s="82">
        <v>257.95</v>
      </c>
    </row>
    <row r="434" spans="1:7">
      <c r="A434" s="1" t="s">
        <v>992</v>
      </c>
      <c r="B434" t="s">
        <v>1105</v>
      </c>
      <c r="C434" s="81" t="s">
        <v>1788</v>
      </c>
      <c r="D434" s="81" t="s">
        <v>1305</v>
      </c>
      <c r="E434" s="82">
        <v>282.39999999999998</v>
      </c>
      <c r="F434" s="82">
        <v>58.83</v>
      </c>
      <c r="G434" s="82">
        <v>223.57</v>
      </c>
    </row>
    <row r="435" spans="1:7">
      <c r="A435" s="1" t="s">
        <v>992</v>
      </c>
      <c r="B435" t="s">
        <v>1105</v>
      </c>
      <c r="C435" s="81" t="s">
        <v>1789</v>
      </c>
      <c r="D435" s="81" t="s">
        <v>1790</v>
      </c>
      <c r="E435" s="82">
        <v>272.5</v>
      </c>
      <c r="F435" s="82">
        <v>56.77</v>
      </c>
      <c r="G435" s="82">
        <v>215.73</v>
      </c>
    </row>
    <row r="436" spans="1:7">
      <c r="A436" s="1" t="s">
        <v>992</v>
      </c>
      <c r="B436" t="s">
        <v>1105</v>
      </c>
      <c r="C436" s="81" t="s">
        <v>1791</v>
      </c>
      <c r="D436" s="81" t="s">
        <v>1792</v>
      </c>
      <c r="E436" s="82">
        <v>270</v>
      </c>
      <c r="F436" s="82">
        <v>81.56</v>
      </c>
      <c r="G436" s="82">
        <v>188.44</v>
      </c>
    </row>
    <row r="437" spans="1:7">
      <c r="A437" s="1" t="s">
        <v>992</v>
      </c>
      <c r="B437" t="s">
        <v>1105</v>
      </c>
      <c r="C437" s="81" t="s">
        <v>1793</v>
      </c>
      <c r="D437" s="81" t="s">
        <v>1794</v>
      </c>
      <c r="E437" s="82">
        <v>246.37</v>
      </c>
      <c r="F437" s="82">
        <v>20.54</v>
      </c>
      <c r="G437" s="82">
        <v>225.83</v>
      </c>
    </row>
    <row r="438" spans="1:7">
      <c r="A438" s="1" t="s">
        <v>992</v>
      </c>
      <c r="B438" t="s">
        <v>1105</v>
      </c>
      <c r="C438" s="81" t="s">
        <v>1795</v>
      </c>
      <c r="D438" s="81" t="s">
        <v>1796</v>
      </c>
      <c r="E438" s="82">
        <v>232.12</v>
      </c>
      <c r="F438" s="82">
        <v>204.53</v>
      </c>
      <c r="G438" s="82">
        <v>27.59</v>
      </c>
    </row>
    <row r="439" spans="1:7">
      <c r="A439" s="1" t="s">
        <v>992</v>
      </c>
      <c r="B439" t="s">
        <v>1105</v>
      </c>
      <c r="C439" s="81" t="s">
        <v>1797</v>
      </c>
      <c r="D439" s="81" t="s">
        <v>1798</v>
      </c>
      <c r="E439" s="82">
        <v>210.5</v>
      </c>
      <c r="F439" s="82">
        <v>17.54</v>
      </c>
      <c r="G439" s="82">
        <v>192.96</v>
      </c>
    </row>
    <row r="440" spans="1:7">
      <c r="A440" s="1" t="s">
        <v>992</v>
      </c>
      <c r="B440" t="s">
        <v>1105</v>
      </c>
      <c r="C440" s="81" t="s">
        <v>1799</v>
      </c>
      <c r="D440" s="81" t="s">
        <v>1800</v>
      </c>
      <c r="E440" s="82">
        <v>186.64</v>
      </c>
      <c r="F440" s="82">
        <v>48.6</v>
      </c>
      <c r="G440" s="82">
        <v>138.04</v>
      </c>
    </row>
    <row r="441" spans="1:7">
      <c r="A441" s="1" t="s">
        <v>992</v>
      </c>
      <c r="B441" t="s">
        <v>1105</v>
      </c>
      <c r="C441" s="81" t="s">
        <v>1801</v>
      </c>
      <c r="D441" s="81" t="s">
        <v>1802</v>
      </c>
      <c r="E441" s="82">
        <v>168</v>
      </c>
      <c r="F441" s="82">
        <v>19.25</v>
      </c>
      <c r="G441" s="82">
        <v>148.75</v>
      </c>
    </row>
    <row r="442" spans="1:7">
      <c r="A442" s="1" t="s">
        <v>992</v>
      </c>
      <c r="B442" t="s">
        <v>1105</v>
      </c>
      <c r="C442" s="81" t="s">
        <v>1803</v>
      </c>
      <c r="D442" s="81" t="s">
        <v>1804</v>
      </c>
      <c r="E442" s="82">
        <v>137.5</v>
      </c>
      <c r="F442" s="82">
        <v>15.75</v>
      </c>
      <c r="G442" s="82">
        <v>121.75</v>
      </c>
    </row>
    <row r="443" spans="1:7">
      <c r="A443" s="1" t="s">
        <v>992</v>
      </c>
      <c r="B443" t="s">
        <v>1105</v>
      </c>
      <c r="C443" s="81" t="s">
        <v>1805</v>
      </c>
      <c r="D443" s="81" t="s">
        <v>1806</v>
      </c>
      <c r="E443" s="82">
        <v>94</v>
      </c>
      <c r="F443" s="82">
        <v>13.71</v>
      </c>
      <c r="G443" s="82">
        <v>80.290000000000006</v>
      </c>
    </row>
    <row r="444" spans="1:7">
      <c r="A444" s="1" t="s">
        <v>992</v>
      </c>
      <c r="B444" t="s">
        <v>1105</v>
      </c>
      <c r="C444" s="81" t="s">
        <v>1807</v>
      </c>
      <c r="D444" s="81" t="s">
        <v>1090</v>
      </c>
      <c r="E444" s="82">
        <v>62524.24</v>
      </c>
      <c r="F444" s="82">
        <v>60577.35</v>
      </c>
      <c r="G444" s="82">
        <v>1946.89</v>
      </c>
    </row>
    <row r="445" spans="1:7">
      <c r="A445" s="1" t="s">
        <v>992</v>
      </c>
      <c r="B445" t="s">
        <v>1105</v>
      </c>
      <c r="C445" s="81" t="s">
        <v>1808</v>
      </c>
      <c r="D445" s="81" t="s">
        <v>1090</v>
      </c>
      <c r="E445" s="82">
        <v>16661</v>
      </c>
      <c r="F445" s="82">
        <v>15850.39</v>
      </c>
      <c r="G445" s="82">
        <v>810.61</v>
      </c>
    </row>
    <row r="446" spans="1:7">
      <c r="A446" s="1" t="s">
        <v>993</v>
      </c>
      <c r="B446" t="s">
        <v>1012</v>
      </c>
      <c r="C446" s="81" t="s">
        <v>1809</v>
      </c>
      <c r="D446" s="81" t="s">
        <v>1090</v>
      </c>
      <c r="E446" s="82">
        <v>648995</v>
      </c>
      <c r="F446" s="82">
        <v>647606.28</v>
      </c>
      <c r="G446" s="82">
        <v>1388.72</v>
      </c>
    </row>
    <row r="447" spans="1:7">
      <c r="A447" s="1" t="s">
        <v>993</v>
      </c>
      <c r="B447" t="s">
        <v>1012</v>
      </c>
      <c r="C447" s="81" t="s">
        <v>1810</v>
      </c>
      <c r="D447" s="81" t="s">
        <v>1090</v>
      </c>
      <c r="E447" s="82">
        <v>89930</v>
      </c>
      <c r="F447" s="82">
        <v>89195.93</v>
      </c>
      <c r="G447" s="82">
        <v>734.07</v>
      </c>
    </row>
    <row r="448" spans="1:7">
      <c r="A448" s="1" t="s">
        <v>993</v>
      </c>
      <c r="B448" t="s">
        <v>1073</v>
      </c>
      <c r="C448" s="81" t="s">
        <v>1811</v>
      </c>
      <c r="D448" s="81" t="s">
        <v>1812</v>
      </c>
      <c r="E448" s="82">
        <v>560.92999999999995</v>
      </c>
      <c r="F448" s="82">
        <v>38.950000000000003</v>
      </c>
      <c r="G448" s="82">
        <v>521.98</v>
      </c>
    </row>
    <row r="449" spans="1:7">
      <c r="A449" s="1" t="s">
        <v>993</v>
      </c>
      <c r="B449" t="s">
        <v>1073</v>
      </c>
      <c r="C449" s="81" t="s">
        <v>1813</v>
      </c>
      <c r="D449" s="81" t="s">
        <v>1814</v>
      </c>
      <c r="E449" s="82">
        <v>560.92999999999995</v>
      </c>
      <c r="F449" s="82">
        <v>38.950000000000003</v>
      </c>
      <c r="G449" s="82">
        <v>521.98</v>
      </c>
    </row>
    <row r="450" spans="1:7">
      <c r="A450" s="1" t="s">
        <v>993</v>
      </c>
      <c r="B450" t="s">
        <v>1073</v>
      </c>
      <c r="C450" s="81" t="s">
        <v>1815</v>
      </c>
      <c r="D450" s="81" t="s">
        <v>1816</v>
      </c>
      <c r="E450" s="82">
        <v>399</v>
      </c>
      <c r="F450" s="82">
        <v>27.71</v>
      </c>
      <c r="G450" s="82">
        <v>371.29</v>
      </c>
    </row>
    <row r="451" spans="1:7">
      <c r="A451" s="1" t="s">
        <v>993</v>
      </c>
      <c r="B451" t="s">
        <v>1073</v>
      </c>
      <c r="C451" s="81" t="s">
        <v>1817</v>
      </c>
      <c r="D451" s="81" t="s">
        <v>1818</v>
      </c>
      <c r="E451" s="82">
        <v>470.33</v>
      </c>
      <c r="F451" s="82">
        <v>383.04</v>
      </c>
      <c r="G451" s="82">
        <v>87.29</v>
      </c>
    </row>
    <row r="452" spans="1:7">
      <c r="A452" s="1" t="s">
        <v>993</v>
      </c>
      <c r="B452" t="s">
        <v>1073</v>
      </c>
      <c r="C452" s="81" t="s">
        <v>1819</v>
      </c>
      <c r="D452" s="81" t="s">
        <v>1820</v>
      </c>
      <c r="E452" s="82">
        <v>266.99</v>
      </c>
      <c r="F452" s="82">
        <v>40.79</v>
      </c>
      <c r="G452" s="82">
        <v>226.2</v>
      </c>
    </row>
    <row r="453" spans="1:7">
      <c r="A453" s="1" t="s">
        <v>993</v>
      </c>
      <c r="B453" t="s">
        <v>1821</v>
      </c>
      <c r="C453" s="81" t="s">
        <v>1822</v>
      </c>
      <c r="D453" s="81" t="s">
        <v>1090</v>
      </c>
      <c r="E453" s="82">
        <v>3500</v>
      </c>
      <c r="F453" s="82">
        <v>2755.93</v>
      </c>
      <c r="G453" s="82">
        <v>744.07</v>
      </c>
    </row>
    <row r="454" spans="1:7">
      <c r="A454" s="1" t="s">
        <v>993</v>
      </c>
      <c r="B454" t="s">
        <v>1091</v>
      </c>
      <c r="C454" s="81" t="s">
        <v>1823</v>
      </c>
      <c r="D454" s="81" t="s">
        <v>1254</v>
      </c>
      <c r="E454" s="82">
        <v>193.14</v>
      </c>
      <c r="F454" s="82">
        <v>37.549999999999997</v>
      </c>
      <c r="G454" s="82">
        <v>155.59</v>
      </c>
    </row>
    <row r="455" spans="1:7">
      <c r="A455" s="1" t="s">
        <v>993</v>
      </c>
      <c r="B455" t="s">
        <v>1091</v>
      </c>
      <c r="C455" s="81" t="s">
        <v>1824</v>
      </c>
      <c r="D455" s="81" t="s">
        <v>1254</v>
      </c>
      <c r="E455" s="82">
        <v>189.94</v>
      </c>
      <c r="F455" s="82">
        <v>44.85</v>
      </c>
      <c r="G455" s="82">
        <v>145.09</v>
      </c>
    </row>
    <row r="456" spans="1:7">
      <c r="A456" s="1" t="s">
        <v>993</v>
      </c>
      <c r="B456" t="s">
        <v>1105</v>
      </c>
      <c r="C456" s="81" t="s">
        <v>1825</v>
      </c>
      <c r="D456" s="81" t="s">
        <v>1826</v>
      </c>
      <c r="E456" s="82">
        <v>11175</v>
      </c>
      <c r="F456" s="82">
        <v>9100.94</v>
      </c>
      <c r="G456" s="82">
        <v>2074.06</v>
      </c>
    </row>
    <row r="457" spans="1:7">
      <c r="A457" s="1" t="s">
        <v>994</v>
      </c>
      <c r="B457" t="s">
        <v>1827</v>
      </c>
      <c r="C457" s="81" t="s">
        <v>1828</v>
      </c>
      <c r="D457" s="81" t="s">
        <v>1829</v>
      </c>
      <c r="E457" s="82">
        <v>160</v>
      </c>
      <c r="F457" s="82">
        <v>160</v>
      </c>
      <c r="G457" s="82">
        <v>0</v>
      </c>
    </row>
    <row r="458" spans="1:7">
      <c r="A458" s="1" t="s">
        <v>994</v>
      </c>
      <c r="B458" t="s">
        <v>1827</v>
      </c>
      <c r="C458" s="81" t="s">
        <v>1830</v>
      </c>
      <c r="D458" s="81" t="s">
        <v>1831</v>
      </c>
      <c r="E458" s="82">
        <v>1298.1600000000001</v>
      </c>
      <c r="F458" s="82">
        <v>1298.1600000000001</v>
      </c>
      <c r="G458" s="82">
        <v>0</v>
      </c>
    </row>
    <row r="459" spans="1:7">
      <c r="A459" s="1" t="s">
        <v>994</v>
      </c>
      <c r="B459" t="s">
        <v>1827</v>
      </c>
      <c r="C459" s="81" t="s">
        <v>1832</v>
      </c>
      <c r="D459" s="81" t="s">
        <v>1833</v>
      </c>
      <c r="E459" s="82">
        <v>515.28</v>
      </c>
      <c r="F459" s="82">
        <v>515.28</v>
      </c>
      <c r="G459" s="82">
        <v>0</v>
      </c>
    </row>
    <row r="460" spans="1:7">
      <c r="A460" s="1" t="s">
        <v>994</v>
      </c>
      <c r="B460" t="s">
        <v>1827</v>
      </c>
      <c r="C460" s="81" t="s">
        <v>1834</v>
      </c>
      <c r="D460" s="81" t="s">
        <v>1835</v>
      </c>
      <c r="E460" s="82">
        <v>1149</v>
      </c>
      <c r="F460" s="82">
        <v>1149</v>
      </c>
      <c r="G460" s="82">
        <v>0</v>
      </c>
    </row>
    <row r="461" spans="1:7">
      <c r="A461" s="1" t="s">
        <v>994</v>
      </c>
      <c r="B461" t="s">
        <v>1827</v>
      </c>
      <c r="C461" s="81" t="s">
        <v>1836</v>
      </c>
      <c r="D461" s="81" t="s">
        <v>1837</v>
      </c>
      <c r="E461" s="82">
        <v>1049</v>
      </c>
      <c r="F461" s="82">
        <v>1049</v>
      </c>
      <c r="G461" s="82">
        <v>0</v>
      </c>
    </row>
    <row r="462" spans="1:7">
      <c r="A462" s="1" t="s">
        <v>994</v>
      </c>
      <c r="B462" t="s">
        <v>1012</v>
      </c>
      <c r="C462" s="81" t="s">
        <v>1838</v>
      </c>
      <c r="D462" s="81" t="s">
        <v>1090</v>
      </c>
      <c r="E462" s="82">
        <v>464.76</v>
      </c>
      <c r="F462" s="82">
        <v>9.68</v>
      </c>
      <c r="G462" s="82">
        <v>455.08</v>
      </c>
    </row>
    <row r="463" spans="1:7">
      <c r="A463" s="1" t="s">
        <v>994</v>
      </c>
      <c r="B463" t="s">
        <v>1012</v>
      </c>
      <c r="C463" s="81" t="s">
        <v>1839</v>
      </c>
      <c r="D463" s="81" t="s">
        <v>1840</v>
      </c>
      <c r="E463" s="82">
        <v>68715.22</v>
      </c>
      <c r="F463" s="82">
        <v>2147.35</v>
      </c>
      <c r="G463" s="82">
        <v>66567.87</v>
      </c>
    </row>
    <row r="464" spans="1:7">
      <c r="A464" s="1" t="s">
        <v>994</v>
      </c>
      <c r="B464" t="s">
        <v>1012</v>
      </c>
      <c r="C464" s="81" t="s">
        <v>1841</v>
      </c>
      <c r="D464" s="81" t="s">
        <v>1842</v>
      </c>
      <c r="E464" s="82">
        <v>2080</v>
      </c>
      <c r="F464" s="82">
        <v>65</v>
      </c>
      <c r="G464" s="82">
        <v>2015</v>
      </c>
    </row>
    <row r="465" spans="1:7">
      <c r="A465" s="1" t="s">
        <v>994</v>
      </c>
      <c r="B465" t="s">
        <v>1012</v>
      </c>
      <c r="C465" s="81" t="s">
        <v>1843</v>
      </c>
      <c r="D465" s="81" t="s">
        <v>1844</v>
      </c>
      <c r="E465" s="82">
        <v>6690</v>
      </c>
      <c r="F465" s="82">
        <v>4749.91</v>
      </c>
      <c r="G465" s="82">
        <v>1940.09</v>
      </c>
    </row>
    <row r="466" spans="1:7">
      <c r="A466" s="1" t="s">
        <v>994</v>
      </c>
      <c r="B466" t="s">
        <v>1012</v>
      </c>
      <c r="C466" s="81" t="s">
        <v>1845</v>
      </c>
      <c r="D466" s="81" t="s">
        <v>1846</v>
      </c>
      <c r="E466" s="82">
        <v>1920</v>
      </c>
      <c r="F466" s="82">
        <v>1363.21</v>
      </c>
      <c r="G466" s="82">
        <v>556.79</v>
      </c>
    </row>
    <row r="467" spans="1:7">
      <c r="A467" s="1" t="s">
        <v>994</v>
      </c>
      <c r="B467" t="s">
        <v>1012</v>
      </c>
      <c r="C467" s="81" t="s">
        <v>1847</v>
      </c>
      <c r="D467" s="81" t="s">
        <v>1200</v>
      </c>
      <c r="E467" s="82">
        <v>1598</v>
      </c>
      <c r="F467" s="82">
        <v>1018.73</v>
      </c>
      <c r="G467" s="82">
        <v>579.27</v>
      </c>
    </row>
    <row r="468" spans="1:7">
      <c r="A468" s="1" t="s">
        <v>994</v>
      </c>
      <c r="B468" t="s">
        <v>1012</v>
      </c>
      <c r="C468" s="81" t="s">
        <v>1848</v>
      </c>
      <c r="D468" s="81" t="s">
        <v>1204</v>
      </c>
      <c r="E468" s="82">
        <v>991.95</v>
      </c>
      <c r="F468" s="82">
        <v>632.37</v>
      </c>
      <c r="G468" s="82">
        <v>359.58</v>
      </c>
    </row>
    <row r="469" spans="1:7">
      <c r="A469" s="1" t="s">
        <v>994</v>
      </c>
      <c r="B469" t="s">
        <v>1012</v>
      </c>
      <c r="C469" s="81" t="s">
        <v>1849</v>
      </c>
      <c r="D469" s="81" t="s">
        <v>1204</v>
      </c>
      <c r="E469" s="82">
        <v>991.95</v>
      </c>
      <c r="F469" s="82">
        <v>632.37</v>
      </c>
      <c r="G469" s="82">
        <v>359.58</v>
      </c>
    </row>
    <row r="470" spans="1:7">
      <c r="A470" s="1" t="s">
        <v>994</v>
      </c>
      <c r="B470" t="s">
        <v>1012</v>
      </c>
      <c r="C470" s="81" t="s">
        <v>1850</v>
      </c>
      <c r="D470" s="81" t="s">
        <v>1851</v>
      </c>
      <c r="E470" s="82">
        <v>386.35</v>
      </c>
      <c r="F470" s="82">
        <v>246.3</v>
      </c>
      <c r="G470" s="82">
        <v>140.05000000000001</v>
      </c>
    </row>
    <row r="471" spans="1:7">
      <c r="A471" s="1" t="s">
        <v>994</v>
      </c>
      <c r="B471" t="s">
        <v>1012</v>
      </c>
      <c r="C471" s="81" t="s">
        <v>1852</v>
      </c>
      <c r="D471" s="81" t="s">
        <v>1196</v>
      </c>
      <c r="E471" s="82">
        <v>345.98</v>
      </c>
      <c r="F471" s="82">
        <v>189.22</v>
      </c>
      <c r="G471" s="82">
        <v>156.76</v>
      </c>
    </row>
    <row r="472" spans="1:7">
      <c r="A472" s="1" t="s">
        <v>994</v>
      </c>
      <c r="B472" t="s">
        <v>1012</v>
      </c>
      <c r="C472" s="81" t="s">
        <v>1853</v>
      </c>
      <c r="D472" s="81" t="s">
        <v>1854</v>
      </c>
      <c r="E472" s="82">
        <v>305.98</v>
      </c>
      <c r="F472" s="82">
        <v>44.63</v>
      </c>
      <c r="G472" s="82">
        <v>261.35000000000002</v>
      </c>
    </row>
    <row r="473" spans="1:7">
      <c r="A473" s="1" t="s">
        <v>994</v>
      </c>
      <c r="B473" t="s">
        <v>1012</v>
      </c>
      <c r="C473" s="81" t="s">
        <v>1855</v>
      </c>
      <c r="D473" s="81" t="s">
        <v>1200</v>
      </c>
      <c r="E473" s="82">
        <v>232.43</v>
      </c>
      <c r="F473" s="82">
        <v>19.37</v>
      </c>
      <c r="G473" s="82">
        <v>213.06</v>
      </c>
    </row>
    <row r="474" spans="1:7">
      <c r="A474" s="1" t="s">
        <v>994</v>
      </c>
      <c r="B474" t="s">
        <v>1012</v>
      </c>
      <c r="C474" s="81" t="s">
        <v>1856</v>
      </c>
      <c r="D474" s="81" t="s">
        <v>1196</v>
      </c>
      <c r="E474" s="82">
        <v>85</v>
      </c>
      <c r="F474" s="82">
        <v>54.18</v>
      </c>
      <c r="G474" s="82">
        <v>30.82</v>
      </c>
    </row>
    <row r="475" spans="1:7">
      <c r="A475" s="1" t="s">
        <v>994</v>
      </c>
      <c r="B475" t="s">
        <v>1857</v>
      </c>
      <c r="C475" s="81" t="s">
        <v>1858</v>
      </c>
      <c r="D475" s="81" t="s">
        <v>1344</v>
      </c>
      <c r="E475" s="82">
        <v>5000</v>
      </c>
      <c r="F475" s="82">
        <v>300</v>
      </c>
      <c r="G475" s="82">
        <v>4700</v>
      </c>
    </row>
    <row r="476" spans="1:7">
      <c r="A476" s="1" t="s">
        <v>994</v>
      </c>
      <c r="B476" t="s">
        <v>1857</v>
      </c>
      <c r="C476" s="81" t="s">
        <v>1859</v>
      </c>
      <c r="D476" s="81" t="s">
        <v>1860</v>
      </c>
      <c r="E476" s="82">
        <v>3940</v>
      </c>
      <c r="F476" s="82">
        <v>236.4</v>
      </c>
      <c r="G476" s="82">
        <v>3703.6</v>
      </c>
    </row>
    <row r="477" spans="1:7">
      <c r="A477" s="1" t="s">
        <v>994</v>
      </c>
      <c r="B477" t="s">
        <v>1857</v>
      </c>
      <c r="C477" s="81" t="s">
        <v>1861</v>
      </c>
      <c r="D477" s="81" t="s">
        <v>1862</v>
      </c>
      <c r="E477" s="82">
        <v>4050</v>
      </c>
      <c r="F477" s="82">
        <v>243</v>
      </c>
      <c r="G477" s="82">
        <v>3807</v>
      </c>
    </row>
    <row r="478" spans="1:7">
      <c r="A478" s="1" t="s">
        <v>994</v>
      </c>
      <c r="B478" t="s">
        <v>1857</v>
      </c>
      <c r="C478" s="81" t="s">
        <v>1863</v>
      </c>
      <c r="D478" s="81" t="s">
        <v>1864</v>
      </c>
      <c r="E478" s="82">
        <v>7325.8</v>
      </c>
      <c r="F478" s="82">
        <v>395.99</v>
      </c>
      <c r="G478" s="82">
        <v>6929.81</v>
      </c>
    </row>
    <row r="479" spans="1:7">
      <c r="A479" s="1" t="s">
        <v>994</v>
      </c>
      <c r="B479" t="s">
        <v>1857</v>
      </c>
      <c r="C479" s="81" t="s">
        <v>1865</v>
      </c>
      <c r="D479" s="81" t="s">
        <v>1866</v>
      </c>
      <c r="E479" s="82">
        <v>65931.520000000004</v>
      </c>
      <c r="F479" s="82">
        <v>3955.89</v>
      </c>
      <c r="G479" s="82">
        <v>61975.63</v>
      </c>
    </row>
    <row r="480" spans="1:7">
      <c r="A480" s="1" t="s">
        <v>994</v>
      </c>
      <c r="B480" t="s">
        <v>1857</v>
      </c>
      <c r="C480" s="81" t="s">
        <v>1867</v>
      </c>
      <c r="D480" s="81" t="s">
        <v>1868</v>
      </c>
      <c r="E480" s="82">
        <v>13771.25</v>
      </c>
      <c r="F480" s="82">
        <v>13771.25</v>
      </c>
      <c r="G480" s="82">
        <v>0</v>
      </c>
    </row>
    <row r="481" spans="1:7">
      <c r="A481" s="1" t="s">
        <v>994</v>
      </c>
      <c r="B481" t="s">
        <v>1857</v>
      </c>
      <c r="C481" s="81" t="s">
        <v>1869</v>
      </c>
      <c r="D481" s="81" t="s">
        <v>1870</v>
      </c>
      <c r="E481" s="82">
        <v>4182</v>
      </c>
      <c r="F481" s="82">
        <v>4182</v>
      </c>
      <c r="G481" s="82">
        <v>0</v>
      </c>
    </row>
    <row r="482" spans="1:7">
      <c r="A482" s="1" t="s">
        <v>994</v>
      </c>
      <c r="B482" t="s">
        <v>1857</v>
      </c>
      <c r="C482" s="81" t="s">
        <v>1871</v>
      </c>
      <c r="D482" s="81" t="s">
        <v>1872</v>
      </c>
      <c r="E482" s="82">
        <v>3583.29</v>
      </c>
      <c r="F482" s="82">
        <v>3583.29</v>
      </c>
      <c r="G482" s="82">
        <v>0</v>
      </c>
    </row>
    <row r="483" spans="1:7">
      <c r="A483" s="1" t="s">
        <v>994</v>
      </c>
      <c r="B483" t="s">
        <v>1857</v>
      </c>
      <c r="C483" s="81" t="s">
        <v>1873</v>
      </c>
      <c r="D483" s="81" t="s">
        <v>1874</v>
      </c>
      <c r="E483" s="82">
        <v>802.84</v>
      </c>
      <c r="F483" s="82">
        <v>802.84</v>
      </c>
      <c r="G483" s="82">
        <v>0</v>
      </c>
    </row>
    <row r="484" spans="1:7">
      <c r="A484" s="1" t="s">
        <v>994</v>
      </c>
      <c r="B484" t="s">
        <v>1857</v>
      </c>
      <c r="C484" s="81" t="s">
        <v>1875</v>
      </c>
      <c r="D484" s="81" t="s">
        <v>1876</v>
      </c>
      <c r="E484" s="82">
        <v>3156.88</v>
      </c>
      <c r="F484" s="82">
        <v>459.19</v>
      </c>
      <c r="G484" s="82">
        <v>2697.69</v>
      </c>
    </row>
    <row r="485" spans="1:7">
      <c r="A485" s="1" t="s">
        <v>994</v>
      </c>
      <c r="B485" t="s">
        <v>1857</v>
      </c>
      <c r="C485" s="81" t="s">
        <v>1877</v>
      </c>
      <c r="D485" s="81" t="s">
        <v>1878</v>
      </c>
      <c r="E485" s="82">
        <v>3000</v>
      </c>
      <c r="F485" s="82">
        <v>3000</v>
      </c>
      <c r="G485" s="82">
        <v>0</v>
      </c>
    </row>
    <row r="486" spans="1:7">
      <c r="A486" s="1" t="s">
        <v>994</v>
      </c>
      <c r="B486" t="s">
        <v>1857</v>
      </c>
      <c r="C486" s="81" t="s">
        <v>1879</v>
      </c>
      <c r="D486" s="81" t="s">
        <v>1880</v>
      </c>
      <c r="E486" s="82">
        <v>3000</v>
      </c>
      <c r="F486" s="82">
        <v>3000</v>
      </c>
      <c r="G486" s="82">
        <v>0</v>
      </c>
    </row>
    <row r="487" spans="1:7">
      <c r="A487" s="1" t="s">
        <v>994</v>
      </c>
      <c r="B487" t="s">
        <v>1857</v>
      </c>
      <c r="C487" s="81" t="s">
        <v>1881</v>
      </c>
      <c r="D487" s="81" t="s">
        <v>1882</v>
      </c>
      <c r="E487" s="82">
        <v>2400</v>
      </c>
      <c r="F487" s="82">
        <v>2400</v>
      </c>
      <c r="G487" s="82">
        <v>0</v>
      </c>
    </row>
    <row r="488" spans="1:7">
      <c r="A488" s="1" t="s">
        <v>994</v>
      </c>
      <c r="B488" t="s">
        <v>1857</v>
      </c>
      <c r="C488" s="81" t="s">
        <v>1883</v>
      </c>
      <c r="D488" s="81" t="s">
        <v>1884</v>
      </c>
      <c r="E488" s="82">
        <v>1672.1</v>
      </c>
      <c r="F488" s="82">
        <v>1672.1</v>
      </c>
      <c r="G488" s="82">
        <v>0</v>
      </c>
    </row>
    <row r="489" spans="1:7">
      <c r="A489" s="1" t="s">
        <v>994</v>
      </c>
      <c r="B489" t="s">
        <v>1857</v>
      </c>
      <c r="C489" s="81" t="s">
        <v>1885</v>
      </c>
      <c r="D489" s="81" t="s">
        <v>1434</v>
      </c>
      <c r="E489" s="82">
        <v>1152.5</v>
      </c>
      <c r="F489" s="82">
        <v>1152.5</v>
      </c>
      <c r="G489" s="82">
        <v>0</v>
      </c>
    </row>
    <row r="490" spans="1:7">
      <c r="A490" s="1" t="s">
        <v>994</v>
      </c>
      <c r="B490" t="s">
        <v>1857</v>
      </c>
      <c r="C490" s="81" t="s">
        <v>1886</v>
      </c>
      <c r="D490" s="81" t="s">
        <v>1887</v>
      </c>
      <c r="E490" s="82">
        <v>945.1</v>
      </c>
      <c r="F490" s="82">
        <v>945.1</v>
      </c>
      <c r="G490" s="82">
        <v>0</v>
      </c>
    </row>
    <row r="491" spans="1:7">
      <c r="A491" s="1" t="s">
        <v>994</v>
      </c>
      <c r="B491" t="s">
        <v>1857</v>
      </c>
      <c r="C491" s="81" t="s">
        <v>1888</v>
      </c>
      <c r="D491" s="81" t="s">
        <v>1090</v>
      </c>
      <c r="E491" s="82">
        <v>784</v>
      </c>
      <c r="F491" s="82">
        <v>784</v>
      </c>
      <c r="G491" s="82">
        <v>0</v>
      </c>
    </row>
    <row r="492" spans="1:7">
      <c r="A492" s="1" t="s">
        <v>994</v>
      </c>
      <c r="B492" t="s">
        <v>1857</v>
      </c>
      <c r="C492" s="81" t="s">
        <v>1889</v>
      </c>
      <c r="D492" s="81" t="s">
        <v>1890</v>
      </c>
      <c r="E492" s="82">
        <v>737.4</v>
      </c>
      <c r="F492" s="82">
        <v>737.4</v>
      </c>
      <c r="G492" s="82">
        <v>0</v>
      </c>
    </row>
    <row r="493" spans="1:7">
      <c r="A493" s="1" t="s">
        <v>994</v>
      </c>
      <c r="B493" t="s">
        <v>1857</v>
      </c>
      <c r="C493" s="81" t="s">
        <v>1891</v>
      </c>
      <c r="D493" s="81" t="s">
        <v>1090</v>
      </c>
      <c r="E493" s="82">
        <v>112798</v>
      </c>
      <c r="F493" s="82">
        <v>112798</v>
      </c>
      <c r="G493" s="82">
        <v>0</v>
      </c>
    </row>
    <row r="494" spans="1:7">
      <c r="A494" s="1" t="s">
        <v>994</v>
      </c>
      <c r="B494" t="s">
        <v>1073</v>
      </c>
      <c r="C494" s="81" t="s">
        <v>1892</v>
      </c>
      <c r="D494" s="81" t="s">
        <v>1893</v>
      </c>
      <c r="E494" s="82">
        <v>412.98</v>
      </c>
      <c r="F494" s="82">
        <v>11.48</v>
      </c>
      <c r="G494" s="82">
        <v>401.5</v>
      </c>
    </row>
    <row r="495" spans="1:7">
      <c r="A495" s="1" t="s">
        <v>994</v>
      </c>
      <c r="B495" t="s">
        <v>1073</v>
      </c>
      <c r="C495" s="81" t="s">
        <v>1894</v>
      </c>
      <c r="D495" s="81" t="s">
        <v>1895</v>
      </c>
      <c r="E495" s="82">
        <v>9900</v>
      </c>
      <c r="F495" s="82">
        <v>3575</v>
      </c>
      <c r="G495" s="82">
        <v>6325</v>
      </c>
    </row>
    <row r="496" spans="1:7">
      <c r="A496" s="1" t="s">
        <v>994</v>
      </c>
      <c r="B496" t="s">
        <v>1073</v>
      </c>
      <c r="C496" s="81" t="s">
        <v>1896</v>
      </c>
      <c r="D496" s="81" t="s">
        <v>1897</v>
      </c>
      <c r="E496" s="82">
        <v>2300.31</v>
      </c>
      <c r="F496" s="82">
        <v>1633.24</v>
      </c>
      <c r="G496" s="82">
        <v>667.07</v>
      </c>
    </row>
    <row r="497" spans="1:7">
      <c r="A497" s="1" t="s">
        <v>994</v>
      </c>
      <c r="B497" t="s">
        <v>1073</v>
      </c>
      <c r="C497" s="81" t="s">
        <v>1898</v>
      </c>
      <c r="D497" s="81" t="s">
        <v>1899</v>
      </c>
      <c r="E497" s="82">
        <v>956.57</v>
      </c>
      <c r="F497" s="82">
        <v>609.83000000000004</v>
      </c>
      <c r="G497" s="82">
        <v>346.74</v>
      </c>
    </row>
    <row r="498" spans="1:7">
      <c r="A498" s="1" t="s">
        <v>994</v>
      </c>
      <c r="B498" t="s">
        <v>1073</v>
      </c>
      <c r="C498" s="81" t="s">
        <v>1900</v>
      </c>
      <c r="D498" s="81" t="s">
        <v>1901</v>
      </c>
      <c r="E498" s="82">
        <v>812</v>
      </c>
      <c r="F498" s="82">
        <v>576.52</v>
      </c>
      <c r="G498" s="82">
        <v>235.48</v>
      </c>
    </row>
    <row r="499" spans="1:7">
      <c r="A499" s="1" t="s">
        <v>994</v>
      </c>
      <c r="B499" t="s">
        <v>1073</v>
      </c>
      <c r="C499" s="81" t="s">
        <v>1902</v>
      </c>
      <c r="D499" s="81" t="s">
        <v>1903</v>
      </c>
      <c r="E499" s="82">
        <v>693.7</v>
      </c>
      <c r="F499" s="82">
        <v>492.53</v>
      </c>
      <c r="G499" s="82">
        <v>201.17</v>
      </c>
    </row>
    <row r="500" spans="1:7">
      <c r="A500" s="1" t="s">
        <v>994</v>
      </c>
      <c r="B500" t="s">
        <v>1073</v>
      </c>
      <c r="C500" s="81" t="s">
        <v>1904</v>
      </c>
      <c r="D500" s="81" t="s">
        <v>1905</v>
      </c>
      <c r="E500" s="82">
        <v>635.75</v>
      </c>
      <c r="F500" s="82">
        <v>405.3</v>
      </c>
      <c r="G500" s="82">
        <v>230.45</v>
      </c>
    </row>
    <row r="501" spans="1:7">
      <c r="A501" s="1" t="s">
        <v>994</v>
      </c>
      <c r="B501" t="s">
        <v>1073</v>
      </c>
      <c r="C501" s="81" t="s">
        <v>1906</v>
      </c>
      <c r="D501" s="81" t="s">
        <v>1907</v>
      </c>
      <c r="E501" s="82">
        <v>632.04</v>
      </c>
      <c r="F501" s="82">
        <v>402.92</v>
      </c>
      <c r="G501" s="82">
        <v>229.12</v>
      </c>
    </row>
    <row r="502" spans="1:7">
      <c r="A502" s="1" t="s">
        <v>994</v>
      </c>
      <c r="B502" t="s">
        <v>1073</v>
      </c>
      <c r="C502" s="81" t="s">
        <v>1908</v>
      </c>
      <c r="D502" s="81" t="s">
        <v>1909</v>
      </c>
      <c r="E502" s="82">
        <v>569.99</v>
      </c>
      <c r="F502" s="82">
        <v>404.69</v>
      </c>
      <c r="G502" s="82">
        <v>165.3</v>
      </c>
    </row>
    <row r="503" spans="1:7">
      <c r="A503" s="1" t="s">
        <v>994</v>
      </c>
      <c r="B503" t="s">
        <v>1073</v>
      </c>
      <c r="C503" s="81" t="s">
        <v>1910</v>
      </c>
      <c r="D503" s="81" t="s">
        <v>1909</v>
      </c>
      <c r="E503" s="82">
        <v>569.99</v>
      </c>
      <c r="F503" s="82">
        <v>404.69</v>
      </c>
      <c r="G503" s="82">
        <v>165.3</v>
      </c>
    </row>
    <row r="504" spans="1:7">
      <c r="A504" s="1" t="s">
        <v>994</v>
      </c>
      <c r="B504" t="s">
        <v>1073</v>
      </c>
      <c r="C504" s="81" t="s">
        <v>1911</v>
      </c>
      <c r="D504" s="81" t="s">
        <v>1909</v>
      </c>
      <c r="E504" s="82">
        <v>569.99</v>
      </c>
      <c r="F504" s="82">
        <v>404.69</v>
      </c>
      <c r="G504" s="82">
        <v>165.3</v>
      </c>
    </row>
    <row r="505" spans="1:7">
      <c r="A505" s="1" t="s">
        <v>994</v>
      </c>
      <c r="B505" t="s">
        <v>1073</v>
      </c>
      <c r="C505" s="81" t="s">
        <v>1912</v>
      </c>
      <c r="D505" s="81" t="s">
        <v>1470</v>
      </c>
      <c r="E505" s="82">
        <v>569.99</v>
      </c>
      <c r="F505" s="82">
        <v>404.69</v>
      </c>
      <c r="G505" s="82">
        <v>165.3</v>
      </c>
    </row>
    <row r="506" spans="1:7">
      <c r="A506" s="1" t="s">
        <v>994</v>
      </c>
      <c r="B506" t="s">
        <v>1073</v>
      </c>
      <c r="C506" s="81" t="s">
        <v>1913</v>
      </c>
      <c r="D506" s="81" t="s">
        <v>1914</v>
      </c>
      <c r="E506" s="82">
        <v>567.67999999999995</v>
      </c>
      <c r="F506" s="82">
        <v>181.34</v>
      </c>
      <c r="G506" s="82">
        <v>386.34</v>
      </c>
    </row>
    <row r="507" spans="1:7">
      <c r="A507" s="1" t="s">
        <v>994</v>
      </c>
      <c r="B507" t="s">
        <v>1073</v>
      </c>
      <c r="C507" s="81" t="s">
        <v>1915</v>
      </c>
      <c r="D507" s="81" t="s">
        <v>1916</v>
      </c>
      <c r="E507" s="82">
        <v>564.67999999999995</v>
      </c>
      <c r="F507" s="82">
        <v>62.74</v>
      </c>
      <c r="G507" s="82">
        <v>501.94</v>
      </c>
    </row>
    <row r="508" spans="1:7">
      <c r="A508" s="1" t="s">
        <v>994</v>
      </c>
      <c r="B508" t="s">
        <v>1073</v>
      </c>
      <c r="C508" s="81" t="s">
        <v>1917</v>
      </c>
      <c r="D508" s="81" t="s">
        <v>1090</v>
      </c>
      <c r="E508" s="82">
        <v>229.29</v>
      </c>
      <c r="F508" s="82">
        <v>146.16999999999999</v>
      </c>
      <c r="G508" s="82">
        <v>83.12</v>
      </c>
    </row>
    <row r="509" spans="1:7">
      <c r="A509" s="1" t="s">
        <v>994</v>
      </c>
      <c r="B509" t="s">
        <v>1073</v>
      </c>
      <c r="C509" s="81" t="s">
        <v>1918</v>
      </c>
      <c r="D509" s="81" t="s">
        <v>1919</v>
      </c>
      <c r="E509" s="82">
        <v>121.79</v>
      </c>
      <c r="F509" s="82">
        <v>38.909999999999997</v>
      </c>
      <c r="G509" s="82">
        <v>82.88</v>
      </c>
    </row>
    <row r="510" spans="1:7">
      <c r="A510" s="1" t="s">
        <v>994</v>
      </c>
      <c r="B510" t="s">
        <v>1073</v>
      </c>
      <c r="C510" s="81" t="s">
        <v>1920</v>
      </c>
      <c r="D510" s="81" t="s">
        <v>1090</v>
      </c>
      <c r="E510" s="82">
        <v>14662</v>
      </c>
      <c r="F510" s="82">
        <v>14091.31</v>
      </c>
      <c r="G510" s="82">
        <v>570.69000000000005</v>
      </c>
    </row>
    <row r="511" spans="1:7">
      <c r="A511" s="1" t="s">
        <v>994</v>
      </c>
      <c r="B511" t="s">
        <v>1088</v>
      </c>
      <c r="C511" s="81" t="s">
        <v>1921</v>
      </c>
      <c r="D511" s="81" t="s">
        <v>1922</v>
      </c>
      <c r="E511" s="82">
        <v>6910</v>
      </c>
      <c r="F511" s="82">
        <v>5893.24</v>
      </c>
      <c r="G511" s="82">
        <v>1016.76</v>
      </c>
    </row>
    <row r="512" spans="1:7">
      <c r="A512" s="1" t="s">
        <v>994</v>
      </c>
      <c r="B512" t="s">
        <v>1091</v>
      </c>
      <c r="C512" s="81" t="s">
        <v>1923</v>
      </c>
      <c r="D512" s="81" t="s">
        <v>1924</v>
      </c>
      <c r="E512" s="82">
        <v>4870</v>
      </c>
      <c r="F512" s="82">
        <v>1758.62</v>
      </c>
      <c r="G512" s="82">
        <v>3111.38</v>
      </c>
    </row>
    <row r="513" spans="1:7">
      <c r="A513" s="1" t="s">
        <v>994</v>
      </c>
      <c r="B513" t="s">
        <v>1091</v>
      </c>
      <c r="C513" s="81" t="s">
        <v>1925</v>
      </c>
      <c r="D513" s="81" t="s">
        <v>1926</v>
      </c>
      <c r="E513" s="82">
        <v>333.08</v>
      </c>
      <c r="F513" s="82">
        <v>120.28</v>
      </c>
      <c r="G513" s="82">
        <v>212.8</v>
      </c>
    </row>
    <row r="514" spans="1:7">
      <c r="A514" s="1" t="s">
        <v>994</v>
      </c>
      <c r="B514" t="s">
        <v>1091</v>
      </c>
      <c r="C514" s="81" t="s">
        <v>1927</v>
      </c>
      <c r="D514" s="81" t="s">
        <v>1928</v>
      </c>
      <c r="E514" s="82">
        <v>240.73</v>
      </c>
      <c r="F514" s="82">
        <v>86.92</v>
      </c>
      <c r="G514" s="82">
        <v>153.81</v>
      </c>
    </row>
    <row r="515" spans="1:7">
      <c r="A515" s="1" t="s">
        <v>994</v>
      </c>
      <c r="B515" t="s">
        <v>1091</v>
      </c>
      <c r="C515" s="81" t="s">
        <v>1929</v>
      </c>
      <c r="D515" s="81" t="s">
        <v>1930</v>
      </c>
      <c r="E515" s="82">
        <v>237.52</v>
      </c>
      <c r="F515" s="82">
        <v>85.78</v>
      </c>
      <c r="G515" s="82">
        <v>151.74</v>
      </c>
    </row>
    <row r="516" spans="1:7">
      <c r="A516" s="1" t="s">
        <v>994</v>
      </c>
      <c r="B516" t="s">
        <v>1091</v>
      </c>
      <c r="C516" s="81" t="s">
        <v>1931</v>
      </c>
      <c r="D516" s="81" t="s">
        <v>1932</v>
      </c>
      <c r="E516" s="82">
        <v>213.46</v>
      </c>
      <c r="F516" s="82">
        <v>94.87</v>
      </c>
      <c r="G516" s="82">
        <v>118.59</v>
      </c>
    </row>
    <row r="517" spans="1:7">
      <c r="A517" s="1" t="s">
        <v>994</v>
      </c>
      <c r="B517" t="s">
        <v>1091</v>
      </c>
      <c r="C517" s="81" t="s">
        <v>1933</v>
      </c>
      <c r="D517" s="81" t="s">
        <v>1934</v>
      </c>
      <c r="E517" s="82">
        <v>197.45</v>
      </c>
      <c r="F517" s="82">
        <v>38.39</v>
      </c>
      <c r="G517" s="82">
        <v>159.06</v>
      </c>
    </row>
    <row r="518" spans="1:7">
      <c r="A518" s="1" t="s">
        <v>994</v>
      </c>
      <c r="B518" t="s">
        <v>1091</v>
      </c>
      <c r="C518" s="81" t="s">
        <v>1935</v>
      </c>
      <c r="D518" s="81" t="s">
        <v>1936</v>
      </c>
      <c r="E518" s="82">
        <v>183</v>
      </c>
      <c r="F518" s="82">
        <v>100.08</v>
      </c>
      <c r="G518" s="82">
        <v>82.92</v>
      </c>
    </row>
    <row r="519" spans="1:7">
      <c r="A519" s="1" t="s">
        <v>994</v>
      </c>
      <c r="B519" t="s">
        <v>1091</v>
      </c>
      <c r="C519" s="81" t="s">
        <v>1937</v>
      </c>
      <c r="D519" s="81" t="s">
        <v>1938</v>
      </c>
      <c r="E519" s="82">
        <v>49.53</v>
      </c>
      <c r="F519" s="82">
        <v>17.899999999999999</v>
      </c>
      <c r="G519" s="82">
        <v>31.63</v>
      </c>
    </row>
    <row r="520" spans="1:7">
      <c r="A520" s="1" t="s">
        <v>994</v>
      </c>
      <c r="B520" t="s">
        <v>1100</v>
      </c>
      <c r="C520" s="81" t="s">
        <v>1939</v>
      </c>
      <c r="D520" s="81" t="s">
        <v>1261</v>
      </c>
      <c r="E520" s="82">
        <v>16463</v>
      </c>
      <c r="F520" s="82">
        <v>16193.22</v>
      </c>
      <c r="G520" s="82">
        <v>269.77999999999997</v>
      </c>
    </row>
    <row r="521" spans="1:7">
      <c r="A521" s="1" t="s">
        <v>994</v>
      </c>
      <c r="B521" t="s">
        <v>1100</v>
      </c>
      <c r="C521" s="81" t="s">
        <v>1940</v>
      </c>
      <c r="D521" s="81" t="s">
        <v>1941</v>
      </c>
      <c r="E521" s="82">
        <v>4267.88</v>
      </c>
      <c r="F521" s="82">
        <v>1200.3599999999999</v>
      </c>
      <c r="G521" s="82">
        <v>3067.52</v>
      </c>
    </row>
    <row r="522" spans="1:7">
      <c r="A522" s="1" t="s">
        <v>994</v>
      </c>
      <c r="B522" t="s">
        <v>1100</v>
      </c>
      <c r="C522" s="81" t="s">
        <v>1942</v>
      </c>
      <c r="D522" s="81" t="s">
        <v>1943</v>
      </c>
      <c r="E522" s="82">
        <v>3495</v>
      </c>
      <c r="F522" s="82">
        <v>1347.05</v>
      </c>
      <c r="G522" s="82">
        <v>2147.9499999999998</v>
      </c>
    </row>
    <row r="523" spans="1:7">
      <c r="A523" s="1" t="s">
        <v>994</v>
      </c>
      <c r="B523" t="s">
        <v>1100</v>
      </c>
      <c r="C523" s="81" t="s">
        <v>1944</v>
      </c>
      <c r="D523" s="81" t="s">
        <v>1945</v>
      </c>
      <c r="E523" s="82">
        <v>2058.4299999999998</v>
      </c>
      <c r="F523" s="82">
        <v>385.95</v>
      </c>
      <c r="G523" s="82">
        <v>1672.48</v>
      </c>
    </row>
    <row r="524" spans="1:7">
      <c r="A524" s="1" t="s">
        <v>994</v>
      </c>
      <c r="B524" t="s">
        <v>1100</v>
      </c>
      <c r="C524" s="81" t="s">
        <v>1946</v>
      </c>
      <c r="D524" s="81" t="s">
        <v>1947</v>
      </c>
      <c r="E524" s="82">
        <v>780</v>
      </c>
      <c r="F524" s="82">
        <v>671.36</v>
      </c>
      <c r="G524" s="82">
        <v>108.64</v>
      </c>
    </row>
    <row r="525" spans="1:7">
      <c r="A525" s="1" t="s">
        <v>994</v>
      </c>
      <c r="B525" t="s">
        <v>1100</v>
      </c>
      <c r="C525" s="81" t="s">
        <v>1948</v>
      </c>
      <c r="D525" s="81" t="s">
        <v>1949</v>
      </c>
      <c r="E525" s="82">
        <v>8557</v>
      </c>
      <c r="F525" s="82">
        <v>8508.9</v>
      </c>
      <c r="G525" s="82">
        <v>48.1</v>
      </c>
    </row>
    <row r="526" spans="1:7">
      <c r="A526" s="1" t="s">
        <v>994</v>
      </c>
      <c r="B526" t="s">
        <v>1105</v>
      </c>
      <c r="C526" s="81" t="s">
        <v>1950</v>
      </c>
      <c r="D526" s="81" t="s">
        <v>1951</v>
      </c>
      <c r="E526" s="82">
        <v>50646.7</v>
      </c>
      <c r="F526" s="82">
        <v>38896.79</v>
      </c>
      <c r="G526" s="82">
        <v>11749.91</v>
      </c>
    </row>
    <row r="527" spans="1:7">
      <c r="A527" s="1" t="s">
        <v>994</v>
      </c>
      <c r="B527" t="s">
        <v>1105</v>
      </c>
      <c r="C527" s="81" t="s">
        <v>1952</v>
      </c>
      <c r="D527" s="81" t="s">
        <v>1953</v>
      </c>
      <c r="E527" s="82">
        <v>1303.3399999999999</v>
      </c>
      <c r="F527" s="82">
        <v>1000.96</v>
      </c>
      <c r="G527" s="82">
        <v>302.38</v>
      </c>
    </row>
    <row r="528" spans="1:7">
      <c r="A528" s="1" t="s">
        <v>994</v>
      </c>
      <c r="B528" t="s">
        <v>1105</v>
      </c>
      <c r="C528" s="81" t="s">
        <v>1954</v>
      </c>
      <c r="D528" s="81" t="s">
        <v>1955</v>
      </c>
      <c r="E528" s="82">
        <v>6232</v>
      </c>
      <c r="F528" s="82">
        <v>4786.2</v>
      </c>
      <c r="G528" s="82">
        <v>1445.8</v>
      </c>
    </row>
    <row r="529" spans="1:7">
      <c r="A529" s="1" t="s">
        <v>994</v>
      </c>
      <c r="B529" t="s">
        <v>1105</v>
      </c>
      <c r="C529" s="81" t="s">
        <v>1956</v>
      </c>
      <c r="D529" s="81" t="s">
        <v>1957</v>
      </c>
      <c r="E529" s="82">
        <v>6202.67</v>
      </c>
      <c r="F529" s="82">
        <v>5825.44</v>
      </c>
      <c r="G529" s="82">
        <v>377.23</v>
      </c>
    </row>
    <row r="530" spans="1:7">
      <c r="A530" s="1" t="s">
        <v>994</v>
      </c>
      <c r="B530" t="s">
        <v>1105</v>
      </c>
      <c r="C530" s="81" t="s">
        <v>1958</v>
      </c>
      <c r="D530" s="81" t="s">
        <v>1959</v>
      </c>
      <c r="E530" s="82">
        <v>1904</v>
      </c>
      <c r="F530" s="82">
        <v>138.83000000000001</v>
      </c>
      <c r="G530" s="82">
        <v>1765.17</v>
      </c>
    </row>
    <row r="531" spans="1:7">
      <c r="A531" s="1" t="s">
        <v>994</v>
      </c>
      <c r="B531" t="s">
        <v>1105</v>
      </c>
      <c r="C531" s="81" t="s">
        <v>1960</v>
      </c>
      <c r="D531" s="81" t="s">
        <v>1961</v>
      </c>
      <c r="E531" s="82">
        <v>1000</v>
      </c>
      <c r="F531" s="82">
        <v>302.08999999999997</v>
      </c>
      <c r="G531" s="82">
        <v>697.91</v>
      </c>
    </row>
    <row r="532" spans="1:7">
      <c r="A532" s="1" t="s">
        <v>994</v>
      </c>
      <c r="B532" t="s">
        <v>1105</v>
      </c>
      <c r="C532" s="81" t="s">
        <v>1962</v>
      </c>
      <c r="D532" s="81" t="s">
        <v>1963</v>
      </c>
      <c r="E532" s="82">
        <v>794.5</v>
      </c>
      <c r="F532" s="82">
        <v>564.1</v>
      </c>
      <c r="G532" s="82">
        <v>230.4</v>
      </c>
    </row>
    <row r="533" spans="1:7">
      <c r="A533" s="1" t="s">
        <v>994</v>
      </c>
      <c r="B533" t="s">
        <v>1105</v>
      </c>
      <c r="C533" s="81" t="s">
        <v>1964</v>
      </c>
      <c r="D533" s="81" t="s">
        <v>1965</v>
      </c>
      <c r="E533" s="82">
        <v>234.89</v>
      </c>
      <c r="F533" s="82">
        <v>26.92</v>
      </c>
      <c r="G533" s="82">
        <v>207.97</v>
      </c>
    </row>
    <row r="534" spans="1:7">
      <c r="A534" s="1" t="s">
        <v>994</v>
      </c>
      <c r="B534" t="s">
        <v>1105</v>
      </c>
      <c r="C534" s="81" t="s">
        <v>1966</v>
      </c>
      <c r="D534" s="81" t="s">
        <v>1967</v>
      </c>
      <c r="E534" s="82">
        <v>220</v>
      </c>
      <c r="F534" s="82">
        <v>73.33</v>
      </c>
      <c r="G534" s="82">
        <v>146.66999999999999</v>
      </c>
    </row>
    <row r="535" spans="1:7">
      <c r="A535" s="1" t="s">
        <v>994</v>
      </c>
      <c r="B535" t="s">
        <v>1105</v>
      </c>
      <c r="C535" s="81" t="s">
        <v>1968</v>
      </c>
      <c r="D535" s="81" t="s">
        <v>1969</v>
      </c>
      <c r="E535" s="82">
        <v>155.91</v>
      </c>
      <c r="F535" s="82">
        <v>85.26</v>
      </c>
      <c r="G535" s="82">
        <v>70.650000000000006</v>
      </c>
    </row>
    <row r="536" spans="1:7">
      <c r="A536" s="1" t="s">
        <v>994</v>
      </c>
      <c r="B536" t="s">
        <v>1105</v>
      </c>
      <c r="C536" s="81" t="s">
        <v>1970</v>
      </c>
      <c r="D536" s="81" t="s">
        <v>1971</v>
      </c>
      <c r="E536" s="82">
        <v>145.57</v>
      </c>
      <c r="F536" s="82">
        <v>79.61</v>
      </c>
      <c r="G536" s="82">
        <v>65.959999999999994</v>
      </c>
    </row>
    <row r="537" spans="1:7">
      <c r="A537" s="1" t="s">
        <v>994</v>
      </c>
      <c r="B537" t="s">
        <v>1105</v>
      </c>
      <c r="C537" s="81" t="s">
        <v>1972</v>
      </c>
      <c r="D537" s="81" t="s">
        <v>1090</v>
      </c>
      <c r="E537" s="82">
        <v>4825</v>
      </c>
      <c r="F537" s="82">
        <v>4728.8500000000004</v>
      </c>
      <c r="G537" s="82">
        <v>96.15</v>
      </c>
    </row>
    <row r="538" spans="1:7">
      <c r="A538" s="1" t="s">
        <v>995</v>
      </c>
      <c r="B538" t="s">
        <v>1012</v>
      </c>
      <c r="C538" s="81" t="s">
        <v>1973</v>
      </c>
      <c r="D538" s="81" t="s">
        <v>1974</v>
      </c>
      <c r="E538" s="82">
        <v>173.87</v>
      </c>
      <c r="F538" s="82">
        <v>5.43</v>
      </c>
      <c r="G538" s="82">
        <v>168.44</v>
      </c>
    </row>
    <row r="539" spans="1:7">
      <c r="A539" s="1" t="s">
        <v>995</v>
      </c>
      <c r="B539" t="s">
        <v>1012</v>
      </c>
      <c r="C539" s="81" t="s">
        <v>1975</v>
      </c>
      <c r="D539" s="81" t="s">
        <v>1976</v>
      </c>
      <c r="E539" s="82">
        <v>640</v>
      </c>
      <c r="F539" s="82">
        <v>454.41</v>
      </c>
      <c r="G539" s="82">
        <v>185.59</v>
      </c>
    </row>
    <row r="540" spans="1:7">
      <c r="A540" s="1" t="s">
        <v>995</v>
      </c>
      <c r="B540" t="s">
        <v>1012</v>
      </c>
      <c r="C540" s="81" t="s">
        <v>1977</v>
      </c>
      <c r="D540" s="81" t="s">
        <v>1978</v>
      </c>
      <c r="E540" s="82">
        <v>524</v>
      </c>
      <c r="F540" s="82">
        <v>109.17</v>
      </c>
      <c r="G540" s="82">
        <v>414.83</v>
      </c>
    </row>
    <row r="541" spans="1:7">
      <c r="A541" s="1" t="s">
        <v>995</v>
      </c>
      <c r="B541" t="s">
        <v>1012</v>
      </c>
      <c r="C541" s="81" t="s">
        <v>1979</v>
      </c>
      <c r="D541" s="81" t="s">
        <v>1139</v>
      </c>
      <c r="E541" s="82">
        <v>479.9</v>
      </c>
      <c r="F541" s="82">
        <v>39.99</v>
      </c>
      <c r="G541" s="82">
        <v>439.91</v>
      </c>
    </row>
    <row r="542" spans="1:7">
      <c r="A542" s="1" t="s">
        <v>995</v>
      </c>
      <c r="B542" t="s">
        <v>1012</v>
      </c>
      <c r="C542" s="81" t="s">
        <v>1980</v>
      </c>
      <c r="D542" s="81" t="s">
        <v>1981</v>
      </c>
      <c r="E542" s="82">
        <v>200</v>
      </c>
      <c r="F542" s="82">
        <v>153.61000000000001</v>
      </c>
      <c r="G542" s="82">
        <v>46.39</v>
      </c>
    </row>
    <row r="543" spans="1:7">
      <c r="A543" s="1" t="s">
        <v>995</v>
      </c>
      <c r="B543" t="s">
        <v>1012</v>
      </c>
      <c r="C543" s="81" t="s">
        <v>1982</v>
      </c>
      <c r="D543" s="81" t="s">
        <v>1983</v>
      </c>
      <c r="E543" s="82">
        <v>189.99</v>
      </c>
      <c r="F543" s="82">
        <v>121.13</v>
      </c>
      <c r="G543" s="82">
        <v>68.86</v>
      </c>
    </row>
    <row r="544" spans="1:7">
      <c r="A544" s="1" t="s">
        <v>995</v>
      </c>
      <c r="B544" t="s">
        <v>1012</v>
      </c>
      <c r="C544" s="81" t="s">
        <v>1984</v>
      </c>
      <c r="D544" s="81" t="s">
        <v>1090</v>
      </c>
      <c r="E544" s="82">
        <v>500</v>
      </c>
      <c r="F544" s="82">
        <v>500</v>
      </c>
      <c r="G544" s="82">
        <v>0</v>
      </c>
    </row>
    <row r="545" spans="1:7">
      <c r="A545" s="1" t="s">
        <v>995</v>
      </c>
      <c r="B545" t="s">
        <v>1073</v>
      </c>
      <c r="C545" s="81" t="s">
        <v>1985</v>
      </c>
      <c r="D545" s="81" t="s">
        <v>1986</v>
      </c>
      <c r="E545" s="82">
        <v>1430.4</v>
      </c>
      <c r="F545" s="82">
        <v>1015.59</v>
      </c>
      <c r="G545" s="82">
        <v>414.81</v>
      </c>
    </row>
    <row r="546" spans="1:7">
      <c r="A546" s="1" t="s">
        <v>995</v>
      </c>
      <c r="B546" t="s">
        <v>1073</v>
      </c>
      <c r="C546" s="81" t="s">
        <v>1987</v>
      </c>
      <c r="D546" s="81" t="s">
        <v>1077</v>
      </c>
      <c r="E546" s="82">
        <v>569.99</v>
      </c>
      <c r="F546" s="82">
        <v>363.37</v>
      </c>
      <c r="G546" s="82">
        <v>206.62</v>
      </c>
    </row>
    <row r="547" spans="1:7">
      <c r="A547" s="1" t="s">
        <v>995</v>
      </c>
      <c r="B547" t="s">
        <v>1073</v>
      </c>
      <c r="C547" s="81" t="s">
        <v>1988</v>
      </c>
      <c r="D547" s="81" t="s">
        <v>1354</v>
      </c>
      <c r="E547" s="82">
        <v>515.51</v>
      </c>
      <c r="F547" s="82">
        <v>186.16</v>
      </c>
      <c r="G547" s="82">
        <v>329.35</v>
      </c>
    </row>
    <row r="548" spans="1:7">
      <c r="A548" s="1" t="s">
        <v>995</v>
      </c>
      <c r="B548" t="s">
        <v>1073</v>
      </c>
      <c r="C548" s="81" t="s">
        <v>1989</v>
      </c>
      <c r="D548" s="81" t="s">
        <v>1164</v>
      </c>
      <c r="E548" s="82">
        <v>121.79</v>
      </c>
      <c r="F548" s="82">
        <v>86.47</v>
      </c>
      <c r="G548" s="82">
        <v>35.32</v>
      </c>
    </row>
    <row r="549" spans="1:7">
      <c r="A549" s="1" t="s">
        <v>995</v>
      </c>
      <c r="B549" t="s">
        <v>1073</v>
      </c>
      <c r="C549" s="81" t="s">
        <v>1990</v>
      </c>
      <c r="D549" s="81" t="s">
        <v>1991</v>
      </c>
      <c r="E549" s="82">
        <v>105.61</v>
      </c>
      <c r="F549" s="82">
        <v>38.14</v>
      </c>
      <c r="G549" s="82">
        <v>67.47</v>
      </c>
    </row>
    <row r="550" spans="1:7">
      <c r="A550" s="1" t="s">
        <v>995</v>
      </c>
      <c r="B550" t="s">
        <v>1088</v>
      </c>
      <c r="C550" s="81" t="s">
        <v>1992</v>
      </c>
      <c r="D550" s="81" t="s">
        <v>1993</v>
      </c>
      <c r="E550" s="82">
        <v>2625</v>
      </c>
      <c r="F550" s="82">
        <v>2461.8200000000002</v>
      </c>
      <c r="G550" s="82">
        <v>163.18</v>
      </c>
    </row>
    <row r="551" spans="1:7">
      <c r="A551" s="1" t="s">
        <v>995</v>
      </c>
      <c r="B551" t="s">
        <v>1088</v>
      </c>
      <c r="C551" s="81" t="s">
        <v>1994</v>
      </c>
      <c r="D551" s="81" t="s">
        <v>1090</v>
      </c>
      <c r="E551" s="82">
        <v>2741</v>
      </c>
      <c r="F551" s="82">
        <v>2735.57</v>
      </c>
      <c r="G551" s="82">
        <v>5.43</v>
      </c>
    </row>
    <row r="552" spans="1:7">
      <c r="A552" s="1" t="s">
        <v>995</v>
      </c>
      <c r="B552" t="s">
        <v>1091</v>
      </c>
      <c r="C552" s="81" t="s">
        <v>1995</v>
      </c>
      <c r="D552" s="81" t="s">
        <v>1996</v>
      </c>
      <c r="E552" s="82">
        <v>750</v>
      </c>
      <c r="F552" s="82">
        <v>270.83999999999997</v>
      </c>
      <c r="G552" s="82">
        <v>479.16</v>
      </c>
    </row>
    <row r="553" spans="1:7">
      <c r="A553" s="1" t="s">
        <v>995</v>
      </c>
      <c r="B553" t="s">
        <v>1091</v>
      </c>
      <c r="C553" s="81" t="s">
        <v>1997</v>
      </c>
      <c r="D553" s="81" t="s">
        <v>1998</v>
      </c>
      <c r="E553" s="82">
        <v>198.12</v>
      </c>
      <c r="F553" s="82">
        <v>71.540000000000006</v>
      </c>
      <c r="G553" s="82">
        <v>126.58</v>
      </c>
    </row>
    <row r="554" spans="1:7">
      <c r="A554" s="1" t="s">
        <v>995</v>
      </c>
      <c r="B554" t="s">
        <v>1100</v>
      </c>
      <c r="C554" s="81" t="s">
        <v>1999</v>
      </c>
      <c r="D554" s="81" t="s">
        <v>2000</v>
      </c>
      <c r="E554" s="82">
        <v>4476.0600000000004</v>
      </c>
      <c r="F554" s="82">
        <v>4262.21</v>
      </c>
      <c r="G554" s="82">
        <v>213.85</v>
      </c>
    </row>
    <row r="555" spans="1:7">
      <c r="A555" s="1" t="s">
        <v>995</v>
      </c>
      <c r="B555" t="s">
        <v>1100</v>
      </c>
      <c r="C555" s="81" t="s">
        <v>2001</v>
      </c>
      <c r="D555" s="81" t="s">
        <v>2002</v>
      </c>
      <c r="E555" s="82">
        <v>8556</v>
      </c>
      <c r="F555" s="82">
        <v>8507.91</v>
      </c>
      <c r="G555" s="82">
        <v>48.09</v>
      </c>
    </row>
    <row r="556" spans="1:7">
      <c r="A556" s="1" t="s">
        <v>995</v>
      </c>
      <c r="B556" t="s">
        <v>1105</v>
      </c>
      <c r="C556" s="81" t="s">
        <v>2003</v>
      </c>
      <c r="D556" s="81" t="s">
        <v>1107</v>
      </c>
      <c r="E556" s="82">
        <v>34781.57</v>
      </c>
      <c r="F556" s="82">
        <v>26712.34</v>
      </c>
      <c r="G556" s="82">
        <v>8069.23</v>
      </c>
    </row>
    <row r="557" spans="1:7">
      <c r="A557" s="1" t="s">
        <v>995</v>
      </c>
      <c r="B557" t="s">
        <v>1105</v>
      </c>
      <c r="C557" s="81" t="s">
        <v>2004</v>
      </c>
      <c r="D557" s="81" t="s">
        <v>2005</v>
      </c>
      <c r="E557" s="82">
        <v>6994.23</v>
      </c>
      <c r="F557" s="82">
        <v>5371.59</v>
      </c>
      <c r="G557" s="82">
        <v>1622.64</v>
      </c>
    </row>
    <row r="558" spans="1:7">
      <c r="A558" s="1" t="s">
        <v>995</v>
      </c>
      <c r="B558" t="s">
        <v>1105</v>
      </c>
      <c r="C558" s="81" t="s">
        <v>2006</v>
      </c>
      <c r="D558" s="81" t="s">
        <v>2007</v>
      </c>
      <c r="E558" s="82">
        <v>1734</v>
      </c>
      <c r="F558" s="82">
        <v>1476.54</v>
      </c>
      <c r="G558" s="82">
        <v>257.45999999999998</v>
      </c>
    </row>
    <row r="559" spans="1:7">
      <c r="A559" s="1" t="s">
        <v>995</v>
      </c>
      <c r="B559" t="s">
        <v>1105</v>
      </c>
      <c r="C559" s="81" t="s">
        <v>2008</v>
      </c>
      <c r="D559" s="81" t="s">
        <v>1090</v>
      </c>
      <c r="E559" s="82">
        <v>43020</v>
      </c>
      <c r="F559" s="82">
        <v>41948.34</v>
      </c>
      <c r="G559" s="82">
        <v>1071.6600000000001</v>
      </c>
    </row>
    <row r="560" spans="1:7">
      <c r="A560" s="1" t="s">
        <v>996</v>
      </c>
      <c r="B560" t="s">
        <v>2009</v>
      </c>
      <c r="C560" s="81" t="s">
        <v>2010</v>
      </c>
      <c r="D560" s="81" t="s">
        <v>2011</v>
      </c>
      <c r="E560" s="82">
        <v>946</v>
      </c>
      <c r="F560" s="82">
        <v>946</v>
      </c>
      <c r="G560" s="82">
        <v>0</v>
      </c>
    </row>
    <row r="561" spans="1:7">
      <c r="A561" s="1" t="s">
        <v>997</v>
      </c>
      <c r="B561" t="s">
        <v>1827</v>
      </c>
      <c r="C561" s="81" t="s">
        <v>2012</v>
      </c>
      <c r="D561" s="81" t="s">
        <v>2013</v>
      </c>
      <c r="E561" s="82">
        <v>59.49</v>
      </c>
      <c r="F561" s="82">
        <v>23.13</v>
      </c>
      <c r="G561" s="82">
        <v>36.36</v>
      </c>
    </row>
    <row r="562" spans="1:7">
      <c r="A562" s="1" t="s">
        <v>997</v>
      </c>
      <c r="B562" t="s">
        <v>1012</v>
      </c>
      <c r="C562" s="81" t="s">
        <v>2014</v>
      </c>
      <c r="D562" s="81" t="s">
        <v>1139</v>
      </c>
      <c r="E562" s="82">
        <v>699.96</v>
      </c>
      <c r="F562" s="82">
        <v>14.58</v>
      </c>
      <c r="G562" s="82">
        <v>685.38</v>
      </c>
    </row>
    <row r="563" spans="1:7">
      <c r="A563" s="1" t="s">
        <v>997</v>
      </c>
      <c r="B563" t="s">
        <v>1012</v>
      </c>
      <c r="C563" s="81" t="s">
        <v>2015</v>
      </c>
      <c r="D563" s="81" t="s">
        <v>2016</v>
      </c>
      <c r="E563" s="82">
        <v>5730</v>
      </c>
      <c r="F563" s="82">
        <v>5294.4</v>
      </c>
      <c r="G563" s="82">
        <v>435.6</v>
      </c>
    </row>
    <row r="564" spans="1:7">
      <c r="A564" s="1" t="s">
        <v>997</v>
      </c>
      <c r="B564" t="s">
        <v>1012</v>
      </c>
      <c r="C564" s="81" t="s">
        <v>2017</v>
      </c>
      <c r="D564" s="81" t="s">
        <v>1090</v>
      </c>
      <c r="E564" s="82">
        <v>17912</v>
      </c>
      <c r="F564" s="82">
        <v>12717.58</v>
      </c>
      <c r="G564" s="82">
        <v>5194.42</v>
      </c>
    </row>
    <row r="565" spans="1:7">
      <c r="A565" s="1" t="s">
        <v>997</v>
      </c>
      <c r="B565" t="s">
        <v>1012</v>
      </c>
      <c r="C565" s="81" t="s">
        <v>2018</v>
      </c>
      <c r="D565" s="81" t="s">
        <v>2019</v>
      </c>
      <c r="E565" s="82">
        <v>16325</v>
      </c>
      <c r="F565" s="82">
        <v>11590.8</v>
      </c>
      <c r="G565" s="82">
        <v>4734.2</v>
      </c>
    </row>
    <row r="566" spans="1:7">
      <c r="A566" s="1" t="s">
        <v>997</v>
      </c>
      <c r="B566" t="s">
        <v>1012</v>
      </c>
      <c r="C566" s="81" t="s">
        <v>2020</v>
      </c>
      <c r="D566" s="81" t="s">
        <v>2021</v>
      </c>
      <c r="E566" s="82">
        <v>15000</v>
      </c>
      <c r="F566" s="82">
        <v>10650.05</v>
      </c>
      <c r="G566" s="82">
        <v>4349.95</v>
      </c>
    </row>
    <row r="567" spans="1:7">
      <c r="A567" s="1" t="s">
        <v>997</v>
      </c>
      <c r="B567" t="s">
        <v>1012</v>
      </c>
      <c r="C567" s="81" t="s">
        <v>2022</v>
      </c>
      <c r="D567" s="81" t="s">
        <v>1090</v>
      </c>
      <c r="E567" s="82">
        <v>6663.2</v>
      </c>
      <c r="F567" s="82">
        <v>4730.8900000000003</v>
      </c>
      <c r="G567" s="82">
        <v>1932.31</v>
      </c>
    </row>
    <row r="568" spans="1:7">
      <c r="A568" s="1" t="s">
        <v>997</v>
      </c>
      <c r="B568" t="s">
        <v>1012</v>
      </c>
      <c r="C568" s="81" t="s">
        <v>2023</v>
      </c>
      <c r="D568" s="81" t="s">
        <v>3351</v>
      </c>
      <c r="E568" s="82">
        <v>5679.4</v>
      </c>
      <c r="F568" s="82">
        <v>4032.39</v>
      </c>
      <c r="G568" s="82">
        <v>1647.01</v>
      </c>
    </row>
    <row r="569" spans="1:7">
      <c r="A569" s="1" t="s">
        <v>997</v>
      </c>
      <c r="B569" t="s">
        <v>1012</v>
      </c>
      <c r="C569" s="81" t="s">
        <v>2024</v>
      </c>
      <c r="D569" s="81" t="s">
        <v>2025</v>
      </c>
      <c r="E569" s="82">
        <v>3540</v>
      </c>
      <c r="F569" s="82">
        <v>2513.42</v>
      </c>
      <c r="G569" s="82">
        <v>1026.58</v>
      </c>
    </row>
    <row r="570" spans="1:7">
      <c r="A570" s="1" t="s">
        <v>997</v>
      </c>
      <c r="B570" t="s">
        <v>1012</v>
      </c>
      <c r="C570" s="81" t="s">
        <v>2026</v>
      </c>
      <c r="D570" s="81" t="s">
        <v>2027</v>
      </c>
      <c r="E570" s="82">
        <v>2000</v>
      </c>
      <c r="F570" s="82">
        <v>1420.01</v>
      </c>
      <c r="G570" s="82">
        <v>579.99</v>
      </c>
    </row>
    <row r="571" spans="1:7">
      <c r="A571" s="1" t="s">
        <v>997</v>
      </c>
      <c r="B571" t="s">
        <v>1012</v>
      </c>
      <c r="C571" s="81" t="s">
        <v>2028</v>
      </c>
      <c r="D571" s="81" t="s">
        <v>1434</v>
      </c>
      <c r="E571" s="82">
        <v>1800</v>
      </c>
      <c r="F571" s="82">
        <v>1278.01</v>
      </c>
      <c r="G571" s="82">
        <v>521.99</v>
      </c>
    </row>
    <row r="572" spans="1:7">
      <c r="A572" s="1" t="s">
        <v>997</v>
      </c>
      <c r="B572" t="s">
        <v>1012</v>
      </c>
      <c r="C572" s="81" t="s">
        <v>2029</v>
      </c>
      <c r="D572" s="81" t="s">
        <v>2030</v>
      </c>
      <c r="E572" s="82">
        <v>359.98</v>
      </c>
      <c r="F572" s="82">
        <v>293.17</v>
      </c>
      <c r="G572" s="82">
        <v>66.81</v>
      </c>
    </row>
    <row r="573" spans="1:7">
      <c r="A573" s="1" t="s">
        <v>997</v>
      </c>
      <c r="B573" t="s">
        <v>1012</v>
      </c>
      <c r="C573" s="81" t="s">
        <v>2031</v>
      </c>
      <c r="D573" s="81" t="s">
        <v>2032</v>
      </c>
      <c r="E573" s="82">
        <v>685.93</v>
      </c>
      <c r="F573" s="82">
        <v>558.63</v>
      </c>
      <c r="G573" s="82">
        <v>127.3</v>
      </c>
    </row>
    <row r="574" spans="1:7">
      <c r="A574" s="1" t="s">
        <v>997</v>
      </c>
      <c r="B574" t="s">
        <v>1012</v>
      </c>
      <c r="C574" s="81" t="s">
        <v>2033</v>
      </c>
      <c r="D574" s="81" t="s">
        <v>2032</v>
      </c>
      <c r="E574" s="82">
        <v>360.77</v>
      </c>
      <c r="F574" s="82">
        <v>293.81</v>
      </c>
      <c r="G574" s="82">
        <v>66.959999999999994</v>
      </c>
    </row>
    <row r="575" spans="1:7">
      <c r="A575" s="1" t="s">
        <v>997</v>
      </c>
      <c r="B575" t="s">
        <v>1012</v>
      </c>
      <c r="C575" s="81" t="s">
        <v>2034</v>
      </c>
      <c r="D575" s="81" t="s">
        <v>2035</v>
      </c>
      <c r="E575" s="82">
        <v>992</v>
      </c>
      <c r="F575" s="82">
        <v>542.51</v>
      </c>
      <c r="G575" s="82">
        <v>449.49</v>
      </c>
    </row>
    <row r="576" spans="1:7">
      <c r="A576" s="1" t="s">
        <v>997</v>
      </c>
      <c r="B576" t="s">
        <v>1012</v>
      </c>
      <c r="C576" s="81" t="s">
        <v>2036</v>
      </c>
      <c r="D576" s="81" t="s">
        <v>2037</v>
      </c>
      <c r="E576" s="82">
        <v>992</v>
      </c>
      <c r="F576" s="82">
        <v>632.4</v>
      </c>
      <c r="G576" s="82">
        <v>359.6</v>
      </c>
    </row>
    <row r="577" spans="1:7">
      <c r="A577" s="1" t="s">
        <v>997</v>
      </c>
      <c r="B577" t="s">
        <v>1012</v>
      </c>
      <c r="C577" s="81" t="s">
        <v>2038</v>
      </c>
      <c r="D577" s="81" t="s">
        <v>1204</v>
      </c>
      <c r="E577" s="82">
        <v>855</v>
      </c>
      <c r="F577" s="82">
        <v>607.05999999999995</v>
      </c>
      <c r="G577" s="82">
        <v>247.94</v>
      </c>
    </row>
    <row r="578" spans="1:7">
      <c r="A578" s="1" t="s">
        <v>997</v>
      </c>
      <c r="B578" t="s">
        <v>1012</v>
      </c>
      <c r="C578" s="81" t="s">
        <v>2039</v>
      </c>
      <c r="D578" s="81" t="s">
        <v>2040</v>
      </c>
      <c r="E578" s="82">
        <v>681</v>
      </c>
      <c r="F578" s="82">
        <v>523.01</v>
      </c>
      <c r="G578" s="82">
        <v>157.99</v>
      </c>
    </row>
    <row r="579" spans="1:7">
      <c r="A579" s="1" t="s">
        <v>997</v>
      </c>
      <c r="B579" t="s">
        <v>1012</v>
      </c>
      <c r="C579" s="81" t="s">
        <v>2041</v>
      </c>
      <c r="D579" s="81" t="s">
        <v>2042</v>
      </c>
      <c r="E579" s="82">
        <v>525</v>
      </c>
      <c r="F579" s="82">
        <v>287.11</v>
      </c>
      <c r="G579" s="82">
        <v>237.89</v>
      </c>
    </row>
    <row r="580" spans="1:7">
      <c r="A580" s="1" t="s">
        <v>997</v>
      </c>
      <c r="B580" t="s">
        <v>1012</v>
      </c>
      <c r="C580" s="81" t="s">
        <v>2043</v>
      </c>
      <c r="D580" s="81" t="s">
        <v>2042</v>
      </c>
      <c r="E580" s="82">
        <v>525</v>
      </c>
      <c r="F580" s="82">
        <v>287.11</v>
      </c>
      <c r="G580" s="82">
        <v>237.89</v>
      </c>
    </row>
    <row r="581" spans="1:7">
      <c r="A581" s="1" t="s">
        <v>997</v>
      </c>
      <c r="B581" t="s">
        <v>1012</v>
      </c>
      <c r="C581" s="81" t="s">
        <v>2044</v>
      </c>
      <c r="D581" s="81" t="s">
        <v>1143</v>
      </c>
      <c r="E581" s="82">
        <v>513</v>
      </c>
      <c r="F581" s="82">
        <v>364.23</v>
      </c>
      <c r="G581" s="82">
        <v>148.77000000000001</v>
      </c>
    </row>
    <row r="582" spans="1:7">
      <c r="A582" s="1" t="s">
        <v>997</v>
      </c>
      <c r="B582" t="s">
        <v>1012</v>
      </c>
      <c r="C582" s="81" t="s">
        <v>2045</v>
      </c>
      <c r="D582" s="81" t="s">
        <v>1820</v>
      </c>
      <c r="E582" s="82">
        <v>440.07</v>
      </c>
      <c r="F582" s="82">
        <v>77.930000000000007</v>
      </c>
      <c r="G582" s="82">
        <v>362.14</v>
      </c>
    </row>
    <row r="583" spans="1:7">
      <c r="A583" s="1" t="s">
        <v>997</v>
      </c>
      <c r="B583" t="s">
        <v>1012</v>
      </c>
      <c r="C583" s="81" t="s">
        <v>2046</v>
      </c>
      <c r="D583" s="81" t="s">
        <v>2047</v>
      </c>
      <c r="E583" s="82">
        <v>225</v>
      </c>
      <c r="F583" s="82">
        <v>159.76</v>
      </c>
      <c r="G583" s="82">
        <v>65.239999999999995</v>
      </c>
    </row>
    <row r="584" spans="1:7">
      <c r="A584" s="1" t="s">
        <v>997</v>
      </c>
      <c r="B584" t="s">
        <v>1012</v>
      </c>
      <c r="C584" s="81" t="s">
        <v>2048</v>
      </c>
      <c r="D584" s="81" t="s">
        <v>1204</v>
      </c>
      <c r="E584" s="82">
        <v>180.62</v>
      </c>
      <c r="F584" s="82">
        <v>98.78</v>
      </c>
      <c r="G584" s="82">
        <v>81.84</v>
      </c>
    </row>
    <row r="585" spans="1:7">
      <c r="A585" s="1" t="s">
        <v>997</v>
      </c>
      <c r="B585" t="s">
        <v>1012</v>
      </c>
      <c r="C585" s="81" t="s">
        <v>2049</v>
      </c>
      <c r="D585" s="81" t="s">
        <v>1090</v>
      </c>
      <c r="E585" s="82">
        <v>92468</v>
      </c>
      <c r="F585" s="82">
        <v>92309.7</v>
      </c>
      <c r="G585" s="82">
        <v>158.30000000000001</v>
      </c>
    </row>
    <row r="586" spans="1:7">
      <c r="A586" s="1" t="s">
        <v>997</v>
      </c>
      <c r="B586" t="s">
        <v>1857</v>
      </c>
      <c r="C586" s="81" t="s">
        <v>2050</v>
      </c>
      <c r="D586" s="81" t="s">
        <v>2051</v>
      </c>
      <c r="E586" s="82">
        <v>4639</v>
      </c>
      <c r="F586" s="82">
        <v>3865.84</v>
      </c>
      <c r="G586" s="82">
        <v>773.16</v>
      </c>
    </row>
    <row r="587" spans="1:7">
      <c r="A587" s="1" t="s">
        <v>997</v>
      </c>
      <c r="B587" t="s">
        <v>1857</v>
      </c>
      <c r="C587" s="81" t="s">
        <v>2052</v>
      </c>
      <c r="D587" s="81" t="s">
        <v>2053</v>
      </c>
      <c r="E587" s="82">
        <v>4320</v>
      </c>
      <c r="F587" s="82">
        <v>3600</v>
      </c>
      <c r="G587" s="82">
        <v>720</v>
      </c>
    </row>
    <row r="588" spans="1:7">
      <c r="A588" s="1" t="s">
        <v>997</v>
      </c>
      <c r="B588" t="s">
        <v>1857</v>
      </c>
      <c r="C588" s="81" t="s">
        <v>2054</v>
      </c>
      <c r="D588" s="81" t="s">
        <v>2055</v>
      </c>
      <c r="E588" s="82">
        <v>4351.62</v>
      </c>
      <c r="F588" s="82">
        <v>4351.62</v>
      </c>
      <c r="G588" s="82">
        <v>0</v>
      </c>
    </row>
    <row r="589" spans="1:7">
      <c r="A589" s="1" t="s">
        <v>997</v>
      </c>
      <c r="B589" t="s">
        <v>1857</v>
      </c>
      <c r="C589" s="81" t="s">
        <v>2056</v>
      </c>
      <c r="D589" s="81" t="s">
        <v>2057</v>
      </c>
      <c r="E589" s="82">
        <v>3976.04</v>
      </c>
      <c r="F589" s="82">
        <v>3721.17</v>
      </c>
      <c r="G589" s="82">
        <v>254.87</v>
      </c>
    </row>
    <row r="590" spans="1:7">
      <c r="A590" s="1" t="s">
        <v>997</v>
      </c>
      <c r="B590" t="s">
        <v>1857</v>
      </c>
      <c r="C590" s="81" t="s">
        <v>2058</v>
      </c>
      <c r="D590" s="81" t="s">
        <v>2053</v>
      </c>
      <c r="E590" s="82">
        <v>530.20000000000005</v>
      </c>
      <c r="F590" s="82">
        <v>468.35</v>
      </c>
      <c r="G590" s="82">
        <v>61.85</v>
      </c>
    </row>
    <row r="591" spans="1:7">
      <c r="A591" s="1" t="s">
        <v>997</v>
      </c>
      <c r="B591" t="s">
        <v>1857</v>
      </c>
      <c r="C591" s="81" t="s">
        <v>2059</v>
      </c>
      <c r="D591" s="81" t="s">
        <v>2060</v>
      </c>
      <c r="E591" s="82">
        <v>2116.2600000000002</v>
      </c>
      <c r="F591" s="82">
        <v>617.25</v>
      </c>
      <c r="G591" s="82">
        <v>1499.01</v>
      </c>
    </row>
    <row r="592" spans="1:7">
      <c r="A592" s="1" t="s">
        <v>997</v>
      </c>
      <c r="B592" t="s">
        <v>1857</v>
      </c>
      <c r="C592" s="81" t="s">
        <v>2061</v>
      </c>
      <c r="D592" s="81" t="s">
        <v>2062</v>
      </c>
      <c r="E592" s="82">
        <v>1781.9</v>
      </c>
      <c r="F592" s="82">
        <v>1103.0999999999999</v>
      </c>
      <c r="G592" s="82">
        <v>678.8</v>
      </c>
    </row>
    <row r="593" spans="1:7">
      <c r="A593" s="1" t="s">
        <v>997</v>
      </c>
      <c r="B593" t="s">
        <v>1857</v>
      </c>
      <c r="C593" s="81" t="s">
        <v>2063</v>
      </c>
      <c r="D593" s="81" t="s">
        <v>1064</v>
      </c>
      <c r="E593" s="82">
        <v>675.46</v>
      </c>
      <c r="F593" s="82">
        <v>418.13</v>
      </c>
      <c r="G593" s="82">
        <v>257.33</v>
      </c>
    </row>
    <row r="594" spans="1:7">
      <c r="A594" s="1" t="s">
        <v>997</v>
      </c>
      <c r="B594" t="s">
        <v>1857</v>
      </c>
      <c r="C594" s="81" t="s">
        <v>2064</v>
      </c>
      <c r="D594" s="81" t="s">
        <v>2065</v>
      </c>
      <c r="E594" s="82">
        <v>540</v>
      </c>
      <c r="F594" s="82">
        <v>270</v>
      </c>
      <c r="G594" s="82">
        <v>270</v>
      </c>
    </row>
    <row r="595" spans="1:7">
      <c r="A595" s="1" t="s">
        <v>997</v>
      </c>
      <c r="B595" t="s">
        <v>1857</v>
      </c>
      <c r="C595" s="81" t="s">
        <v>2066</v>
      </c>
      <c r="D595" s="81" t="s">
        <v>1064</v>
      </c>
      <c r="E595" s="82">
        <v>410</v>
      </c>
      <c r="F595" s="82">
        <v>253.8</v>
      </c>
      <c r="G595" s="82">
        <v>156.19999999999999</v>
      </c>
    </row>
    <row r="596" spans="1:7">
      <c r="A596" s="1" t="s">
        <v>997</v>
      </c>
      <c r="B596" t="s">
        <v>1073</v>
      </c>
      <c r="C596" s="81" t="s">
        <v>2067</v>
      </c>
      <c r="D596" s="81" t="s">
        <v>1907</v>
      </c>
      <c r="E596" s="82">
        <v>4647.74</v>
      </c>
      <c r="F596" s="82">
        <v>2962.96</v>
      </c>
      <c r="G596" s="82">
        <v>1684.78</v>
      </c>
    </row>
    <row r="597" spans="1:7">
      <c r="A597" s="1" t="s">
        <v>997</v>
      </c>
      <c r="B597" t="s">
        <v>1073</v>
      </c>
      <c r="C597" s="81" t="s">
        <v>2068</v>
      </c>
      <c r="D597" s="81" t="s">
        <v>2069</v>
      </c>
      <c r="E597" s="82">
        <v>560.92999999999995</v>
      </c>
      <c r="F597" s="82">
        <v>155.82</v>
      </c>
      <c r="G597" s="82">
        <v>405.11</v>
      </c>
    </row>
    <row r="598" spans="1:7">
      <c r="A598" s="1" t="s">
        <v>997</v>
      </c>
      <c r="B598" t="s">
        <v>1073</v>
      </c>
      <c r="C598" s="81" t="s">
        <v>2070</v>
      </c>
      <c r="D598" s="81" t="s">
        <v>2071</v>
      </c>
      <c r="E598" s="82">
        <v>560.92999999999995</v>
      </c>
      <c r="F598" s="82">
        <v>132.44</v>
      </c>
      <c r="G598" s="82">
        <v>428.49</v>
      </c>
    </row>
    <row r="599" spans="1:7">
      <c r="A599" s="1" t="s">
        <v>997</v>
      </c>
      <c r="B599" t="s">
        <v>1073</v>
      </c>
      <c r="C599" s="81" t="s">
        <v>2072</v>
      </c>
      <c r="D599" s="81" t="s">
        <v>1480</v>
      </c>
      <c r="E599" s="82">
        <v>560.92999999999995</v>
      </c>
      <c r="F599" s="82">
        <v>202.56</v>
      </c>
      <c r="G599" s="82">
        <v>358.37</v>
      </c>
    </row>
    <row r="600" spans="1:7">
      <c r="A600" s="1" t="s">
        <v>997</v>
      </c>
      <c r="B600" t="s">
        <v>1073</v>
      </c>
      <c r="C600" s="81" t="s">
        <v>2073</v>
      </c>
      <c r="D600" s="81" t="s">
        <v>2074</v>
      </c>
      <c r="E600" s="82">
        <v>560.92999999999995</v>
      </c>
      <c r="F600" s="82">
        <v>132.44</v>
      </c>
      <c r="G600" s="82">
        <v>428.49</v>
      </c>
    </row>
    <row r="601" spans="1:7">
      <c r="A601" s="1" t="s">
        <v>997</v>
      </c>
      <c r="B601" t="s">
        <v>1073</v>
      </c>
      <c r="C601" s="81" t="s">
        <v>2075</v>
      </c>
      <c r="D601" s="81" t="s">
        <v>2076</v>
      </c>
      <c r="E601" s="82">
        <v>539.54999999999995</v>
      </c>
      <c r="F601" s="82">
        <v>149.88</v>
      </c>
      <c r="G601" s="82">
        <v>389.67</v>
      </c>
    </row>
    <row r="602" spans="1:7">
      <c r="A602" s="1" t="s">
        <v>997</v>
      </c>
      <c r="B602" t="s">
        <v>1073</v>
      </c>
      <c r="C602" s="81" t="s">
        <v>2077</v>
      </c>
      <c r="D602" s="81" t="s">
        <v>2078</v>
      </c>
      <c r="E602" s="82">
        <v>499.99</v>
      </c>
      <c r="F602" s="82">
        <v>355</v>
      </c>
      <c r="G602" s="82">
        <v>144.99</v>
      </c>
    </row>
    <row r="603" spans="1:7">
      <c r="A603" s="1" t="s">
        <v>997</v>
      </c>
      <c r="B603" t="s">
        <v>1073</v>
      </c>
      <c r="C603" s="81" t="s">
        <v>2079</v>
      </c>
      <c r="D603" s="81" t="s">
        <v>2080</v>
      </c>
      <c r="E603" s="82">
        <v>366.89</v>
      </c>
      <c r="F603" s="82">
        <v>71.349999999999994</v>
      </c>
      <c r="G603" s="82">
        <v>295.54000000000002</v>
      </c>
    </row>
    <row r="604" spans="1:7">
      <c r="A604" s="1" t="s">
        <v>997</v>
      </c>
      <c r="B604" t="s">
        <v>1073</v>
      </c>
      <c r="C604" s="81" t="s">
        <v>2081</v>
      </c>
      <c r="D604" s="81" t="s">
        <v>1090</v>
      </c>
      <c r="E604" s="82">
        <v>245.89</v>
      </c>
      <c r="F604" s="82">
        <v>174.59</v>
      </c>
      <c r="G604" s="82">
        <v>71.3</v>
      </c>
    </row>
    <row r="605" spans="1:7">
      <c r="A605" s="1" t="s">
        <v>997</v>
      </c>
      <c r="B605" t="s">
        <v>1073</v>
      </c>
      <c r="C605" s="81" t="s">
        <v>2082</v>
      </c>
      <c r="D605" s="81" t="s">
        <v>2083</v>
      </c>
      <c r="E605" s="82">
        <v>88.31</v>
      </c>
      <c r="F605" s="82">
        <v>9.82</v>
      </c>
      <c r="G605" s="82">
        <v>78.489999999999995</v>
      </c>
    </row>
    <row r="606" spans="1:7">
      <c r="A606" s="1" t="s">
        <v>997</v>
      </c>
      <c r="B606" t="s">
        <v>1088</v>
      </c>
      <c r="C606" s="81" t="s">
        <v>2084</v>
      </c>
      <c r="D606" s="81" t="s">
        <v>1168</v>
      </c>
      <c r="E606" s="82">
        <v>3360</v>
      </c>
      <c r="F606" s="82">
        <v>3302.64</v>
      </c>
      <c r="G606" s="82">
        <v>57.36</v>
      </c>
    </row>
    <row r="607" spans="1:7">
      <c r="A607" s="1" t="s">
        <v>997</v>
      </c>
      <c r="B607" t="s">
        <v>1088</v>
      </c>
      <c r="C607" s="81" t="s">
        <v>2085</v>
      </c>
      <c r="D607" s="81" t="s">
        <v>2086</v>
      </c>
      <c r="E607" s="82">
        <v>1216.18</v>
      </c>
      <c r="F607" s="82">
        <v>1195.42</v>
      </c>
      <c r="G607" s="82">
        <v>20.76</v>
      </c>
    </row>
    <row r="608" spans="1:7">
      <c r="A608" s="1" t="s">
        <v>997</v>
      </c>
      <c r="B608" t="s">
        <v>1091</v>
      </c>
      <c r="C608" s="81" t="s">
        <v>2087</v>
      </c>
      <c r="D608" s="81" t="s">
        <v>2088</v>
      </c>
      <c r="E608" s="82">
        <v>4260</v>
      </c>
      <c r="F608" s="82">
        <v>1538.34</v>
      </c>
      <c r="G608" s="82">
        <v>2721.66</v>
      </c>
    </row>
    <row r="609" spans="1:7">
      <c r="A609" s="1" t="s">
        <v>997</v>
      </c>
      <c r="B609" t="s">
        <v>1091</v>
      </c>
      <c r="C609" s="81" t="s">
        <v>2089</v>
      </c>
      <c r="D609" s="81" t="s">
        <v>2090</v>
      </c>
      <c r="E609" s="82">
        <v>2241.6</v>
      </c>
      <c r="F609" s="82">
        <v>280.2</v>
      </c>
      <c r="G609" s="82">
        <v>1961.4</v>
      </c>
    </row>
    <row r="610" spans="1:7">
      <c r="A610" s="1" t="s">
        <v>997</v>
      </c>
      <c r="B610" t="s">
        <v>1091</v>
      </c>
      <c r="C610" s="81" t="s">
        <v>2091</v>
      </c>
      <c r="D610" s="81" t="s">
        <v>2092</v>
      </c>
      <c r="E610" s="82">
        <v>1310.05</v>
      </c>
      <c r="F610" s="82">
        <v>473.08</v>
      </c>
      <c r="G610" s="82">
        <v>836.97</v>
      </c>
    </row>
    <row r="611" spans="1:7">
      <c r="A611" s="1" t="s">
        <v>997</v>
      </c>
      <c r="B611" t="s">
        <v>1091</v>
      </c>
      <c r="C611" s="81" t="s">
        <v>2093</v>
      </c>
      <c r="D611" s="81" t="s">
        <v>2094</v>
      </c>
      <c r="E611" s="82">
        <v>642.14</v>
      </c>
      <c r="F611" s="82">
        <v>231.88</v>
      </c>
      <c r="G611" s="82">
        <v>410.26</v>
      </c>
    </row>
    <row r="612" spans="1:7">
      <c r="A612" s="1" t="s">
        <v>997</v>
      </c>
      <c r="B612" t="s">
        <v>1091</v>
      </c>
      <c r="C612" s="81" t="s">
        <v>2095</v>
      </c>
      <c r="D612" s="81" t="s">
        <v>1254</v>
      </c>
      <c r="E612" s="82">
        <v>346.37</v>
      </c>
      <c r="F612" s="82">
        <v>96.21</v>
      </c>
      <c r="G612" s="82">
        <v>250.16</v>
      </c>
    </row>
    <row r="613" spans="1:7">
      <c r="A613" s="1" t="s">
        <v>997</v>
      </c>
      <c r="B613" t="s">
        <v>1091</v>
      </c>
      <c r="C613" s="81" t="s">
        <v>2096</v>
      </c>
      <c r="D613" s="81" t="s">
        <v>2097</v>
      </c>
      <c r="E613" s="82">
        <v>335.99</v>
      </c>
      <c r="F613" s="82">
        <v>214.19</v>
      </c>
      <c r="G613" s="82">
        <v>121.8</v>
      </c>
    </row>
    <row r="614" spans="1:7">
      <c r="A614" s="1" t="s">
        <v>997</v>
      </c>
      <c r="B614" t="s">
        <v>1091</v>
      </c>
      <c r="C614" s="81" t="s">
        <v>2098</v>
      </c>
      <c r="D614" s="81" t="s">
        <v>1097</v>
      </c>
      <c r="E614" s="82">
        <v>299.08999999999997</v>
      </c>
      <c r="F614" s="82">
        <v>190.67</v>
      </c>
      <c r="G614" s="82">
        <v>108.42</v>
      </c>
    </row>
    <row r="615" spans="1:7">
      <c r="A615" s="1" t="s">
        <v>997</v>
      </c>
      <c r="B615" t="s">
        <v>1091</v>
      </c>
      <c r="C615" s="81" t="s">
        <v>2099</v>
      </c>
      <c r="D615" s="81" t="s">
        <v>2100</v>
      </c>
      <c r="E615" s="82">
        <v>289.88</v>
      </c>
      <c r="F615" s="82">
        <v>184.8</v>
      </c>
      <c r="G615" s="82">
        <v>105.08</v>
      </c>
    </row>
    <row r="616" spans="1:7">
      <c r="A616" s="1" t="s">
        <v>997</v>
      </c>
      <c r="B616" t="s">
        <v>1091</v>
      </c>
      <c r="C616" s="81" t="s">
        <v>2101</v>
      </c>
      <c r="D616" s="81" t="s">
        <v>1256</v>
      </c>
      <c r="E616" s="82">
        <v>247.82</v>
      </c>
      <c r="F616" s="82">
        <v>157.99</v>
      </c>
      <c r="G616" s="82">
        <v>89.83</v>
      </c>
    </row>
    <row r="617" spans="1:7">
      <c r="A617" s="1" t="s">
        <v>997</v>
      </c>
      <c r="B617" t="s">
        <v>1091</v>
      </c>
      <c r="C617" s="81" t="s">
        <v>2102</v>
      </c>
      <c r="D617" s="81" t="s">
        <v>1928</v>
      </c>
      <c r="E617" s="82">
        <v>242.99</v>
      </c>
      <c r="F617" s="82">
        <v>87.75</v>
      </c>
      <c r="G617" s="82">
        <v>155.24</v>
      </c>
    </row>
    <row r="618" spans="1:7">
      <c r="A618" s="1" t="s">
        <v>997</v>
      </c>
      <c r="B618" t="s">
        <v>1091</v>
      </c>
      <c r="C618" s="81" t="s">
        <v>2103</v>
      </c>
      <c r="D618" s="81" t="s">
        <v>2104</v>
      </c>
      <c r="E618" s="82">
        <v>240.65</v>
      </c>
      <c r="F618" s="82">
        <v>86.9</v>
      </c>
      <c r="G618" s="82">
        <v>153.75</v>
      </c>
    </row>
    <row r="619" spans="1:7">
      <c r="A619" s="1" t="s">
        <v>997</v>
      </c>
      <c r="B619" t="s">
        <v>1091</v>
      </c>
      <c r="C619" s="81" t="s">
        <v>2105</v>
      </c>
      <c r="D619" s="81" t="s">
        <v>1097</v>
      </c>
      <c r="E619" s="82">
        <v>225.91</v>
      </c>
      <c r="F619" s="82">
        <v>160.4</v>
      </c>
      <c r="G619" s="82">
        <v>65.510000000000005</v>
      </c>
    </row>
    <row r="620" spans="1:7">
      <c r="A620" s="1" t="s">
        <v>997</v>
      </c>
      <c r="B620" t="s">
        <v>1091</v>
      </c>
      <c r="C620" s="81" t="s">
        <v>2106</v>
      </c>
      <c r="D620" s="81" t="s">
        <v>1099</v>
      </c>
      <c r="E620" s="82">
        <v>208.86</v>
      </c>
      <c r="F620" s="82">
        <v>101.53</v>
      </c>
      <c r="G620" s="82">
        <v>107.33</v>
      </c>
    </row>
    <row r="621" spans="1:7">
      <c r="A621" s="1" t="s">
        <v>997</v>
      </c>
      <c r="B621" t="s">
        <v>1091</v>
      </c>
      <c r="C621" s="81" t="s">
        <v>2107</v>
      </c>
      <c r="D621" s="81" t="s">
        <v>2108</v>
      </c>
      <c r="E621" s="82">
        <v>195.65</v>
      </c>
      <c r="F621" s="82">
        <v>70.66</v>
      </c>
      <c r="G621" s="82">
        <v>124.99</v>
      </c>
    </row>
    <row r="622" spans="1:7">
      <c r="A622" s="1" t="s">
        <v>997</v>
      </c>
      <c r="B622" t="s">
        <v>1091</v>
      </c>
      <c r="C622" s="81" t="s">
        <v>2109</v>
      </c>
      <c r="D622" s="81" t="s">
        <v>2110</v>
      </c>
      <c r="E622" s="82">
        <v>192.51</v>
      </c>
      <c r="F622" s="82">
        <v>77.55</v>
      </c>
      <c r="G622" s="82">
        <v>114.96</v>
      </c>
    </row>
    <row r="623" spans="1:7">
      <c r="A623" s="1" t="s">
        <v>997</v>
      </c>
      <c r="B623" t="s">
        <v>1091</v>
      </c>
      <c r="C623" s="81" t="s">
        <v>2111</v>
      </c>
      <c r="D623" s="81" t="s">
        <v>1099</v>
      </c>
      <c r="E623" s="82">
        <v>190.8</v>
      </c>
      <c r="F623" s="82">
        <v>104.35</v>
      </c>
      <c r="G623" s="82">
        <v>86.45</v>
      </c>
    </row>
    <row r="624" spans="1:7">
      <c r="A624" s="1" t="s">
        <v>997</v>
      </c>
      <c r="B624" t="s">
        <v>1091</v>
      </c>
      <c r="C624" s="81" t="s">
        <v>2112</v>
      </c>
      <c r="D624" s="81" t="s">
        <v>1097</v>
      </c>
      <c r="E624" s="82">
        <v>183.2</v>
      </c>
      <c r="F624" s="82">
        <v>100.19</v>
      </c>
      <c r="G624" s="82">
        <v>83.01</v>
      </c>
    </row>
    <row r="625" spans="1:7">
      <c r="A625" s="1" t="s">
        <v>997</v>
      </c>
      <c r="B625" t="s">
        <v>1091</v>
      </c>
      <c r="C625" s="81" t="s">
        <v>2113</v>
      </c>
      <c r="D625" s="81" t="s">
        <v>1099</v>
      </c>
      <c r="E625" s="82">
        <v>182.38</v>
      </c>
      <c r="F625" s="82">
        <v>99.74</v>
      </c>
      <c r="G625" s="82">
        <v>82.64</v>
      </c>
    </row>
    <row r="626" spans="1:7">
      <c r="A626" s="1" t="s">
        <v>997</v>
      </c>
      <c r="B626" t="s">
        <v>1091</v>
      </c>
      <c r="C626" s="81" t="s">
        <v>2114</v>
      </c>
      <c r="D626" s="81" t="s">
        <v>1256</v>
      </c>
      <c r="E626" s="82">
        <v>175.44</v>
      </c>
      <c r="F626" s="82">
        <v>111.84</v>
      </c>
      <c r="G626" s="82">
        <v>63.6</v>
      </c>
    </row>
    <row r="627" spans="1:7">
      <c r="A627" s="1" t="s">
        <v>997</v>
      </c>
      <c r="B627" t="s">
        <v>1100</v>
      </c>
      <c r="C627" s="81" t="s">
        <v>2115</v>
      </c>
      <c r="D627" s="81" t="s">
        <v>2116</v>
      </c>
      <c r="E627" s="82">
        <v>1230.0999999999999</v>
      </c>
      <c r="F627" s="82">
        <v>51.24</v>
      </c>
      <c r="G627" s="82">
        <v>1178.8599999999999</v>
      </c>
    </row>
    <row r="628" spans="1:7">
      <c r="A628" s="1" t="s">
        <v>997</v>
      </c>
      <c r="B628" t="s">
        <v>1100</v>
      </c>
      <c r="C628" s="81" t="s">
        <v>2117</v>
      </c>
      <c r="D628" s="81" t="s">
        <v>2118</v>
      </c>
      <c r="E628" s="82">
        <v>3495</v>
      </c>
      <c r="F628" s="82">
        <v>1347.05</v>
      </c>
      <c r="G628" s="82">
        <v>2147.9499999999998</v>
      </c>
    </row>
    <row r="629" spans="1:7">
      <c r="A629" s="1" t="s">
        <v>997</v>
      </c>
      <c r="B629" t="s">
        <v>1100</v>
      </c>
      <c r="C629" s="81" t="s">
        <v>2119</v>
      </c>
      <c r="D629" s="81" t="s">
        <v>2120</v>
      </c>
      <c r="E629" s="82">
        <v>3445</v>
      </c>
      <c r="F629" s="82">
        <v>753.6</v>
      </c>
      <c r="G629" s="82">
        <v>2691.4</v>
      </c>
    </row>
    <row r="630" spans="1:7">
      <c r="A630" s="1" t="s">
        <v>997</v>
      </c>
      <c r="B630" t="s">
        <v>1100</v>
      </c>
      <c r="C630" s="81" t="s">
        <v>2121</v>
      </c>
      <c r="D630" s="81" t="s">
        <v>2122</v>
      </c>
      <c r="E630" s="82">
        <v>12650</v>
      </c>
      <c r="F630" s="82">
        <v>12578.89</v>
      </c>
      <c r="G630" s="82">
        <v>71.11</v>
      </c>
    </row>
    <row r="631" spans="1:7">
      <c r="A631" s="1" t="s">
        <v>997</v>
      </c>
      <c r="B631" t="s">
        <v>1100</v>
      </c>
      <c r="C631" s="81" t="s">
        <v>2123</v>
      </c>
      <c r="D631" s="81" t="s">
        <v>2124</v>
      </c>
      <c r="E631" s="82">
        <v>43820</v>
      </c>
      <c r="F631" s="82">
        <v>43778.61</v>
      </c>
      <c r="G631" s="82">
        <v>41.39</v>
      </c>
    </row>
    <row r="632" spans="1:7">
      <c r="A632" s="1" t="s">
        <v>997</v>
      </c>
      <c r="B632" t="s">
        <v>1105</v>
      </c>
      <c r="C632" s="81" t="s">
        <v>2125</v>
      </c>
      <c r="D632" s="81" t="s">
        <v>1111</v>
      </c>
      <c r="E632" s="82">
        <v>138619</v>
      </c>
      <c r="F632" s="82">
        <v>106459.75</v>
      </c>
      <c r="G632" s="82">
        <v>32159.25</v>
      </c>
    </row>
    <row r="633" spans="1:7">
      <c r="A633" s="1" t="s">
        <v>997</v>
      </c>
      <c r="B633" t="s">
        <v>1105</v>
      </c>
      <c r="C633" s="81" t="s">
        <v>2126</v>
      </c>
      <c r="D633" s="81" t="s">
        <v>2127</v>
      </c>
      <c r="E633" s="82">
        <v>13600.4</v>
      </c>
      <c r="F633" s="82">
        <v>10445.14</v>
      </c>
      <c r="G633" s="82">
        <v>3155.26</v>
      </c>
    </row>
    <row r="634" spans="1:7">
      <c r="A634" s="1" t="s">
        <v>997</v>
      </c>
      <c r="B634" t="s">
        <v>1105</v>
      </c>
      <c r="C634" s="81" t="s">
        <v>2128</v>
      </c>
      <c r="D634" s="81" t="s">
        <v>1107</v>
      </c>
      <c r="E634" s="82">
        <v>8037</v>
      </c>
      <c r="F634" s="82">
        <v>5706.29</v>
      </c>
      <c r="G634" s="82">
        <v>2330.71</v>
      </c>
    </row>
    <row r="635" spans="1:7">
      <c r="A635" s="1" t="s">
        <v>997</v>
      </c>
      <c r="B635" t="s">
        <v>1105</v>
      </c>
      <c r="C635" s="81" t="s">
        <v>2129</v>
      </c>
      <c r="D635" s="81" t="s">
        <v>2130</v>
      </c>
      <c r="E635" s="82">
        <v>7493.75</v>
      </c>
      <c r="F635" s="82">
        <v>5260.23</v>
      </c>
      <c r="G635" s="82">
        <v>2233.52</v>
      </c>
    </row>
    <row r="636" spans="1:7">
      <c r="A636" s="1" t="s">
        <v>997</v>
      </c>
      <c r="B636" t="s">
        <v>1105</v>
      </c>
      <c r="C636" s="81" t="s">
        <v>2131</v>
      </c>
      <c r="D636" s="81" t="s">
        <v>1111</v>
      </c>
      <c r="E636" s="82">
        <v>6026.55</v>
      </c>
      <c r="F636" s="82">
        <v>5568.41</v>
      </c>
      <c r="G636" s="82">
        <v>458.14</v>
      </c>
    </row>
    <row r="637" spans="1:7">
      <c r="A637" s="1" t="s">
        <v>997</v>
      </c>
      <c r="B637" t="s">
        <v>1105</v>
      </c>
      <c r="C637" s="81" t="s">
        <v>2132</v>
      </c>
      <c r="D637" s="81" t="s">
        <v>2133</v>
      </c>
      <c r="E637" s="82">
        <v>4500</v>
      </c>
      <c r="F637" s="82">
        <v>3195.02</v>
      </c>
      <c r="G637" s="82">
        <v>1304.98</v>
      </c>
    </row>
    <row r="638" spans="1:7">
      <c r="A638" s="1" t="s">
        <v>997</v>
      </c>
      <c r="B638" t="s">
        <v>1105</v>
      </c>
      <c r="C638" s="81" t="s">
        <v>2134</v>
      </c>
      <c r="D638" s="81" t="s">
        <v>1107</v>
      </c>
      <c r="E638" s="82">
        <v>1786.12</v>
      </c>
      <c r="F638" s="82">
        <v>1268.1500000000001</v>
      </c>
      <c r="G638" s="82">
        <v>517.97</v>
      </c>
    </row>
    <row r="639" spans="1:7">
      <c r="A639" s="1" t="s">
        <v>997</v>
      </c>
      <c r="B639" t="s">
        <v>1105</v>
      </c>
      <c r="C639" s="81" t="s">
        <v>2135</v>
      </c>
      <c r="D639" s="81" t="s">
        <v>2136</v>
      </c>
      <c r="E639" s="82">
        <v>1625</v>
      </c>
      <c r="F639" s="82">
        <v>1153.75</v>
      </c>
      <c r="G639" s="82">
        <v>471.25</v>
      </c>
    </row>
    <row r="640" spans="1:7">
      <c r="A640" s="1" t="s">
        <v>997</v>
      </c>
      <c r="B640" t="s">
        <v>1105</v>
      </c>
      <c r="C640" s="81" t="s">
        <v>2137</v>
      </c>
      <c r="D640" s="81" t="s">
        <v>2138</v>
      </c>
      <c r="E640" s="82">
        <v>1601.63</v>
      </c>
      <c r="F640" s="82">
        <v>116.78</v>
      </c>
      <c r="G640" s="82">
        <v>1484.85</v>
      </c>
    </row>
    <row r="641" spans="1:7">
      <c r="A641" s="1" t="s">
        <v>997</v>
      </c>
      <c r="B641" t="s">
        <v>1105</v>
      </c>
      <c r="C641" s="81" t="s">
        <v>2139</v>
      </c>
      <c r="D641" s="81" t="s">
        <v>2140</v>
      </c>
      <c r="E641" s="82">
        <v>469.4</v>
      </c>
      <c r="F641" s="82">
        <v>382.29</v>
      </c>
      <c r="G641" s="82">
        <v>87.11</v>
      </c>
    </row>
    <row r="642" spans="1:7">
      <c r="A642" s="1" t="s">
        <v>997</v>
      </c>
      <c r="B642" t="s">
        <v>1105</v>
      </c>
      <c r="C642" s="81" t="s">
        <v>2141</v>
      </c>
      <c r="D642" s="81" t="s">
        <v>2142</v>
      </c>
      <c r="E642" s="82">
        <v>375.32</v>
      </c>
      <c r="F642" s="82">
        <v>239.28</v>
      </c>
      <c r="G642" s="82">
        <v>136.04</v>
      </c>
    </row>
    <row r="643" spans="1:7">
      <c r="A643" s="1" t="s">
        <v>997</v>
      </c>
      <c r="B643" t="s">
        <v>1105</v>
      </c>
      <c r="C643" s="81" t="s">
        <v>2143</v>
      </c>
      <c r="D643" s="81" t="s">
        <v>2144</v>
      </c>
      <c r="E643" s="82">
        <v>362.12</v>
      </c>
      <c r="F643" s="82">
        <v>230.85</v>
      </c>
      <c r="G643" s="82">
        <v>131.27000000000001</v>
      </c>
    </row>
    <row r="644" spans="1:7">
      <c r="A644" s="1" t="s">
        <v>997</v>
      </c>
      <c r="B644" t="s">
        <v>1105</v>
      </c>
      <c r="C644" s="81" t="s">
        <v>2145</v>
      </c>
      <c r="D644" s="81" t="s">
        <v>2146</v>
      </c>
      <c r="E644" s="82">
        <v>345</v>
      </c>
      <c r="F644" s="82">
        <v>188.67</v>
      </c>
      <c r="G644" s="82">
        <v>156.33000000000001</v>
      </c>
    </row>
    <row r="645" spans="1:7">
      <c r="A645" s="1" t="s">
        <v>997</v>
      </c>
      <c r="B645" t="s">
        <v>1105</v>
      </c>
      <c r="C645" s="81" t="s">
        <v>2147</v>
      </c>
      <c r="D645" s="81" t="s">
        <v>2148</v>
      </c>
      <c r="E645" s="82">
        <v>3091</v>
      </c>
      <c r="F645" s="82">
        <v>2903.02</v>
      </c>
      <c r="G645" s="82">
        <v>187.98</v>
      </c>
    </row>
    <row r="646" spans="1:7">
      <c r="A646" s="1" t="s">
        <v>998</v>
      </c>
      <c r="B646" t="s">
        <v>1012</v>
      </c>
      <c r="C646" s="81" t="s">
        <v>2149</v>
      </c>
      <c r="D646" s="81" t="s">
        <v>2150</v>
      </c>
      <c r="E646" s="82">
        <v>14021.68</v>
      </c>
      <c r="F646" s="82">
        <v>7668.18</v>
      </c>
      <c r="G646" s="82">
        <v>6353.5</v>
      </c>
    </row>
    <row r="647" spans="1:7">
      <c r="A647" s="1" t="s">
        <v>998</v>
      </c>
      <c r="B647" t="s">
        <v>1012</v>
      </c>
      <c r="C647" s="81" t="s">
        <v>2151</v>
      </c>
      <c r="D647" s="81" t="s">
        <v>2152</v>
      </c>
      <c r="E647" s="82">
        <v>179.99</v>
      </c>
      <c r="F647" s="82">
        <v>146.59</v>
      </c>
      <c r="G647" s="82">
        <v>33.4</v>
      </c>
    </row>
    <row r="648" spans="1:7">
      <c r="A648" s="1" t="s">
        <v>998</v>
      </c>
      <c r="B648" t="s">
        <v>1012</v>
      </c>
      <c r="C648" s="81" t="s">
        <v>2153</v>
      </c>
      <c r="D648" s="81" t="s">
        <v>2154</v>
      </c>
      <c r="E648" s="82">
        <v>2078.8200000000002</v>
      </c>
      <c r="F648" s="82">
        <v>1136.8699999999999</v>
      </c>
      <c r="G648" s="82">
        <v>941.95</v>
      </c>
    </row>
    <row r="649" spans="1:7">
      <c r="A649" s="1" t="s">
        <v>998</v>
      </c>
      <c r="B649" t="s">
        <v>1012</v>
      </c>
      <c r="C649" s="81" t="s">
        <v>2155</v>
      </c>
      <c r="D649" s="81" t="s">
        <v>2156</v>
      </c>
      <c r="E649" s="82">
        <v>849</v>
      </c>
      <c r="F649" s="82">
        <v>464.3</v>
      </c>
      <c r="G649" s="82">
        <v>384.7</v>
      </c>
    </row>
    <row r="650" spans="1:7">
      <c r="A650" s="1" t="s">
        <v>998</v>
      </c>
      <c r="B650" t="s">
        <v>1012</v>
      </c>
      <c r="C650" s="81" t="s">
        <v>2157</v>
      </c>
      <c r="D650" s="81" t="s">
        <v>1337</v>
      </c>
      <c r="E650" s="82">
        <v>721.98</v>
      </c>
      <c r="F650" s="82">
        <v>394.83</v>
      </c>
      <c r="G650" s="82">
        <v>327.14999999999998</v>
      </c>
    </row>
    <row r="651" spans="1:7">
      <c r="A651" s="1" t="s">
        <v>998</v>
      </c>
      <c r="B651" t="s">
        <v>1012</v>
      </c>
      <c r="C651" s="81" t="s">
        <v>2158</v>
      </c>
      <c r="D651" s="81" t="s">
        <v>1204</v>
      </c>
      <c r="E651" s="82">
        <v>309.99</v>
      </c>
      <c r="F651" s="82">
        <v>220.09</v>
      </c>
      <c r="G651" s="82">
        <v>89.9</v>
      </c>
    </row>
    <row r="652" spans="1:7">
      <c r="A652" s="1" t="s">
        <v>998</v>
      </c>
      <c r="B652" t="s">
        <v>1012</v>
      </c>
      <c r="C652" s="81" t="s">
        <v>2159</v>
      </c>
      <c r="D652" s="81" t="s">
        <v>2160</v>
      </c>
      <c r="E652" s="82">
        <v>279</v>
      </c>
      <c r="F652" s="82">
        <v>75.58</v>
      </c>
      <c r="G652" s="82">
        <v>203.42</v>
      </c>
    </row>
    <row r="653" spans="1:7">
      <c r="A653" s="1" t="s">
        <v>998</v>
      </c>
      <c r="B653" t="s">
        <v>1012</v>
      </c>
      <c r="C653" s="81" t="s">
        <v>2161</v>
      </c>
      <c r="D653" s="81" t="s">
        <v>2162</v>
      </c>
      <c r="E653" s="82">
        <v>260</v>
      </c>
      <c r="F653" s="82">
        <v>142.19</v>
      </c>
      <c r="G653" s="82">
        <v>117.81</v>
      </c>
    </row>
    <row r="654" spans="1:7">
      <c r="A654" s="1" t="s">
        <v>998</v>
      </c>
      <c r="B654" t="s">
        <v>1012</v>
      </c>
      <c r="C654" s="81" t="s">
        <v>2163</v>
      </c>
      <c r="D654" s="81" t="s">
        <v>2164</v>
      </c>
      <c r="E654" s="82">
        <v>248.21</v>
      </c>
      <c r="F654" s="82">
        <v>135.74</v>
      </c>
      <c r="G654" s="82">
        <v>112.47</v>
      </c>
    </row>
    <row r="655" spans="1:7">
      <c r="A655" s="1" t="s">
        <v>998</v>
      </c>
      <c r="B655" t="s">
        <v>1012</v>
      </c>
      <c r="C655" s="81" t="s">
        <v>2165</v>
      </c>
      <c r="D655" s="81" t="s">
        <v>1211</v>
      </c>
      <c r="E655" s="82">
        <v>143.96</v>
      </c>
      <c r="F655" s="82">
        <v>78.73</v>
      </c>
      <c r="G655" s="82">
        <v>65.23</v>
      </c>
    </row>
    <row r="656" spans="1:7">
      <c r="A656" s="1" t="s">
        <v>998</v>
      </c>
      <c r="B656" t="s">
        <v>1012</v>
      </c>
      <c r="C656" s="81" t="s">
        <v>2166</v>
      </c>
      <c r="D656" s="81" t="s">
        <v>1090</v>
      </c>
      <c r="E656" s="82">
        <v>16222</v>
      </c>
      <c r="F656" s="82">
        <v>16214.71</v>
      </c>
      <c r="G656" s="82">
        <v>7.29</v>
      </c>
    </row>
    <row r="657" spans="1:7">
      <c r="A657" s="1" t="s">
        <v>998</v>
      </c>
      <c r="B657" t="s">
        <v>1857</v>
      </c>
      <c r="C657" s="81" t="s">
        <v>2167</v>
      </c>
      <c r="D657" s="81" t="s">
        <v>2168</v>
      </c>
      <c r="E657" s="82">
        <v>104241.57</v>
      </c>
      <c r="F657" s="82">
        <v>104241.57</v>
      </c>
      <c r="G657" s="82">
        <v>0</v>
      </c>
    </row>
    <row r="658" spans="1:7">
      <c r="A658" s="1" t="s">
        <v>998</v>
      </c>
      <c r="B658" t="s">
        <v>1857</v>
      </c>
      <c r="C658" s="81" t="s">
        <v>2169</v>
      </c>
      <c r="D658" s="81" t="s">
        <v>2170</v>
      </c>
      <c r="E658" s="82">
        <v>1717.4</v>
      </c>
      <c r="F658" s="82">
        <v>1717.4</v>
      </c>
      <c r="G658" s="82">
        <v>0</v>
      </c>
    </row>
    <row r="659" spans="1:7">
      <c r="A659" s="1" t="s">
        <v>998</v>
      </c>
      <c r="B659" t="s">
        <v>1857</v>
      </c>
      <c r="C659" s="81" t="s">
        <v>2171</v>
      </c>
      <c r="D659" s="81" t="s">
        <v>1090</v>
      </c>
      <c r="E659" s="82">
        <v>1209.5</v>
      </c>
      <c r="F659" s="82">
        <v>310.13</v>
      </c>
      <c r="G659" s="82">
        <v>899.37</v>
      </c>
    </row>
    <row r="660" spans="1:7">
      <c r="A660" s="1" t="s">
        <v>998</v>
      </c>
      <c r="B660" t="s">
        <v>1857</v>
      </c>
      <c r="C660" s="81" t="s">
        <v>2172</v>
      </c>
      <c r="D660" s="81" t="s">
        <v>2173</v>
      </c>
      <c r="E660" s="82">
        <v>847.88</v>
      </c>
      <c r="F660" s="82">
        <v>847.88</v>
      </c>
      <c r="G660" s="82">
        <v>0</v>
      </c>
    </row>
    <row r="661" spans="1:7">
      <c r="A661" s="1" t="s">
        <v>998</v>
      </c>
      <c r="B661" t="s">
        <v>1857</v>
      </c>
      <c r="C661" s="81" t="s">
        <v>2174</v>
      </c>
      <c r="D661" s="81" t="s">
        <v>2175</v>
      </c>
      <c r="E661" s="82">
        <v>760.23</v>
      </c>
      <c r="F661" s="82">
        <v>760.23</v>
      </c>
      <c r="G661" s="82">
        <v>0</v>
      </c>
    </row>
    <row r="662" spans="1:7">
      <c r="A662" s="1" t="s">
        <v>998</v>
      </c>
      <c r="B662" t="s">
        <v>1857</v>
      </c>
      <c r="C662" s="81" t="s">
        <v>2176</v>
      </c>
      <c r="D662" s="81" t="s">
        <v>2177</v>
      </c>
      <c r="E662" s="82">
        <v>240</v>
      </c>
      <c r="F662" s="82">
        <v>240</v>
      </c>
      <c r="G662" s="82">
        <v>0</v>
      </c>
    </row>
    <row r="663" spans="1:7">
      <c r="A663" s="1" t="s">
        <v>998</v>
      </c>
      <c r="B663" t="s">
        <v>1857</v>
      </c>
      <c r="C663" s="81" t="s">
        <v>2178</v>
      </c>
      <c r="D663" s="81" t="s">
        <v>2179</v>
      </c>
      <c r="E663" s="82">
        <v>188.24</v>
      </c>
      <c r="F663" s="82">
        <v>188.24</v>
      </c>
      <c r="G663" s="82">
        <v>0</v>
      </c>
    </row>
    <row r="664" spans="1:7">
      <c r="A664" s="1" t="s">
        <v>998</v>
      </c>
      <c r="B664" t="s">
        <v>1073</v>
      </c>
      <c r="C664" s="81" t="s">
        <v>2180</v>
      </c>
      <c r="D664" s="81" t="s">
        <v>2181</v>
      </c>
      <c r="E664" s="82">
        <v>560.92999999999995</v>
      </c>
      <c r="F664" s="82">
        <v>15.58</v>
      </c>
      <c r="G664" s="82">
        <v>545.35</v>
      </c>
    </row>
    <row r="665" spans="1:7">
      <c r="A665" s="1" t="s">
        <v>998</v>
      </c>
      <c r="B665" t="s">
        <v>1073</v>
      </c>
      <c r="C665" s="81" t="s">
        <v>2182</v>
      </c>
      <c r="D665" s="81" t="s">
        <v>1350</v>
      </c>
      <c r="E665" s="82">
        <v>766.75</v>
      </c>
      <c r="F665" s="82">
        <v>544.4</v>
      </c>
      <c r="G665" s="82">
        <v>222.35</v>
      </c>
    </row>
    <row r="666" spans="1:7">
      <c r="A666" s="1" t="s">
        <v>998</v>
      </c>
      <c r="B666" t="s">
        <v>1073</v>
      </c>
      <c r="C666" s="81" t="s">
        <v>2183</v>
      </c>
      <c r="D666" s="81" t="s">
        <v>2184</v>
      </c>
      <c r="E666" s="82">
        <v>701.37</v>
      </c>
      <c r="F666" s="82">
        <v>383.58</v>
      </c>
      <c r="G666" s="82">
        <v>317.79000000000002</v>
      </c>
    </row>
    <row r="667" spans="1:7">
      <c r="A667" s="1" t="s">
        <v>998</v>
      </c>
      <c r="B667" t="s">
        <v>1073</v>
      </c>
      <c r="C667" s="81" t="s">
        <v>2185</v>
      </c>
      <c r="D667" s="81" t="s">
        <v>2186</v>
      </c>
      <c r="E667" s="82">
        <v>474.65</v>
      </c>
      <c r="F667" s="82">
        <v>337</v>
      </c>
      <c r="G667" s="82">
        <v>137.65</v>
      </c>
    </row>
    <row r="668" spans="1:7">
      <c r="A668" s="1" t="s">
        <v>998</v>
      </c>
      <c r="B668" t="s">
        <v>1073</v>
      </c>
      <c r="C668" s="81" t="s">
        <v>2187</v>
      </c>
      <c r="D668" s="81" t="s">
        <v>1164</v>
      </c>
      <c r="E668" s="82">
        <v>121.79</v>
      </c>
      <c r="F668" s="82">
        <v>86.47</v>
      </c>
      <c r="G668" s="82">
        <v>35.32</v>
      </c>
    </row>
    <row r="669" spans="1:7">
      <c r="A669" s="1" t="s">
        <v>998</v>
      </c>
      <c r="B669" t="s">
        <v>1073</v>
      </c>
      <c r="C669" s="81" t="s">
        <v>2188</v>
      </c>
      <c r="D669" s="81" t="s">
        <v>2189</v>
      </c>
      <c r="E669" s="82">
        <v>67.38</v>
      </c>
      <c r="F669" s="82">
        <v>29.95</v>
      </c>
      <c r="G669" s="82">
        <v>37.43</v>
      </c>
    </row>
    <row r="670" spans="1:7">
      <c r="A670" s="1" t="s">
        <v>998</v>
      </c>
      <c r="B670" t="s">
        <v>1088</v>
      </c>
      <c r="C670" s="81" t="s">
        <v>2190</v>
      </c>
      <c r="D670" s="81" t="s">
        <v>1360</v>
      </c>
      <c r="E670" s="82">
        <v>3570</v>
      </c>
      <c r="F670" s="82">
        <v>2761.84</v>
      </c>
      <c r="G670" s="82">
        <v>808.16</v>
      </c>
    </row>
    <row r="671" spans="1:7">
      <c r="A671" s="1" t="s">
        <v>998</v>
      </c>
      <c r="B671" t="s">
        <v>1091</v>
      </c>
      <c r="C671" s="81" t="s">
        <v>2191</v>
      </c>
      <c r="D671" s="81" t="s">
        <v>2192</v>
      </c>
      <c r="E671" s="82">
        <v>780</v>
      </c>
      <c r="F671" s="82">
        <v>281.66000000000003</v>
      </c>
      <c r="G671" s="82">
        <v>498.34</v>
      </c>
    </row>
    <row r="672" spans="1:7">
      <c r="A672" s="1" t="s">
        <v>998</v>
      </c>
      <c r="B672" s="11" t="s">
        <v>1091</v>
      </c>
      <c r="C672" s="81" t="s">
        <v>2193</v>
      </c>
      <c r="D672" s="81" t="s">
        <v>2194</v>
      </c>
      <c r="E672" s="82">
        <v>751.59</v>
      </c>
      <c r="F672" s="82">
        <v>271.42</v>
      </c>
      <c r="G672" s="82">
        <v>480.17</v>
      </c>
    </row>
    <row r="673" spans="1:7">
      <c r="A673" s="1" t="s">
        <v>998</v>
      </c>
      <c r="B673" t="s">
        <v>1091</v>
      </c>
      <c r="C673" s="81" t="s">
        <v>2195</v>
      </c>
      <c r="D673" s="81" t="s">
        <v>2196</v>
      </c>
      <c r="E673" s="82">
        <v>194.37</v>
      </c>
      <c r="F673" s="82">
        <v>138.01</v>
      </c>
      <c r="G673" s="82">
        <v>56.36</v>
      </c>
    </row>
    <row r="674" spans="1:7">
      <c r="A674" s="1" t="s">
        <v>998</v>
      </c>
      <c r="B674" t="s">
        <v>1100</v>
      </c>
      <c r="C674" s="81" t="s">
        <v>2197</v>
      </c>
      <c r="D674" s="81" t="s">
        <v>2198</v>
      </c>
      <c r="E674" s="82">
        <v>250</v>
      </c>
      <c r="F674" s="82">
        <v>177.5</v>
      </c>
      <c r="G674" s="82">
        <v>72.5</v>
      </c>
    </row>
    <row r="675" spans="1:7">
      <c r="A675" s="1" t="s">
        <v>998</v>
      </c>
      <c r="B675" t="s">
        <v>1100</v>
      </c>
      <c r="C675" s="81" t="s">
        <v>2199</v>
      </c>
      <c r="D675" s="81" t="s">
        <v>2200</v>
      </c>
      <c r="E675" s="82">
        <v>43820</v>
      </c>
      <c r="F675" s="82">
        <v>43778.61</v>
      </c>
      <c r="G675" s="82">
        <v>41.39</v>
      </c>
    </row>
    <row r="676" spans="1:7">
      <c r="A676" s="1" t="s">
        <v>998</v>
      </c>
      <c r="B676" t="s">
        <v>1105</v>
      </c>
      <c r="C676" s="81" t="s">
        <v>2201</v>
      </c>
      <c r="D676" s="81" t="s">
        <v>2202</v>
      </c>
      <c r="E676" s="82">
        <v>271.5</v>
      </c>
      <c r="F676" s="82">
        <v>5.66</v>
      </c>
      <c r="G676" s="82">
        <v>265.83999999999997</v>
      </c>
    </row>
    <row r="677" spans="1:7">
      <c r="A677" s="1" t="s">
        <v>998</v>
      </c>
      <c r="B677" t="s">
        <v>1105</v>
      </c>
      <c r="C677" s="81" t="s">
        <v>2203</v>
      </c>
      <c r="D677" s="81" t="s">
        <v>1107</v>
      </c>
      <c r="E677" s="82">
        <v>6770</v>
      </c>
      <c r="F677" s="82">
        <v>3702.36</v>
      </c>
      <c r="G677" s="82">
        <v>3067.64</v>
      </c>
    </row>
    <row r="678" spans="1:7">
      <c r="A678" s="1" t="s">
        <v>998</v>
      </c>
      <c r="B678" t="s">
        <v>1105</v>
      </c>
      <c r="C678" s="81" t="s">
        <v>2204</v>
      </c>
      <c r="D678" s="81" t="s">
        <v>2205</v>
      </c>
      <c r="E678" s="82">
        <v>2199.23</v>
      </c>
      <c r="F678" s="82">
        <v>1689.02</v>
      </c>
      <c r="G678" s="82">
        <v>510.21</v>
      </c>
    </row>
    <row r="679" spans="1:7">
      <c r="A679" s="1" t="s">
        <v>998</v>
      </c>
      <c r="B679" t="s">
        <v>1105</v>
      </c>
      <c r="C679" s="81" t="s">
        <v>2206</v>
      </c>
      <c r="D679" s="81" t="s">
        <v>1107</v>
      </c>
      <c r="E679" s="82">
        <v>1921</v>
      </c>
      <c r="F679" s="82">
        <v>1050.55</v>
      </c>
      <c r="G679" s="82">
        <v>870.45</v>
      </c>
    </row>
    <row r="680" spans="1:7">
      <c r="A680" s="1" t="s">
        <v>998</v>
      </c>
      <c r="B680" t="s">
        <v>1105</v>
      </c>
      <c r="C680" s="81" t="s">
        <v>2207</v>
      </c>
      <c r="D680" s="81" t="s">
        <v>2208</v>
      </c>
      <c r="E680" s="82">
        <v>940</v>
      </c>
      <c r="F680" s="82">
        <v>721.92</v>
      </c>
      <c r="G680" s="82">
        <v>218.08</v>
      </c>
    </row>
    <row r="681" spans="1:7">
      <c r="A681" s="1" t="s">
        <v>998</v>
      </c>
      <c r="B681" t="s">
        <v>1105</v>
      </c>
      <c r="C681" s="81" t="s">
        <v>2209</v>
      </c>
      <c r="D681" s="81" t="s">
        <v>1123</v>
      </c>
      <c r="E681" s="82">
        <v>326.63</v>
      </c>
      <c r="F681" s="82">
        <v>208.23</v>
      </c>
      <c r="G681" s="82">
        <v>118.4</v>
      </c>
    </row>
    <row r="682" spans="1:7">
      <c r="A682" s="1" t="s">
        <v>999</v>
      </c>
      <c r="B682" t="s">
        <v>1012</v>
      </c>
      <c r="C682" s="81" t="s">
        <v>2210</v>
      </c>
      <c r="D682" s="81" t="s">
        <v>2211</v>
      </c>
      <c r="E682" s="82">
        <v>521</v>
      </c>
      <c r="F682" s="82">
        <v>400.13</v>
      </c>
      <c r="G682" s="82">
        <v>120.87</v>
      </c>
    </row>
    <row r="683" spans="1:7">
      <c r="A683" s="1" t="s">
        <v>999</v>
      </c>
      <c r="B683" t="s">
        <v>1012</v>
      </c>
      <c r="C683" s="81" t="s">
        <v>2212</v>
      </c>
      <c r="D683" s="81" t="s">
        <v>1204</v>
      </c>
      <c r="E683" s="82">
        <v>892</v>
      </c>
      <c r="F683" s="82">
        <v>487.81</v>
      </c>
      <c r="G683" s="82">
        <v>404.19</v>
      </c>
    </row>
    <row r="684" spans="1:7">
      <c r="A684" s="1" t="s">
        <v>999</v>
      </c>
      <c r="B684" t="s">
        <v>1012</v>
      </c>
      <c r="C684" s="81" t="s">
        <v>2213</v>
      </c>
      <c r="D684" s="81" t="s">
        <v>2214</v>
      </c>
      <c r="E684" s="82">
        <v>855.2</v>
      </c>
      <c r="F684" s="82">
        <v>467.7</v>
      </c>
      <c r="G684" s="82">
        <v>387.5</v>
      </c>
    </row>
    <row r="685" spans="1:7">
      <c r="A685" s="1" t="s">
        <v>999</v>
      </c>
      <c r="B685" t="s">
        <v>1012</v>
      </c>
      <c r="C685" s="81" t="s">
        <v>2215</v>
      </c>
      <c r="D685" s="81" t="s">
        <v>2216</v>
      </c>
      <c r="E685" s="82">
        <v>513.66</v>
      </c>
      <c r="F685" s="82">
        <v>187.28</v>
      </c>
      <c r="G685" s="82">
        <v>326.38</v>
      </c>
    </row>
    <row r="686" spans="1:7">
      <c r="A686" s="1" t="s">
        <v>999</v>
      </c>
      <c r="B686" t="s">
        <v>1012</v>
      </c>
      <c r="C686" s="81" t="s">
        <v>2217</v>
      </c>
      <c r="D686" s="81" t="s">
        <v>2218</v>
      </c>
      <c r="E686" s="82">
        <v>414.33</v>
      </c>
      <c r="F686" s="82">
        <v>60.43</v>
      </c>
      <c r="G686" s="82">
        <v>353.9</v>
      </c>
    </row>
    <row r="687" spans="1:7">
      <c r="A687" s="1" t="s">
        <v>999</v>
      </c>
      <c r="B687" t="s">
        <v>1012</v>
      </c>
      <c r="C687" s="81" t="s">
        <v>2219</v>
      </c>
      <c r="D687" s="81" t="s">
        <v>1204</v>
      </c>
      <c r="E687" s="82">
        <v>262</v>
      </c>
      <c r="F687" s="82">
        <v>70.959999999999994</v>
      </c>
      <c r="G687" s="82">
        <v>191.04</v>
      </c>
    </row>
    <row r="688" spans="1:7">
      <c r="A688" s="1" t="s">
        <v>999</v>
      </c>
      <c r="B688" t="s">
        <v>1012</v>
      </c>
      <c r="C688" s="81" t="s">
        <v>2220</v>
      </c>
      <c r="D688" s="81" t="s">
        <v>1090</v>
      </c>
      <c r="E688" s="82">
        <v>53143</v>
      </c>
      <c r="F688" s="82">
        <v>52920.9</v>
      </c>
      <c r="G688" s="82">
        <v>222.1</v>
      </c>
    </row>
    <row r="689" spans="1:7">
      <c r="A689" s="1" t="s">
        <v>999</v>
      </c>
      <c r="B689" t="s">
        <v>1857</v>
      </c>
      <c r="C689" s="81" t="s">
        <v>2221</v>
      </c>
      <c r="D689" s="81" t="s">
        <v>1216</v>
      </c>
      <c r="E689" s="82">
        <v>806.9</v>
      </c>
      <c r="F689" s="82">
        <v>806.9</v>
      </c>
      <c r="G689" s="82">
        <v>0</v>
      </c>
    </row>
    <row r="690" spans="1:7">
      <c r="A690" s="1" t="s">
        <v>999</v>
      </c>
      <c r="B690" t="s">
        <v>1073</v>
      </c>
      <c r="C690" s="81" t="s">
        <v>2222</v>
      </c>
      <c r="D690" s="81" t="s">
        <v>2223</v>
      </c>
      <c r="E690" s="82">
        <v>5952.87</v>
      </c>
      <c r="F690" s="82">
        <v>4848.03</v>
      </c>
      <c r="G690" s="82">
        <v>1104.8399999999999</v>
      </c>
    </row>
    <row r="691" spans="1:7">
      <c r="A691" s="1" t="s">
        <v>999</v>
      </c>
      <c r="B691" t="s">
        <v>1073</v>
      </c>
      <c r="C691" s="81" t="s">
        <v>2224</v>
      </c>
      <c r="D691" s="81" t="s">
        <v>1075</v>
      </c>
      <c r="E691" s="82">
        <v>1533.54</v>
      </c>
      <c r="F691" s="82">
        <v>1088.82</v>
      </c>
      <c r="G691" s="82">
        <v>444.72</v>
      </c>
    </row>
    <row r="692" spans="1:7">
      <c r="A692" s="1" t="s">
        <v>999</v>
      </c>
      <c r="B692" t="s">
        <v>1073</v>
      </c>
      <c r="C692" s="81" t="s">
        <v>2225</v>
      </c>
      <c r="D692" s="81" t="s">
        <v>2226</v>
      </c>
      <c r="E692" s="82">
        <v>621.12</v>
      </c>
      <c r="F692" s="82">
        <v>172.54</v>
      </c>
      <c r="G692" s="82">
        <v>448.58</v>
      </c>
    </row>
    <row r="693" spans="1:7">
      <c r="A693" s="1" t="s">
        <v>999</v>
      </c>
      <c r="B693" t="s">
        <v>1073</v>
      </c>
      <c r="C693" s="81" t="s">
        <v>2227</v>
      </c>
      <c r="D693" s="81" t="s">
        <v>1077</v>
      </c>
      <c r="E693" s="82">
        <v>569.99</v>
      </c>
      <c r="F693" s="82">
        <v>363.37</v>
      </c>
      <c r="G693" s="82">
        <v>206.62</v>
      </c>
    </row>
    <row r="694" spans="1:7">
      <c r="A694" s="1" t="s">
        <v>999</v>
      </c>
      <c r="B694" t="s">
        <v>1073</v>
      </c>
      <c r="C694" s="81" t="s">
        <v>2228</v>
      </c>
      <c r="D694" s="81" t="s">
        <v>2074</v>
      </c>
      <c r="E694" s="82">
        <v>560.92999999999995</v>
      </c>
      <c r="F694" s="82">
        <v>132.44</v>
      </c>
      <c r="G694" s="82">
        <v>428.49</v>
      </c>
    </row>
    <row r="695" spans="1:7">
      <c r="A695" s="1" t="s">
        <v>999</v>
      </c>
      <c r="B695" t="s">
        <v>1073</v>
      </c>
      <c r="C695" s="81" t="s">
        <v>2229</v>
      </c>
      <c r="D695" s="81" t="s">
        <v>2230</v>
      </c>
      <c r="E695" s="82">
        <v>67.38</v>
      </c>
      <c r="F695" s="82">
        <v>29.95</v>
      </c>
      <c r="G695" s="82">
        <v>37.43</v>
      </c>
    </row>
    <row r="696" spans="1:7">
      <c r="A696" s="1" t="s">
        <v>999</v>
      </c>
      <c r="B696" t="s">
        <v>1091</v>
      </c>
      <c r="C696" s="81" t="s">
        <v>2231</v>
      </c>
      <c r="D696" s="81" t="s">
        <v>2232</v>
      </c>
      <c r="E696" s="82">
        <v>1020</v>
      </c>
      <c r="F696" s="82">
        <v>368.34</v>
      </c>
      <c r="G696" s="82">
        <v>651.66</v>
      </c>
    </row>
    <row r="697" spans="1:7">
      <c r="A697" s="1" t="s">
        <v>999</v>
      </c>
      <c r="B697" t="s">
        <v>1091</v>
      </c>
      <c r="C697" s="81" t="s">
        <v>2233</v>
      </c>
      <c r="D697" s="81" t="s">
        <v>2234</v>
      </c>
      <c r="E697" s="82">
        <v>801.22</v>
      </c>
      <c r="F697" s="82">
        <v>289.33999999999997</v>
      </c>
      <c r="G697" s="82">
        <v>511.88</v>
      </c>
    </row>
    <row r="698" spans="1:7">
      <c r="A698" s="1" t="s">
        <v>999</v>
      </c>
      <c r="B698" t="s">
        <v>1091</v>
      </c>
      <c r="C698" s="81" t="s">
        <v>2235</v>
      </c>
      <c r="D698" s="81" t="s">
        <v>2236</v>
      </c>
      <c r="E698" s="82">
        <v>232.45</v>
      </c>
      <c r="F698" s="82">
        <v>127.13</v>
      </c>
      <c r="G698" s="82">
        <v>105.32</v>
      </c>
    </row>
    <row r="699" spans="1:7">
      <c r="A699" s="1" t="s">
        <v>999</v>
      </c>
      <c r="B699" t="s">
        <v>1091</v>
      </c>
      <c r="C699" s="81" t="s">
        <v>2237</v>
      </c>
      <c r="D699" s="81" t="s">
        <v>1099</v>
      </c>
      <c r="E699" s="82">
        <v>188.06</v>
      </c>
      <c r="F699" s="82">
        <v>102.84</v>
      </c>
      <c r="G699" s="82">
        <v>85.22</v>
      </c>
    </row>
    <row r="700" spans="1:7">
      <c r="A700" s="1" t="s">
        <v>999</v>
      </c>
      <c r="B700" t="s">
        <v>1100</v>
      </c>
      <c r="C700" s="81" t="s">
        <v>2238</v>
      </c>
      <c r="D700" s="81" t="s">
        <v>1177</v>
      </c>
      <c r="E700" s="82">
        <v>4238</v>
      </c>
      <c r="F700" s="82">
        <v>3033.3</v>
      </c>
      <c r="G700" s="82">
        <v>1204.7</v>
      </c>
    </row>
    <row r="701" spans="1:7">
      <c r="A701" s="1" t="s">
        <v>999</v>
      </c>
      <c r="B701" t="s">
        <v>1100</v>
      </c>
      <c r="C701" s="81" t="s">
        <v>2239</v>
      </c>
      <c r="D701" s="81" t="s">
        <v>2240</v>
      </c>
      <c r="E701" s="82">
        <v>15025</v>
      </c>
      <c r="F701" s="82">
        <v>15004.72</v>
      </c>
      <c r="G701" s="82">
        <v>20.28</v>
      </c>
    </row>
    <row r="702" spans="1:7">
      <c r="A702" s="1" t="s">
        <v>999</v>
      </c>
      <c r="B702" t="s">
        <v>1105</v>
      </c>
      <c r="C702" s="81" t="s">
        <v>2241</v>
      </c>
      <c r="D702" s="81" t="s">
        <v>1123</v>
      </c>
      <c r="E702" s="82">
        <v>326.63</v>
      </c>
      <c r="F702" s="82">
        <v>208.23</v>
      </c>
      <c r="G702" s="82">
        <v>118.4</v>
      </c>
    </row>
    <row r="703" spans="1:7">
      <c r="A703" s="1" t="s">
        <v>999</v>
      </c>
      <c r="B703" t="s">
        <v>1105</v>
      </c>
      <c r="C703" s="81" t="s">
        <v>2242</v>
      </c>
      <c r="D703" s="81" t="s">
        <v>2243</v>
      </c>
      <c r="E703" s="82">
        <v>199.78</v>
      </c>
      <c r="F703" s="82">
        <v>16.649999999999999</v>
      </c>
      <c r="G703" s="82">
        <v>183.13</v>
      </c>
    </row>
    <row r="704" spans="1:7">
      <c r="A704" s="1" t="s">
        <v>1000</v>
      </c>
      <c r="B704" t="s">
        <v>1012</v>
      </c>
      <c r="C704" s="81" t="s">
        <v>2244</v>
      </c>
      <c r="D704" s="81" t="s">
        <v>1139</v>
      </c>
      <c r="E704" s="82">
        <v>382.05</v>
      </c>
      <c r="F704" s="82">
        <v>7.96</v>
      </c>
      <c r="G704" s="82">
        <v>374.09</v>
      </c>
    </row>
    <row r="705" spans="1:7">
      <c r="A705" s="1" t="s">
        <v>1000</v>
      </c>
      <c r="B705" t="s">
        <v>1012</v>
      </c>
      <c r="C705" s="81" t="s">
        <v>2245</v>
      </c>
      <c r="D705" s="81" t="s">
        <v>2246</v>
      </c>
      <c r="E705" s="82">
        <v>991.95</v>
      </c>
      <c r="F705" s="82">
        <v>542.48</v>
      </c>
      <c r="G705" s="82">
        <v>449.47</v>
      </c>
    </row>
    <row r="706" spans="1:7">
      <c r="A706" s="1" t="s">
        <v>1000</v>
      </c>
      <c r="B706" t="s">
        <v>1012</v>
      </c>
      <c r="C706" s="81" t="s">
        <v>2247</v>
      </c>
      <c r="D706" s="81" t="s">
        <v>1204</v>
      </c>
      <c r="E706" s="82">
        <v>349.9</v>
      </c>
      <c r="F706" s="82">
        <v>51.03</v>
      </c>
      <c r="G706" s="82">
        <v>298.87</v>
      </c>
    </row>
    <row r="707" spans="1:7">
      <c r="A707" s="1" t="s">
        <v>1000</v>
      </c>
      <c r="B707" t="s">
        <v>1012</v>
      </c>
      <c r="C707" s="81" t="s">
        <v>2248</v>
      </c>
      <c r="D707" s="81" t="s">
        <v>1204</v>
      </c>
      <c r="E707" s="82">
        <v>324.99</v>
      </c>
      <c r="F707" s="82">
        <v>230.75</v>
      </c>
      <c r="G707" s="82">
        <v>94.24</v>
      </c>
    </row>
    <row r="708" spans="1:7">
      <c r="A708" s="1" t="s">
        <v>1000</v>
      </c>
      <c r="B708" t="s">
        <v>1012</v>
      </c>
      <c r="C708" s="81" t="s">
        <v>2249</v>
      </c>
      <c r="D708" s="81" t="s">
        <v>1090</v>
      </c>
      <c r="E708" s="82">
        <v>7271</v>
      </c>
      <c r="F708" s="82">
        <v>7223.52</v>
      </c>
      <c r="G708" s="82">
        <v>47.48</v>
      </c>
    </row>
    <row r="709" spans="1:7">
      <c r="A709" s="1" t="s">
        <v>1000</v>
      </c>
      <c r="B709" t="s">
        <v>1073</v>
      </c>
      <c r="C709" s="81" t="s">
        <v>2250</v>
      </c>
      <c r="D709" s="81" t="s">
        <v>2251</v>
      </c>
      <c r="E709" s="82">
        <v>1533.54</v>
      </c>
      <c r="F709" s="82">
        <v>1088.82</v>
      </c>
      <c r="G709" s="82">
        <v>444.72</v>
      </c>
    </row>
    <row r="710" spans="1:7">
      <c r="A710" s="1" t="s">
        <v>1000</v>
      </c>
      <c r="B710" t="s">
        <v>1073</v>
      </c>
      <c r="C710" s="81" t="s">
        <v>2252</v>
      </c>
      <c r="D710" s="81" t="s">
        <v>2253</v>
      </c>
      <c r="E710" s="82">
        <v>707.5</v>
      </c>
      <c r="F710" s="82">
        <v>451.03</v>
      </c>
      <c r="G710" s="82">
        <v>256.47000000000003</v>
      </c>
    </row>
    <row r="711" spans="1:7">
      <c r="A711" s="1" t="s">
        <v>1000</v>
      </c>
      <c r="B711" t="s">
        <v>1073</v>
      </c>
      <c r="C711" s="81" t="s">
        <v>2254</v>
      </c>
      <c r="D711" s="81" t="s">
        <v>1077</v>
      </c>
      <c r="E711" s="82">
        <v>569.99</v>
      </c>
      <c r="F711" s="82">
        <v>404.69</v>
      </c>
      <c r="G711" s="82">
        <v>165.3</v>
      </c>
    </row>
    <row r="712" spans="1:7">
      <c r="A712" s="1" t="s">
        <v>1000</v>
      </c>
      <c r="B712" t="s">
        <v>1073</v>
      </c>
      <c r="C712" s="81" t="s">
        <v>2255</v>
      </c>
      <c r="D712" s="81" t="s">
        <v>1085</v>
      </c>
      <c r="E712" s="82">
        <v>67.38</v>
      </c>
      <c r="F712" s="82">
        <v>29.95</v>
      </c>
      <c r="G712" s="82">
        <v>37.43</v>
      </c>
    </row>
    <row r="713" spans="1:7">
      <c r="A713" s="1" t="s">
        <v>1000</v>
      </c>
      <c r="B713" t="s">
        <v>1088</v>
      </c>
      <c r="C713" s="81" t="s">
        <v>2256</v>
      </c>
      <c r="D713" s="81" t="s">
        <v>2257</v>
      </c>
      <c r="E713" s="82">
        <v>1000</v>
      </c>
      <c r="F713" s="82">
        <v>83.34</v>
      </c>
      <c r="G713" s="82">
        <v>916.66</v>
      </c>
    </row>
    <row r="714" spans="1:7">
      <c r="A714" s="1" t="s">
        <v>1000</v>
      </c>
      <c r="B714" t="s">
        <v>1088</v>
      </c>
      <c r="C714" s="81" t="s">
        <v>2258</v>
      </c>
      <c r="D714" s="81" t="s">
        <v>2259</v>
      </c>
      <c r="E714" s="82">
        <v>124.25</v>
      </c>
      <c r="F714" s="82">
        <v>96.12</v>
      </c>
      <c r="G714" s="82">
        <v>28.13</v>
      </c>
    </row>
    <row r="715" spans="1:7">
      <c r="A715" s="1" t="s">
        <v>1000</v>
      </c>
      <c r="B715" t="s">
        <v>1091</v>
      </c>
      <c r="C715" s="81" t="s">
        <v>2260</v>
      </c>
      <c r="D715" s="81" t="s">
        <v>2261</v>
      </c>
      <c r="E715" s="82">
        <v>870</v>
      </c>
      <c r="F715" s="82">
        <v>314.16000000000003</v>
      </c>
      <c r="G715" s="82">
        <v>555.84</v>
      </c>
    </row>
    <row r="716" spans="1:7">
      <c r="A716" s="1" t="s">
        <v>1000</v>
      </c>
      <c r="B716" t="s">
        <v>1091</v>
      </c>
      <c r="C716" s="81" t="s">
        <v>2262</v>
      </c>
      <c r="D716" s="81" t="s">
        <v>2263</v>
      </c>
      <c r="E716" s="82">
        <v>374.85</v>
      </c>
      <c r="F716" s="82">
        <v>135.38</v>
      </c>
      <c r="G716" s="82">
        <v>239.47</v>
      </c>
    </row>
    <row r="717" spans="1:7">
      <c r="A717" s="1" t="s">
        <v>1000</v>
      </c>
      <c r="B717" t="s">
        <v>1091</v>
      </c>
      <c r="C717" s="81" t="s">
        <v>2264</v>
      </c>
      <c r="D717" s="81" t="s">
        <v>1099</v>
      </c>
      <c r="E717" s="82">
        <v>185.11</v>
      </c>
      <c r="F717" s="82">
        <v>101.23</v>
      </c>
      <c r="G717" s="82">
        <v>83.88</v>
      </c>
    </row>
    <row r="718" spans="1:7">
      <c r="A718" s="1" t="s">
        <v>1000</v>
      </c>
      <c r="B718" t="s">
        <v>1091</v>
      </c>
      <c r="C718" s="81" t="s">
        <v>2265</v>
      </c>
      <c r="D718" s="81" t="s">
        <v>2266</v>
      </c>
      <c r="E718" s="82">
        <v>181.53</v>
      </c>
      <c r="F718" s="82">
        <v>99.27</v>
      </c>
      <c r="G718" s="82">
        <v>82.26</v>
      </c>
    </row>
    <row r="719" spans="1:7">
      <c r="A719" s="1" t="s">
        <v>1000</v>
      </c>
      <c r="B719" t="s">
        <v>1091</v>
      </c>
      <c r="C719" s="81" t="s">
        <v>2267</v>
      </c>
      <c r="D719" s="81" t="s">
        <v>2097</v>
      </c>
      <c r="E719" s="82">
        <v>174.01</v>
      </c>
      <c r="F719" s="82">
        <v>110.94</v>
      </c>
      <c r="G719" s="82">
        <v>63.07</v>
      </c>
    </row>
    <row r="720" spans="1:7">
      <c r="A720" s="1" t="s">
        <v>1000</v>
      </c>
      <c r="B720" t="s">
        <v>1100</v>
      </c>
      <c r="C720" s="81" t="s">
        <v>2268</v>
      </c>
      <c r="D720" s="81" t="s">
        <v>1271</v>
      </c>
      <c r="E720" s="82">
        <v>3949</v>
      </c>
      <c r="F720" s="82">
        <v>3398.96</v>
      </c>
      <c r="G720" s="82">
        <v>550.04</v>
      </c>
    </row>
    <row r="721" spans="1:7">
      <c r="A721" s="1" t="s">
        <v>1000</v>
      </c>
      <c r="B721" t="s">
        <v>1100</v>
      </c>
      <c r="C721" s="81" t="s">
        <v>2269</v>
      </c>
      <c r="D721" s="81" t="s">
        <v>1553</v>
      </c>
      <c r="E721" s="82">
        <v>3470</v>
      </c>
      <c r="F721" s="82">
        <v>2779.53</v>
      </c>
      <c r="G721" s="82">
        <v>690.47</v>
      </c>
    </row>
    <row r="722" spans="1:7">
      <c r="A722" s="1" t="s">
        <v>1000</v>
      </c>
      <c r="B722" t="s">
        <v>1100</v>
      </c>
      <c r="C722" s="81" t="s">
        <v>2270</v>
      </c>
      <c r="D722" s="81" t="s">
        <v>2271</v>
      </c>
      <c r="E722" s="82">
        <v>827.72</v>
      </c>
      <c r="F722" s="82">
        <v>51.72</v>
      </c>
      <c r="G722" s="82">
        <v>776</v>
      </c>
    </row>
    <row r="723" spans="1:7">
      <c r="A723" s="1" t="s">
        <v>1000</v>
      </c>
      <c r="B723" t="s">
        <v>1100</v>
      </c>
      <c r="C723" s="81" t="s">
        <v>2272</v>
      </c>
      <c r="D723" s="81" t="s">
        <v>2273</v>
      </c>
      <c r="E723" s="82">
        <v>128</v>
      </c>
      <c r="F723" s="82">
        <v>102.53</v>
      </c>
      <c r="G723" s="82">
        <v>25.47</v>
      </c>
    </row>
    <row r="724" spans="1:7">
      <c r="A724" s="1" t="s">
        <v>1000</v>
      </c>
      <c r="B724" t="s">
        <v>1100</v>
      </c>
      <c r="C724" s="81" t="s">
        <v>2274</v>
      </c>
      <c r="D724" s="81" t="s">
        <v>2275</v>
      </c>
      <c r="E724" s="82">
        <v>23335</v>
      </c>
      <c r="F724" s="82">
        <v>23270.73</v>
      </c>
      <c r="G724" s="82">
        <v>64.27</v>
      </c>
    </row>
    <row r="725" spans="1:7">
      <c r="A725" s="1" t="s">
        <v>1000</v>
      </c>
      <c r="B725" t="s">
        <v>1105</v>
      </c>
      <c r="C725" s="81" t="s">
        <v>2276</v>
      </c>
      <c r="D725" s="81" t="s">
        <v>2277</v>
      </c>
      <c r="E725" s="82">
        <v>39750.410000000003</v>
      </c>
      <c r="F725" s="82">
        <v>32372.81</v>
      </c>
      <c r="G725" s="82">
        <v>7377.6</v>
      </c>
    </row>
    <row r="726" spans="1:7">
      <c r="A726" s="1" t="s">
        <v>1000</v>
      </c>
      <c r="B726" t="s">
        <v>1105</v>
      </c>
      <c r="C726" s="81" t="s">
        <v>2278</v>
      </c>
      <c r="D726" s="81" t="s">
        <v>2279</v>
      </c>
      <c r="E726" s="82">
        <v>3621.2</v>
      </c>
      <c r="F726" s="82">
        <v>2949.11</v>
      </c>
      <c r="G726" s="82">
        <v>672.09</v>
      </c>
    </row>
    <row r="727" spans="1:7">
      <c r="A727" s="1" t="s">
        <v>1000</v>
      </c>
      <c r="B727" t="s">
        <v>1105</v>
      </c>
      <c r="C727" s="81" t="s">
        <v>2280</v>
      </c>
      <c r="D727" s="81" t="s">
        <v>2281</v>
      </c>
      <c r="E727" s="82">
        <v>2638</v>
      </c>
      <c r="F727" s="82">
        <v>2246.3200000000002</v>
      </c>
      <c r="G727" s="82">
        <v>391.68</v>
      </c>
    </row>
    <row r="728" spans="1:7">
      <c r="A728" s="1" t="s">
        <v>1000</v>
      </c>
      <c r="B728" t="s">
        <v>1105</v>
      </c>
      <c r="C728" s="81" t="s">
        <v>2282</v>
      </c>
      <c r="D728" s="81" t="s">
        <v>2283</v>
      </c>
      <c r="E728" s="82">
        <v>1100.97</v>
      </c>
      <c r="F728" s="82">
        <v>701.87</v>
      </c>
      <c r="G728" s="82">
        <v>399.1</v>
      </c>
    </row>
    <row r="729" spans="1:7">
      <c r="A729" s="1" t="s">
        <v>1000</v>
      </c>
      <c r="B729" t="s">
        <v>1105</v>
      </c>
      <c r="C729" s="81" t="s">
        <v>2284</v>
      </c>
      <c r="D729" s="81" t="s">
        <v>2285</v>
      </c>
      <c r="E729" s="82">
        <v>513.96</v>
      </c>
      <c r="F729" s="82">
        <v>139.19999999999999</v>
      </c>
      <c r="G729" s="82">
        <v>374.76</v>
      </c>
    </row>
    <row r="730" spans="1:7">
      <c r="A730" s="1" t="s">
        <v>1000</v>
      </c>
      <c r="B730" t="s">
        <v>1105</v>
      </c>
      <c r="C730" s="81" t="s">
        <v>2286</v>
      </c>
      <c r="D730" s="81" t="s">
        <v>1123</v>
      </c>
      <c r="E730" s="82">
        <v>326.63</v>
      </c>
      <c r="F730" s="82">
        <v>208.23</v>
      </c>
      <c r="G730" s="82">
        <v>118.4</v>
      </c>
    </row>
    <row r="731" spans="1:7">
      <c r="A731" s="1" t="s">
        <v>1001</v>
      </c>
      <c r="B731" t="s">
        <v>1012</v>
      </c>
      <c r="C731" s="81" t="s">
        <v>2287</v>
      </c>
      <c r="D731" s="81" t="s">
        <v>2040</v>
      </c>
      <c r="E731" s="82">
        <v>656</v>
      </c>
      <c r="F731" s="82">
        <v>503.81</v>
      </c>
      <c r="G731" s="82">
        <v>152.19</v>
      </c>
    </row>
    <row r="732" spans="1:7">
      <c r="A732" s="1" t="s">
        <v>1001</v>
      </c>
      <c r="B732" t="s">
        <v>1012</v>
      </c>
      <c r="C732" s="81" t="s">
        <v>2288</v>
      </c>
      <c r="D732" s="81" t="s">
        <v>1139</v>
      </c>
      <c r="E732" s="82">
        <v>180.62</v>
      </c>
      <c r="F732" s="82">
        <v>98.78</v>
      </c>
      <c r="G732" s="82">
        <v>81.84</v>
      </c>
    </row>
    <row r="733" spans="1:7">
      <c r="A733" s="1" t="s">
        <v>1001</v>
      </c>
      <c r="B733" t="s">
        <v>1012</v>
      </c>
      <c r="C733" s="81" t="s">
        <v>2289</v>
      </c>
      <c r="D733" s="81" t="s">
        <v>1090</v>
      </c>
      <c r="E733" s="82">
        <v>33014</v>
      </c>
      <c r="F733" s="82">
        <v>32943.35</v>
      </c>
      <c r="G733" s="82">
        <v>70.650000000000006</v>
      </c>
    </row>
    <row r="734" spans="1:7">
      <c r="A734" s="1" t="s">
        <v>1001</v>
      </c>
      <c r="B734" t="s">
        <v>1073</v>
      </c>
      <c r="C734" s="81" t="s">
        <v>2290</v>
      </c>
      <c r="D734" s="81" t="s">
        <v>2291</v>
      </c>
      <c r="E734" s="82">
        <v>5501</v>
      </c>
      <c r="F734" s="82">
        <v>4847.58</v>
      </c>
      <c r="G734" s="82">
        <v>653.41999999999996</v>
      </c>
    </row>
    <row r="735" spans="1:7">
      <c r="A735" s="1" t="s">
        <v>1001</v>
      </c>
      <c r="B735" t="s">
        <v>1073</v>
      </c>
      <c r="C735" s="81" t="s">
        <v>2292</v>
      </c>
      <c r="D735" s="81" t="s">
        <v>1075</v>
      </c>
      <c r="E735" s="82">
        <v>1289.96</v>
      </c>
      <c r="F735" s="82">
        <v>915.87</v>
      </c>
      <c r="G735" s="82">
        <v>374.09</v>
      </c>
    </row>
    <row r="736" spans="1:7">
      <c r="A736" s="1" t="s">
        <v>1001</v>
      </c>
      <c r="B736" t="s">
        <v>1073</v>
      </c>
      <c r="C736" s="81" t="s">
        <v>2293</v>
      </c>
      <c r="D736" s="81" t="s">
        <v>2294</v>
      </c>
      <c r="E736" s="82">
        <v>682.01</v>
      </c>
      <c r="F736" s="82">
        <v>372.98</v>
      </c>
      <c r="G736" s="82">
        <v>309.02999999999997</v>
      </c>
    </row>
    <row r="737" spans="1:7">
      <c r="A737" s="1" t="s">
        <v>1001</v>
      </c>
      <c r="B737" t="s">
        <v>1073</v>
      </c>
      <c r="C737" s="81" t="s">
        <v>2295</v>
      </c>
      <c r="D737" s="81" t="s">
        <v>2296</v>
      </c>
      <c r="E737" s="82">
        <v>569.99</v>
      </c>
      <c r="F737" s="82">
        <v>404.69</v>
      </c>
      <c r="G737" s="82">
        <v>165.3</v>
      </c>
    </row>
    <row r="738" spans="1:7">
      <c r="A738" s="1" t="s">
        <v>1001</v>
      </c>
      <c r="B738" t="s">
        <v>1073</v>
      </c>
      <c r="C738" s="81" t="s">
        <v>2297</v>
      </c>
      <c r="D738" s="81" t="s">
        <v>1350</v>
      </c>
      <c r="E738" s="82">
        <v>243.58</v>
      </c>
      <c r="F738" s="82">
        <v>172.95</v>
      </c>
      <c r="G738" s="82">
        <v>70.63</v>
      </c>
    </row>
    <row r="739" spans="1:7">
      <c r="A739" s="1" t="s">
        <v>1001</v>
      </c>
      <c r="B739" t="s">
        <v>1073</v>
      </c>
      <c r="C739" s="81" t="s">
        <v>2298</v>
      </c>
      <c r="D739" s="81" t="s">
        <v>2299</v>
      </c>
      <c r="E739" s="82">
        <v>93.48</v>
      </c>
      <c r="F739" s="82">
        <v>14.28</v>
      </c>
      <c r="G739" s="82">
        <v>79.2</v>
      </c>
    </row>
    <row r="740" spans="1:7">
      <c r="A740" s="1" t="s">
        <v>1001</v>
      </c>
      <c r="B740" t="s">
        <v>1091</v>
      </c>
      <c r="C740" s="81" t="s">
        <v>2300</v>
      </c>
      <c r="D740" s="81" t="s">
        <v>2301</v>
      </c>
      <c r="E740" s="82">
        <v>1170</v>
      </c>
      <c r="F740" s="82">
        <v>422.5</v>
      </c>
      <c r="G740" s="82">
        <v>747.5</v>
      </c>
    </row>
    <row r="741" spans="1:7">
      <c r="A741" s="1" t="s">
        <v>1001</v>
      </c>
      <c r="B741" t="s">
        <v>1091</v>
      </c>
      <c r="C741" s="81" t="s">
        <v>2302</v>
      </c>
      <c r="D741" s="81" t="s">
        <v>1256</v>
      </c>
      <c r="E741" s="82">
        <v>1043.25</v>
      </c>
      <c r="F741" s="82">
        <v>740.72</v>
      </c>
      <c r="G741" s="82">
        <v>302.52999999999997</v>
      </c>
    </row>
    <row r="742" spans="1:7">
      <c r="A742" s="1" t="s">
        <v>1001</v>
      </c>
      <c r="B742" t="s">
        <v>1091</v>
      </c>
      <c r="C742" s="81" t="s">
        <v>2303</v>
      </c>
      <c r="D742" s="81" t="s">
        <v>2304</v>
      </c>
      <c r="E742" s="82">
        <v>196.65</v>
      </c>
      <c r="F742" s="82">
        <v>21.85</v>
      </c>
      <c r="G742" s="82">
        <v>174.8</v>
      </c>
    </row>
    <row r="743" spans="1:7">
      <c r="A743" s="1" t="s">
        <v>1001</v>
      </c>
      <c r="B743" t="s">
        <v>1091</v>
      </c>
      <c r="C743" s="81" t="s">
        <v>2305</v>
      </c>
      <c r="D743" s="81" t="s">
        <v>2306</v>
      </c>
      <c r="E743" s="82">
        <v>194.84</v>
      </c>
      <c r="F743" s="82">
        <v>70.36</v>
      </c>
      <c r="G743" s="82">
        <v>124.48</v>
      </c>
    </row>
    <row r="744" spans="1:7">
      <c r="A744" s="1" t="s">
        <v>1001</v>
      </c>
      <c r="B744" t="s">
        <v>1091</v>
      </c>
      <c r="C744" s="81" t="s">
        <v>2307</v>
      </c>
      <c r="D744" s="81" t="s">
        <v>2308</v>
      </c>
      <c r="E744" s="82">
        <v>180.42</v>
      </c>
      <c r="F744" s="82">
        <v>72.67</v>
      </c>
      <c r="G744" s="82">
        <v>107.75</v>
      </c>
    </row>
    <row r="745" spans="1:7">
      <c r="A745" s="1" t="s">
        <v>1001</v>
      </c>
      <c r="B745" t="s">
        <v>1100</v>
      </c>
      <c r="C745" s="81" t="s">
        <v>2309</v>
      </c>
      <c r="D745" s="81" t="s">
        <v>2310</v>
      </c>
      <c r="E745" s="82">
        <v>5000</v>
      </c>
      <c r="F745" s="82">
        <v>4761.12</v>
      </c>
      <c r="G745" s="82">
        <v>238.88</v>
      </c>
    </row>
    <row r="746" spans="1:7">
      <c r="A746" s="1" t="s">
        <v>1001</v>
      </c>
      <c r="B746" t="s">
        <v>1100</v>
      </c>
      <c r="C746" s="81" t="s">
        <v>2311</v>
      </c>
      <c r="D746" s="81" t="s">
        <v>2312</v>
      </c>
      <c r="E746" s="82">
        <v>3950</v>
      </c>
      <c r="F746" s="82">
        <v>2827.17</v>
      </c>
      <c r="G746" s="82">
        <v>1122.83</v>
      </c>
    </row>
    <row r="747" spans="1:7">
      <c r="A747" s="1" t="s">
        <v>1001</v>
      </c>
      <c r="B747" t="s">
        <v>1105</v>
      </c>
      <c r="C747" s="81" t="s">
        <v>2313</v>
      </c>
      <c r="D747" s="81" t="s">
        <v>1107</v>
      </c>
      <c r="E747" s="82">
        <v>11392.36</v>
      </c>
      <c r="F747" s="82">
        <v>3085.44</v>
      </c>
      <c r="G747" s="82">
        <v>8306.92</v>
      </c>
    </row>
    <row r="748" spans="1:7">
      <c r="A748" s="1" t="s">
        <v>1001</v>
      </c>
      <c r="B748" t="s">
        <v>1105</v>
      </c>
      <c r="C748" s="81" t="s">
        <v>2314</v>
      </c>
      <c r="D748" s="81" t="s">
        <v>1107</v>
      </c>
      <c r="E748" s="82">
        <v>5676.82</v>
      </c>
      <c r="F748" s="82">
        <v>1951.4</v>
      </c>
      <c r="G748" s="82">
        <v>3725.42</v>
      </c>
    </row>
    <row r="749" spans="1:7">
      <c r="A749" s="1" t="s">
        <v>1001</v>
      </c>
      <c r="B749" t="s">
        <v>1105</v>
      </c>
      <c r="C749" s="81" t="s">
        <v>2315</v>
      </c>
      <c r="D749" s="81" t="s">
        <v>2316</v>
      </c>
      <c r="E749" s="82">
        <v>2415.9699999999998</v>
      </c>
      <c r="F749" s="82">
        <v>327.17</v>
      </c>
      <c r="G749" s="82">
        <v>2088.8000000000002</v>
      </c>
    </row>
    <row r="750" spans="1:7">
      <c r="A750" s="1" t="s">
        <v>1001</v>
      </c>
      <c r="B750" t="s">
        <v>1105</v>
      </c>
      <c r="C750" s="81" t="s">
        <v>2317</v>
      </c>
      <c r="D750" s="81" t="s">
        <v>2318</v>
      </c>
      <c r="E750" s="82">
        <v>780</v>
      </c>
      <c r="F750" s="82">
        <v>235.61</v>
      </c>
      <c r="G750" s="82">
        <v>544.39</v>
      </c>
    </row>
    <row r="751" spans="1:7">
      <c r="A751" s="1" t="s">
        <v>1001</v>
      </c>
      <c r="B751" t="s">
        <v>1105</v>
      </c>
      <c r="C751" s="81" t="s">
        <v>2319</v>
      </c>
      <c r="D751" s="81" t="s">
        <v>2146</v>
      </c>
      <c r="E751" s="82">
        <v>500.56</v>
      </c>
      <c r="F751" s="82">
        <v>119.92</v>
      </c>
      <c r="G751" s="82">
        <v>380.64</v>
      </c>
    </row>
    <row r="752" spans="1:7">
      <c r="A752" s="1" t="s">
        <v>1001</v>
      </c>
      <c r="B752" t="s">
        <v>1105</v>
      </c>
      <c r="C752" s="81" t="s">
        <v>2320</v>
      </c>
      <c r="D752" s="81" t="s">
        <v>1123</v>
      </c>
      <c r="E752" s="82">
        <v>326.63</v>
      </c>
      <c r="F752" s="82">
        <v>208.23</v>
      </c>
      <c r="G752" s="82">
        <v>118.4</v>
      </c>
    </row>
    <row r="753" spans="1:7">
      <c r="A753" s="1" t="s">
        <v>1002</v>
      </c>
      <c r="B753" t="s">
        <v>1827</v>
      </c>
      <c r="C753" s="81" t="s">
        <v>2321</v>
      </c>
      <c r="D753" s="81" t="s">
        <v>2322</v>
      </c>
      <c r="E753" s="82">
        <v>611.92999999999995</v>
      </c>
      <c r="F753" s="82">
        <v>135.99</v>
      </c>
      <c r="G753" s="82">
        <v>475.94</v>
      </c>
    </row>
    <row r="754" spans="1:7">
      <c r="A754" s="1" t="s">
        <v>1002</v>
      </c>
      <c r="B754" t="s">
        <v>1012</v>
      </c>
      <c r="C754" s="81" t="s">
        <v>2323</v>
      </c>
      <c r="D754" s="81" t="s">
        <v>2324</v>
      </c>
      <c r="E754" s="82">
        <v>2850</v>
      </c>
      <c r="F754" s="82">
        <v>1816.89</v>
      </c>
      <c r="G754" s="82">
        <v>1033.1099999999999</v>
      </c>
    </row>
    <row r="755" spans="1:7">
      <c r="A755" s="1" t="s">
        <v>1002</v>
      </c>
      <c r="B755" t="s">
        <v>1012</v>
      </c>
      <c r="C755" s="81" t="s">
        <v>2325</v>
      </c>
      <c r="D755" s="81" t="s">
        <v>1090</v>
      </c>
      <c r="E755" s="82">
        <v>1036</v>
      </c>
      <c r="F755" s="82">
        <v>735.56</v>
      </c>
      <c r="G755" s="82">
        <v>300.44</v>
      </c>
    </row>
    <row r="756" spans="1:7">
      <c r="A756" s="1" t="s">
        <v>1002</v>
      </c>
      <c r="B756" t="s">
        <v>1012</v>
      </c>
      <c r="C756" s="81" t="s">
        <v>2326</v>
      </c>
      <c r="D756" s="81" t="s">
        <v>1090</v>
      </c>
      <c r="E756" s="82">
        <v>513</v>
      </c>
      <c r="F756" s="82">
        <v>327.04000000000002</v>
      </c>
      <c r="G756" s="82">
        <v>185.96</v>
      </c>
    </row>
    <row r="757" spans="1:7">
      <c r="A757" s="1" t="s">
        <v>1002</v>
      </c>
      <c r="B757" t="s">
        <v>1012</v>
      </c>
      <c r="C757" s="81" t="s">
        <v>2327</v>
      </c>
      <c r="D757" s="81" t="s">
        <v>2328</v>
      </c>
      <c r="E757" s="82">
        <v>405.76</v>
      </c>
      <c r="F757" s="82">
        <v>258.67</v>
      </c>
      <c r="G757" s="82">
        <v>147.09</v>
      </c>
    </row>
    <row r="758" spans="1:7">
      <c r="A758" s="1" t="s">
        <v>1002</v>
      </c>
      <c r="B758" t="s">
        <v>1012</v>
      </c>
      <c r="C758" s="81" t="s">
        <v>2329</v>
      </c>
      <c r="D758" s="81" t="s">
        <v>2160</v>
      </c>
      <c r="E758" s="82">
        <v>393.96</v>
      </c>
      <c r="F758" s="82">
        <v>32.83</v>
      </c>
      <c r="G758" s="82">
        <v>361.13</v>
      </c>
    </row>
    <row r="759" spans="1:7">
      <c r="A759" s="1" t="s">
        <v>1002</v>
      </c>
      <c r="B759" t="s">
        <v>1012</v>
      </c>
      <c r="C759" s="81" t="s">
        <v>2330</v>
      </c>
      <c r="D759" s="81" t="s">
        <v>1090</v>
      </c>
      <c r="E759" s="82">
        <v>15628</v>
      </c>
      <c r="F759" s="82">
        <v>15428.68</v>
      </c>
      <c r="G759" s="82">
        <v>199.32</v>
      </c>
    </row>
    <row r="760" spans="1:7">
      <c r="A760" s="1" t="s">
        <v>1002</v>
      </c>
      <c r="B760" t="s">
        <v>1857</v>
      </c>
      <c r="C760" s="81" t="s">
        <v>2331</v>
      </c>
      <c r="D760" s="81" t="s">
        <v>1090</v>
      </c>
      <c r="E760" s="82">
        <v>48000</v>
      </c>
      <c r="F760" s="82">
        <v>46315.78</v>
      </c>
      <c r="G760" s="82">
        <v>1684.22</v>
      </c>
    </row>
    <row r="761" spans="1:7">
      <c r="A761" s="1" t="s">
        <v>1002</v>
      </c>
      <c r="B761" t="s">
        <v>1857</v>
      </c>
      <c r="C761" s="81" t="s">
        <v>2332</v>
      </c>
      <c r="D761" s="81" t="s">
        <v>2333</v>
      </c>
      <c r="E761" s="82">
        <v>5816.04</v>
      </c>
      <c r="F761" s="82">
        <v>5622.18</v>
      </c>
      <c r="G761" s="82">
        <v>193.86</v>
      </c>
    </row>
    <row r="762" spans="1:7">
      <c r="A762" s="1" t="s">
        <v>1002</v>
      </c>
      <c r="B762" t="s">
        <v>1857</v>
      </c>
      <c r="C762" s="81" t="s">
        <v>2334</v>
      </c>
      <c r="D762" s="81" t="s">
        <v>2335</v>
      </c>
      <c r="E762" s="82">
        <v>1613.4</v>
      </c>
      <c r="F762" s="82">
        <v>1538.35</v>
      </c>
      <c r="G762" s="82">
        <v>75.05</v>
      </c>
    </row>
    <row r="763" spans="1:7">
      <c r="A763" s="1" t="s">
        <v>1002</v>
      </c>
      <c r="B763" t="s">
        <v>1857</v>
      </c>
      <c r="C763" s="81" t="s">
        <v>2336</v>
      </c>
      <c r="D763" s="81" t="s">
        <v>2337</v>
      </c>
      <c r="E763" s="82">
        <v>1263.5</v>
      </c>
      <c r="F763" s="82">
        <v>1218.3699999999999</v>
      </c>
      <c r="G763" s="82">
        <v>45.13</v>
      </c>
    </row>
    <row r="764" spans="1:7">
      <c r="A764" s="1" t="s">
        <v>1002</v>
      </c>
      <c r="B764" t="s">
        <v>1857</v>
      </c>
      <c r="C764" s="81" t="s">
        <v>2338</v>
      </c>
      <c r="D764" s="81" t="s">
        <v>2339</v>
      </c>
      <c r="E764" s="82">
        <v>1242</v>
      </c>
      <c r="F764" s="82">
        <v>1196</v>
      </c>
      <c r="G764" s="82">
        <v>46</v>
      </c>
    </row>
    <row r="765" spans="1:7">
      <c r="A765" s="1" t="s">
        <v>1002</v>
      </c>
      <c r="B765" t="s">
        <v>1857</v>
      </c>
      <c r="C765" s="81" t="s">
        <v>2340</v>
      </c>
      <c r="D765" s="81" t="s">
        <v>2341</v>
      </c>
      <c r="E765" s="82">
        <v>1114</v>
      </c>
      <c r="F765" s="82">
        <v>752.19</v>
      </c>
      <c r="G765" s="82">
        <v>361.81</v>
      </c>
    </row>
    <row r="766" spans="1:7">
      <c r="A766" s="1" t="s">
        <v>1002</v>
      </c>
      <c r="B766" t="s">
        <v>1857</v>
      </c>
      <c r="C766" s="81" t="s">
        <v>2342</v>
      </c>
      <c r="D766" s="81" t="s">
        <v>1216</v>
      </c>
      <c r="E766" s="82">
        <v>648.25</v>
      </c>
      <c r="F766" s="82">
        <v>633.86</v>
      </c>
      <c r="G766" s="82">
        <v>14.39</v>
      </c>
    </row>
    <row r="767" spans="1:7">
      <c r="A767" s="1" t="s">
        <v>1002</v>
      </c>
      <c r="B767" t="s">
        <v>1857</v>
      </c>
      <c r="C767" s="81" t="s">
        <v>2343</v>
      </c>
      <c r="D767" s="81" t="s">
        <v>1090</v>
      </c>
      <c r="E767" s="82">
        <v>295</v>
      </c>
      <c r="F767" s="82">
        <v>284.67</v>
      </c>
      <c r="G767" s="82">
        <v>10.33</v>
      </c>
    </row>
    <row r="768" spans="1:7">
      <c r="A768" s="1" t="s">
        <v>1002</v>
      </c>
      <c r="B768" t="s">
        <v>1857</v>
      </c>
      <c r="C768" s="81" t="s">
        <v>2344</v>
      </c>
      <c r="D768" s="81" t="s">
        <v>1216</v>
      </c>
      <c r="E768" s="82">
        <v>130.06</v>
      </c>
      <c r="F768" s="82">
        <v>127.16</v>
      </c>
      <c r="G768" s="82">
        <v>2.9</v>
      </c>
    </row>
    <row r="769" spans="1:7">
      <c r="A769" s="1" t="s">
        <v>1002</v>
      </c>
      <c r="B769" t="s">
        <v>1073</v>
      </c>
      <c r="C769" s="81" t="s">
        <v>2345</v>
      </c>
      <c r="D769" s="81" t="s">
        <v>2346</v>
      </c>
      <c r="E769" s="82">
        <v>4647.75</v>
      </c>
      <c r="F769" s="82">
        <v>2541.7600000000002</v>
      </c>
      <c r="G769" s="82">
        <v>2105.9899999999998</v>
      </c>
    </row>
    <row r="770" spans="1:7">
      <c r="A770" s="1" t="s">
        <v>1002</v>
      </c>
      <c r="B770" t="s">
        <v>1073</v>
      </c>
      <c r="C770" s="81" t="s">
        <v>2347</v>
      </c>
      <c r="D770" s="81" t="s">
        <v>1075</v>
      </c>
      <c r="E770" s="82">
        <v>1533.54</v>
      </c>
      <c r="F770" s="82">
        <v>1088.82</v>
      </c>
      <c r="G770" s="82">
        <v>444.72</v>
      </c>
    </row>
    <row r="771" spans="1:7">
      <c r="A771" s="1" t="s">
        <v>1002</v>
      </c>
      <c r="B771" t="s">
        <v>1073</v>
      </c>
      <c r="C771" s="81" t="s">
        <v>2348</v>
      </c>
      <c r="D771" s="81" t="s">
        <v>1077</v>
      </c>
      <c r="E771" s="82">
        <v>569.99</v>
      </c>
      <c r="F771" s="82">
        <v>363.37</v>
      </c>
      <c r="G771" s="82">
        <v>206.62</v>
      </c>
    </row>
    <row r="772" spans="1:7">
      <c r="A772" s="1" t="s">
        <v>1002</v>
      </c>
      <c r="B772" t="s">
        <v>1073</v>
      </c>
      <c r="C772" s="81" t="s">
        <v>2349</v>
      </c>
      <c r="D772" s="81" t="s">
        <v>2350</v>
      </c>
      <c r="E772" s="82">
        <v>67.38</v>
      </c>
      <c r="F772" s="82">
        <v>29.95</v>
      </c>
      <c r="G772" s="82">
        <v>37.43</v>
      </c>
    </row>
    <row r="773" spans="1:7">
      <c r="A773" s="1" t="s">
        <v>1002</v>
      </c>
      <c r="B773" t="s">
        <v>1091</v>
      </c>
      <c r="C773" s="81" t="s">
        <v>2351</v>
      </c>
      <c r="D773" s="81" t="s">
        <v>2352</v>
      </c>
      <c r="E773" s="82">
        <v>960</v>
      </c>
      <c r="F773" s="82">
        <v>346.66</v>
      </c>
      <c r="G773" s="82">
        <v>613.34</v>
      </c>
    </row>
    <row r="774" spans="1:7">
      <c r="A774" s="1" t="s">
        <v>1002</v>
      </c>
      <c r="B774" t="s">
        <v>1091</v>
      </c>
      <c r="C774" s="81" t="s">
        <v>2353</v>
      </c>
      <c r="D774" s="81" t="s">
        <v>1097</v>
      </c>
      <c r="E774" s="82">
        <v>496.91</v>
      </c>
      <c r="F774" s="82">
        <v>352.81</v>
      </c>
      <c r="G774" s="82">
        <v>144.1</v>
      </c>
    </row>
    <row r="775" spans="1:7">
      <c r="A775" s="1" t="s">
        <v>1002</v>
      </c>
      <c r="B775" t="s">
        <v>1091</v>
      </c>
      <c r="C775" s="81" t="s">
        <v>2354</v>
      </c>
      <c r="D775" s="81" t="s">
        <v>2355</v>
      </c>
      <c r="E775" s="82">
        <v>428.05</v>
      </c>
      <c r="F775" s="82">
        <v>154.58000000000001</v>
      </c>
      <c r="G775" s="82">
        <v>273.47000000000003</v>
      </c>
    </row>
    <row r="776" spans="1:7">
      <c r="A776" s="1" t="s">
        <v>1002</v>
      </c>
      <c r="B776" t="s">
        <v>1091</v>
      </c>
      <c r="C776" s="81" t="s">
        <v>2356</v>
      </c>
      <c r="D776" s="81" t="s">
        <v>1097</v>
      </c>
      <c r="E776" s="82">
        <v>231.65</v>
      </c>
      <c r="F776" s="82">
        <v>126.69</v>
      </c>
      <c r="G776" s="82">
        <v>104.96</v>
      </c>
    </row>
    <row r="777" spans="1:7">
      <c r="A777" s="1" t="s">
        <v>1002</v>
      </c>
      <c r="B777" t="s">
        <v>1091</v>
      </c>
      <c r="C777" s="81" t="s">
        <v>2357</v>
      </c>
      <c r="D777" s="81" t="s">
        <v>1097</v>
      </c>
      <c r="E777" s="82">
        <v>229.02</v>
      </c>
      <c r="F777" s="82">
        <v>125.24</v>
      </c>
      <c r="G777" s="82">
        <v>103.78</v>
      </c>
    </row>
    <row r="778" spans="1:7">
      <c r="A778" s="1" t="s">
        <v>1002</v>
      </c>
      <c r="B778" t="s">
        <v>1100</v>
      </c>
      <c r="C778" s="81" t="s">
        <v>2358</v>
      </c>
      <c r="D778" s="81" t="s">
        <v>1102</v>
      </c>
      <c r="E778" s="82">
        <v>3918</v>
      </c>
      <c r="F778" s="82">
        <v>2804.27</v>
      </c>
      <c r="G778" s="82">
        <v>1113.73</v>
      </c>
    </row>
    <row r="779" spans="1:7">
      <c r="A779" s="1" t="s">
        <v>1002</v>
      </c>
      <c r="B779" t="s">
        <v>1100</v>
      </c>
      <c r="C779" s="81" t="s">
        <v>2359</v>
      </c>
      <c r="D779" s="81" t="s">
        <v>2360</v>
      </c>
      <c r="E779" s="82">
        <v>21650</v>
      </c>
      <c r="F779" s="82">
        <v>21564.81</v>
      </c>
      <c r="G779" s="82">
        <v>85.19</v>
      </c>
    </row>
    <row r="780" spans="1:7">
      <c r="A780" s="1" t="s">
        <v>1002</v>
      </c>
      <c r="B780" t="s">
        <v>1105</v>
      </c>
      <c r="C780" s="81" t="s">
        <v>2361</v>
      </c>
      <c r="D780" s="81" t="s">
        <v>2362</v>
      </c>
      <c r="E780" s="82">
        <v>38129.379999999997</v>
      </c>
      <c r="F780" s="82">
        <v>24307.63</v>
      </c>
      <c r="G780" s="82">
        <v>13821.75</v>
      </c>
    </row>
    <row r="781" spans="1:7">
      <c r="A781" s="1" t="s">
        <v>1002</v>
      </c>
      <c r="B781" t="s">
        <v>1105</v>
      </c>
      <c r="C781" s="81" t="s">
        <v>2363</v>
      </c>
      <c r="D781" s="81" t="s">
        <v>2364</v>
      </c>
      <c r="E781" s="82">
        <v>7943.84</v>
      </c>
      <c r="F781" s="82">
        <v>5064.2299999999996</v>
      </c>
      <c r="G781" s="82">
        <v>2879.61</v>
      </c>
    </row>
    <row r="782" spans="1:7">
      <c r="A782" s="1" t="s">
        <v>1002</v>
      </c>
      <c r="B782" t="s">
        <v>1105</v>
      </c>
      <c r="C782" s="81" t="s">
        <v>2365</v>
      </c>
      <c r="D782" s="81" t="s">
        <v>1107</v>
      </c>
      <c r="E782" s="82">
        <v>1650</v>
      </c>
      <c r="F782" s="82">
        <v>1051.8800000000001</v>
      </c>
      <c r="G782" s="82">
        <v>598.12</v>
      </c>
    </row>
    <row r="783" spans="1:7">
      <c r="A783" s="1" t="s">
        <v>1002</v>
      </c>
      <c r="B783" t="s">
        <v>1105</v>
      </c>
      <c r="C783" s="81" t="s">
        <v>2366</v>
      </c>
      <c r="D783" s="81" t="s">
        <v>2367</v>
      </c>
      <c r="E783" s="82">
        <v>688.5</v>
      </c>
      <c r="F783" s="82">
        <v>78.89</v>
      </c>
      <c r="G783" s="82">
        <v>609.61</v>
      </c>
    </row>
    <row r="784" spans="1:7">
      <c r="A784" s="1" t="s">
        <v>1002</v>
      </c>
      <c r="B784" t="s">
        <v>1105</v>
      </c>
      <c r="C784" s="81" t="s">
        <v>2368</v>
      </c>
      <c r="D784" s="81" t="s">
        <v>1107</v>
      </c>
      <c r="E784" s="82">
        <v>589.4</v>
      </c>
      <c r="F784" s="82">
        <v>122.8</v>
      </c>
      <c r="G784" s="82">
        <v>466.6</v>
      </c>
    </row>
    <row r="785" spans="1:7">
      <c r="A785" s="1" t="s">
        <v>1002</v>
      </c>
      <c r="B785" t="s">
        <v>1105</v>
      </c>
      <c r="C785" s="81" t="s">
        <v>2369</v>
      </c>
      <c r="D785" s="81" t="s">
        <v>1107</v>
      </c>
      <c r="E785" s="82">
        <v>550</v>
      </c>
      <c r="F785" s="82">
        <v>350.63</v>
      </c>
      <c r="G785" s="82">
        <v>199.37</v>
      </c>
    </row>
    <row r="786" spans="1:7">
      <c r="A786" s="1" t="s">
        <v>1002</v>
      </c>
      <c r="B786" t="s">
        <v>1105</v>
      </c>
      <c r="C786" s="81" t="s">
        <v>2370</v>
      </c>
      <c r="D786" s="81" t="s">
        <v>2371</v>
      </c>
      <c r="E786" s="82">
        <v>364.36</v>
      </c>
      <c r="F786" s="82">
        <v>232.28</v>
      </c>
      <c r="G786" s="82">
        <v>132.08000000000001</v>
      </c>
    </row>
    <row r="787" spans="1:7">
      <c r="A787" s="1" t="s">
        <v>1002</v>
      </c>
      <c r="B787" t="s">
        <v>1105</v>
      </c>
      <c r="C787" s="81" t="s">
        <v>2372</v>
      </c>
      <c r="D787" s="81" t="s">
        <v>1123</v>
      </c>
      <c r="E787" s="82">
        <v>326.63</v>
      </c>
      <c r="F787" s="82">
        <v>208.23</v>
      </c>
      <c r="G787" s="82">
        <v>118.4</v>
      </c>
    </row>
    <row r="788" spans="1:7">
      <c r="A788" s="1" t="s">
        <v>1002</v>
      </c>
      <c r="B788" t="s">
        <v>1105</v>
      </c>
      <c r="C788" s="81" t="s">
        <v>2373</v>
      </c>
      <c r="D788" s="81" t="s">
        <v>1719</v>
      </c>
      <c r="E788" s="82">
        <v>283.5</v>
      </c>
      <c r="F788" s="82">
        <v>155.04</v>
      </c>
      <c r="G788" s="82">
        <v>128.46</v>
      </c>
    </row>
    <row r="789" spans="1:7">
      <c r="A789" s="1" t="s">
        <v>1002</v>
      </c>
      <c r="B789" t="s">
        <v>1105</v>
      </c>
      <c r="C789" s="81" t="s">
        <v>2374</v>
      </c>
      <c r="D789" s="81" t="s">
        <v>1090</v>
      </c>
      <c r="E789" s="82">
        <v>2019</v>
      </c>
      <c r="F789" s="82">
        <v>1968.7</v>
      </c>
      <c r="G789" s="82">
        <v>50.3</v>
      </c>
    </row>
    <row r="790" spans="1:7">
      <c r="A790" s="1" t="s">
        <v>1003</v>
      </c>
      <c r="B790" t="s">
        <v>1012</v>
      </c>
      <c r="C790" s="81" t="s">
        <v>2375</v>
      </c>
      <c r="D790" s="81" t="s">
        <v>2376</v>
      </c>
      <c r="E790" s="82">
        <v>3289.84</v>
      </c>
      <c r="F790" s="82">
        <v>2526.6</v>
      </c>
      <c r="G790" s="82">
        <v>763.24</v>
      </c>
    </row>
    <row r="791" spans="1:7">
      <c r="A791" s="1" t="s">
        <v>1003</v>
      </c>
      <c r="B791" t="s">
        <v>1012</v>
      </c>
      <c r="C791" s="81" t="s">
        <v>2377</v>
      </c>
      <c r="D791" s="81" t="s">
        <v>1846</v>
      </c>
      <c r="E791" s="82">
        <v>4760</v>
      </c>
      <c r="F791" s="82">
        <v>3655.7</v>
      </c>
      <c r="G791" s="82">
        <v>1104.3</v>
      </c>
    </row>
    <row r="792" spans="1:7">
      <c r="A792" s="1" t="s">
        <v>1003</v>
      </c>
      <c r="B792" t="s">
        <v>1012</v>
      </c>
      <c r="C792" s="81" t="s">
        <v>2378</v>
      </c>
      <c r="D792" s="81" t="s">
        <v>1846</v>
      </c>
      <c r="E792" s="82">
        <v>2640</v>
      </c>
      <c r="F792" s="82">
        <v>2027.52</v>
      </c>
      <c r="G792" s="82">
        <v>612.48</v>
      </c>
    </row>
    <row r="793" spans="1:7">
      <c r="A793" s="1" t="s">
        <v>1003</v>
      </c>
      <c r="B793" t="s">
        <v>1012</v>
      </c>
      <c r="C793" s="81" t="s">
        <v>2379</v>
      </c>
      <c r="D793" s="81" t="s">
        <v>2380</v>
      </c>
      <c r="E793" s="82">
        <v>1320</v>
      </c>
      <c r="F793" s="82">
        <v>1013.76</v>
      </c>
      <c r="G793" s="82">
        <v>306.24</v>
      </c>
    </row>
    <row r="794" spans="1:7">
      <c r="A794" s="1" t="s">
        <v>1003</v>
      </c>
      <c r="B794" t="s">
        <v>1012</v>
      </c>
      <c r="C794" s="81" t="s">
        <v>2381</v>
      </c>
      <c r="D794" s="81" t="s">
        <v>2382</v>
      </c>
      <c r="E794" s="82">
        <v>997.08</v>
      </c>
      <c r="F794" s="82">
        <v>363.53</v>
      </c>
      <c r="G794" s="82">
        <v>633.54999999999995</v>
      </c>
    </row>
    <row r="795" spans="1:7">
      <c r="A795" s="1" t="s">
        <v>1003</v>
      </c>
      <c r="B795" t="s">
        <v>1012</v>
      </c>
      <c r="C795" s="81" t="s">
        <v>2383</v>
      </c>
      <c r="D795" s="81" t="s">
        <v>2384</v>
      </c>
      <c r="E795" s="82">
        <v>390.16</v>
      </c>
      <c r="F795" s="82">
        <v>130.05000000000001</v>
      </c>
      <c r="G795" s="82">
        <v>260.11</v>
      </c>
    </row>
    <row r="796" spans="1:7">
      <c r="A796" s="1" t="s">
        <v>1003</v>
      </c>
      <c r="B796" t="s">
        <v>1012</v>
      </c>
      <c r="C796" s="81" t="s">
        <v>2385</v>
      </c>
      <c r="D796" s="81" t="s">
        <v>2386</v>
      </c>
      <c r="E796" s="82">
        <v>270</v>
      </c>
      <c r="F796" s="82">
        <v>207.36</v>
      </c>
      <c r="G796" s="82">
        <v>62.64</v>
      </c>
    </row>
    <row r="797" spans="1:7">
      <c r="A797" s="1" t="s">
        <v>1003</v>
      </c>
      <c r="B797" t="s">
        <v>1012</v>
      </c>
      <c r="C797" s="81" t="s">
        <v>2387</v>
      </c>
      <c r="D797" s="81" t="s">
        <v>2388</v>
      </c>
      <c r="E797" s="82">
        <v>205.49</v>
      </c>
      <c r="F797" s="82">
        <v>23.55</v>
      </c>
      <c r="G797" s="82">
        <v>181.94</v>
      </c>
    </row>
    <row r="798" spans="1:7">
      <c r="A798" s="1" t="s">
        <v>1003</v>
      </c>
      <c r="B798" t="s">
        <v>1012</v>
      </c>
      <c r="C798" s="81" t="s">
        <v>2389</v>
      </c>
      <c r="D798" s="81" t="s">
        <v>2388</v>
      </c>
      <c r="E798" s="82">
        <v>205.49</v>
      </c>
      <c r="F798" s="82">
        <v>23.55</v>
      </c>
      <c r="G798" s="82">
        <v>181.94</v>
      </c>
    </row>
    <row r="799" spans="1:7">
      <c r="A799" s="1" t="s">
        <v>1003</v>
      </c>
      <c r="B799" t="s">
        <v>1012</v>
      </c>
      <c r="C799" s="81" t="s">
        <v>2390</v>
      </c>
      <c r="D799" s="81" t="s">
        <v>2391</v>
      </c>
      <c r="E799" s="82">
        <v>75</v>
      </c>
      <c r="F799" s="82">
        <v>57.6</v>
      </c>
      <c r="G799" s="82">
        <v>17.399999999999999</v>
      </c>
    </row>
    <row r="800" spans="1:7">
      <c r="A800" s="1" t="s">
        <v>1003</v>
      </c>
      <c r="B800" t="s">
        <v>1012</v>
      </c>
      <c r="C800" s="81" t="s">
        <v>2392</v>
      </c>
      <c r="D800" s="81" t="s">
        <v>1090</v>
      </c>
      <c r="E800" s="82">
        <v>7465</v>
      </c>
      <c r="F800" s="82">
        <v>7346</v>
      </c>
      <c r="G800" s="82">
        <v>119</v>
      </c>
    </row>
    <row r="801" spans="1:7">
      <c r="A801" s="1" t="s">
        <v>1003</v>
      </c>
      <c r="B801" t="s">
        <v>1857</v>
      </c>
      <c r="C801" s="81" t="s">
        <v>2393</v>
      </c>
      <c r="D801" s="81" t="s">
        <v>1090</v>
      </c>
      <c r="E801" s="82">
        <v>60430</v>
      </c>
      <c r="F801" s="82">
        <v>53877.36</v>
      </c>
      <c r="G801" s="82">
        <v>6552.64</v>
      </c>
    </row>
    <row r="802" spans="1:7">
      <c r="A802" s="1" t="s">
        <v>1003</v>
      </c>
      <c r="B802" t="s">
        <v>1857</v>
      </c>
      <c r="C802" s="81" t="s">
        <v>2394</v>
      </c>
      <c r="D802" s="81" t="s">
        <v>2395</v>
      </c>
      <c r="E802" s="82">
        <v>60000</v>
      </c>
      <c r="F802" s="82">
        <v>53493.98</v>
      </c>
      <c r="G802" s="82">
        <v>6506.02</v>
      </c>
    </row>
    <row r="803" spans="1:7">
      <c r="A803" s="1" t="s">
        <v>1003</v>
      </c>
      <c r="B803" t="s">
        <v>1857</v>
      </c>
      <c r="C803" s="81" t="s">
        <v>2396</v>
      </c>
      <c r="D803" s="81" t="s">
        <v>2397</v>
      </c>
      <c r="E803" s="82">
        <v>9865.66</v>
      </c>
      <c r="F803" s="82">
        <v>8795.8799999999992</v>
      </c>
      <c r="G803" s="82">
        <v>1069.78</v>
      </c>
    </row>
    <row r="804" spans="1:7">
      <c r="A804" s="1" t="s">
        <v>1003</v>
      </c>
      <c r="B804" t="s">
        <v>1857</v>
      </c>
      <c r="C804" s="81" t="s">
        <v>2398</v>
      </c>
      <c r="D804" s="81" t="s">
        <v>2399</v>
      </c>
      <c r="E804" s="82">
        <v>7250</v>
      </c>
      <c r="F804" s="82">
        <v>6473.25</v>
      </c>
      <c r="G804" s="82">
        <v>776.75</v>
      </c>
    </row>
    <row r="805" spans="1:7">
      <c r="A805" s="1" t="s">
        <v>1003</v>
      </c>
      <c r="B805" t="s">
        <v>1857</v>
      </c>
      <c r="C805" s="81" t="s">
        <v>2400</v>
      </c>
      <c r="D805" s="81" t="s">
        <v>2399</v>
      </c>
      <c r="E805" s="82">
        <v>7250</v>
      </c>
      <c r="F805" s="82">
        <v>6473.25</v>
      </c>
      <c r="G805" s="82">
        <v>776.75</v>
      </c>
    </row>
    <row r="806" spans="1:7">
      <c r="A806" s="1" t="s">
        <v>1003</v>
      </c>
      <c r="B806" t="s">
        <v>1857</v>
      </c>
      <c r="C806" s="81" t="s">
        <v>2401</v>
      </c>
      <c r="D806" s="81" t="s">
        <v>1090</v>
      </c>
      <c r="E806" s="82">
        <v>4710.68</v>
      </c>
      <c r="F806" s="82">
        <v>4199.88</v>
      </c>
      <c r="G806" s="82">
        <v>510.8</v>
      </c>
    </row>
    <row r="807" spans="1:7">
      <c r="A807" s="1" t="s">
        <v>1003</v>
      </c>
      <c r="B807" t="s">
        <v>1857</v>
      </c>
      <c r="C807" s="81" t="s">
        <v>2402</v>
      </c>
      <c r="D807" s="81" t="s">
        <v>2403</v>
      </c>
      <c r="E807" s="82">
        <v>3480.58</v>
      </c>
      <c r="F807" s="82">
        <v>3103.19</v>
      </c>
      <c r="G807" s="82">
        <v>377.39</v>
      </c>
    </row>
    <row r="808" spans="1:7">
      <c r="A808" s="1" t="s">
        <v>1003</v>
      </c>
      <c r="B808" t="s">
        <v>1857</v>
      </c>
      <c r="C808" s="81" t="s">
        <v>2404</v>
      </c>
      <c r="D808" s="81" t="s">
        <v>2405</v>
      </c>
      <c r="E808" s="82">
        <v>2913.91</v>
      </c>
      <c r="F808" s="82">
        <v>294.16000000000003</v>
      </c>
      <c r="G808" s="82">
        <v>2619.75</v>
      </c>
    </row>
    <row r="809" spans="1:7">
      <c r="A809" s="1" t="s">
        <v>1003</v>
      </c>
      <c r="B809" t="s">
        <v>1857</v>
      </c>
      <c r="C809" s="81" t="s">
        <v>2406</v>
      </c>
      <c r="D809" s="81" t="s">
        <v>2407</v>
      </c>
      <c r="E809" s="82">
        <v>872.78</v>
      </c>
      <c r="F809" s="82">
        <v>778.18</v>
      </c>
      <c r="G809" s="82">
        <v>94.6</v>
      </c>
    </row>
    <row r="810" spans="1:7">
      <c r="A810" s="1" t="s">
        <v>1003</v>
      </c>
      <c r="B810" t="s">
        <v>1857</v>
      </c>
      <c r="C810" s="81" t="s">
        <v>2408</v>
      </c>
      <c r="D810" s="81" t="s">
        <v>2409</v>
      </c>
      <c r="E810" s="82">
        <v>700</v>
      </c>
      <c r="F810" s="82">
        <v>581.13</v>
      </c>
      <c r="G810" s="82">
        <v>118.87</v>
      </c>
    </row>
    <row r="811" spans="1:7">
      <c r="A811" s="1" t="s">
        <v>1003</v>
      </c>
      <c r="B811" t="s">
        <v>1857</v>
      </c>
      <c r="C811" s="81" t="s">
        <v>2410</v>
      </c>
      <c r="D811" s="81" t="s">
        <v>1090</v>
      </c>
      <c r="E811" s="82">
        <v>550</v>
      </c>
      <c r="F811" s="82">
        <v>55.5</v>
      </c>
      <c r="G811" s="82">
        <v>494.5</v>
      </c>
    </row>
    <row r="812" spans="1:7">
      <c r="A812" s="1" t="s">
        <v>1003</v>
      </c>
      <c r="B812" t="s">
        <v>1857</v>
      </c>
      <c r="C812" s="81" t="s">
        <v>2411</v>
      </c>
      <c r="D812" s="81" t="s">
        <v>2412</v>
      </c>
      <c r="E812" s="82">
        <v>489.1</v>
      </c>
      <c r="F812" s="82">
        <v>410.49</v>
      </c>
      <c r="G812" s="82">
        <v>78.61</v>
      </c>
    </row>
    <row r="813" spans="1:7">
      <c r="A813" s="1" t="s">
        <v>1003</v>
      </c>
      <c r="B813" t="s">
        <v>1073</v>
      </c>
      <c r="C813" s="81" t="s">
        <v>2413</v>
      </c>
      <c r="D813" s="81" t="s">
        <v>2414</v>
      </c>
      <c r="E813" s="82">
        <v>515.51</v>
      </c>
      <c r="F813" s="82">
        <v>14.32</v>
      </c>
      <c r="G813" s="82">
        <v>501.19</v>
      </c>
    </row>
    <row r="814" spans="1:7">
      <c r="A814" s="1" t="s">
        <v>1003</v>
      </c>
      <c r="B814" t="s">
        <v>1073</v>
      </c>
      <c r="C814" s="81" t="s">
        <v>2415</v>
      </c>
      <c r="D814" s="81" t="s">
        <v>2251</v>
      </c>
      <c r="E814" s="82">
        <v>888.56</v>
      </c>
      <c r="F814" s="82">
        <v>630.88</v>
      </c>
      <c r="G814" s="82">
        <v>257.68</v>
      </c>
    </row>
    <row r="815" spans="1:7">
      <c r="A815" s="1" t="s">
        <v>1003</v>
      </c>
      <c r="B815" t="s">
        <v>1073</v>
      </c>
      <c r="C815" s="81" t="s">
        <v>2416</v>
      </c>
      <c r="D815" s="81" t="s">
        <v>1075</v>
      </c>
      <c r="E815" s="82">
        <v>644.98</v>
      </c>
      <c r="F815" s="82">
        <v>457.93</v>
      </c>
      <c r="G815" s="82">
        <v>187.05</v>
      </c>
    </row>
    <row r="816" spans="1:7">
      <c r="A816" s="1" t="s">
        <v>1003</v>
      </c>
      <c r="B816" t="s">
        <v>1073</v>
      </c>
      <c r="C816" s="81" t="s">
        <v>2417</v>
      </c>
      <c r="D816" s="81" t="s">
        <v>2418</v>
      </c>
      <c r="E816" s="82">
        <v>569.99</v>
      </c>
      <c r="F816" s="82">
        <v>404.69</v>
      </c>
      <c r="G816" s="82">
        <v>165.3</v>
      </c>
    </row>
    <row r="817" spans="1:7">
      <c r="A817" s="1" t="s">
        <v>1003</v>
      </c>
      <c r="B817" t="s">
        <v>1073</v>
      </c>
      <c r="C817" s="81" t="s">
        <v>2419</v>
      </c>
      <c r="D817" s="81" t="s">
        <v>2420</v>
      </c>
      <c r="E817" s="82">
        <v>560.92999999999995</v>
      </c>
      <c r="F817" s="82">
        <v>109.07</v>
      </c>
      <c r="G817" s="82">
        <v>451.86</v>
      </c>
    </row>
    <row r="818" spans="1:7">
      <c r="A818" s="1" t="s">
        <v>1003</v>
      </c>
      <c r="B818" t="s">
        <v>1073</v>
      </c>
      <c r="C818" s="81" t="s">
        <v>2421</v>
      </c>
      <c r="D818" s="81" t="s">
        <v>2422</v>
      </c>
      <c r="E818" s="82">
        <v>515.51</v>
      </c>
      <c r="F818" s="82">
        <v>186.16</v>
      </c>
      <c r="G818" s="82">
        <v>329.35</v>
      </c>
    </row>
    <row r="819" spans="1:7">
      <c r="A819" s="1" t="s">
        <v>1003</v>
      </c>
      <c r="B819" t="s">
        <v>1073</v>
      </c>
      <c r="C819" s="81" t="s">
        <v>2423</v>
      </c>
      <c r="D819" s="81" t="s">
        <v>2424</v>
      </c>
      <c r="E819" s="82">
        <v>295.99</v>
      </c>
      <c r="F819" s="82">
        <v>94.55</v>
      </c>
      <c r="G819" s="82">
        <v>201.44</v>
      </c>
    </row>
    <row r="820" spans="1:7">
      <c r="A820" s="1" t="s">
        <v>1003</v>
      </c>
      <c r="B820" t="s">
        <v>1073</v>
      </c>
      <c r="C820" s="81" t="s">
        <v>2425</v>
      </c>
      <c r="D820" s="81" t="s">
        <v>2426</v>
      </c>
      <c r="E820" s="82">
        <v>235</v>
      </c>
      <c r="F820" s="82">
        <v>166.86</v>
      </c>
      <c r="G820" s="82">
        <v>68.14</v>
      </c>
    </row>
    <row r="821" spans="1:7">
      <c r="A821" s="1" t="s">
        <v>1003</v>
      </c>
      <c r="B821" t="s">
        <v>1073</v>
      </c>
      <c r="C821" s="81" t="s">
        <v>2427</v>
      </c>
      <c r="D821" s="81" t="s">
        <v>1164</v>
      </c>
      <c r="E821" s="82">
        <v>121.79</v>
      </c>
      <c r="F821" s="82">
        <v>86.47</v>
      </c>
      <c r="G821" s="82">
        <v>35.32</v>
      </c>
    </row>
    <row r="822" spans="1:7">
      <c r="A822" s="1" t="s">
        <v>1003</v>
      </c>
      <c r="B822" t="s">
        <v>1073</v>
      </c>
      <c r="C822" s="81" t="s">
        <v>2428</v>
      </c>
      <c r="D822" s="81" t="s">
        <v>1489</v>
      </c>
      <c r="E822" s="82">
        <v>105.61</v>
      </c>
      <c r="F822" s="82">
        <v>38.14</v>
      </c>
      <c r="G822" s="82">
        <v>67.47</v>
      </c>
    </row>
    <row r="823" spans="1:7">
      <c r="A823" s="1" t="s">
        <v>1003</v>
      </c>
      <c r="B823" t="s">
        <v>1073</v>
      </c>
      <c r="C823" s="81" t="s">
        <v>2429</v>
      </c>
      <c r="D823" s="81" t="s">
        <v>2430</v>
      </c>
      <c r="E823" s="82">
        <v>67.38</v>
      </c>
      <c r="F823" s="82">
        <v>29.95</v>
      </c>
      <c r="G823" s="82">
        <v>37.43</v>
      </c>
    </row>
    <row r="824" spans="1:7">
      <c r="A824" s="1" t="s">
        <v>1003</v>
      </c>
      <c r="B824" t="s">
        <v>1088</v>
      </c>
      <c r="C824" s="81" t="s">
        <v>2431</v>
      </c>
      <c r="D824" s="81" t="s">
        <v>2432</v>
      </c>
      <c r="E824" s="82">
        <v>5265</v>
      </c>
      <c r="F824" s="82">
        <v>4937.6899999999996</v>
      </c>
      <c r="G824" s="82">
        <v>327.31</v>
      </c>
    </row>
    <row r="825" spans="1:7">
      <c r="A825" s="1" t="s">
        <v>1003</v>
      </c>
      <c r="B825" t="s">
        <v>1091</v>
      </c>
      <c r="C825" s="81" t="s">
        <v>2433</v>
      </c>
      <c r="D825" s="81" t="s">
        <v>2434</v>
      </c>
      <c r="E825" s="82">
        <v>870</v>
      </c>
      <c r="F825" s="82">
        <v>314.16000000000003</v>
      </c>
      <c r="G825" s="82">
        <v>555.84</v>
      </c>
    </row>
    <row r="826" spans="1:7">
      <c r="A826" s="1" t="s">
        <v>1003</v>
      </c>
      <c r="B826" t="s">
        <v>1091</v>
      </c>
      <c r="C826" s="81" t="s">
        <v>2435</v>
      </c>
      <c r="D826" s="81" t="s">
        <v>2436</v>
      </c>
      <c r="E826" s="82">
        <v>795.75</v>
      </c>
      <c r="F826" s="82">
        <v>287.36</v>
      </c>
      <c r="G826" s="82">
        <v>508.39</v>
      </c>
    </row>
    <row r="827" spans="1:7">
      <c r="A827" s="1" t="s">
        <v>1003</v>
      </c>
      <c r="B827" t="s">
        <v>1091</v>
      </c>
      <c r="C827" s="81" t="s">
        <v>2437</v>
      </c>
      <c r="D827" s="81" t="s">
        <v>1254</v>
      </c>
      <c r="E827" s="82">
        <v>256.39</v>
      </c>
      <c r="F827" s="82">
        <v>71.22</v>
      </c>
      <c r="G827" s="82">
        <v>185.17</v>
      </c>
    </row>
    <row r="828" spans="1:7">
      <c r="A828" s="1" t="s">
        <v>1003</v>
      </c>
      <c r="B828" t="s">
        <v>1091</v>
      </c>
      <c r="C828" s="81" t="s">
        <v>2438</v>
      </c>
      <c r="D828" s="81" t="s">
        <v>1099</v>
      </c>
      <c r="E828" s="82">
        <v>197.93</v>
      </c>
      <c r="F828" s="82">
        <v>96.22</v>
      </c>
      <c r="G828" s="82">
        <v>101.71</v>
      </c>
    </row>
    <row r="829" spans="1:7">
      <c r="A829" s="1" t="s">
        <v>1003</v>
      </c>
      <c r="B829" t="s">
        <v>1091</v>
      </c>
      <c r="C829" s="81" t="s">
        <v>2439</v>
      </c>
      <c r="D829" s="81" t="s">
        <v>1256</v>
      </c>
      <c r="E829" s="82">
        <v>173.85</v>
      </c>
      <c r="F829" s="82">
        <v>110.83</v>
      </c>
      <c r="G829" s="82">
        <v>63.02</v>
      </c>
    </row>
    <row r="830" spans="1:7">
      <c r="A830" s="1" t="s">
        <v>1003</v>
      </c>
      <c r="B830" t="s">
        <v>1091</v>
      </c>
      <c r="C830" s="81" t="s">
        <v>2440</v>
      </c>
      <c r="D830" s="81" t="s">
        <v>1097</v>
      </c>
      <c r="E830" s="82">
        <v>110.41</v>
      </c>
      <c r="F830" s="82">
        <v>60.38</v>
      </c>
      <c r="G830" s="82">
        <v>50.03</v>
      </c>
    </row>
    <row r="831" spans="1:7">
      <c r="A831" s="1" t="s">
        <v>1003</v>
      </c>
      <c r="B831" t="s">
        <v>1100</v>
      </c>
      <c r="C831" s="81" t="s">
        <v>2441</v>
      </c>
      <c r="D831" s="81" t="s">
        <v>2442</v>
      </c>
      <c r="E831" s="82">
        <v>14000</v>
      </c>
      <c r="F831" s="82">
        <v>13981.1</v>
      </c>
      <c r="G831" s="82">
        <v>18.899999999999999</v>
      </c>
    </row>
    <row r="832" spans="1:7">
      <c r="A832" s="1" t="s">
        <v>1003</v>
      </c>
      <c r="B832" t="s">
        <v>1105</v>
      </c>
      <c r="C832" s="81" t="s">
        <v>2443</v>
      </c>
      <c r="D832" s="81" t="s">
        <v>1107</v>
      </c>
      <c r="E832" s="82">
        <v>37582</v>
      </c>
      <c r="F832" s="82">
        <v>28863.08</v>
      </c>
      <c r="G832" s="82">
        <v>8718.92</v>
      </c>
    </row>
    <row r="833" spans="1:7">
      <c r="A833" s="1" t="s">
        <v>1003</v>
      </c>
      <c r="B833" t="s">
        <v>1105</v>
      </c>
      <c r="C833" s="81" t="s">
        <v>2444</v>
      </c>
      <c r="D833" s="81" t="s">
        <v>2445</v>
      </c>
      <c r="E833" s="82">
        <v>1992</v>
      </c>
      <c r="F833" s="82">
        <v>1529.85</v>
      </c>
      <c r="G833" s="82">
        <v>462.15</v>
      </c>
    </row>
    <row r="834" spans="1:7">
      <c r="A834" s="1" t="s">
        <v>1003</v>
      </c>
      <c r="B834" t="s">
        <v>1105</v>
      </c>
      <c r="C834" s="81" t="s">
        <v>2446</v>
      </c>
      <c r="D834" s="81" t="s">
        <v>1111</v>
      </c>
      <c r="E834" s="82">
        <v>1195</v>
      </c>
      <c r="F834" s="82">
        <v>886.96</v>
      </c>
      <c r="G834" s="82">
        <v>308.04000000000002</v>
      </c>
    </row>
    <row r="835" spans="1:7">
      <c r="A835" s="1" t="s">
        <v>1003</v>
      </c>
      <c r="B835" t="s">
        <v>1105</v>
      </c>
      <c r="C835" s="81" t="s">
        <v>2447</v>
      </c>
      <c r="D835" s="81" t="s">
        <v>1107</v>
      </c>
      <c r="E835" s="82">
        <v>764.7</v>
      </c>
      <c r="F835" s="82">
        <v>542.94000000000005</v>
      </c>
      <c r="G835" s="82">
        <v>221.76</v>
      </c>
    </row>
    <row r="836" spans="1:7">
      <c r="A836" s="1" t="s">
        <v>1003</v>
      </c>
      <c r="B836" t="s">
        <v>1105</v>
      </c>
      <c r="C836" s="81" t="s">
        <v>2448</v>
      </c>
      <c r="D836" s="81" t="s">
        <v>2449</v>
      </c>
      <c r="E836" s="82">
        <v>513.96</v>
      </c>
      <c r="F836" s="82">
        <v>139.19999999999999</v>
      </c>
      <c r="G836" s="82">
        <v>374.76</v>
      </c>
    </row>
    <row r="837" spans="1:7">
      <c r="A837" s="1" t="s">
        <v>1003</v>
      </c>
      <c r="B837" t="s">
        <v>1105</v>
      </c>
      <c r="C837" s="81" t="s">
        <v>2450</v>
      </c>
      <c r="D837" s="81" t="s">
        <v>2451</v>
      </c>
      <c r="E837" s="82">
        <v>450</v>
      </c>
      <c r="F837" s="82">
        <v>246.1</v>
      </c>
      <c r="G837" s="82">
        <v>203.9</v>
      </c>
    </row>
    <row r="838" spans="1:7">
      <c r="A838" s="1" t="s">
        <v>1003</v>
      </c>
      <c r="B838" t="s">
        <v>1105</v>
      </c>
      <c r="C838" s="81" t="s">
        <v>2452</v>
      </c>
      <c r="D838" s="81" t="s">
        <v>1719</v>
      </c>
      <c r="E838" s="82">
        <v>445.85</v>
      </c>
      <c r="F838" s="82">
        <v>243.82</v>
      </c>
      <c r="G838" s="82">
        <v>202.03</v>
      </c>
    </row>
    <row r="839" spans="1:7">
      <c r="A839" s="1" t="s">
        <v>1003</v>
      </c>
      <c r="B839" t="s">
        <v>1105</v>
      </c>
      <c r="C839" s="81" t="s">
        <v>2453</v>
      </c>
      <c r="D839" s="81" t="s">
        <v>2454</v>
      </c>
      <c r="E839" s="82">
        <v>369</v>
      </c>
      <c r="F839" s="82">
        <v>235.25</v>
      </c>
      <c r="G839" s="82">
        <v>133.75</v>
      </c>
    </row>
    <row r="840" spans="1:7">
      <c r="A840" s="1" t="s">
        <v>1003</v>
      </c>
      <c r="B840" t="s">
        <v>1105</v>
      </c>
      <c r="C840" s="81" t="s">
        <v>2455</v>
      </c>
      <c r="D840" s="81" t="s">
        <v>1123</v>
      </c>
      <c r="E840" s="82">
        <v>326.63</v>
      </c>
      <c r="F840" s="82">
        <v>208.23</v>
      </c>
      <c r="G840" s="82">
        <v>118.4</v>
      </c>
    </row>
    <row r="841" spans="1:7">
      <c r="A841" s="1" t="s">
        <v>1004</v>
      </c>
      <c r="B841" t="s">
        <v>1012</v>
      </c>
      <c r="C841" s="81" t="s">
        <v>2456</v>
      </c>
      <c r="D841" s="81" t="s">
        <v>2457</v>
      </c>
      <c r="E841" s="82">
        <v>165.39</v>
      </c>
      <c r="F841" s="82">
        <v>3.44</v>
      </c>
      <c r="G841" s="82">
        <v>161.94999999999999</v>
      </c>
    </row>
    <row r="842" spans="1:7">
      <c r="A842" s="1" t="s">
        <v>1004</v>
      </c>
      <c r="B842" t="s">
        <v>1012</v>
      </c>
      <c r="C842" s="81" t="s">
        <v>2458</v>
      </c>
      <c r="D842" s="81" t="s">
        <v>1090</v>
      </c>
      <c r="E842" s="82">
        <v>1620</v>
      </c>
      <c r="F842" s="82">
        <v>1496.84</v>
      </c>
      <c r="G842" s="82">
        <v>123.16</v>
      </c>
    </row>
    <row r="843" spans="1:7">
      <c r="A843" s="1" t="s">
        <v>1004</v>
      </c>
      <c r="B843" t="s">
        <v>1012</v>
      </c>
      <c r="C843" s="81" t="s">
        <v>2459</v>
      </c>
      <c r="D843" s="81" t="s">
        <v>1337</v>
      </c>
      <c r="E843" s="82">
        <v>1082.97</v>
      </c>
      <c r="F843" s="82">
        <v>592.26</v>
      </c>
      <c r="G843" s="82">
        <v>490.71</v>
      </c>
    </row>
    <row r="844" spans="1:7">
      <c r="A844" s="1" t="s">
        <v>1004</v>
      </c>
      <c r="B844" t="s">
        <v>1012</v>
      </c>
      <c r="C844" s="81" t="s">
        <v>2460</v>
      </c>
      <c r="D844" s="81" t="s">
        <v>2461</v>
      </c>
      <c r="E844" s="82">
        <v>599.97</v>
      </c>
      <c r="F844" s="82">
        <v>328.12</v>
      </c>
      <c r="G844" s="82">
        <v>271.85000000000002</v>
      </c>
    </row>
    <row r="845" spans="1:7">
      <c r="A845" s="1" t="s">
        <v>1004</v>
      </c>
      <c r="B845" t="s">
        <v>1012</v>
      </c>
      <c r="C845" s="81" t="s">
        <v>2462</v>
      </c>
      <c r="D845" s="81" t="s">
        <v>1204</v>
      </c>
      <c r="E845" s="82">
        <v>342</v>
      </c>
      <c r="F845" s="82">
        <v>218.03</v>
      </c>
      <c r="G845" s="82">
        <v>123.97</v>
      </c>
    </row>
    <row r="846" spans="1:7">
      <c r="A846" s="1" t="s">
        <v>1004</v>
      </c>
      <c r="B846" t="s">
        <v>1012</v>
      </c>
      <c r="C846" s="81" t="s">
        <v>2463</v>
      </c>
      <c r="D846" s="81" t="s">
        <v>1090</v>
      </c>
      <c r="E846" s="82">
        <v>21450</v>
      </c>
      <c r="F846" s="82">
        <v>21176.43</v>
      </c>
      <c r="G846" s="82">
        <v>273.57</v>
      </c>
    </row>
    <row r="847" spans="1:7">
      <c r="A847" s="1" t="s">
        <v>1004</v>
      </c>
      <c r="B847" t="s">
        <v>1857</v>
      </c>
      <c r="C847" s="81" t="s">
        <v>2464</v>
      </c>
      <c r="D847" s="81" t="s">
        <v>2465</v>
      </c>
      <c r="E847" s="82">
        <v>725</v>
      </c>
      <c r="F847" s="82">
        <v>198.79</v>
      </c>
      <c r="G847" s="82">
        <v>526.21</v>
      </c>
    </row>
    <row r="848" spans="1:7">
      <c r="A848" s="1" t="s">
        <v>1004</v>
      </c>
      <c r="B848" t="s">
        <v>1857</v>
      </c>
      <c r="C848" s="81" t="s">
        <v>2466</v>
      </c>
      <c r="D848" s="81" t="s">
        <v>2467</v>
      </c>
      <c r="E848" s="82">
        <v>105.38</v>
      </c>
      <c r="F848" s="82">
        <v>105.38</v>
      </c>
      <c r="G848" s="82">
        <v>0</v>
      </c>
    </row>
    <row r="849" spans="1:7">
      <c r="A849" s="1" t="s">
        <v>1004</v>
      </c>
      <c r="B849" t="s">
        <v>1073</v>
      </c>
      <c r="C849" s="81" t="s">
        <v>2468</v>
      </c>
      <c r="D849" s="81" t="s">
        <v>2469</v>
      </c>
      <c r="E849" s="82">
        <v>1533.54</v>
      </c>
      <c r="F849" s="82">
        <v>1088.82</v>
      </c>
      <c r="G849" s="82">
        <v>444.72</v>
      </c>
    </row>
    <row r="850" spans="1:7">
      <c r="A850" s="1" t="s">
        <v>1004</v>
      </c>
      <c r="B850" t="s">
        <v>1073</v>
      </c>
      <c r="C850" s="81" t="s">
        <v>2470</v>
      </c>
      <c r="D850" s="81" t="s">
        <v>2471</v>
      </c>
      <c r="E850" s="82">
        <v>682.01</v>
      </c>
      <c r="F850" s="82">
        <v>372.98</v>
      </c>
      <c r="G850" s="82">
        <v>309.02999999999997</v>
      </c>
    </row>
    <row r="851" spans="1:7">
      <c r="A851" s="1" t="s">
        <v>1004</v>
      </c>
      <c r="B851" t="s">
        <v>1073</v>
      </c>
      <c r="C851" s="81" t="s">
        <v>2472</v>
      </c>
      <c r="D851" s="81" t="s">
        <v>2473</v>
      </c>
      <c r="E851" s="82">
        <v>569.99</v>
      </c>
      <c r="F851" s="82">
        <v>363.37</v>
      </c>
      <c r="G851" s="82">
        <v>206.62</v>
      </c>
    </row>
    <row r="852" spans="1:7">
      <c r="A852" s="1" t="s">
        <v>1004</v>
      </c>
      <c r="B852" t="s">
        <v>1073</v>
      </c>
      <c r="C852" s="81" t="s">
        <v>2474</v>
      </c>
      <c r="D852" s="81" t="s">
        <v>2475</v>
      </c>
      <c r="E852" s="82">
        <v>67.38</v>
      </c>
      <c r="F852" s="82">
        <v>29.95</v>
      </c>
      <c r="G852" s="82">
        <v>37.43</v>
      </c>
    </row>
    <row r="853" spans="1:7">
      <c r="A853" s="1" t="s">
        <v>1004</v>
      </c>
      <c r="B853" t="s">
        <v>1088</v>
      </c>
      <c r="C853" s="81" t="s">
        <v>2476</v>
      </c>
      <c r="D853" s="81" t="s">
        <v>1168</v>
      </c>
      <c r="E853" s="82">
        <v>5494</v>
      </c>
      <c r="F853" s="82">
        <v>5433.03</v>
      </c>
      <c r="G853" s="82">
        <v>60.97</v>
      </c>
    </row>
    <row r="854" spans="1:7">
      <c r="A854" s="1" t="s">
        <v>1004</v>
      </c>
      <c r="B854" t="s">
        <v>1088</v>
      </c>
      <c r="C854" s="81" t="s">
        <v>2477</v>
      </c>
      <c r="D854" s="81" t="s">
        <v>1090</v>
      </c>
      <c r="E854" s="82">
        <v>1942</v>
      </c>
      <c r="F854" s="82">
        <v>1940.37</v>
      </c>
      <c r="G854" s="82">
        <v>1.63</v>
      </c>
    </row>
    <row r="855" spans="1:7">
      <c r="A855" s="1" t="s">
        <v>1004</v>
      </c>
      <c r="B855" t="s">
        <v>1091</v>
      </c>
      <c r="C855" s="81" t="s">
        <v>2478</v>
      </c>
      <c r="D855" s="81" t="s">
        <v>2479</v>
      </c>
      <c r="E855" s="82">
        <v>1240</v>
      </c>
      <c r="F855" s="82">
        <v>447.78</v>
      </c>
      <c r="G855" s="82">
        <v>792.22</v>
      </c>
    </row>
    <row r="856" spans="1:7">
      <c r="A856" s="1" t="s">
        <v>1004</v>
      </c>
      <c r="B856" t="s">
        <v>1091</v>
      </c>
      <c r="C856" s="81" t="s">
        <v>2480</v>
      </c>
      <c r="D856" s="81" t="s">
        <v>2481</v>
      </c>
      <c r="E856" s="82">
        <v>331.75</v>
      </c>
      <c r="F856" s="82">
        <v>119.8</v>
      </c>
      <c r="G856" s="82">
        <v>211.95</v>
      </c>
    </row>
    <row r="857" spans="1:7">
      <c r="A857" s="1" t="s">
        <v>1004</v>
      </c>
      <c r="B857" t="s">
        <v>1091</v>
      </c>
      <c r="C857" s="81" t="s">
        <v>2482</v>
      </c>
      <c r="D857" s="81" t="s">
        <v>2483</v>
      </c>
      <c r="E857" s="82">
        <v>253.08</v>
      </c>
      <c r="F857" s="82">
        <v>161.34</v>
      </c>
      <c r="G857" s="82">
        <v>91.74</v>
      </c>
    </row>
    <row r="858" spans="1:7">
      <c r="A858" s="1" t="s">
        <v>1004</v>
      </c>
      <c r="B858" t="s">
        <v>1091</v>
      </c>
      <c r="C858" s="81" t="s">
        <v>2484</v>
      </c>
      <c r="D858" s="81" t="s">
        <v>2485</v>
      </c>
      <c r="E858" s="82">
        <v>193.5</v>
      </c>
      <c r="F858" s="82">
        <v>53.75</v>
      </c>
      <c r="G858" s="82">
        <v>139.75</v>
      </c>
    </row>
    <row r="859" spans="1:7">
      <c r="A859" s="1" t="s">
        <v>1004</v>
      </c>
      <c r="B859" t="s">
        <v>1091</v>
      </c>
      <c r="C859" s="81" t="s">
        <v>2486</v>
      </c>
      <c r="D859" s="81" t="s">
        <v>1097</v>
      </c>
      <c r="E859" s="82">
        <v>167.71</v>
      </c>
      <c r="F859" s="82">
        <v>119.07</v>
      </c>
      <c r="G859" s="82">
        <v>48.64</v>
      </c>
    </row>
    <row r="860" spans="1:7">
      <c r="A860" s="1" t="s">
        <v>1004</v>
      </c>
      <c r="B860" t="s">
        <v>1100</v>
      </c>
      <c r="C860" s="81" t="s">
        <v>2487</v>
      </c>
      <c r="D860" s="81" t="s">
        <v>2488</v>
      </c>
      <c r="E860" s="82">
        <v>17500</v>
      </c>
      <c r="F860" s="82">
        <v>17213.22</v>
      </c>
      <c r="G860" s="82">
        <v>286.77999999999997</v>
      </c>
    </row>
    <row r="861" spans="1:7">
      <c r="A861" s="1" t="s">
        <v>1004</v>
      </c>
      <c r="B861" t="s">
        <v>1100</v>
      </c>
      <c r="C861" s="81" t="s">
        <v>2489</v>
      </c>
      <c r="D861" s="81" t="s">
        <v>2490</v>
      </c>
      <c r="E861" s="82">
        <v>2640</v>
      </c>
      <c r="F861" s="82">
        <v>1889.55</v>
      </c>
      <c r="G861" s="82">
        <v>750.45</v>
      </c>
    </row>
    <row r="862" spans="1:7">
      <c r="A862" s="1" t="s">
        <v>1004</v>
      </c>
      <c r="B862" t="s">
        <v>1100</v>
      </c>
      <c r="C862" s="81" t="s">
        <v>2491</v>
      </c>
      <c r="D862" s="81" t="s">
        <v>2492</v>
      </c>
      <c r="E862" s="82">
        <v>100</v>
      </c>
      <c r="F862" s="82">
        <v>98.36</v>
      </c>
      <c r="G862" s="82">
        <v>1.64</v>
      </c>
    </row>
    <row r="863" spans="1:7">
      <c r="A863" s="1" t="s">
        <v>1004</v>
      </c>
      <c r="B863" t="s">
        <v>1105</v>
      </c>
      <c r="C863" s="81" t="s">
        <v>2493</v>
      </c>
      <c r="D863" s="81" t="s">
        <v>1111</v>
      </c>
      <c r="E863" s="82">
        <v>7908.87</v>
      </c>
      <c r="F863" s="82">
        <v>7307.63</v>
      </c>
      <c r="G863" s="82">
        <v>601.24</v>
      </c>
    </row>
    <row r="864" spans="1:7">
      <c r="A864" s="1" t="s">
        <v>1004</v>
      </c>
      <c r="B864" t="s">
        <v>1105</v>
      </c>
      <c r="C864" s="81" t="s">
        <v>2494</v>
      </c>
      <c r="D864" s="81" t="s">
        <v>1107</v>
      </c>
      <c r="E864" s="82">
        <v>5166.76</v>
      </c>
      <c r="F864" s="82">
        <v>1291.7</v>
      </c>
      <c r="G864" s="82">
        <v>3875.06</v>
      </c>
    </row>
    <row r="865" spans="1:7">
      <c r="A865" s="1" t="s">
        <v>1004</v>
      </c>
      <c r="B865" t="s">
        <v>1105</v>
      </c>
      <c r="C865" s="81" t="s">
        <v>2495</v>
      </c>
      <c r="D865" s="81" t="s">
        <v>2496</v>
      </c>
      <c r="E865" s="82">
        <v>4516</v>
      </c>
      <c r="F865" s="82">
        <v>4172.68</v>
      </c>
      <c r="G865" s="82">
        <v>343.32</v>
      </c>
    </row>
    <row r="866" spans="1:7">
      <c r="A866" s="1" t="s">
        <v>1004</v>
      </c>
      <c r="B866" t="s">
        <v>1105</v>
      </c>
      <c r="C866" s="81" t="s">
        <v>2497</v>
      </c>
      <c r="D866" s="81" t="s">
        <v>2498</v>
      </c>
      <c r="E866" s="82">
        <v>1900</v>
      </c>
      <c r="F866" s="82">
        <v>1755.55</v>
      </c>
      <c r="G866" s="82">
        <v>144.44999999999999</v>
      </c>
    </row>
    <row r="867" spans="1:7">
      <c r="A867" s="1" t="s">
        <v>1004</v>
      </c>
      <c r="B867" t="s">
        <v>1105</v>
      </c>
      <c r="C867" s="81" t="s">
        <v>2499</v>
      </c>
      <c r="D867" s="81" t="s">
        <v>2500</v>
      </c>
      <c r="E867" s="82">
        <v>1747.77</v>
      </c>
      <c r="F867" s="82">
        <v>1581.69</v>
      </c>
      <c r="G867" s="82">
        <v>166.08</v>
      </c>
    </row>
    <row r="868" spans="1:7">
      <c r="A868" s="1" t="s">
        <v>1004</v>
      </c>
      <c r="B868" t="s">
        <v>1105</v>
      </c>
      <c r="C868" s="81" t="s">
        <v>2501</v>
      </c>
      <c r="D868" s="81" t="s">
        <v>2502</v>
      </c>
      <c r="E868" s="82">
        <v>1517.76</v>
      </c>
      <c r="F868" s="82">
        <v>1402.38</v>
      </c>
      <c r="G868" s="82">
        <v>115.38</v>
      </c>
    </row>
    <row r="869" spans="1:7">
      <c r="A869" s="1" t="s">
        <v>1004</v>
      </c>
      <c r="B869" t="s">
        <v>1105</v>
      </c>
      <c r="C869" s="81" t="s">
        <v>2503</v>
      </c>
      <c r="D869" s="81" t="s">
        <v>2504</v>
      </c>
      <c r="E869" s="82">
        <v>977.38</v>
      </c>
      <c r="F869" s="82">
        <v>223.98</v>
      </c>
      <c r="G869" s="82">
        <v>753.4</v>
      </c>
    </row>
    <row r="870" spans="1:7">
      <c r="A870" s="1" t="s">
        <v>1004</v>
      </c>
      <c r="B870" t="s">
        <v>1105</v>
      </c>
      <c r="C870" s="81" t="s">
        <v>2505</v>
      </c>
      <c r="D870" s="81" t="s">
        <v>2146</v>
      </c>
      <c r="E870" s="82">
        <v>345</v>
      </c>
      <c r="F870" s="82">
        <v>82.66</v>
      </c>
      <c r="G870" s="82">
        <v>262.33999999999997</v>
      </c>
    </row>
    <row r="871" spans="1:7">
      <c r="A871" s="1" t="s">
        <v>1004</v>
      </c>
      <c r="B871" t="s">
        <v>1105</v>
      </c>
      <c r="C871" s="81" t="s">
        <v>2506</v>
      </c>
      <c r="D871" s="81" t="s">
        <v>1123</v>
      </c>
      <c r="E871" s="82">
        <v>326.63</v>
      </c>
      <c r="F871" s="82">
        <v>208.23</v>
      </c>
      <c r="G871" s="82">
        <v>118.4</v>
      </c>
    </row>
    <row r="872" spans="1:7">
      <c r="A872" s="1" t="s">
        <v>1005</v>
      </c>
      <c r="B872" t="s">
        <v>1012</v>
      </c>
      <c r="C872" s="81" t="s">
        <v>2507</v>
      </c>
      <c r="D872" s="81" t="s">
        <v>2508</v>
      </c>
      <c r="E872" s="82">
        <v>3116</v>
      </c>
      <c r="F872" s="82">
        <v>2821.73</v>
      </c>
      <c r="G872" s="82">
        <v>294.27</v>
      </c>
    </row>
    <row r="873" spans="1:7">
      <c r="A873" s="1" t="s">
        <v>1005</v>
      </c>
      <c r="B873" t="s">
        <v>1012</v>
      </c>
      <c r="C873" s="81" t="s">
        <v>2509</v>
      </c>
      <c r="D873" s="81" t="s">
        <v>2510</v>
      </c>
      <c r="E873" s="82">
        <v>2076</v>
      </c>
      <c r="F873" s="82">
        <v>1878.72</v>
      </c>
      <c r="G873" s="82">
        <v>197.28</v>
      </c>
    </row>
    <row r="874" spans="1:7">
      <c r="A874" s="1" t="s">
        <v>1005</v>
      </c>
      <c r="B874" t="s">
        <v>1012</v>
      </c>
      <c r="C874" s="81" t="s">
        <v>2511</v>
      </c>
      <c r="D874" s="81" t="s">
        <v>2512</v>
      </c>
      <c r="E874" s="82">
        <v>1480</v>
      </c>
      <c r="F874" s="82">
        <v>1339.36</v>
      </c>
      <c r="G874" s="82">
        <v>140.63999999999999</v>
      </c>
    </row>
    <row r="875" spans="1:7">
      <c r="A875" s="1" t="s">
        <v>1005</v>
      </c>
      <c r="B875" t="s">
        <v>1012</v>
      </c>
      <c r="C875" s="81" t="s">
        <v>2513</v>
      </c>
      <c r="D875" s="81" t="s">
        <v>2514</v>
      </c>
      <c r="E875" s="82">
        <v>323.23</v>
      </c>
      <c r="F875" s="82">
        <v>117.84</v>
      </c>
      <c r="G875" s="82">
        <v>205.39</v>
      </c>
    </row>
    <row r="876" spans="1:7">
      <c r="A876" s="1" t="s">
        <v>1005</v>
      </c>
      <c r="B876" t="s">
        <v>1012</v>
      </c>
      <c r="C876" s="81" t="s">
        <v>2515</v>
      </c>
      <c r="D876" s="81" t="s">
        <v>1204</v>
      </c>
      <c r="E876" s="82">
        <v>134</v>
      </c>
      <c r="F876" s="82">
        <v>11.17</v>
      </c>
      <c r="G876" s="82">
        <v>122.83</v>
      </c>
    </row>
    <row r="877" spans="1:7">
      <c r="A877" s="1" t="s">
        <v>1005</v>
      </c>
      <c r="B877" t="s">
        <v>1012</v>
      </c>
      <c r="C877" s="81" t="s">
        <v>2516</v>
      </c>
      <c r="D877" s="81" t="s">
        <v>1090</v>
      </c>
      <c r="E877" s="82">
        <v>3271</v>
      </c>
      <c r="F877" s="82">
        <v>3189.52</v>
      </c>
      <c r="G877" s="82">
        <v>81.48</v>
      </c>
    </row>
    <row r="878" spans="1:7">
      <c r="A878" s="1" t="s">
        <v>1005</v>
      </c>
      <c r="B878" t="s">
        <v>1073</v>
      </c>
      <c r="C878" s="81" t="s">
        <v>2517</v>
      </c>
      <c r="D878" s="81" t="s">
        <v>1907</v>
      </c>
      <c r="E878" s="82">
        <v>4647.74</v>
      </c>
      <c r="F878" s="82">
        <v>2962.96</v>
      </c>
      <c r="G878" s="82">
        <v>1684.78</v>
      </c>
    </row>
    <row r="879" spans="1:7">
      <c r="A879" s="1" t="s">
        <v>1005</v>
      </c>
      <c r="B879" t="s">
        <v>1073</v>
      </c>
      <c r="C879" s="81" t="s">
        <v>2518</v>
      </c>
      <c r="D879" s="81" t="s">
        <v>2519</v>
      </c>
      <c r="E879" s="82">
        <v>494.99</v>
      </c>
      <c r="F879" s="82">
        <v>403.13</v>
      </c>
      <c r="G879" s="82">
        <v>91.86</v>
      </c>
    </row>
    <row r="880" spans="1:7">
      <c r="A880" s="1" t="s">
        <v>1005</v>
      </c>
      <c r="B880" t="s">
        <v>1073</v>
      </c>
      <c r="C880" s="81" t="s">
        <v>2520</v>
      </c>
      <c r="D880" s="81" t="s">
        <v>1077</v>
      </c>
      <c r="E880" s="82">
        <v>569.99</v>
      </c>
      <c r="F880" s="82">
        <v>363.37</v>
      </c>
      <c r="G880" s="82">
        <v>206.62</v>
      </c>
    </row>
    <row r="881" spans="1:7">
      <c r="A881" s="1" t="s">
        <v>1005</v>
      </c>
      <c r="B881" t="s">
        <v>1073</v>
      </c>
      <c r="C881" s="81" t="s">
        <v>2521</v>
      </c>
      <c r="D881" s="81" t="s">
        <v>1164</v>
      </c>
      <c r="E881" s="82">
        <v>121.79</v>
      </c>
      <c r="F881" s="82">
        <v>86.47</v>
      </c>
      <c r="G881" s="82">
        <v>35.32</v>
      </c>
    </row>
    <row r="882" spans="1:7">
      <c r="A882" s="1" t="s">
        <v>1005</v>
      </c>
      <c r="B882" t="s">
        <v>1073</v>
      </c>
      <c r="C882" s="81" t="s">
        <v>2522</v>
      </c>
      <c r="D882" s="81" t="s">
        <v>2523</v>
      </c>
      <c r="E882" s="82">
        <v>67.38</v>
      </c>
      <c r="F882" s="82">
        <v>29.95</v>
      </c>
      <c r="G882" s="82">
        <v>37.43</v>
      </c>
    </row>
    <row r="883" spans="1:7">
      <c r="A883" s="1" t="s">
        <v>1005</v>
      </c>
      <c r="B883" t="s">
        <v>1088</v>
      </c>
      <c r="C883" s="81" t="s">
        <v>2524</v>
      </c>
      <c r="D883" s="81" t="s">
        <v>1090</v>
      </c>
      <c r="E883" s="82">
        <v>3234</v>
      </c>
      <c r="F883" s="82">
        <v>3227.6</v>
      </c>
      <c r="G883" s="82">
        <v>6.4</v>
      </c>
    </row>
    <row r="884" spans="1:7">
      <c r="A884" s="1" t="s">
        <v>1005</v>
      </c>
      <c r="B884" t="s">
        <v>1091</v>
      </c>
      <c r="C884" s="81" t="s">
        <v>2525</v>
      </c>
      <c r="D884" s="81" t="s">
        <v>2526</v>
      </c>
      <c r="E884" s="82">
        <v>1444.33</v>
      </c>
      <c r="F884" s="82">
        <v>521.55999999999995</v>
      </c>
      <c r="G884" s="82">
        <v>922.77</v>
      </c>
    </row>
    <row r="885" spans="1:7">
      <c r="A885" s="1" t="s">
        <v>1005</v>
      </c>
      <c r="B885" t="s">
        <v>1091</v>
      </c>
      <c r="C885" s="81" t="s">
        <v>2527</v>
      </c>
      <c r="D885" s="81" t="s">
        <v>2528</v>
      </c>
      <c r="E885" s="82">
        <v>1110</v>
      </c>
      <c r="F885" s="82">
        <v>400.84</v>
      </c>
      <c r="G885" s="82">
        <v>709.16</v>
      </c>
    </row>
    <row r="886" spans="1:7">
      <c r="A886" s="1" t="s">
        <v>1005</v>
      </c>
      <c r="B886" t="s">
        <v>1091</v>
      </c>
      <c r="C886" s="81" t="s">
        <v>2529</v>
      </c>
      <c r="D886" s="81" t="s">
        <v>1097</v>
      </c>
      <c r="E886" s="82">
        <v>185.96</v>
      </c>
      <c r="F886" s="82">
        <v>101.7</v>
      </c>
      <c r="G886" s="82">
        <v>84.26</v>
      </c>
    </row>
    <row r="887" spans="1:7">
      <c r="A887" s="1" t="s">
        <v>1005</v>
      </c>
      <c r="B887" t="s">
        <v>1100</v>
      </c>
      <c r="C887" s="81" t="s">
        <v>2530</v>
      </c>
      <c r="D887" s="81" t="s">
        <v>2531</v>
      </c>
      <c r="E887" s="82">
        <v>3973</v>
      </c>
      <c r="F887" s="82">
        <v>1324.35</v>
      </c>
      <c r="G887" s="82">
        <v>2648.65</v>
      </c>
    </row>
    <row r="888" spans="1:7">
      <c r="A888" s="1" t="s">
        <v>1005</v>
      </c>
      <c r="B888" t="s">
        <v>1100</v>
      </c>
      <c r="C888" s="81" t="s">
        <v>2532</v>
      </c>
      <c r="D888" s="81" t="s">
        <v>2533</v>
      </c>
      <c r="E888" s="82">
        <v>10065</v>
      </c>
      <c r="F888" s="82">
        <v>10037.280000000001</v>
      </c>
      <c r="G888" s="82">
        <v>27.72</v>
      </c>
    </row>
    <row r="889" spans="1:7">
      <c r="A889" s="1" t="s">
        <v>1005</v>
      </c>
      <c r="B889" t="s">
        <v>1105</v>
      </c>
      <c r="C889" s="81" t="s">
        <v>2534</v>
      </c>
      <c r="D889" s="81" t="s">
        <v>1111</v>
      </c>
      <c r="E889" s="82">
        <v>2843.7</v>
      </c>
      <c r="F889" s="82">
        <v>2627.52</v>
      </c>
      <c r="G889" s="82">
        <v>216.18</v>
      </c>
    </row>
    <row r="890" spans="1:7">
      <c r="A890" s="1" t="s">
        <v>1005</v>
      </c>
      <c r="B890" t="s">
        <v>1105</v>
      </c>
      <c r="C890" s="81" t="s">
        <v>2535</v>
      </c>
      <c r="D890" s="81" t="s">
        <v>2536</v>
      </c>
      <c r="E890" s="82">
        <v>717.7</v>
      </c>
      <c r="F890" s="82">
        <v>611.14</v>
      </c>
      <c r="G890" s="82">
        <v>106.56</v>
      </c>
    </row>
    <row r="891" spans="1:7">
      <c r="A891" s="1" t="s">
        <v>1005</v>
      </c>
      <c r="B891" t="s">
        <v>1105</v>
      </c>
      <c r="C891" s="81" t="s">
        <v>2537</v>
      </c>
      <c r="D891" s="81" t="s">
        <v>2538</v>
      </c>
      <c r="E891" s="82">
        <v>390.6</v>
      </c>
      <c r="F891" s="82">
        <v>213.62</v>
      </c>
      <c r="G891" s="82">
        <v>176.98</v>
      </c>
    </row>
    <row r="892" spans="1:7">
      <c r="A892" s="1" t="s">
        <v>1005</v>
      </c>
      <c r="B892" t="s">
        <v>1105</v>
      </c>
      <c r="C892" s="81" t="s">
        <v>2539</v>
      </c>
      <c r="D892" s="81" t="s">
        <v>2540</v>
      </c>
      <c r="E892" s="82">
        <v>326.63</v>
      </c>
      <c r="F892" s="82">
        <v>208.23</v>
      </c>
      <c r="G892" s="82">
        <v>118.4</v>
      </c>
    </row>
    <row r="893" spans="1:7">
      <c r="A893" s="1" t="s">
        <v>1005</v>
      </c>
      <c r="B893" t="s">
        <v>1105</v>
      </c>
      <c r="C893" s="81" t="s">
        <v>2541</v>
      </c>
      <c r="D893" s="81" t="s">
        <v>1090</v>
      </c>
      <c r="E893" s="82">
        <v>46219</v>
      </c>
      <c r="F893" s="82">
        <v>45067.65</v>
      </c>
      <c r="G893" s="82">
        <v>1151.3499999999999</v>
      </c>
    </row>
    <row r="894" spans="1:7">
      <c r="A894" s="1" t="s">
        <v>985</v>
      </c>
      <c r="B894" t="s">
        <v>1827</v>
      </c>
      <c r="C894" s="81" t="s">
        <v>2542</v>
      </c>
      <c r="D894" s="81" t="s">
        <v>2543</v>
      </c>
      <c r="E894" s="82">
        <v>940.18</v>
      </c>
      <c r="F894" s="82">
        <v>52.24</v>
      </c>
      <c r="G894" s="82">
        <v>887.94</v>
      </c>
    </row>
    <row r="895" spans="1:7">
      <c r="A895" s="1" t="s">
        <v>985</v>
      </c>
      <c r="B895" t="s">
        <v>1827</v>
      </c>
      <c r="C895" s="81" t="s">
        <v>2544</v>
      </c>
      <c r="D895" s="81" t="s">
        <v>2545</v>
      </c>
      <c r="E895" s="82">
        <v>1963.46</v>
      </c>
      <c r="F895" s="82">
        <v>109.08</v>
      </c>
      <c r="G895" s="82">
        <v>1854.38</v>
      </c>
    </row>
    <row r="896" spans="1:7">
      <c r="A896" s="1" t="s">
        <v>985</v>
      </c>
      <c r="B896" t="s">
        <v>1827</v>
      </c>
      <c r="C896" s="81" t="s">
        <v>2546</v>
      </c>
      <c r="D896" s="81" t="s">
        <v>2547</v>
      </c>
      <c r="E896" s="82">
        <v>1963.19</v>
      </c>
      <c r="F896" s="82">
        <v>109.06</v>
      </c>
      <c r="G896" s="82">
        <v>1854.13</v>
      </c>
    </row>
    <row r="897" spans="1:7">
      <c r="A897" s="1" t="s">
        <v>985</v>
      </c>
      <c r="B897" t="s">
        <v>1827</v>
      </c>
      <c r="C897" s="81" t="s">
        <v>2548</v>
      </c>
      <c r="D897" s="81" t="s">
        <v>2549</v>
      </c>
      <c r="E897" s="82">
        <v>1920.27</v>
      </c>
      <c r="F897" s="82">
        <v>106.68</v>
      </c>
      <c r="G897" s="82">
        <v>1813.59</v>
      </c>
    </row>
    <row r="898" spans="1:7">
      <c r="A898" s="1" t="s">
        <v>985</v>
      </c>
      <c r="B898" t="s">
        <v>1827</v>
      </c>
      <c r="C898" s="81" t="s">
        <v>2550</v>
      </c>
      <c r="D898" s="81" t="s">
        <v>2551</v>
      </c>
      <c r="E898" s="82">
        <v>1963.46</v>
      </c>
      <c r="F898" s="82">
        <v>109.08</v>
      </c>
      <c r="G898" s="82">
        <v>1854.38</v>
      </c>
    </row>
    <row r="899" spans="1:7">
      <c r="A899" s="1" t="s">
        <v>985</v>
      </c>
      <c r="B899" t="s">
        <v>1827</v>
      </c>
      <c r="C899" s="81" t="s">
        <v>2552</v>
      </c>
      <c r="D899" s="81" t="s">
        <v>2553</v>
      </c>
      <c r="E899" s="82">
        <v>122.62</v>
      </c>
      <c r="F899" s="82">
        <v>6.82</v>
      </c>
      <c r="G899" s="82">
        <v>115.8</v>
      </c>
    </row>
    <row r="900" spans="1:7">
      <c r="A900" s="1" t="s">
        <v>985</v>
      </c>
      <c r="B900" t="s">
        <v>1827</v>
      </c>
      <c r="C900" s="81" t="s">
        <v>2554</v>
      </c>
      <c r="D900" s="81" t="s">
        <v>2555</v>
      </c>
      <c r="E900" s="82">
        <v>47.99</v>
      </c>
      <c r="F900" s="82">
        <v>2.66</v>
      </c>
      <c r="G900" s="82">
        <v>45.33</v>
      </c>
    </row>
    <row r="901" spans="1:7">
      <c r="A901" s="1" t="s">
        <v>985</v>
      </c>
      <c r="B901" t="s">
        <v>1827</v>
      </c>
      <c r="C901" s="81" t="s">
        <v>2556</v>
      </c>
      <c r="D901" s="81" t="s">
        <v>2557</v>
      </c>
      <c r="E901" s="82">
        <v>47.99</v>
      </c>
      <c r="F901" s="82">
        <v>2.66</v>
      </c>
      <c r="G901" s="82">
        <v>45.33</v>
      </c>
    </row>
    <row r="902" spans="1:7">
      <c r="A902" s="1" t="s">
        <v>985</v>
      </c>
      <c r="B902" t="s">
        <v>1827</v>
      </c>
      <c r="C902" s="81" t="s">
        <v>2558</v>
      </c>
      <c r="D902" s="81" t="s">
        <v>2559</v>
      </c>
      <c r="E902" s="82">
        <v>167.99</v>
      </c>
      <c r="F902" s="82">
        <v>9.34</v>
      </c>
      <c r="G902" s="82">
        <v>158.65</v>
      </c>
    </row>
    <row r="903" spans="1:7">
      <c r="A903" s="1" t="s">
        <v>985</v>
      </c>
      <c r="B903" t="s">
        <v>1827</v>
      </c>
      <c r="C903" s="81" t="s">
        <v>2560</v>
      </c>
      <c r="D903" s="81" t="s">
        <v>2561</v>
      </c>
      <c r="E903" s="82">
        <v>167.99</v>
      </c>
      <c r="F903" s="82">
        <v>9.34</v>
      </c>
      <c r="G903" s="82">
        <v>158.65</v>
      </c>
    </row>
    <row r="904" spans="1:7">
      <c r="A904" s="1" t="s">
        <v>985</v>
      </c>
      <c r="B904" t="s">
        <v>1827</v>
      </c>
      <c r="C904" s="81" t="s">
        <v>2562</v>
      </c>
      <c r="D904" s="81" t="s">
        <v>2563</v>
      </c>
      <c r="E904" s="82">
        <v>191.99</v>
      </c>
      <c r="F904" s="82">
        <v>10.66</v>
      </c>
      <c r="G904" s="82">
        <v>181.33</v>
      </c>
    </row>
    <row r="905" spans="1:7">
      <c r="A905" s="1" t="s">
        <v>985</v>
      </c>
      <c r="B905" t="s">
        <v>1827</v>
      </c>
      <c r="C905" s="81" t="s">
        <v>2564</v>
      </c>
      <c r="D905" s="81" t="s">
        <v>2565</v>
      </c>
      <c r="E905" s="82">
        <v>167.99</v>
      </c>
      <c r="F905" s="82">
        <v>9.34</v>
      </c>
      <c r="G905" s="82">
        <v>158.65</v>
      </c>
    </row>
    <row r="906" spans="1:7">
      <c r="A906" s="1" t="s">
        <v>985</v>
      </c>
      <c r="B906" t="s">
        <v>1827</v>
      </c>
      <c r="C906" s="81" t="s">
        <v>2566</v>
      </c>
      <c r="D906" s="81" t="s">
        <v>2567</v>
      </c>
      <c r="E906" s="82">
        <v>167.99</v>
      </c>
      <c r="F906" s="82">
        <v>9.34</v>
      </c>
      <c r="G906" s="82">
        <v>158.65</v>
      </c>
    </row>
    <row r="907" spans="1:7">
      <c r="A907" s="1" t="s">
        <v>985</v>
      </c>
      <c r="B907" t="s">
        <v>1827</v>
      </c>
      <c r="C907" s="81" t="s">
        <v>2568</v>
      </c>
      <c r="D907" s="81" t="s">
        <v>2569</v>
      </c>
      <c r="E907" s="82">
        <v>191.99</v>
      </c>
      <c r="F907" s="82">
        <v>10.66</v>
      </c>
      <c r="G907" s="82">
        <v>181.33</v>
      </c>
    </row>
    <row r="908" spans="1:7">
      <c r="A908" s="1" t="s">
        <v>985</v>
      </c>
      <c r="B908" t="s">
        <v>1827</v>
      </c>
      <c r="C908" s="81" t="s">
        <v>2570</v>
      </c>
      <c r="D908" s="81" t="s">
        <v>2571</v>
      </c>
      <c r="E908" s="82">
        <v>167.99</v>
      </c>
      <c r="F908" s="82">
        <v>9.34</v>
      </c>
      <c r="G908" s="82">
        <v>158.65</v>
      </c>
    </row>
    <row r="909" spans="1:7">
      <c r="A909" s="1" t="s">
        <v>985</v>
      </c>
      <c r="B909" t="s">
        <v>1827</v>
      </c>
      <c r="C909" s="81" t="s">
        <v>2572</v>
      </c>
      <c r="D909" s="81" t="s">
        <v>2573</v>
      </c>
      <c r="E909" s="82">
        <v>1411.82</v>
      </c>
      <c r="F909" s="82">
        <v>78.44</v>
      </c>
      <c r="G909" s="82">
        <v>1333.38</v>
      </c>
    </row>
    <row r="910" spans="1:7">
      <c r="A910" s="1" t="s">
        <v>985</v>
      </c>
      <c r="B910" t="s">
        <v>1827</v>
      </c>
      <c r="C910" s="81" t="s">
        <v>2574</v>
      </c>
      <c r="D910" s="81" t="s">
        <v>2575</v>
      </c>
      <c r="E910" s="82">
        <v>1459.81</v>
      </c>
      <c r="F910" s="82">
        <v>81.099999999999994</v>
      </c>
      <c r="G910" s="82">
        <v>1378.71</v>
      </c>
    </row>
    <row r="911" spans="1:7">
      <c r="A911" s="1" t="s">
        <v>985</v>
      </c>
      <c r="B911" t="s">
        <v>1827</v>
      </c>
      <c r="C911" s="81" t="s">
        <v>2576</v>
      </c>
      <c r="D911" s="81" t="s">
        <v>2577</v>
      </c>
      <c r="E911" s="82">
        <v>1902.27</v>
      </c>
      <c r="F911" s="82">
        <v>105.68</v>
      </c>
      <c r="G911" s="82">
        <v>1796.59</v>
      </c>
    </row>
    <row r="912" spans="1:7">
      <c r="A912" s="1" t="s">
        <v>985</v>
      </c>
      <c r="B912" t="s">
        <v>1827</v>
      </c>
      <c r="C912" s="81" t="s">
        <v>2578</v>
      </c>
      <c r="D912" s="81" t="s">
        <v>2579</v>
      </c>
      <c r="E912" s="82">
        <v>1411.82</v>
      </c>
      <c r="F912" s="82">
        <v>78.44</v>
      </c>
      <c r="G912" s="82">
        <v>1333.38</v>
      </c>
    </row>
    <row r="913" spans="1:7">
      <c r="A913" s="1" t="s">
        <v>985</v>
      </c>
      <c r="B913" t="s">
        <v>1827</v>
      </c>
      <c r="C913" s="81" t="s">
        <v>2580</v>
      </c>
      <c r="D913" s="81" t="s">
        <v>2581</v>
      </c>
      <c r="E913" s="82">
        <v>1411.82</v>
      </c>
      <c r="F913" s="82">
        <v>78.44</v>
      </c>
      <c r="G913" s="82">
        <v>1333.38</v>
      </c>
    </row>
    <row r="914" spans="1:7">
      <c r="A914" s="1" t="s">
        <v>985</v>
      </c>
      <c r="B914" t="s">
        <v>1827</v>
      </c>
      <c r="C914" s="81" t="s">
        <v>2582</v>
      </c>
      <c r="D914" s="81" t="s">
        <v>2583</v>
      </c>
      <c r="E914" s="82">
        <v>1411.82</v>
      </c>
      <c r="F914" s="82">
        <v>78.44</v>
      </c>
      <c r="G914" s="82">
        <v>1333.38</v>
      </c>
    </row>
    <row r="915" spans="1:7">
      <c r="A915" s="1" t="s">
        <v>985</v>
      </c>
      <c r="B915" t="s">
        <v>1827</v>
      </c>
      <c r="C915" s="81" t="s">
        <v>2584</v>
      </c>
      <c r="D915" s="81" t="s">
        <v>2585</v>
      </c>
      <c r="E915" s="82">
        <v>1459.81</v>
      </c>
      <c r="F915" s="82">
        <v>81.099999999999994</v>
      </c>
      <c r="G915" s="82">
        <v>1378.71</v>
      </c>
    </row>
    <row r="916" spans="1:7">
      <c r="A916" s="1" t="s">
        <v>985</v>
      </c>
      <c r="B916" t="s">
        <v>1827</v>
      </c>
      <c r="C916" s="81" t="s">
        <v>2586</v>
      </c>
      <c r="D916" s="81" t="s">
        <v>2587</v>
      </c>
      <c r="E916" s="82">
        <v>1459.81</v>
      </c>
      <c r="F916" s="82">
        <v>81.099999999999994</v>
      </c>
      <c r="G916" s="82">
        <v>1378.71</v>
      </c>
    </row>
    <row r="917" spans="1:7">
      <c r="A917" s="1" t="s">
        <v>985</v>
      </c>
      <c r="B917" t="s">
        <v>1827</v>
      </c>
      <c r="C917" s="81" t="s">
        <v>2588</v>
      </c>
      <c r="D917" s="81" t="s">
        <v>2589</v>
      </c>
      <c r="E917" s="82">
        <v>1459.81</v>
      </c>
      <c r="F917" s="82">
        <v>81.099999999999994</v>
      </c>
      <c r="G917" s="82">
        <v>1378.71</v>
      </c>
    </row>
    <row r="918" spans="1:7">
      <c r="A918" s="1" t="s">
        <v>985</v>
      </c>
      <c r="B918" t="s">
        <v>1827</v>
      </c>
      <c r="C918" s="81" t="s">
        <v>2590</v>
      </c>
      <c r="D918" s="81" t="s">
        <v>2591</v>
      </c>
      <c r="E918" s="82">
        <v>1411.82</v>
      </c>
      <c r="F918" s="82">
        <v>78.44</v>
      </c>
      <c r="G918" s="82">
        <v>1333.38</v>
      </c>
    </row>
    <row r="919" spans="1:7">
      <c r="A919" s="1" t="s">
        <v>985</v>
      </c>
      <c r="B919" t="s">
        <v>1827</v>
      </c>
      <c r="C919" s="81" t="s">
        <v>2592</v>
      </c>
      <c r="D919" s="81" t="s">
        <v>2593</v>
      </c>
      <c r="E919" s="82">
        <v>1459.81</v>
      </c>
      <c r="F919" s="82">
        <v>81.099999999999994</v>
      </c>
      <c r="G919" s="82">
        <v>1378.71</v>
      </c>
    </row>
    <row r="920" spans="1:7">
      <c r="A920" s="1" t="s">
        <v>985</v>
      </c>
      <c r="B920" t="s">
        <v>1827</v>
      </c>
      <c r="C920" s="81" t="s">
        <v>2594</v>
      </c>
      <c r="D920" s="81" t="s">
        <v>2595</v>
      </c>
      <c r="E920" s="82">
        <v>138.36000000000001</v>
      </c>
      <c r="F920" s="82">
        <v>7.68</v>
      </c>
      <c r="G920" s="82">
        <v>130.68</v>
      </c>
    </row>
    <row r="921" spans="1:7">
      <c r="A921" s="1" t="s">
        <v>985</v>
      </c>
      <c r="B921" t="s">
        <v>1827</v>
      </c>
      <c r="C921" s="81" t="s">
        <v>2596</v>
      </c>
      <c r="D921" s="81" t="s">
        <v>2597</v>
      </c>
      <c r="E921" s="82">
        <v>154.04</v>
      </c>
      <c r="F921" s="82">
        <v>8.56</v>
      </c>
      <c r="G921" s="82">
        <v>145.47999999999999</v>
      </c>
    </row>
    <row r="922" spans="1:7">
      <c r="A922" s="1" t="s">
        <v>985</v>
      </c>
      <c r="B922" t="s">
        <v>1827</v>
      </c>
      <c r="C922" s="81" t="s">
        <v>2598</v>
      </c>
      <c r="D922" s="81" t="s">
        <v>2599</v>
      </c>
      <c r="E922" s="82">
        <v>187.5</v>
      </c>
      <c r="F922" s="82">
        <v>26.04</v>
      </c>
      <c r="G922" s="82">
        <v>161.46</v>
      </c>
    </row>
    <row r="923" spans="1:7">
      <c r="A923" s="1" t="s">
        <v>985</v>
      </c>
      <c r="B923" t="s">
        <v>1827</v>
      </c>
      <c r="C923" s="81" t="s">
        <v>2600</v>
      </c>
      <c r="D923" s="81" t="s">
        <v>2601</v>
      </c>
      <c r="E923" s="82">
        <v>174.91</v>
      </c>
      <c r="F923" s="82">
        <v>24.3</v>
      </c>
      <c r="G923" s="82">
        <v>150.61000000000001</v>
      </c>
    </row>
    <row r="924" spans="1:7">
      <c r="A924" s="1" t="s">
        <v>985</v>
      </c>
      <c r="B924" t="s">
        <v>1827</v>
      </c>
      <c r="C924" s="81" t="s">
        <v>2602</v>
      </c>
      <c r="D924" s="81" t="s">
        <v>2603</v>
      </c>
      <c r="E924" s="82">
        <v>43.19</v>
      </c>
      <c r="F924" s="82">
        <v>6</v>
      </c>
      <c r="G924" s="82">
        <v>37.19</v>
      </c>
    </row>
    <row r="925" spans="1:7">
      <c r="A925" s="1" t="s">
        <v>985</v>
      </c>
      <c r="B925" t="s">
        <v>1827</v>
      </c>
      <c r="C925" s="81" t="s">
        <v>2604</v>
      </c>
      <c r="D925" s="81" t="s">
        <v>2605</v>
      </c>
      <c r="E925" s="82">
        <v>155.99</v>
      </c>
      <c r="F925" s="82">
        <v>21.66</v>
      </c>
      <c r="G925" s="82">
        <v>134.33000000000001</v>
      </c>
    </row>
    <row r="926" spans="1:7">
      <c r="A926" s="1" t="s">
        <v>985</v>
      </c>
      <c r="B926" t="s">
        <v>1827</v>
      </c>
      <c r="C926" s="81" t="s">
        <v>2606</v>
      </c>
      <c r="D926" s="81" t="s">
        <v>2607</v>
      </c>
      <c r="E926" s="82">
        <v>189.99</v>
      </c>
      <c r="F926" s="82">
        <v>26.39</v>
      </c>
      <c r="G926" s="82">
        <v>163.6</v>
      </c>
    </row>
    <row r="927" spans="1:7">
      <c r="A927" s="1" t="s">
        <v>985</v>
      </c>
      <c r="B927" t="s">
        <v>1827</v>
      </c>
      <c r="C927" s="81" t="s">
        <v>2608</v>
      </c>
      <c r="D927" s="81" t="s">
        <v>2609</v>
      </c>
      <c r="E927" s="82">
        <v>189.99</v>
      </c>
      <c r="F927" s="82">
        <v>26.39</v>
      </c>
      <c r="G927" s="82">
        <v>163.6</v>
      </c>
    </row>
    <row r="928" spans="1:7">
      <c r="A928" s="1" t="s">
        <v>985</v>
      </c>
      <c r="B928" t="s">
        <v>1827</v>
      </c>
      <c r="C928" s="81" t="s">
        <v>2610</v>
      </c>
      <c r="D928" s="81" t="s">
        <v>2611</v>
      </c>
      <c r="E928" s="82">
        <v>1920.27</v>
      </c>
      <c r="F928" s="82">
        <v>266.7</v>
      </c>
      <c r="G928" s="82">
        <v>1653.57</v>
      </c>
    </row>
    <row r="929" spans="1:7">
      <c r="A929" s="1" t="s">
        <v>985</v>
      </c>
      <c r="B929" t="s">
        <v>1827</v>
      </c>
      <c r="C929" s="81" t="s">
        <v>2612</v>
      </c>
      <c r="D929" s="81" t="s">
        <v>2613</v>
      </c>
      <c r="E929" s="82">
        <v>1920.27</v>
      </c>
      <c r="F929" s="82">
        <v>266.7</v>
      </c>
      <c r="G929" s="82">
        <v>1653.57</v>
      </c>
    </row>
    <row r="930" spans="1:7">
      <c r="A930" s="1" t="s">
        <v>985</v>
      </c>
      <c r="B930" t="s">
        <v>1827</v>
      </c>
      <c r="C930" s="81" t="s">
        <v>2614</v>
      </c>
      <c r="D930" s="81" t="s">
        <v>2615</v>
      </c>
      <c r="E930" s="82">
        <v>174.49</v>
      </c>
      <c r="F930" s="82">
        <v>24.24</v>
      </c>
      <c r="G930" s="82">
        <v>150.25</v>
      </c>
    </row>
    <row r="931" spans="1:7">
      <c r="A931" s="1" t="s">
        <v>985</v>
      </c>
      <c r="B931" t="s">
        <v>1827</v>
      </c>
      <c r="C931" s="81" t="s">
        <v>2616</v>
      </c>
      <c r="D931" s="81" t="s">
        <v>2617</v>
      </c>
      <c r="E931" s="82">
        <v>174.91</v>
      </c>
      <c r="F931" s="82">
        <v>24.3</v>
      </c>
      <c r="G931" s="82">
        <v>150.61000000000001</v>
      </c>
    </row>
    <row r="932" spans="1:7">
      <c r="A932" s="1" t="s">
        <v>985</v>
      </c>
      <c r="B932" t="s">
        <v>1827</v>
      </c>
      <c r="C932" s="81" t="s">
        <v>2618</v>
      </c>
      <c r="D932" s="81" t="s">
        <v>2619</v>
      </c>
      <c r="E932" s="82">
        <v>187.5</v>
      </c>
      <c r="F932" s="82">
        <v>26.04</v>
      </c>
      <c r="G932" s="82">
        <v>161.46</v>
      </c>
    </row>
    <row r="933" spans="1:7">
      <c r="A933" s="1" t="s">
        <v>985</v>
      </c>
      <c r="B933" t="s">
        <v>1827</v>
      </c>
      <c r="C933" s="81" t="s">
        <v>2620</v>
      </c>
      <c r="D933" s="81" t="s">
        <v>2621</v>
      </c>
      <c r="E933" s="82">
        <v>152.25</v>
      </c>
      <c r="F933" s="82">
        <v>21.15</v>
      </c>
      <c r="G933" s="82">
        <v>131.1</v>
      </c>
    </row>
    <row r="934" spans="1:7">
      <c r="A934" s="1" t="s">
        <v>985</v>
      </c>
      <c r="B934" t="s">
        <v>1827</v>
      </c>
      <c r="C934" s="81" t="s">
        <v>2622</v>
      </c>
      <c r="D934" s="81" t="s">
        <v>2623</v>
      </c>
      <c r="E934" s="82">
        <v>389.97</v>
      </c>
      <c r="F934" s="82">
        <v>54.16</v>
      </c>
      <c r="G934" s="82">
        <v>335.81</v>
      </c>
    </row>
    <row r="935" spans="1:7">
      <c r="A935" s="1" t="s">
        <v>985</v>
      </c>
      <c r="B935" t="s">
        <v>1827</v>
      </c>
      <c r="C935" s="81" t="s">
        <v>2624</v>
      </c>
      <c r="D935" s="81" t="s">
        <v>2625</v>
      </c>
      <c r="E935" s="82">
        <v>606.74</v>
      </c>
      <c r="F935" s="82">
        <v>84.27</v>
      </c>
      <c r="G935" s="82">
        <v>522.47</v>
      </c>
    </row>
    <row r="936" spans="1:7">
      <c r="A936" s="1" t="s">
        <v>985</v>
      </c>
      <c r="B936" t="s">
        <v>1827</v>
      </c>
      <c r="C936" s="81" t="s">
        <v>2626</v>
      </c>
      <c r="D936" s="81" t="s">
        <v>2627</v>
      </c>
      <c r="E936" s="82">
        <v>1920.27</v>
      </c>
      <c r="F936" s="82">
        <v>266.7</v>
      </c>
      <c r="G936" s="82">
        <v>1653.57</v>
      </c>
    </row>
    <row r="937" spans="1:7">
      <c r="A937" s="1" t="s">
        <v>985</v>
      </c>
      <c r="B937" t="s">
        <v>1827</v>
      </c>
      <c r="C937" s="81" t="s">
        <v>2628</v>
      </c>
      <c r="D937" s="81" t="s">
        <v>2629</v>
      </c>
      <c r="E937" s="82">
        <v>22377</v>
      </c>
      <c r="F937" s="82">
        <v>8080.58</v>
      </c>
      <c r="G937" s="82">
        <v>14296.42</v>
      </c>
    </row>
    <row r="938" spans="1:7">
      <c r="A938" s="1" t="s">
        <v>985</v>
      </c>
      <c r="B938" t="s">
        <v>1827</v>
      </c>
      <c r="C938" s="81" t="s">
        <v>2630</v>
      </c>
      <c r="D938" s="81" t="s">
        <v>2631</v>
      </c>
      <c r="E938" s="82">
        <v>3075.51</v>
      </c>
      <c r="F938" s="82">
        <v>1452.32</v>
      </c>
      <c r="G938" s="82">
        <v>1623.19</v>
      </c>
    </row>
    <row r="939" spans="1:7">
      <c r="A939" s="1" t="s">
        <v>985</v>
      </c>
      <c r="B939" t="s">
        <v>1827</v>
      </c>
      <c r="C939" s="81" t="s">
        <v>2632</v>
      </c>
      <c r="D939" s="81" t="s">
        <v>2633</v>
      </c>
      <c r="E939" s="82">
        <v>2417.33</v>
      </c>
      <c r="F939" s="82">
        <v>940.08</v>
      </c>
      <c r="G939" s="82">
        <v>1477.25</v>
      </c>
    </row>
    <row r="940" spans="1:7">
      <c r="A940" s="1" t="s">
        <v>985</v>
      </c>
      <c r="B940" t="s">
        <v>1827</v>
      </c>
      <c r="C940" s="81" t="s">
        <v>2634</v>
      </c>
      <c r="D940" s="81" t="s">
        <v>2635</v>
      </c>
      <c r="E940" s="82">
        <v>2417.33</v>
      </c>
      <c r="F940" s="82">
        <v>470.04</v>
      </c>
      <c r="G940" s="82">
        <v>1947.29</v>
      </c>
    </row>
    <row r="941" spans="1:7">
      <c r="A941" s="1" t="s">
        <v>985</v>
      </c>
      <c r="B941" t="s">
        <v>1827</v>
      </c>
      <c r="C941" s="81" t="s">
        <v>2636</v>
      </c>
      <c r="D941" s="81" t="s">
        <v>2637</v>
      </c>
      <c r="E941" s="82">
        <v>2417.33</v>
      </c>
      <c r="F941" s="82">
        <v>940.08</v>
      </c>
      <c r="G941" s="82">
        <v>1477.25</v>
      </c>
    </row>
    <row r="942" spans="1:7">
      <c r="A942" s="1" t="s">
        <v>985</v>
      </c>
      <c r="B942" t="s">
        <v>1827</v>
      </c>
      <c r="C942" s="81" t="s">
        <v>2638</v>
      </c>
      <c r="D942" s="81" t="s">
        <v>2639</v>
      </c>
      <c r="E942" s="82">
        <v>2285.25</v>
      </c>
      <c r="F942" s="82">
        <v>1650.46</v>
      </c>
      <c r="G942" s="82">
        <v>634.79</v>
      </c>
    </row>
    <row r="943" spans="1:7">
      <c r="A943" s="1" t="s">
        <v>985</v>
      </c>
      <c r="B943" t="s">
        <v>1827</v>
      </c>
      <c r="C943" s="81" t="s">
        <v>2640</v>
      </c>
      <c r="D943" s="81" t="s">
        <v>2641</v>
      </c>
      <c r="E943" s="82">
        <v>2085.13</v>
      </c>
      <c r="F943" s="82">
        <v>810.88</v>
      </c>
      <c r="G943" s="82">
        <v>1274.25</v>
      </c>
    </row>
    <row r="944" spans="1:7">
      <c r="A944" s="1" t="s">
        <v>985</v>
      </c>
      <c r="B944" t="s">
        <v>1827</v>
      </c>
      <c r="C944" s="81" t="s">
        <v>2642</v>
      </c>
      <c r="D944" s="81" t="s">
        <v>2643</v>
      </c>
      <c r="E944" s="82">
        <v>2059.1999999999998</v>
      </c>
      <c r="F944" s="82">
        <v>1487.2</v>
      </c>
      <c r="G944" s="82">
        <v>572</v>
      </c>
    </row>
    <row r="945" spans="1:7">
      <c r="A945" s="1" t="s">
        <v>985</v>
      </c>
      <c r="B945" t="s">
        <v>1827</v>
      </c>
      <c r="C945" s="81" t="s">
        <v>2644</v>
      </c>
      <c r="D945" s="81" t="s">
        <v>2645</v>
      </c>
      <c r="E945" s="82">
        <v>1999.36</v>
      </c>
      <c r="F945" s="82">
        <v>444.31</v>
      </c>
      <c r="G945" s="82">
        <v>1555.05</v>
      </c>
    </row>
    <row r="946" spans="1:7">
      <c r="A946" s="1" t="s">
        <v>985</v>
      </c>
      <c r="B946" t="s">
        <v>1827</v>
      </c>
      <c r="C946" s="81" t="s">
        <v>2646</v>
      </c>
      <c r="D946" s="81" t="s">
        <v>2647</v>
      </c>
      <c r="E946" s="82">
        <v>1999.36</v>
      </c>
      <c r="F946" s="82">
        <v>444.31</v>
      </c>
      <c r="G946" s="82">
        <v>1555.05</v>
      </c>
    </row>
    <row r="947" spans="1:7">
      <c r="A947" s="1" t="s">
        <v>985</v>
      </c>
      <c r="B947" t="s">
        <v>1827</v>
      </c>
      <c r="C947" s="81" t="s">
        <v>2648</v>
      </c>
      <c r="D947" s="81" t="s">
        <v>2649</v>
      </c>
      <c r="E947" s="82">
        <v>1999.36</v>
      </c>
      <c r="F947" s="82">
        <v>444.31</v>
      </c>
      <c r="G947" s="82">
        <v>1555.05</v>
      </c>
    </row>
    <row r="948" spans="1:7">
      <c r="A948" s="1" t="s">
        <v>985</v>
      </c>
      <c r="B948" t="s">
        <v>1827</v>
      </c>
      <c r="C948" s="81" t="s">
        <v>2650</v>
      </c>
      <c r="D948" s="81" t="s">
        <v>2651</v>
      </c>
      <c r="E948" s="82">
        <v>1999.36</v>
      </c>
      <c r="F948" s="82">
        <v>444.31</v>
      </c>
      <c r="G948" s="82">
        <v>1555.05</v>
      </c>
    </row>
    <row r="949" spans="1:7">
      <c r="A949" s="1" t="s">
        <v>985</v>
      </c>
      <c r="B949" t="s">
        <v>1827</v>
      </c>
      <c r="C949" s="81" t="s">
        <v>2652</v>
      </c>
      <c r="D949" s="81" t="s">
        <v>2653</v>
      </c>
      <c r="E949" s="82">
        <v>1999.36</v>
      </c>
      <c r="F949" s="82">
        <v>444.31</v>
      </c>
      <c r="G949" s="82">
        <v>1555.05</v>
      </c>
    </row>
    <row r="950" spans="1:7">
      <c r="A950" s="1" t="s">
        <v>985</v>
      </c>
      <c r="B950" t="s">
        <v>1827</v>
      </c>
      <c r="C950" s="81" t="s">
        <v>2654</v>
      </c>
      <c r="D950" s="81" t="s">
        <v>2655</v>
      </c>
      <c r="E950" s="82">
        <v>1999.36</v>
      </c>
      <c r="F950" s="82">
        <v>444.31</v>
      </c>
      <c r="G950" s="82">
        <v>1555.05</v>
      </c>
    </row>
    <row r="951" spans="1:7">
      <c r="A951" s="1" t="s">
        <v>985</v>
      </c>
      <c r="B951" t="s">
        <v>1827</v>
      </c>
      <c r="C951" s="81" t="s">
        <v>2656</v>
      </c>
      <c r="D951" s="81" t="s">
        <v>2657</v>
      </c>
      <c r="E951" s="82">
        <v>1999.36</v>
      </c>
      <c r="F951" s="82">
        <v>444.31</v>
      </c>
      <c r="G951" s="82">
        <v>1555.05</v>
      </c>
    </row>
    <row r="952" spans="1:7">
      <c r="A952" s="1" t="s">
        <v>985</v>
      </c>
      <c r="B952" t="s">
        <v>1827</v>
      </c>
      <c r="C952" s="81" t="s">
        <v>2658</v>
      </c>
      <c r="D952" s="81" t="s">
        <v>2659</v>
      </c>
      <c r="E952" s="82">
        <v>1943.48</v>
      </c>
      <c r="F952" s="82">
        <v>431.89</v>
      </c>
      <c r="G952" s="82">
        <v>1511.59</v>
      </c>
    </row>
    <row r="953" spans="1:7">
      <c r="A953" s="1" t="s">
        <v>985</v>
      </c>
      <c r="B953" t="s">
        <v>1827</v>
      </c>
      <c r="C953" s="81" t="s">
        <v>2660</v>
      </c>
      <c r="D953" s="81" t="s">
        <v>2661</v>
      </c>
      <c r="E953" s="82">
        <v>1943.48</v>
      </c>
      <c r="F953" s="82">
        <v>431.89</v>
      </c>
      <c r="G953" s="82">
        <v>1511.59</v>
      </c>
    </row>
    <row r="954" spans="1:7">
      <c r="A954" s="1" t="s">
        <v>985</v>
      </c>
      <c r="B954" t="s">
        <v>1827</v>
      </c>
      <c r="C954" s="81" t="s">
        <v>2662</v>
      </c>
      <c r="D954" s="81" t="s">
        <v>2663</v>
      </c>
      <c r="E954" s="82">
        <v>1943</v>
      </c>
      <c r="F954" s="82">
        <v>431.78</v>
      </c>
      <c r="G954" s="82">
        <v>1511.22</v>
      </c>
    </row>
    <row r="955" spans="1:7">
      <c r="A955" s="1" t="s">
        <v>985</v>
      </c>
      <c r="B955" t="s">
        <v>1827</v>
      </c>
      <c r="C955" s="81" t="s">
        <v>2664</v>
      </c>
      <c r="D955" s="81" t="s">
        <v>2665</v>
      </c>
      <c r="E955" s="82">
        <v>1943.48</v>
      </c>
      <c r="F955" s="82">
        <v>431.89</v>
      </c>
      <c r="G955" s="82">
        <v>1511.59</v>
      </c>
    </row>
    <row r="956" spans="1:7">
      <c r="A956" s="1" t="s">
        <v>985</v>
      </c>
      <c r="B956" t="s">
        <v>1827</v>
      </c>
      <c r="C956" s="81" t="s">
        <v>2666</v>
      </c>
      <c r="D956" s="81" t="s">
        <v>2667</v>
      </c>
      <c r="E956" s="82">
        <v>1932.16</v>
      </c>
      <c r="F956" s="82">
        <v>751.39</v>
      </c>
      <c r="G956" s="82">
        <v>1180.77</v>
      </c>
    </row>
    <row r="957" spans="1:7">
      <c r="A957" s="1" t="s">
        <v>985</v>
      </c>
      <c r="B957" t="s">
        <v>1827</v>
      </c>
      <c r="C957" s="81" t="s">
        <v>2668</v>
      </c>
      <c r="D957" s="81" t="s">
        <v>2669</v>
      </c>
      <c r="E957" s="82">
        <v>1831.36</v>
      </c>
      <c r="F957" s="82">
        <v>406.97</v>
      </c>
      <c r="G957" s="82">
        <v>1424.39</v>
      </c>
    </row>
    <row r="958" spans="1:7">
      <c r="A958" s="1" t="s">
        <v>985</v>
      </c>
      <c r="B958" t="s">
        <v>1827</v>
      </c>
      <c r="C958" s="81" t="s">
        <v>2670</v>
      </c>
      <c r="D958" s="81" t="s">
        <v>2671</v>
      </c>
      <c r="E958" s="82">
        <v>1831.36</v>
      </c>
      <c r="F958" s="82">
        <v>406.97</v>
      </c>
      <c r="G958" s="82">
        <v>1424.39</v>
      </c>
    </row>
    <row r="959" spans="1:7">
      <c r="A959" s="1" t="s">
        <v>985</v>
      </c>
      <c r="B959" t="s">
        <v>1827</v>
      </c>
      <c r="C959" s="81" t="s">
        <v>2672</v>
      </c>
      <c r="D959" s="81" t="s">
        <v>2673</v>
      </c>
      <c r="E959" s="82">
        <v>1720.95</v>
      </c>
      <c r="F959" s="82">
        <v>1338.51</v>
      </c>
      <c r="G959" s="82">
        <v>382.44</v>
      </c>
    </row>
    <row r="960" spans="1:7">
      <c r="A960" s="1" t="s">
        <v>985</v>
      </c>
      <c r="B960" t="s">
        <v>1827</v>
      </c>
      <c r="C960" s="81" t="s">
        <v>2674</v>
      </c>
      <c r="D960" s="81" t="s">
        <v>2675</v>
      </c>
      <c r="E960" s="82">
        <v>1716.53</v>
      </c>
      <c r="F960" s="82">
        <v>1048.99</v>
      </c>
      <c r="G960" s="82">
        <v>667.54</v>
      </c>
    </row>
    <row r="961" spans="1:7">
      <c r="A961" s="1" t="s">
        <v>985</v>
      </c>
      <c r="B961" t="s">
        <v>1827</v>
      </c>
      <c r="C961" s="81" t="s">
        <v>2676</v>
      </c>
      <c r="D961" s="81" t="s">
        <v>2677</v>
      </c>
      <c r="E961" s="82">
        <v>1708</v>
      </c>
      <c r="F961" s="82">
        <v>474.44</v>
      </c>
      <c r="G961" s="82">
        <v>1233.56</v>
      </c>
    </row>
    <row r="962" spans="1:7">
      <c r="A962" s="1" t="s">
        <v>985</v>
      </c>
      <c r="B962" t="s">
        <v>1827</v>
      </c>
      <c r="C962" s="81" t="s">
        <v>2678</v>
      </c>
      <c r="D962" s="81" t="s">
        <v>2679</v>
      </c>
      <c r="E962" s="82">
        <v>1704.97</v>
      </c>
      <c r="F962" s="82">
        <v>1562.88</v>
      </c>
      <c r="G962" s="82">
        <v>142.09</v>
      </c>
    </row>
    <row r="963" spans="1:7">
      <c r="A963" s="1" t="s">
        <v>985</v>
      </c>
      <c r="B963" t="s">
        <v>1827</v>
      </c>
      <c r="C963" s="81" t="s">
        <v>2680</v>
      </c>
      <c r="D963" s="81" t="s">
        <v>2681</v>
      </c>
      <c r="E963" s="82">
        <v>1656.6</v>
      </c>
      <c r="F963" s="82">
        <v>1196.44</v>
      </c>
      <c r="G963" s="82">
        <v>460.16</v>
      </c>
    </row>
    <row r="964" spans="1:7">
      <c r="A964" s="1" t="s">
        <v>985</v>
      </c>
      <c r="B964" t="s">
        <v>1827</v>
      </c>
      <c r="C964" s="81" t="s">
        <v>2682</v>
      </c>
      <c r="D964" s="81" t="s">
        <v>2683</v>
      </c>
      <c r="E964" s="82">
        <v>1596.1</v>
      </c>
      <c r="F964" s="82">
        <v>753.72</v>
      </c>
      <c r="G964" s="82">
        <v>842.38</v>
      </c>
    </row>
    <row r="965" spans="1:7">
      <c r="A965" s="1" t="s">
        <v>985</v>
      </c>
      <c r="B965" t="s">
        <v>1827</v>
      </c>
      <c r="C965" s="81" t="s">
        <v>2684</v>
      </c>
      <c r="D965" s="81" t="s">
        <v>2685</v>
      </c>
      <c r="E965" s="82">
        <v>1583.2</v>
      </c>
      <c r="F965" s="82">
        <v>483.76</v>
      </c>
      <c r="G965" s="82">
        <v>1099.44</v>
      </c>
    </row>
    <row r="966" spans="1:7">
      <c r="A966" s="1" t="s">
        <v>985</v>
      </c>
      <c r="B966" t="s">
        <v>1827</v>
      </c>
      <c r="C966" s="81" t="s">
        <v>2686</v>
      </c>
      <c r="D966" s="81" t="s">
        <v>2687</v>
      </c>
      <c r="E966" s="82">
        <v>1568.03</v>
      </c>
      <c r="F966" s="82">
        <v>958.25</v>
      </c>
      <c r="G966" s="82">
        <v>609.78</v>
      </c>
    </row>
    <row r="967" spans="1:7">
      <c r="A967" s="1" t="s">
        <v>985</v>
      </c>
      <c r="B967" t="s">
        <v>1827</v>
      </c>
      <c r="C967" s="81" t="s">
        <v>2688</v>
      </c>
      <c r="D967" s="81" t="s">
        <v>2689</v>
      </c>
      <c r="E967" s="82">
        <v>1428.16</v>
      </c>
      <c r="F967" s="82">
        <v>555.39</v>
      </c>
      <c r="G967" s="82">
        <v>872.77</v>
      </c>
    </row>
    <row r="968" spans="1:7">
      <c r="A968" s="1" t="s">
        <v>985</v>
      </c>
      <c r="B968" t="s">
        <v>1827</v>
      </c>
      <c r="C968" s="81" t="s">
        <v>2690</v>
      </c>
      <c r="D968" s="81" t="s">
        <v>2691</v>
      </c>
      <c r="E968" s="82">
        <v>1422.7</v>
      </c>
      <c r="F968" s="82">
        <v>1106.54</v>
      </c>
      <c r="G968" s="82">
        <v>316.16000000000003</v>
      </c>
    </row>
    <row r="969" spans="1:7">
      <c r="A969" s="1" t="s">
        <v>985</v>
      </c>
      <c r="B969" t="s">
        <v>1827</v>
      </c>
      <c r="C969" s="81" t="s">
        <v>2692</v>
      </c>
      <c r="D969" s="81" t="s">
        <v>2693</v>
      </c>
      <c r="E969" s="82">
        <v>1422.7</v>
      </c>
      <c r="F969" s="82">
        <v>1225.0999999999999</v>
      </c>
      <c r="G969" s="82">
        <v>197.6</v>
      </c>
    </row>
    <row r="970" spans="1:7">
      <c r="A970" s="1" t="s">
        <v>985</v>
      </c>
      <c r="B970" t="s">
        <v>1827</v>
      </c>
      <c r="C970" s="81" t="s">
        <v>2694</v>
      </c>
      <c r="D970" s="81" t="s">
        <v>2695</v>
      </c>
      <c r="E970" s="82">
        <v>1282.5999999999999</v>
      </c>
      <c r="F970" s="82">
        <v>463.16</v>
      </c>
      <c r="G970" s="82">
        <v>819.44</v>
      </c>
    </row>
    <row r="971" spans="1:7">
      <c r="A971" s="1" t="s">
        <v>985</v>
      </c>
      <c r="B971" t="s">
        <v>1827</v>
      </c>
      <c r="C971" s="81" t="s">
        <v>2696</v>
      </c>
      <c r="D971" s="81" t="s">
        <v>2697</v>
      </c>
      <c r="E971" s="82">
        <v>1248.2</v>
      </c>
      <c r="F971" s="82">
        <v>970.83</v>
      </c>
      <c r="G971" s="82">
        <v>277.37</v>
      </c>
    </row>
    <row r="972" spans="1:7">
      <c r="A972" s="1" t="s">
        <v>985</v>
      </c>
      <c r="B972" t="s">
        <v>1827</v>
      </c>
      <c r="C972" s="81" t="s">
        <v>2698</v>
      </c>
      <c r="D972" s="81" t="s">
        <v>2699</v>
      </c>
      <c r="E972" s="82">
        <v>996</v>
      </c>
      <c r="F972" s="82">
        <v>857.27</v>
      </c>
      <c r="G972" s="82">
        <v>138.72999999999999</v>
      </c>
    </row>
    <row r="973" spans="1:7">
      <c r="A973" s="1" t="s">
        <v>985</v>
      </c>
      <c r="B973" t="s">
        <v>1827</v>
      </c>
      <c r="C973" s="81" t="s">
        <v>2700</v>
      </c>
      <c r="D973" s="81" t="s">
        <v>2701</v>
      </c>
      <c r="E973" s="82">
        <v>955.24</v>
      </c>
      <c r="F973" s="82">
        <v>822.19</v>
      </c>
      <c r="G973" s="82">
        <v>133.05000000000001</v>
      </c>
    </row>
    <row r="974" spans="1:7">
      <c r="A974" s="1" t="s">
        <v>985</v>
      </c>
      <c r="B974" t="s">
        <v>1827</v>
      </c>
      <c r="C974" s="81" t="s">
        <v>2702</v>
      </c>
      <c r="D974" s="81" t="s">
        <v>2703</v>
      </c>
      <c r="E974" s="82">
        <v>954.35</v>
      </c>
      <c r="F974" s="82">
        <v>821.42</v>
      </c>
      <c r="G974" s="82">
        <v>132.93</v>
      </c>
    </row>
    <row r="975" spans="1:7">
      <c r="A975" s="1" t="s">
        <v>985</v>
      </c>
      <c r="B975" t="s">
        <v>1827</v>
      </c>
      <c r="C975" s="81" t="s">
        <v>2704</v>
      </c>
      <c r="D975" s="81" t="s">
        <v>2705</v>
      </c>
      <c r="E975" s="82">
        <v>941.97</v>
      </c>
      <c r="F975" s="82">
        <v>523.32000000000005</v>
      </c>
      <c r="G975" s="82">
        <v>418.65</v>
      </c>
    </row>
    <row r="976" spans="1:7">
      <c r="A976" s="1" t="s">
        <v>985</v>
      </c>
      <c r="B976" t="s">
        <v>1827</v>
      </c>
      <c r="C976" s="81" t="s">
        <v>2706</v>
      </c>
      <c r="D976" s="81" t="s">
        <v>2707</v>
      </c>
      <c r="E976" s="82">
        <v>909.08</v>
      </c>
      <c r="F976" s="82">
        <v>353.53</v>
      </c>
      <c r="G976" s="82">
        <v>555.54999999999995</v>
      </c>
    </row>
    <row r="977" spans="1:7">
      <c r="A977" s="1" t="s">
        <v>985</v>
      </c>
      <c r="B977" t="s">
        <v>1827</v>
      </c>
      <c r="C977" s="81" t="s">
        <v>2708</v>
      </c>
      <c r="D977" s="81" t="s">
        <v>2709</v>
      </c>
      <c r="E977" s="82">
        <v>883.32</v>
      </c>
      <c r="F977" s="82">
        <v>564.35</v>
      </c>
      <c r="G977" s="82">
        <v>318.97000000000003</v>
      </c>
    </row>
    <row r="978" spans="1:7">
      <c r="A978" s="1" t="s">
        <v>985</v>
      </c>
      <c r="B978" t="s">
        <v>1827</v>
      </c>
      <c r="C978" s="81" t="s">
        <v>2710</v>
      </c>
      <c r="D978" s="81" t="s">
        <v>2711</v>
      </c>
      <c r="E978" s="82">
        <v>862.91</v>
      </c>
      <c r="F978" s="82">
        <v>335.58</v>
      </c>
      <c r="G978" s="82">
        <v>527.33000000000004</v>
      </c>
    </row>
    <row r="979" spans="1:7">
      <c r="A979" s="1" t="s">
        <v>985</v>
      </c>
      <c r="B979" t="s">
        <v>1827</v>
      </c>
      <c r="C979" s="81" t="s">
        <v>2712</v>
      </c>
      <c r="D979" s="81" t="s">
        <v>2713</v>
      </c>
      <c r="E979" s="82">
        <v>862.91</v>
      </c>
      <c r="F979" s="82">
        <v>335.58</v>
      </c>
      <c r="G979" s="82">
        <v>527.33000000000004</v>
      </c>
    </row>
    <row r="980" spans="1:7">
      <c r="A980" s="1" t="s">
        <v>985</v>
      </c>
      <c r="B980" t="s">
        <v>1827</v>
      </c>
      <c r="C980" s="81" t="s">
        <v>2714</v>
      </c>
      <c r="D980" s="81" t="s">
        <v>2715</v>
      </c>
      <c r="E980" s="82">
        <v>842.21</v>
      </c>
      <c r="F980" s="82">
        <v>678.45</v>
      </c>
      <c r="G980" s="82">
        <v>163.76</v>
      </c>
    </row>
    <row r="981" spans="1:7">
      <c r="A981" s="1" t="s">
        <v>985</v>
      </c>
      <c r="B981" t="s">
        <v>1827</v>
      </c>
      <c r="C981" s="81" t="s">
        <v>2716</v>
      </c>
      <c r="D981" s="81" t="s">
        <v>2717</v>
      </c>
      <c r="E981" s="82">
        <v>842.21</v>
      </c>
      <c r="F981" s="82">
        <v>608.27</v>
      </c>
      <c r="G981" s="82">
        <v>233.94</v>
      </c>
    </row>
    <row r="982" spans="1:7">
      <c r="A982" s="1" t="s">
        <v>985</v>
      </c>
      <c r="B982" t="s">
        <v>1827</v>
      </c>
      <c r="C982" s="81" t="s">
        <v>2718</v>
      </c>
      <c r="D982" s="81" t="s">
        <v>2719</v>
      </c>
      <c r="E982" s="82">
        <v>828.19</v>
      </c>
      <c r="F982" s="82">
        <v>828.19</v>
      </c>
      <c r="G982" s="82">
        <v>0</v>
      </c>
    </row>
    <row r="983" spans="1:7">
      <c r="A983" s="1" t="s">
        <v>985</v>
      </c>
      <c r="B983" t="s">
        <v>1827</v>
      </c>
      <c r="C983" s="81" t="s">
        <v>2720</v>
      </c>
      <c r="D983" s="81" t="s">
        <v>2721</v>
      </c>
      <c r="E983" s="82">
        <v>828.19</v>
      </c>
      <c r="F983" s="82">
        <v>828.19</v>
      </c>
      <c r="G983" s="82">
        <v>0</v>
      </c>
    </row>
    <row r="984" spans="1:7">
      <c r="A984" s="1" t="s">
        <v>985</v>
      </c>
      <c r="B984" t="s">
        <v>1827</v>
      </c>
      <c r="C984" s="81" t="s">
        <v>2722</v>
      </c>
      <c r="D984" s="81" t="s">
        <v>2723</v>
      </c>
      <c r="E984" s="82">
        <v>828.19</v>
      </c>
      <c r="F984" s="82">
        <v>828.19</v>
      </c>
      <c r="G984" s="82">
        <v>0</v>
      </c>
    </row>
    <row r="985" spans="1:7">
      <c r="A985" s="1" t="s">
        <v>985</v>
      </c>
      <c r="B985" t="s">
        <v>1827</v>
      </c>
      <c r="C985" s="81" t="s">
        <v>2724</v>
      </c>
      <c r="D985" s="81" t="s">
        <v>2725</v>
      </c>
      <c r="E985" s="82">
        <v>828.19</v>
      </c>
      <c r="F985" s="82">
        <v>828.19</v>
      </c>
      <c r="G985" s="82">
        <v>0</v>
      </c>
    </row>
    <row r="986" spans="1:7">
      <c r="A986" s="1" t="s">
        <v>985</v>
      </c>
      <c r="B986" t="s">
        <v>1827</v>
      </c>
      <c r="C986" s="81" t="s">
        <v>2726</v>
      </c>
      <c r="D986" s="81" t="s">
        <v>2727</v>
      </c>
      <c r="E986" s="82">
        <v>828.19</v>
      </c>
      <c r="F986" s="82">
        <v>828.19</v>
      </c>
      <c r="G986" s="82">
        <v>0</v>
      </c>
    </row>
    <row r="987" spans="1:7">
      <c r="A987" s="1" t="s">
        <v>985</v>
      </c>
      <c r="B987" t="s">
        <v>1827</v>
      </c>
      <c r="C987" s="81" t="s">
        <v>2728</v>
      </c>
      <c r="D987" s="81" t="s">
        <v>2729</v>
      </c>
      <c r="E987" s="82">
        <v>793.91</v>
      </c>
      <c r="F987" s="82">
        <v>176.42</v>
      </c>
      <c r="G987" s="82">
        <v>617.49</v>
      </c>
    </row>
    <row r="988" spans="1:7">
      <c r="A988" s="1" t="s">
        <v>985</v>
      </c>
      <c r="B988" t="s">
        <v>1827</v>
      </c>
      <c r="C988" s="81" t="s">
        <v>2730</v>
      </c>
      <c r="D988" s="81" t="s">
        <v>2731</v>
      </c>
      <c r="E988" s="82">
        <v>752.21</v>
      </c>
      <c r="F988" s="82">
        <v>668.63</v>
      </c>
      <c r="G988" s="82">
        <v>83.58</v>
      </c>
    </row>
    <row r="989" spans="1:7">
      <c r="A989" s="1" t="s">
        <v>985</v>
      </c>
      <c r="B989" t="s">
        <v>1827</v>
      </c>
      <c r="C989" s="81" t="s">
        <v>2732</v>
      </c>
      <c r="D989" s="81" t="s">
        <v>2733</v>
      </c>
      <c r="E989" s="82">
        <v>706.25</v>
      </c>
      <c r="F989" s="82">
        <v>686.64</v>
      </c>
      <c r="G989" s="82">
        <v>19.61</v>
      </c>
    </row>
    <row r="990" spans="1:7">
      <c r="A990" s="1" t="s">
        <v>985</v>
      </c>
      <c r="B990" t="s">
        <v>1827</v>
      </c>
      <c r="C990" s="81" t="s">
        <v>2734</v>
      </c>
      <c r="D990" s="81" t="s">
        <v>2735</v>
      </c>
      <c r="E990" s="82">
        <v>582.47</v>
      </c>
      <c r="F990" s="82">
        <v>420.68</v>
      </c>
      <c r="G990" s="82">
        <v>161.79</v>
      </c>
    </row>
    <row r="991" spans="1:7">
      <c r="A991" s="1" t="s">
        <v>985</v>
      </c>
      <c r="B991" t="s">
        <v>1827</v>
      </c>
      <c r="C991" s="81" t="s">
        <v>2736</v>
      </c>
      <c r="D991" s="81" t="s">
        <v>2737</v>
      </c>
      <c r="E991" s="82">
        <v>578.49</v>
      </c>
      <c r="F991" s="82">
        <v>514.22</v>
      </c>
      <c r="G991" s="82">
        <v>64.27</v>
      </c>
    </row>
    <row r="992" spans="1:7">
      <c r="A992" s="1" t="s">
        <v>985</v>
      </c>
      <c r="B992" t="s">
        <v>1827</v>
      </c>
      <c r="C992" s="81" t="s">
        <v>2738</v>
      </c>
      <c r="D992" s="81" t="s">
        <v>2739</v>
      </c>
      <c r="E992" s="82">
        <v>500.64</v>
      </c>
      <c r="F992" s="82">
        <v>403.3</v>
      </c>
      <c r="G992" s="82">
        <v>97.34</v>
      </c>
    </row>
    <row r="993" spans="1:7">
      <c r="A993" s="1" t="s">
        <v>985</v>
      </c>
      <c r="B993" t="s">
        <v>1827</v>
      </c>
      <c r="C993" s="81" t="s">
        <v>2740</v>
      </c>
      <c r="D993" s="81" t="s">
        <v>2741</v>
      </c>
      <c r="E993" s="82">
        <v>484</v>
      </c>
      <c r="F993" s="82">
        <v>416.58</v>
      </c>
      <c r="G993" s="82">
        <v>67.42</v>
      </c>
    </row>
    <row r="994" spans="1:7">
      <c r="A994" s="1" t="s">
        <v>985</v>
      </c>
      <c r="B994" t="s">
        <v>1827</v>
      </c>
      <c r="C994" s="81" t="s">
        <v>2742</v>
      </c>
      <c r="D994" s="81" t="s">
        <v>2743</v>
      </c>
      <c r="E994" s="82">
        <v>382.49</v>
      </c>
      <c r="F994" s="82">
        <v>148.75</v>
      </c>
      <c r="G994" s="82">
        <v>233.74</v>
      </c>
    </row>
    <row r="995" spans="1:7">
      <c r="A995" s="1" t="s">
        <v>985</v>
      </c>
      <c r="B995" t="s">
        <v>1827</v>
      </c>
      <c r="C995" s="81" t="s">
        <v>2744</v>
      </c>
      <c r="D995" s="81" t="s">
        <v>2745</v>
      </c>
      <c r="E995" s="82">
        <v>359.72</v>
      </c>
      <c r="F995" s="82">
        <v>349.73</v>
      </c>
      <c r="G995" s="82">
        <v>9.99</v>
      </c>
    </row>
    <row r="996" spans="1:7">
      <c r="A996" s="1" t="s">
        <v>985</v>
      </c>
      <c r="B996" t="s">
        <v>1827</v>
      </c>
      <c r="C996" s="81" t="s">
        <v>2746</v>
      </c>
      <c r="D996" s="81" t="s">
        <v>2747</v>
      </c>
      <c r="E996" s="82">
        <v>359.76</v>
      </c>
      <c r="F996" s="82">
        <v>349.75</v>
      </c>
      <c r="G996" s="82">
        <v>10.01</v>
      </c>
    </row>
    <row r="997" spans="1:7">
      <c r="A997" s="1" t="s">
        <v>985</v>
      </c>
      <c r="B997" t="s">
        <v>1827</v>
      </c>
      <c r="C997" s="81" t="s">
        <v>2748</v>
      </c>
      <c r="D997" s="81" t="s">
        <v>2749</v>
      </c>
      <c r="E997" s="82">
        <v>332</v>
      </c>
      <c r="F997" s="82">
        <v>285.76</v>
      </c>
      <c r="G997" s="82">
        <v>46.24</v>
      </c>
    </row>
    <row r="998" spans="1:7">
      <c r="A998" s="1" t="s">
        <v>985</v>
      </c>
      <c r="B998" t="s">
        <v>1827</v>
      </c>
      <c r="C998" s="81" t="s">
        <v>2750</v>
      </c>
      <c r="D998" s="81" t="s">
        <v>2751</v>
      </c>
      <c r="E998" s="82">
        <v>305.7</v>
      </c>
      <c r="F998" s="82">
        <v>237.77</v>
      </c>
      <c r="G998" s="82">
        <v>67.930000000000007</v>
      </c>
    </row>
    <row r="999" spans="1:7">
      <c r="A999" s="1" t="s">
        <v>985</v>
      </c>
      <c r="B999" t="s">
        <v>1827</v>
      </c>
      <c r="C999" s="81" t="s">
        <v>2752</v>
      </c>
      <c r="D999" s="81" t="s">
        <v>2753</v>
      </c>
      <c r="E999" s="82">
        <v>305.7</v>
      </c>
      <c r="F999" s="82">
        <v>237.77</v>
      </c>
      <c r="G999" s="82">
        <v>67.930000000000007</v>
      </c>
    </row>
    <row r="1000" spans="1:7">
      <c r="A1000" s="1" t="s">
        <v>985</v>
      </c>
      <c r="B1000" t="s">
        <v>1827</v>
      </c>
      <c r="C1000" s="81" t="s">
        <v>2754</v>
      </c>
      <c r="D1000" s="81" t="s">
        <v>2755</v>
      </c>
      <c r="E1000" s="82">
        <v>305.7</v>
      </c>
      <c r="F1000" s="82">
        <v>237.77</v>
      </c>
      <c r="G1000" s="82">
        <v>67.930000000000007</v>
      </c>
    </row>
    <row r="1001" spans="1:7">
      <c r="A1001" s="1" t="s">
        <v>985</v>
      </c>
      <c r="B1001" t="s">
        <v>1827</v>
      </c>
      <c r="C1001" s="81" t="s">
        <v>2756</v>
      </c>
      <c r="D1001" s="81" t="s">
        <v>2757</v>
      </c>
      <c r="E1001" s="82">
        <v>305.7</v>
      </c>
      <c r="F1001" s="82">
        <v>237.77</v>
      </c>
      <c r="G1001" s="82">
        <v>67.930000000000007</v>
      </c>
    </row>
    <row r="1002" spans="1:7">
      <c r="A1002" s="1" t="s">
        <v>985</v>
      </c>
      <c r="B1002" t="s">
        <v>1827</v>
      </c>
      <c r="C1002" s="81" t="s">
        <v>2758</v>
      </c>
      <c r="D1002" s="81" t="s">
        <v>2759</v>
      </c>
      <c r="E1002" s="82">
        <v>305.7</v>
      </c>
      <c r="F1002" s="82">
        <v>237.77</v>
      </c>
      <c r="G1002" s="82">
        <v>67.930000000000007</v>
      </c>
    </row>
    <row r="1003" spans="1:7">
      <c r="A1003" s="1" t="s">
        <v>985</v>
      </c>
      <c r="B1003" t="s">
        <v>1827</v>
      </c>
      <c r="C1003" s="81" t="s">
        <v>2760</v>
      </c>
      <c r="D1003" s="81" t="s">
        <v>2761</v>
      </c>
      <c r="E1003" s="82">
        <v>305.7</v>
      </c>
      <c r="F1003" s="82">
        <v>237.77</v>
      </c>
      <c r="G1003" s="82">
        <v>67.930000000000007</v>
      </c>
    </row>
    <row r="1004" spans="1:7">
      <c r="A1004" s="1" t="s">
        <v>985</v>
      </c>
      <c r="B1004" t="s">
        <v>1827</v>
      </c>
      <c r="C1004" s="81" t="s">
        <v>2762</v>
      </c>
      <c r="D1004" s="81" t="s">
        <v>2763</v>
      </c>
      <c r="E1004" s="82">
        <v>305.7</v>
      </c>
      <c r="F1004" s="82">
        <v>237.77</v>
      </c>
      <c r="G1004" s="82">
        <v>67.930000000000007</v>
      </c>
    </row>
    <row r="1005" spans="1:7">
      <c r="A1005" s="1" t="s">
        <v>985</v>
      </c>
      <c r="B1005" t="s">
        <v>1827</v>
      </c>
      <c r="C1005" s="81" t="s">
        <v>2764</v>
      </c>
      <c r="D1005" s="81" t="s">
        <v>2765</v>
      </c>
      <c r="E1005" s="82">
        <v>305.7</v>
      </c>
      <c r="F1005" s="82">
        <v>237.77</v>
      </c>
      <c r="G1005" s="82">
        <v>67.930000000000007</v>
      </c>
    </row>
    <row r="1006" spans="1:7">
      <c r="A1006" s="1" t="s">
        <v>985</v>
      </c>
      <c r="B1006" t="s">
        <v>1827</v>
      </c>
      <c r="C1006" s="81" t="s">
        <v>2766</v>
      </c>
      <c r="D1006" s="81" t="s">
        <v>2767</v>
      </c>
      <c r="E1006" s="82">
        <v>305.7</v>
      </c>
      <c r="F1006" s="82">
        <v>237.77</v>
      </c>
      <c r="G1006" s="82">
        <v>67.930000000000007</v>
      </c>
    </row>
    <row r="1007" spans="1:7">
      <c r="A1007" s="1" t="s">
        <v>985</v>
      </c>
      <c r="B1007" t="s">
        <v>1827</v>
      </c>
      <c r="C1007" s="81" t="s">
        <v>2768</v>
      </c>
      <c r="D1007" s="81" t="s">
        <v>2769</v>
      </c>
      <c r="E1007" s="82">
        <v>305.7</v>
      </c>
      <c r="F1007" s="82">
        <v>237.77</v>
      </c>
      <c r="G1007" s="82">
        <v>67.930000000000007</v>
      </c>
    </row>
    <row r="1008" spans="1:7">
      <c r="A1008" s="1" t="s">
        <v>985</v>
      </c>
      <c r="B1008" t="s">
        <v>1827</v>
      </c>
      <c r="C1008" s="81" t="s">
        <v>2770</v>
      </c>
      <c r="D1008" s="81" t="s">
        <v>2771</v>
      </c>
      <c r="E1008" s="82">
        <v>305.7</v>
      </c>
      <c r="F1008" s="82">
        <v>237.77</v>
      </c>
      <c r="G1008" s="82">
        <v>67.930000000000007</v>
      </c>
    </row>
    <row r="1009" spans="1:7">
      <c r="A1009" s="1" t="s">
        <v>985</v>
      </c>
      <c r="B1009" t="s">
        <v>1827</v>
      </c>
      <c r="C1009" s="81" t="s">
        <v>2772</v>
      </c>
      <c r="D1009" s="81" t="s">
        <v>2773</v>
      </c>
      <c r="E1009" s="82">
        <v>305.7</v>
      </c>
      <c r="F1009" s="82">
        <v>237.77</v>
      </c>
      <c r="G1009" s="82">
        <v>67.930000000000007</v>
      </c>
    </row>
    <row r="1010" spans="1:7">
      <c r="A1010" s="1" t="s">
        <v>985</v>
      </c>
      <c r="B1010" t="s">
        <v>1827</v>
      </c>
      <c r="C1010" s="81" t="s">
        <v>2774</v>
      </c>
      <c r="D1010" s="81" t="s">
        <v>2775</v>
      </c>
      <c r="E1010" s="82">
        <v>305.7</v>
      </c>
      <c r="F1010" s="82">
        <v>237.77</v>
      </c>
      <c r="G1010" s="82">
        <v>67.930000000000007</v>
      </c>
    </row>
    <row r="1011" spans="1:7">
      <c r="A1011" s="1" t="s">
        <v>985</v>
      </c>
      <c r="B1011" t="s">
        <v>1827</v>
      </c>
      <c r="C1011" s="81" t="s">
        <v>2776</v>
      </c>
      <c r="D1011" s="81" t="s">
        <v>2777</v>
      </c>
      <c r="E1011" s="82">
        <v>305.7</v>
      </c>
      <c r="F1011" s="82">
        <v>237.77</v>
      </c>
      <c r="G1011" s="82">
        <v>67.930000000000007</v>
      </c>
    </row>
    <row r="1012" spans="1:7">
      <c r="A1012" s="1" t="s">
        <v>985</v>
      </c>
      <c r="B1012" t="s">
        <v>1827</v>
      </c>
      <c r="C1012" s="81" t="s">
        <v>2778</v>
      </c>
      <c r="D1012" s="81" t="s">
        <v>2779</v>
      </c>
      <c r="E1012" s="82">
        <v>305.7</v>
      </c>
      <c r="F1012" s="82">
        <v>237.77</v>
      </c>
      <c r="G1012" s="82">
        <v>67.930000000000007</v>
      </c>
    </row>
    <row r="1013" spans="1:7">
      <c r="A1013" s="1" t="s">
        <v>985</v>
      </c>
      <c r="B1013" t="s">
        <v>1827</v>
      </c>
      <c r="C1013" s="81" t="s">
        <v>2780</v>
      </c>
      <c r="D1013" s="81" t="s">
        <v>2781</v>
      </c>
      <c r="E1013" s="82">
        <v>305.7</v>
      </c>
      <c r="F1013" s="82">
        <v>237.77</v>
      </c>
      <c r="G1013" s="82">
        <v>67.930000000000007</v>
      </c>
    </row>
    <row r="1014" spans="1:7">
      <c r="A1014" s="1" t="s">
        <v>985</v>
      </c>
      <c r="B1014" t="s">
        <v>1827</v>
      </c>
      <c r="C1014" s="81" t="s">
        <v>2782</v>
      </c>
      <c r="D1014" s="81" t="s">
        <v>2783</v>
      </c>
      <c r="E1014" s="82">
        <v>305.7</v>
      </c>
      <c r="F1014" s="82">
        <v>237.77</v>
      </c>
      <c r="G1014" s="82">
        <v>67.930000000000007</v>
      </c>
    </row>
    <row r="1015" spans="1:7">
      <c r="A1015" s="1" t="s">
        <v>985</v>
      </c>
      <c r="B1015" t="s">
        <v>1827</v>
      </c>
      <c r="C1015" s="81" t="s">
        <v>2784</v>
      </c>
      <c r="D1015" s="81" t="s">
        <v>2785</v>
      </c>
      <c r="E1015" s="82">
        <v>305.7</v>
      </c>
      <c r="F1015" s="82">
        <v>237.77</v>
      </c>
      <c r="G1015" s="82">
        <v>67.930000000000007</v>
      </c>
    </row>
    <row r="1016" spans="1:7">
      <c r="A1016" s="1" t="s">
        <v>985</v>
      </c>
      <c r="B1016" t="s">
        <v>1827</v>
      </c>
      <c r="C1016" s="81" t="s">
        <v>2786</v>
      </c>
      <c r="D1016" s="81" t="s">
        <v>2787</v>
      </c>
      <c r="E1016" s="82">
        <v>305.7</v>
      </c>
      <c r="F1016" s="82">
        <v>237.77</v>
      </c>
      <c r="G1016" s="82">
        <v>67.930000000000007</v>
      </c>
    </row>
    <row r="1017" spans="1:7">
      <c r="A1017" s="1" t="s">
        <v>985</v>
      </c>
      <c r="B1017" t="s">
        <v>1827</v>
      </c>
      <c r="C1017" s="81" t="s">
        <v>2788</v>
      </c>
      <c r="D1017" s="81" t="s">
        <v>2789</v>
      </c>
      <c r="E1017" s="82">
        <v>305.7</v>
      </c>
      <c r="F1017" s="82">
        <v>237.77</v>
      </c>
      <c r="G1017" s="82">
        <v>67.930000000000007</v>
      </c>
    </row>
    <row r="1018" spans="1:7">
      <c r="A1018" s="1" t="s">
        <v>985</v>
      </c>
      <c r="B1018" t="s">
        <v>1827</v>
      </c>
      <c r="C1018" s="81" t="s">
        <v>2790</v>
      </c>
      <c r="D1018" s="81" t="s">
        <v>2791</v>
      </c>
      <c r="E1018" s="82">
        <v>305.7</v>
      </c>
      <c r="F1018" s="82">
        <v>237.77</v>
      </c>
      <c r="G1018" s="82">
        <v>67.930000000000007</v>
      </c>
    </row>
    <row r="1019" spans="1:7">
      <c r="A1019" s="1" t="s">
        <v>985</v>
      </c>
      <c r="B1019" t="s">
        <v>1827</v>
      </c>
      <c r="C1019" s="81" t="s">
        <v>2792</v>
      </c>
      <c r="D1019" s="81" t="s">
        <v>2793</v>
      </c>
      <c r="E1019" s="82">
        <v>305.7</v>
      </c>
      <c r="F1019" s="82">
        <v>237.77</v>
      </c>
      <c r="G1019" s="82">
        <v>67.930000000000007</v>
      </c>
    </row>
    <row r="1020" spans="1:7">
      <c r="A1020" s="1" t="s">
        <v>985</v>
      </c>
      <c r="B1020" t="s">
        <v>1827</v>
      </c>
      <c r="C1020" s="81" t="s">
        <v>2794</v>
      </c>
      <c r="D1020" s="81" t="s">
        <v>2795</v>
      </c>
      <c r="E1020" s="82">
        <v>305.7</v>
      </c>
      <c r="F1020" s="82">
        <v>237.77</v>
      </c>
      <c r="G1020" s="82">
        <v>67.930000000000007</v>
      </c>
    </row>
    <row r="1021" spans="1:7">
      <c r="A1021" s="1" t="s">
        <v>985</v>
      </c>
      <c r="B1021" t="s">
        <v>1827</v>
      </c>
      <c r="C1021" s="81" t="s">
        <v>2796</v>
      </c>
      <c r="D1021" s="81" t="s">
        <v>2797</v>
      </c>
      <c r="E1021" s="82">
        <v>305.7</v>
      </c>
      <c r="F1021" s="82">
        <v>237.77</v>
      </c>
      <c r="G1021" s="82">
        <v>67.930000000000007</v>
      </c>
    </row>
    <row r="1022" spans="1:7">
      <c r="A1022" s="1" t="s">
        <v>985</v>
      </c>
      <c r="B1022" t="s">
        <v>1827</v>
      </c>
      <c r="C1022" s="81" t="s">
        <v>2798</v>
      </c>
      <c r="D1022" s="81" t="s">
        <v>2799</v>
      </c>
      <c r="E1022" s="82">
        <v>305.7</v>
      </c>
      <c r="F1022" s="82">
        <v>237.77</v>
      </c>
      <c r="G1022" s="82">
        <v>67.930000000000007</v>
      </c>
    </row>
    <row r="1023" spans="1:7">
      <c r="A1023" s="1" t="s">
        <v>985</v>
      </c>
      <c r="B1023" t="s">
        <v>1827</v>
      </c>
      <c r="C1023" s="81" t="s">
        <v>2800</v>
      </c>
      <c r="D1023" s="81" t="s">
        <v>2801</v>
      </c>
      <c r="E1023" s="82">
        <v>305.7</v>
      </c>
      <c r="F1023" s="82">
        <v>237.77</v>
      </c>
      <c r="G1023" s="82">
        <v>67.930000000000007</v>
      </c>
    </row>
    <row r="1024" spans="1:7">
      <c r="A1024" s="1" t="s">
        <v>985</v>
      </c>
      <c r="B1024" t="s">
        <v>1827</v>
      </c>
      <c r="C1024" s="81" t="s">
        <v>2802</v>
      </c>
      <c r="D1024" s="81" t="s">
        <v>2803</v>
      </c>
      <c r="E1024" s="82">
        <v>305.7</v>
      </c>
      <c r="F1024" s="82">
        <v>237.77</v>
      </c>
      <c r="G1024" s="82">
        <v>67.930000000000007</v>
      </c>
    </row>
    <row r="1025" spans="1:7">
      <c r="A1025" s="1" t="s">
        <v>985</v>
      </c>
      <c r="B1025" t="s">
        <v>1827</v>
      </c>
      <c r="C1025" s="81" t="s">
        <v>2804</v>
      </c>
      <c r="D1025" s="81" t="s">
        <v>2805</v>
      </c>
      <c r="E1025" s="82">
        <v>305.7</v>
      </c>
      <c r="F1025" s="82">
        <v>237.77</v>
      </c>
      <c r="G1025" s="82">
        <v>67.930000000000007</v>
      </c>
    </row>
    <row r="1026" spans="1:7">
      <c r="A1026" s="1" t="s">
        <v>985</v>
      </c>
      <c r="B1026" t="s">
        <v>1827</v>
      </c>
      <c r="C1026" s="81" t="s">
        <v>2806</v>
      </c>
      <c r="D1026" s="81" t="s">
        <v>2807</v>
      </c>
      <c r="E1026" s="82">
        <v>305.7</v>
      </c>
      <c r="F1026" s="82">
        <v>237.77</v>
      </c>
      <c r="G1026" s="82">
        <v>67.930000000000007</v>
      </c>
    </row>
    <row r="1027" spans="1:7">
      <c r="A1027" s="1" t="s">
        <v>985</v>
      </c>
      <c r="B1027" t="s">
        <v>1827</v>
      </c>
      <c r="C1027" s="81" t="s">
        <v>2808</v>
      </c>
      <c r="D1027" s="81" t="s">
        <v>2809</v>
      </c>
      <c r="E1027" s="82">
        <v>305.7</v>
      </c>
      <c r="F1027" s="82">
        <v>237.77</v>
      </c>
      <c r="G1027" s="82">
        <v>67.930000000000007</v>
      </c>
    </row>
    <row r="1028" spans="1:7">
      <c r="A1028" s="1" t="s">
        <v>985</v>
      </c>
      <c r="B1028" t="s">
        <v>1827</v>
      </c>
      <c r="C1028" s="81" t="s">
        <v>2810</v>
      </c>
      <c r="D1028" s="81" t="s">
        <v>2811</v>
      </c>
      <c r="E1028" s="82">
        <v>305.7</v>
      </c>
      <c r="F1028" s="82">
        <v>237.77</v>
      </c>
      <c r="G1028" s="82">
        <v>67.930000000000007</v>
      </c>
    </row>
    <row r="1029" spans="1:7">
      <c r="A1029" s="1" t="s">
        <v>985</v>
      </c>
      <c r="B1029" t="s">
        <v>1827</v>
      </c>
      <c r="C1029" s="81" t="s">
        <v>2812</v>
      </c>
      <c r="D1029" s="81" t="s">
        <v>2813</v>
      </c>
      <c r="E1029" s="82">
        <v>305.7</v>
      </c>
      <c r="F1029" s="82">
        <v>237.77</v>
      </c>
      <c r="G1029" s="82">
        <v>67.930000000000007</v>
      </c>
    </row>
    <row r="1030" spans="1:7">
      <c r="A1030" s="1" t="s">
        <v>985</v>
      </c>
      <c r="B1030" t="s">
        <v>1827</v>
      </c>
      <c r="C1030" s="81" t="s">
        <v>2814</v>
      </c>
      <c r="D1030" s="81" t="s">
        <v>2815</v>
      </c>
      <c r="E1030" s="82">
        <v>305.7</v>
      </c>
      <c r="F1030" s="82">
        <v>237.77</v>
      </c>
      <c r="G1030" s="82">
        <v>67.930000000000007</v>
      </c>
    </row>
    <row r="1031" spans="1:7">
      <c r="A1031" s="1" t="s">
        <v>985</v>
      </c>
      <c r="B1031" t="s">
        <v>1827</v>
      </c>
      <c r="C1031" s="81" t="s">
        <v>2816</v>
      </c>
      <c r="D1031" s="81" t="s">
        <v>2817</v>
      </c>
      <c r="E1031" s="82">
        <v>305.7</v>
      </c>
      <c r="F1031" s="82">
        <v>237.77</v>
      </c>
      <c r="G1031" s="82">
        <v>67.930000000000007</v>
      </c>
    </row>
    <row r="1032" spans="1:7">
      <c r="A1032" s="1" t="s">
        <v>985</v>
      </c>
      <c r="B1032" t="s">
        <v>1827</v>
      </c>
      <c r="C1032" s="81" t="s">
        <v>2818</v>
      </c>
      <c r="D1032" s="81" t="s">
        <v>2819</v>
      </c>
      <c r="E1032" s="82">
        <v>305.7</v>
      </c>
      <c r="F1032" s="82">
        <v>237.77</v>
      </c>
      <c r="G1032" s="82">
        <v>67.930000000000007</v>
      </c>
    </row>
    <row r="1033" spans="1:7">
      <c r="A1033" s="1" t="s">
        <v>985</v>
      </c>
      <c r="B1033" t="s">
        <v>1827</v>
      </c>
      <c r="C1033" s="81" t="s">
        <v>2820</v>
      </c>
      <c r="D1033" s="81" t="s">
        <v>2821</v>
      </c>
      <c r="E1033" s="82">
        <v>305.7</v>
      </c>
      <c r="F1033" s="82">
        <v>237.77</v>
      </c>
      <c r="G1033" s="82">
        <v>67.930000000000007</v>
      </c>
    </row>
    <row r="1034" spans="1:7">
      <c r="A1034" s="1" t="s">
        <v>985</v>
      </c>
      <c r="B1034" t="s">
        <v>1827</v>
      </c>
      <c r="C1034" s="81" t="s">
        <v>2822</v>
      </c>
      <c r="D1034" s="81" t="s">
        <v>2823</v>
      </c>
      <c r="E1034" s="82">
        <v>305.7</v>
      </c>
      <c r="F1034" s="82">
        <v>237.77</v>
      </c>
      <c r="G1034" s="82">
        <v>67.930000000000007</v>
      </c>
    </row>
    <row r="1035" spans="1:7">
      <c r="A1035" s="1" t="s">
        <v>985</v>
      </c>
      <c r="B1035" t="s">
        <v>1827</v>
      </c>
      <c r="C1035" s="81" t="s">
        <v>2824</v>
      </c>
      <c r="D1035" s="81" t="s">
        <v>2825</v>
      </c>
      <c r="E1035" s="82">
        <v>305.7</v>
      </c>
      <c r="F1035" s="82">
        <v>237.77</v>
      </c>
      <c r="G1035" s="82">
        <v>67.930000000000007</v>
      </c>
    </row>
    <row r="1036" spans="1:7">
      <c r="A1036" s="1" t="s">
        <v>985</v>
      </c>
      <c r="B1036" t="s">
        <v>1827</v>
      </c>
      <c r="C1036" s="81" t="s">
        <v>2826</v>
      </c>
      <c r="D1036" s="81" t="s">
        <v>2827</v>
      </c>
      <c r="E1036" s="82">
        <v>305.7</v>
      </c>
      <c r="F1036" s="82">
        <v>237.77</v>
      </c>
      <c r="G1036" s="82">
        <v>67.930000000000007</v>
      </c>
    </row>
    <row r="1037" spans="1:7">
      <c r="A1037" s="1" t="s">
        <v>985</v>
      </c>
      <c r="B1037" t="s">
        <v>1827</v>
      </c>
      <c r="C1037" s="81" t="s">
        <v>2828</v>
      </c>
      <c r="D1037" s="81" t="s">
        <v>2829</v>
      </c>
      <c r="E1037" s="82">
        <v>305.7</v>
      </c>
      <c r="F1037" s="82">
        <v>237.77</v>
      </c>
      <c r="G1037" s="82">
        <v>67.930000000000007</v>
      </c>
    </row>
    <row r="1038" spans="1:7">
      <c r="A1038" s="1" t="s">
        <v>985</v>
      </c>
      <c r="B1038" t="s">
        <v>1827</v>
      </c>
      <c r="C1038" s="81" t="s">
        <v>2830</v>
      </c>
      <c r="D1038" s="81" t="s">
        <v>2831</v>
      </c>
      <c r="E1038" s="82">
        <v>305.7</v>
      </c>
      <c r="F1038" s="82">
        <v>237.77</v>
      </c>
      <c r="G1038" s="82">
        <v>67.930000000000007</v>
      </c>
    </row>
    <row r="1039" spans="1:7">
      <c r="A1039" s="1" t="s">
        <v>985</v>
      </c>
      <c r="B1039" t="s">
        <v>1827</v>
      </c>
      <c r="C1039" s="81" t="s">
        <v>2832</v>
      </c>
      <c r="D1039" s="81" t="s">
        <v>2833</v>
      </c>
      <c r="E1039" s="82">
        <v>305.7</v>
      </c>
      <c r="F1039" s="82">
        <v>237.77</v>
      </c>
      <c r="G1039" s="82">
        <v>67.930000000000007</v>
      </c>
    </row>
    <row r="1040" spans="1:7">
      <c r="A1040" s="1" t="s">
        <v>985</v>
      </c>
      <c r="B1040" t="s">
        <v>1827</v>
      </c>
      <c r="C1040" s="81" t="s">
        <v>2834</v>
      </c>
      <c r="D1040" s="81" t="s">
        <v>2835</v>
      </c>
      <c r="E1040" s="82">
        <v>305.7</v>
      </c>
      <c r="F1040" s="82">
        <v>237.77</v>
      </c>
      <c r="G1040" s="82">
        <v>67.930000000000007</v>
      </c>
    </row>
    <row r="1041" spans="1:7">
      <c r="A1041" s="1" t="s">
        <v>985</v>
      </c>
      <c r="B1041" t="s">
        <v>1827</v>
      </c>
      <c r="C1041" s="81" t="s">
        <v>2836</v>
      </c>
      <c r="D1041" s="81" t="s">
        <v>2837</v>
      </c>
      <c r="E1041" s="82">
        <v>305.7</v>
      </c>
      <c r="F1041" s="82">
        <v>237.77</v>
      </c>
      <c r="G1041" s="82">
        <v>67.930000000000007</v>
      </c>
    </row>
    <row r="1042" spans="1:7">
      <c r="A1042" s="1" t="s">
        <v>985</v>
      </c>
      <c r="B1042" t="s">
        <v>1827</v>
      </c>
      <c r="C1042" s="81" t="s">
        <v>2838</v>
      </c>
      <c r="D1042" s="81" t="s">
        <v>2839</v>
      </c>
      <c r="E1042" s="82">
        <v>305.7</v>
      </c>
      <c r="F1042" s="82">
        <v>237.77</v>
      </c>
      <c r="G1042" s="82">
        <v>67.930000000000007</v>
      </c>
    </row>
    <row r="1043" spans="1:7">
      <c r="A1043" s="1" t="s">
        <v>985</v>
      </c>
      <c r="B1043" t="s">
        <v>1827</v>
      </c>
      <c r="C1043" s="81" t="s">
        <v>2840</v>
      </c>
      <c r="D1043" s="81" t="s">
        <v>2841</v>
      </c>
      <c r="E1043" s="82">
        <v>305.7</v>
      </c>
      <c r="F1043" s="82">
        <v>237.77</v>
      </c>
      <c r="G1043" s="82">
        <v>67.930000000000007</v>
      </c>
    </row>
    <row r="1044" spans="1:7">
      <c r="A1044" s="1" t="s">
        <v>985</v>
      </c>
      <c r="B1044" t="s">
        <v>1827</v>
      </c>
      <c r="C1044" s="81" t="s">
        <v>2842</v>
      </c>
      <c r="D1044" s="81" t="s">
        <v>2843</v>
      </c>
      <c r="E1044" s="82">
        <v>305.7</v>
      </c>
      <c r="F1044" s="82">
        <v>237.77</v>
      </c>
      <c r="G1044" s="82">
        <v>67.930000000000007</v>
      </c>
    </row>
    <row r="1045" spans="1:7">
      <c r="A1045" s="1" t="s">
        <v>985</v>
      </c>
      <c r="B1045" t="s">
        <v>1827</v>
      </c>
      <c r="C1045" s="81" t="s">
        <v>2844</v>
      </c>
      <c r="D1045" s="81" t="s">
        <v>2845</v>
      </c>
      <c r="E1045" s="82">
        <v>305.7</v>
      </c>
      <c r="F1045" s="82">
        <v>237.77</v>
      </c>
      <c r="G1045" s="82">
        <v>67.930000000000007</v>
      </c>
    </row>
    <row r="1046" spans="1:7">
      <c r="A1046" s="1" t="s">
        <v>985</v>
      </c>
      <c r="B1046" t="s">
        <v>1827</v>
      </c>
      <c r="C1046" s="81" t="s">
        <v>2846</v>
      </c>
      <c r="D1046" s="81" t="s">
        <v>2847</v>
      </c>
      <c r="E1046" s="82">
        <v>305.7</v>
      </c>
      <c r="F1046" s="82">
        <v>237.77</v>
      </c>
      <c r="G1046" s="82">
        <v>67.930000000000007</v>
      </c>
    </row>
    <row r="1047" spans="1:7">
      <c r="A1047" s="1" t="s">
        <v>985</v>
      </c>
      <c r="B1047" t="s">
        <v>1827</v>
      </c>
      <c r="C1047" s="81" t="s">
        <v>2848</v>
      </c>
      <c r="D1047" s="81" t="s">
        <v>2849</v>
      </c>
      <c r="E1047" s="82">
        <v>305.7</v>
      </c>
      <c r="F1047" s="82">
        <v>237.77</v>
      </c>
      <c r="G1047" s="82">
        <v>67.930000000000007</v>
      </c>
    </row>
    <row r="1048" spans="1:7">
      <c r="A1048" s="1" t="s">
        <v>985</v>
      </c>
      <c r="B1048" t="s">
        <v>1827</v>
      </c>
      <c r="C1048" s="81" t="s">
        <v>2850</v>
      </c>
      <c r="D1048" s="81" t="s">
        <v>2851</v>
      </c>
      <c r="E1048" s="82">
        <v>305.7</v>
      </c>
      <c r="F1048" s="82">
        <v>237.77</v>
      </c>
      <c r="G1048" s="82">
        <v>67.930000000000007</v>
      </c>
    </row>
    <row r="1049" spans="1:7">
      <c r="A1049" s="1" t="s">
        <v>985</v>
      </c>
      <c r="B1049" t="s">
        <v>1827</v>
      </c>
      <c r="C1049" s="81" t="s">
        <v>2852</v>
      </c>
      <c r="D1049" s="81" t="s">
        <v>2853</v>
      </c>
      <c r="E1049" s="82">
        <v>305.7</v>
      </c>
      <c r="F1049" s="82">
        <v>237.77</v>
      </c>
      <c r="G1049" s="82">
        <v>67.930000000000007</v>
      </c>
    </row>
    <row r="1050" spans="1:7">
      <c r="A1050" s="1" t="s">
        <v>985</v>
      </c>
      <c r="B1050" t="s">
        <v>1827</v>
      </c>
      <c r="C1050" s="81" t="s">
        <v>2854</v>
      </c>
      <c r="D1050" s="81" t="s">
        <v>2855</v>
      </c>
      <c r="E1050" s="82">
        <v>305.7</v>
      </c>
      <c r="F1050" s="82">
        <v>237.77</v>
      </c>
      <c r="G1050" s="82">
        <v>67.930000000000007</v>
      </c>
    </row>
    <row r="1051" spans="1:7">
      <c r="A1051" s="1" t="s">
        <v>985</v>
      </c>
      <c r="B1051" t="s">
        <v>1827</v>
      </c>
      <c r="C1051" s="81" t="s">
        <v>2856</v>
      </c>
      <c r="D1051" s="81" t="s">
        <v>2857</v>
      </c>
      <c r="E1051" s="82">
        <v>305.7</v>
      </c>
      <c r="F1051" s="82">
        <v>237.77</v>
      </c>
      <c r="G1051" s="82">
        <v>67.930000000000007</v>
      </c>
    </row>
    <row r="1052" spans="1:7">
      <c r="A1052" s="1" t="s">
        <v>985</v>
      </c>
      <c r="B1052" t="s">
        <v>1827</v>
      </c>
      <c r="C1052" s="81" t="s">
        <v>2858</v>
      </c>
      <c r="D1052" s="81" t="s">
        <v>2859</v>
      </c>
      <c r="E1052" s="82">
        <v>305.7</v>
      </c>
      <c r="F1052" s="82">
        <v>237.77</v>
      </c>
      <c r="G1052" s="82">
        <v>67.930000000000007</v>
      </c>
    </row>
    <row r="1053" spans="1:7">
      <c r="A1053" s="1" t="s">
        <v>985</v>
      </c>
      <c r="B1053" t="s">
        <v>1827</v>
      </c>
      <c r="C1053" s="81" t="s">
        <v>2860</v>
      </c>
      <c r="D1053" s="81" t="s">
        <v>2861</v>
      </c>
      <c r="E1053" s="82">
        <v>305.7</v>
      </c>
      <c r="F1053" s="82">
        <v>237.77</v>
      </c>
      <c r="G1053" s="82">
        <v>67.930000000000007</v>
      </c>
    </row>
    <row r="1054" spans="1:7">
      <c r="A1054" s="1" t="s">
        <v>985</v>
      </c>
      <c r="B1054" t="s">
        <v>1827</v>
      </c>
      <c r="C1054" s="81" t="s">
        <v>2862</v>
      </c>
      <c r="D1054" s="81" t="s">
        <v>2863</v>
      </c>
      <c r="E1054" s="82">
        <v>305.7</v>
      </c>
      <c r="F1054" s="82">
        <v>237.77</v>
      </c>
      <c r="G1054" s="82">
        <v>67.930000000000007</v>
      </c>
    </row>
    <row r="1055" spans="1:7">
      <c r="A1055" s="1" t="s">
        <v>985</v>
      </c>
      <c r="B1055" t="s">
        <v>1827</v>
      </c>
      <c r="C1055" s="81" t="s">
        <v>2864</v>
      </c>
      <c r="D1055" s="81" t="s">
        <v>2865</v>
      </c>
      <c r="E1055" s="82">
        <v>305.7</v>
      </c>
      <c r="F1055" s="82">
        <v>237.77</v>
      </c>
      <c r="G1055" s="82">
        <v>67.930000000000007</v>
      </c>
    </row>
    <row r="1056" spans="1:7">
      <c r="A1056" s="1" t="s">
        <v>985</v>
      </c>
      <c r="B1056" t="s">
        <v>1827</v>
      </c>
      <c r="C1056" s="81" t="s">
        <v>2866</v>
      </c>
      <c r="D1056" s="81" t="s">
        <v>2867</v>
      </c>
      <c r="E1056" s="82">
        <v>305.7</v>
      </c>
      <c r="F1056" s="82">
        <v>237.77</v>
      </c>
      <c r="G1056" s="82">
        <v>67.930000000000007</v>
      </c>
    </row>
    <row r="1057" spans="1:7">
      <c r="A1057" s="1" t="s">
        <v>985</v>
      </c>
      <c r="B1057" t="s">
        <v>1827</v>
      </c>
      <c r="C1057" s="81" t="s">
        <v>2868</v>
      </c>
      <c r="D1057" s="81" t="s">
        <v>2869</v>
      </c>
      <c r="E1057" s="82">
        <v>305.7</v>
      </c>
      <c r="F1057" s="82">
        <v>237.77</v>
      </c>
      <c r="G1057" s="82">
        <v>67.930000000000007</v>
      </c>
    </row>
    <row r="1058" spans="1:7">
      <c r="A1058" s="1" t="s">
        <v>985</v>
      </c>
      <c r="B1058" t="s">
        <v>1827</v>
      </c>
      <c r="C1058" s="81" t="s">
        <v>2870</v>
      </c>
      <c r="D1058" s="81" t="s">
        <v>2871</v>
      </c>
      <c r="E1058" s="82">
        <v>305.7</v>
      </c>
      <c r="F1058" s="82">
        <v>237.77</v>
      </c>
      <c r="G1058" s="82">
        <v>67.930000000000007</v>
      </c>
    </row>
    <row r="1059" spans="1:7">
      <c r="A1059" s="1" t="s">
        <v>985</v>
      </c>
      <c r="B1059" t="s">
        <v>1827</v>
      </c>
      <c r="C1059" s="81" t="s">
        <v>2872</v>
      </c>
      <c r="D1059" s="81" t="s">
        <v>2873</v>
      </c>
      <c r="E1059" s="82">
        <v>305.7</v>
      </c>
      <c r="F1059" s="82">
        <v>237.77</v>
      </c>
      <c r="G1059" s="82">
        <v>67.930000000000007</v>
      </c>
    </row>
    <row r="1060" spans="1:7">
      <c r="A1060" s="1" t="s">
        <v>985</v>
      </c>
      <c r="B1060" t="s">
        <v>1827</v>
      </c>
      <c r="C1060" s="81" t="s">
        <v>2874</v>
      </c>
      <c r="D1060" s="81" t="s">
        <v>2875</v>
      </c>
      <c r="E1060" s="82">
        <v>305.7</v>
      </c>
      <c r="F1060" s="82">
        <v>237.77</v>
      </c>
      <c r="G1060" s="82">
        <v>67.930000000000007</v>
      </c>
    </row>
    <row r="1061" spans="1:7">
      <c r="A1061" s="1" t="s">
        <v>985</v>
      </c>
      <c r="B1061" t="s">
        <v>1827</v>
      </c>
      <c r="C1061" s="81" t="s">
        <v>2876</v>
      </c>
      <c r="D1061" s="81" t="s">
        <v>2877</v>
      </c>
      <c r="E1061" s="82">
        <v>305.7</v>
      </c>
      <c r="F1061" s="82">
        <v>237.77</v>
      </c>
      <c r="G1061" s="82">
        <v>67.930000000000007</v>
      </c>
    </row>
    <row r="1062" spans="1:7">
      <c r="A1062" s="1" t="s">
        <v>985</v>
      </c>
      <c r="B1062" t="s">
        <v>1827</v>
      </c>
      <c r="C1062" s="81" t="s">
        <v>2878</v>
      </c>
      <c r="D1062" s="81" t="s">
        <v>2879</v>
      </c>
      <c r="E1062" s="82">
        <v>305.7</v>
      </c>
      <c r="F1062" s="82">
        <v>237.77</v>
      </c>
      <c r="G1062" s="82">
        <v>67.930000000000007</v>
      </c>
    </row>
    <row r="1063" spans="1:7">
      <c r="A1063" s="1" t="s">
        <v>985</v>
      </c>
      <c r="B1063" t="s">
        <v>1827</v>
      </c>
      <c r="C1063" s="81" t="s">
        <v>2880</v>
      </c>
      <c r="D1063" s="81" t="s">
        <v>2881</v>
      </c>
      <c r="E1063" s="82">
        <v>305.7</v>
      </c>
      <c r="F1063" s="82">
        <v>237.77</v>
      </c>
      <c r="G1063" s="82">
        <v>67.930000000000007</v>
      </c>
    </row>
    <row r="1064" spans="1:7">
      <c r="A1064" s="1" t="s">
        <v>985</v>
      </c>
      <c r="B1064" t="s">
        <v>1827</v>
      </c>
      <c r="C1064" s="81" t="s">
        <v>2882</v>
      </c>
      <c r="D1064" s="81" t="s">
        <v>2883</v>
      </c>
      <c r="E1064" s="82">
        <v>305.7</v>
      </c>
      <c r="F1064" s="82">
        <v>237.77</v>
      </c>
      <c r="G1064" s="82">
        <v>67.930000000000007</v>
      </c>
    </row>
    <row r="1065" spans="1:7">
      <c r="A1065" s="1" t="s">
        <v>985</v>
      </c>
      <c r="B1065" t="s">
        <v>1827</v>
      </c>
      <c r="C1065" s="81" t="s">
        <v>2884</v>
      </c>
      <c r="D1065" s="81" t="s">
        <v>2885</v>
      </c>
      <c r="E1065" s="82">
        <v>305.7</v>
      </c>
      <c r="F1065" s="82">
        <v>237.77</v>
      </c>
      <c r="G1065" s="82">
        <v>67.930000000000007</v>
      </c>
    </row>
    <row r="1066" spans="1:7">
      <c r="A1066" s="1" t="s">
        <v>985</v>
      </c>
      <c r="B1066" t="s">
        <v>1827</v>
      </c>
      <c r="C1066" s="81" t="s">
        <v>2886</v>
      </c>
      <c r="D1066" s="81" t="s">
        <v>2887</v>
      </c>
      <c r="E1066" s="82">
        <v>305.7</v>
      </c>
      <c r="F1066" s="82">
        <v>237.77</v>
      </c>
      <c r="G1066" s="82">
        <v>67.930000000000007</v>
      </c>
    </row>
    <row r="1067" spans="1:7">
      <c r="A1067" s="1" t="s">
        <v>985</v>
      </c>
      <c r="B1067" t="s">
        <v>1827</v>
      </c>
      <c r="C1067" s="81" t="s">
        <v>2888</v>
      </c>
      <c r="D1067" s="81" t="s">
        <v>2889</v>
      </c>
      <c r="E1067" s="82">
        <v>305.7</v>
      </c>
      <c r="F1067" s="82">
        <v>237.77</v>
      </c>
      <c r="G1067" s="82">
        <v>67.930000000000007</v>
      </c>
    </row>
    <row r="1068" spans="1:7">
      <c r="A1068" s="1" t="s">
        <v>985</v>
      </c>
      <c r="B1068" t="s">
        <v>1827</v>
      </c>
      <c r="C1068" s="81" t="s">
        <v>2890</v>
      </c>
      <c r="D1068" s="81" t="s">
        <v>2891</v>
      </c>
      <c r="E1068" s="82">
        <v>305.7</v>
      </c>
      <c r="F1068" s="82">
        <v>237.77</v>
      </c>
      <c r="G1068" s="82">
        <v>67.930000000000007</v>
      </c>
    </row>
    <row r="1069" spans="1:7">
      <c r="A1069" s="1" t="s">
        <v>985</v>
      </c>
      <c r="B1069" t="s">
        <v>1827</v>
      </c>
      <c r="C1069" s="81" t="s">
        <v>2892</v>
      </c>
      <c r="D1069" s="81" t="s">
        <v>2893</v>
      </c>
      <c r="E1069" s="82">
        <v>305.7</v>
      </c>
      <c r="F1069" s="82">
        <v>237.77</v>
      </c>
      <c r="G1069" s="82">
        <v>67.930000000000007</v>
      </c>
    </row>
    <row r="1070" spans="1:7">
      <c r="A1070" s="1" t="s">
        <v>985</v>
      </c>
      <c r="B1070" t="s">
        <v>1827</v>
      </c>
      <c r="C1070" s="81" t="s">
        <v>2894</v>
      </c>
      <c r="D1070" s="81" t="s">
        <v>2895</v>
      </c>
      <c r="E1070" s="82">
        <v>305.7</v>
      </c>
      <c r="F1070" s="82">
        <v>237.77</v>
      </c>
      <c r="G1070" s="82">
        <v>67.930000000000007</v>
      </c>
    </row>
    <row r="1071" spans="1:7">
      <c r="A1071" s="1" t="s">
        <v>985</v>
      </c>
      <c r="B1071" t="s">
        <v>1827</v>
      </c>
      <c r="C1071" s="81" t="s">
        <v>2896</v>
      </c>
      <c r="D1071" s="81" t="s">
        <v>2897</v>
      </c>
      <c r="E1071" s="82">
        <v>305.7</v>
      </c>
      <c r="F1071" s="82">
        <v>237.77</v>
      </c>
      <c r="G1071" s="82">
        <v>67.930000000000007</v>
      </c>
    </row>
    <row r="1072" spans="1:7">
      <c r="A1072" s="1" t="s">
        <v>985</v>
      </c>
      <c r="B1072" t="s">
        <v>1827</v>
      </c>
      <c r="C1072" s="81" t="s">
        <v>2898</v>
      </c>
      <c r="D1072" s="81" t="s">
        <v>2899</v>
      </c>
      <c r="E1072" s="82">
        <v>305.7</v>
      </c>
      <c r="F1072" s="82">
        <v>237.77</v>
      </c>
      <c r="G1072" s="82">
        <v>67.930000000000007</v>
      </c>
    </row>
    <row r="1073" spans="1:7">
      <c r="A1073" s="1" t="s">
        <v>985</v>
      </c>
      <c r="B1073" t="s">
        <v>1827</v>
      </c>
      <c r="C1073" s="81" t="s">
        <v>2900</v>
      </c>
      <c r="D1073" s="81" t="s">
        <v>2901</v>
      </c>
      <c r="E1073" s="82">
        <v>305.7</v>
      </c>
      <c r="F1073" s="82">
        <v>237.77</v>
      </c>
      <c r="G1073" s="82">
        <v>67.930000000000007</v>
      </c>
    </row>
    <row r="1074" spans="1:7">
      <c r="A1074" s="1" t="s">
        <v>985</v>
      </c>
      <c r="B1074" t="s">
        <v>1827</v>
      </c>
      <c r="C1074" s="81" t="s">
        <v>2902</v>
      </c>
      <c r="D1074" s="81" t="s">
        <v>2903</v>
      </c>
      <c r="E1074" s="82">
        <v>305.7</v>
      </c>
      <c r="F1074" s="82">
        <v>237.77</v>
      </c>
      <c r="G1074" s="82">
        <v>67.930000000000007</v>
      </c>
    </row>
    <row r="1075" spans="1:7">
      <c r="A1075" s="1" t="s">
        <v>985</v>
      </c>
      <c r="B1075" t="s">
        <v>1827</v>
      </c>
      <c r="C1075" s="81" t="s">
        <v>2904</v>
      </c>
      <c r="D1075" s="81" t="s">
        <v>2905</v>
      </c>
      <c r="E1075" s="82">
        <v>305.7</v>
      </c>
      <c r="F1075" s="82">
        <v>237.77</v>
      </c>
      <c r="G1075" s="82">
        <v>67.930000000000007</v>
      </c>
    </row>
    <row r="1076" spans="1:7">
      <c r="A1076" s="1" t="s">
        <v>985</v>
      </c>
      <c r="B1076" t="s">
        <v>1827</v>
      </c>
      <c r="C1076" s="81" t="s">
        <v>2906</v>
      </c>
      <c r="D1076" s="81" t="s">
        <v>2907</v>
      </c>
      <c r="E1076" s="82">
        <v>305.7</v>
      </c>
      <c r="F1076" s="82">
        <v>237.77</v>
      </c>
      <c r="G1076" s="82">
        <v>67.930000000000007</v>
      </c>
    </row>
    <row r="1077" spans="1:7">
      <c r="A1077" s="1" t="s">
        <v>985</v>
      </c>
      <c r="B1077" t="s">
        <v>1827</v>
      </c>
      <c r="C1077" s="81" t="s">
        <v>2908</v>
      </c>
      <c r="D1077" s="81" t="s">
        <v>2909</v>
      </c>
      <c r="E1077" s="82">
        <v>305.7</v>
      </c>
      <c r="F1077" s="82">
        <v>237.77</v>
      </c>
      <c r="G1077" s="82">
        <v>67.930000000000007</v>
      </c>
    </row>
    <row r="1078" spans="1:7">
      <c r="A1078" s="1" t="s">
        <v>985</v>
      </c>
      <c r="B1078" t="s">
        <v>1827</v>
      </c>
      <c r="C1078" s="81" t="s">
        <v>2910</v>
      </c>
      <c r="D1078" s="81" t="s">
        <v>2911</v>
      </c>
      <c r="E1078" s="82">
        <v>305.7</v>
      </c>
      <c r="F1078" s="82">
        <v>237.77</v>
      </c>
      <c r="G1078" s="82">
        <v>67.930000000000007</v>
      </c>
    </row>
    <row r="1079" spans="1:7">
      <c r="A1079" s="1" t="s">
        <v>985</v>
      </c>
      <c r="B1079" t="s">
        <v>1827</v>
      </c>
      <c r="C1079" s="81" t="s">
        <v>2912</v>
      </c>
      <c r="D1079" s="81" t="s">
        <v>2913</v>
      </c>
      <c r="E1079" s="82">
        <v>305.7</v>
      </c>
      <c r="F1079" s="82">
        <v>237.77</v>
      </c>
      <c r="G1079" s="82">
        <v>67.930000000000007</v>
      </c>
    </row>
    <row r="1080" spans="1:7">
      <c r="A1080" s="1" t="s">
        <v>985</v>
      </c>
      <c r="B1080" t="s">
        <v>1827</v>
      </c>
      <c r="C1080" s="81" t="s">
        <v>2914</v>
      </c>
      <c r="D1080" s="81" t="s">
        <v>2915</v>
      </c>
      <c r="E1080" s="82">
        <v>305.7</v>
      </c>
      <c r="F1080" s="82">
        <v>237.77</v>
      </c>
      <c r="G1080" s="82">
        <v>67.930000000000007</v>
      </c>
    </row>
    <row r="1081" spans="1:7">
      <c r="A1081" s="1" t="s">
        <v>985</v>
      </c>
      <c r="B1081" t="s">
        <v>1827</v>
      </c>
      <c r="C1081" s="81" t="s">
        <v>2916</v>
      </c>
      <c r="D1081" s="81" t="s">
        <v>2917</v>
      </c>
      <c r="E1081" s="82">
        <v>305.7</v>
      </c>
      <c r="F1081" s="82">
        <v>237.77</v>
      </c>
      <c r="G1081" s="82">
        <v>67.930000000000007</v>
      </c>
    </row>
    <row r="1082" spans="1:7">
      <c r="A1082" s="1" t="s">
        <v>985</v>
      </c>
      <c r="B1082" t="s">
        <v>1827</v>
      </c>
      <c r="C1082" s="81" t="s">
        <v>2918</v>
      </c>
      <c r="D1082" s="81" t="s">
        <v>2919</v>
      </c>
      <c r="E1082" s="82">
        <v>305.7</v>
      </c>
      <c r="F1082" s="82">
        <v>237.77</v>
      </c>
      <c r="G1082" s="82">
        <v>67.930000000000007</v>
      </c>
    </row>
    <row r="1083" spans="1:7">
      <c r="A1083" s="1" t="s">
        <v>985</v>
      </c>
      <c r="B1083" t="s">
        <v>1827</v>
      </c>
      <c r="C1083" s="81" t="s">
        <v>2920</v>
      </c>
      <c r="D1083" s="81" t="s">
        <v>2921</v>
      </c>
      <c r="E1083" s="82">
        <v>305.7</v>
      </c>
      <c r="F1083" s="82">
        <v>237.77</v>
      </c>
      <c r="G1083" s="82">
        <v>67.930000000000007</v>
      </c>
    </row>
    <row r="1084" spans="1:7">
      <c r="A1084" s="1" t="s">
        <v>985</v>
      </c>
      <c r="B1084" t="s">
        <v>1827</v>
      </c>
      <c r="C1084" s="81" t="s">
        <v>2922</v>
      </c>
      <c r="D1084" s="81" t="s">
        <v>2923</v>
      </c>
      <c r="E1084" s="82">
        <v>305.7</v>
      </c>
      <c r="F1084" s="82">
        <v>237.77</v>
      </c>
      <c r="G1084" s="82">
        <v>67.930000000000007</v>
      </c>
    </row>
    <row r="1085" spans="1:7">
      <c r="A1085" s="1" t="s">
        <v>985</v>
      </c>
      <c r="B1085" t="s">
        <v>1827</v>
      </c>
      <c r="C1085" s="81" t="s">
        <v>2924</v>
      </c>
      <c r="D1085" s="81" t="s">
        <v>2925</v>
      </c>
      <c r="E1085" s="82">
        <v>305.7</v>
      </c>
      <c r="F1085" s="82">
        <v>237.77</v>
      </c>
      <c r="G1085" s="82">
        <v>67.930000000000007</v>
      </c>
    </row>
    <row r="1086" spans="1:7">
      <c r="A1086" s="1" t="s">
        <v>985</v>
      </c>
      <c r="B1086" t="s">
        <v>1827</v>
      </c>
      <c r="C1086" s="81" t="s">
        <v>2926</v>
      </c>
      <c r="D1086" s="81" t="s">
        <v>2927</v>
      </c>
      <c r="E1086" s="82">
        <v>305.7</v>
      </c>
      <c r="F1086" s="82">
        <v>237.77</v>
      </c>
      <c r="G1086" s="82">
        <v>67.930000000000007</v>
      </c>
    </row>
    <row r="1087" spans="1:7">
      <c r="A1087" s="1" t="s">
        <v>985</v>
      </c>
      <c r="B1087" t="s">
        <v>1827</v>
      </c>
      <c r="C1087" s="81" t="s">
        <v>2928</v>
      </c>
      <c r="D1087" s="81" t="s">
        <v>2929</v>
      </c>
      <c r="E1087" s="82">
        <v>305.7</v>
      </c>
      <c r="F1087" s="82">
        <v>237.77</v>
      </c>
      <c r="G1087" s="82">
        <v>67.930000000000007</v>
      </c>
    </row>
    <row r="1088" spans="1:7">
      <c r="A1088" s="1" t="s">
        <v>985</v>
      </c>
      <c r="B1088" t="s">
        <v>1827</v>
      </c>
      <c r="C1088" s="81" t="s">
        <v>2930</v>
      </c>
      <c r="D1088" s="81" t="s">
        <v>2931</v>
      </c>
      <c r="E1088" s="82">
        <v>280</v>
      </c>
      <c r="F1088" s="82">
        <v>225.55</v>
      </c>
      <c r="G1088" s="82">
        <v>54.45</v>
      </c>
    </row>
    <row r="1089" spans="1:7">
      <c r="A1089" s="1" t="s">
        <v>985</v>
      </c>
      <c r="B1089" t="s">
        <v>1827</v>
      </c>
      <c r="C1089" s="81" t="s">
        <v>2932</v>
      </c>
      <c r="D1089" s="81" t="s">
        <v>2933</v>
      </c>
      <c r="E1089" s="82">
        <v>261.97000000000003</v>
      </c>
      <c r="F1089" s="82">
        <v>58.22</v>
      </c>
      <c r="G1089" s="82">
        <v>203.75</v>
      </c>
    </row>
    <row r="1090" spans="1:7">
      <c r="A1090" s="1" t="s">
        <v>985</v>
      </c>
      <c r="B1090" t="s">
        <v>1827</v>
      </c>
      <c r="C1090" s="81" t="s">
        <v>2934</v>
      </c>
      <c r="D1090" s="81" t="s">
        <v>2935</v>
      </c>
      <c r="E1090" s="82">
        <v>209.99</v>
      </c>
      <c r="F1090" s="82">
        <v>81.66</v>
      </c>
      <c r="G1090" s="82">
        <v>128.33000000000001</v>
      </c>
    </row>
    <row r="1091" spans="1:7">
      <c r="A1091" s="1" t="s">
        <v>985</v>
      </c>
      <c r="B1091" t="s">
        <v>1827</v>
      </c>
      <c r="C1091" s="81" t="s">
        <v>2936</v>
      </c>
      <c r="D1091" s="81" t="s">
        <v>2937</v>
      </c>
      <c r="E1091" s="82">
        <v>201.37</v>
      </c>
      <c r="F1091" s="82">
        <v>195.77</v>
      </c>
      <c r="G1091" s="82">
        <v>5.6</v>
      </c>
    </row>
    <row r="1092" spans="1:7">
      <c r="A1092" s="1" t="s">
        <v>985</v>
      </c>
      <c r="B1092" t="s">
        <v>1827</v>
      </c>
      <c r="C1092" s="81" t="s">
        <v>2938</v>
      </c>
      <c r="D1092" s="81" t="s">
        <v>2939</v>
      </c>
      <c r="E1092" s="82">
        <v>175.43</v>
      </c>
      <c r="F1092" s="82">
        <v>38.979999999999997</v>
      </c>
      <c r="G1092" s="82">
        <v>136.44999999999999</v>
      </c>
    </row>
    <row r="1093" spans="1:7">
      <c r="A1093" s="1" t="s">
        <v>985</v>
      </c>
      <c r="B1093" t="s">
        <v>1827</v>
      </c>
      <c r="C1093" s="81" t="s">
        <v>2940</v>
      </c>
      <c r="D1093" s="81" t="s">
        <v>2941</v>
      </c>
      <c r="E1093" s="82">
        <v>169.71</v>
      </c>
      <c r="F1093" s="82">
        <v>37.71</v>
      </c>
      <c r="G1093" s="82">
        <v>132</v>
      </c>
    </row>
    <row r="1094" spans="1:7">
      <c r="A1094" s="1" t="s">
        <v>985</v>
      </c>
      <c r="B1094" t="s">
        <v>1827</v>
      </c>
      <c r="C1094" s="81" t="s">
        <v>2942</v>
      </c>
      <c r="D1094" s="81" t="s">
        <v>2943</v>
      </c>
      <c r="E1094" s="82">
        <v>166.48</v>
      </c>
      <c r="F1094" s="82">
        <v>36.99</v>
      </c>
      <c r="G1094" s="82">
        <v>129.49</v>
      </c>
    </row>
    <row r="1095" spans="1:7">
      <c r="A1095" s="1" t="s">
        <v>985</v>
      </c>
      <c r="B1095" t="s">
        <v>1827</v>
      </c>
      <c r="C1095" s="81" t="s">
        <v>2944</v>
      </c>
      <c r="D1095" s="81" t="s">
        <v>2945</v>
      </c>
      <c r="E1095" s="82">
        <v>165.73</v>
      </c>
      <c r="F1095" s="82">
        <v>92.07</v>
      </c>
      <c r="G1095" s="82">
        <v>73.66</v>
      </c>
    </row>
    <row r="1096" spans="1:7">
      <c r="A1096" s="1" t="s">
        <v>985</v>
      </c>
      <c r="B1096" t="s">
        <v>1827</v>
      </c>
      <c r="C1096" s="81" t="s">
        <v>2946</v>
      </c>
      <c r="D1096" s="81" t="s">
        <v>2947</v>
      </c>
      <c r="E1096" s="82">
        <v>165.73</v>
      </c>
      <c r="F1096" s="82">
        <v>92.07</v>
      </c>
      <c r="G1096" s="82">
        <v>73.66</v>
      </c>
    </row>
    <row r="1097" spans="1:7">
      <c r="A1097" s="1" t="s">
        <v>985</v>
      </c>
      <c r="B1097" t="s">
        <v>1827</v>
      </c>
      <c r="C1097" s="81" t="s">
        <v>2948</v>
      </c>
      <c r="D1097" s="81" t="s">
        <v>2949</v>
      </c>
      <c r="E1097" s="82">
        <v>161.72999999999999</v>
      </c>
      <c r="F1097" s="82">
        <v>35.94</v>
      </c>
      <c r="G1097" s="82">
        <v>125.79</v>
      </c>
    </row>
    <row r="1098" spans="1:7">
      <c r="A1098" s="1" t="s">
        <v>985</v>
      </c>
      <c r="B1098" t="s">
        <v>1827</v>
      </c>
      <c r="C1098" s="81" t="s">
        <v>2950</v>
      </c>
      <c r="D1098" s="81" t="s">
        <v>2951</v>
      </c>
      <c r="E1098" s="82">
        <v>161.72999999999999</v>
      </c>
      <c r="F1098" s="82">
        <v>35.94</v>
      </c>
      <c r="G1098" s="82">
        <v>125.79</v>
      </c>
    </row>
    <row r="1099" spans="1:7">
      <c r="A1099" s="1" t="s">
        <v>985</v>
      </c>
      <c r="B1099" t="s">
        <v>1827</v>
      </c>
      <c r="C1099" s="81" t="s">
        <v>2952</v>
      </c>
      <c r="D1099" s="81" t="s">
        <v>2953</v>
      </c>
      <c r="E1099" s="82">
        <v>159</v>
      </c>
      <c r="F1099" s="82">
        <v>154.59</v>
      </c>
      <c r="G1099" s="82">
        <v>4.41</v>
      </c>
    </row>
    <row r="1100" spans="1:7">
      <c r="A1100" s="1" t="s">
        <v>985</v>
      </c>
      <c r="B1100" t="s">
        <v>1827</v>
      </c>
      <c r="C1100" s="81" t="s">
        <v>2954</v>
      </c>
      <c r="D1100" s="81" t="s">
        <v>2955</v>
      </c>
      <c r="E1100" s="82">
        <v>159</v>
      </c>
      <c r="F1100" s="82">
        <v>154.59</v>
      </c>
      <c r="G1100" s="82">
        <v>4.41</v>
      </c>
    </row>
    <row r="1101" spans="1:7">
      <c r="A1101" s="1" t="s">
        <v>985</v>
      </c>
      <c r="B1101" t="s">
        <v>1827</v>
      </c>
      <c r="C1101" s="81" t="s">
        <v>2956</v>
      </c>
      <c r="D1101" s="81" t="s">
        <v>2957</v>
      </c>
      <c r="E1101" s="82">
        <v>157.21</v>
      </c>
      <c r="F1101" s="82">
        <v>100.44</v>
      </c>
      <c r="G1101" s="82">
        <v>56.77</v>
      </c>
    </row>
    <row r="1102" spans="1:7">
      <c r="A1102" s="1" t="s">
        <v>985</v>
      </c>
      <c r="B1102" t="s">
        <v>1827</v>
      </c>
      <c r="C1102" s="81" t="s">
        <v>2958</v>
      </c>
      <c r="D1102" s="81" t="s">
        <v>2959</v>
      </c>
      <c r="E1102" s="82">
        <v>155.9</v>
      </c>
      <c r="F1102" s="82">
        <v>34.64</v>
      </c>
      <c r="G1102" s="82">
        <v>121.26</v>
      </c>
    </row>
    <row r="1103" spans="1:7">
      <c r="A1103" s="1" t="s">
        <v>985</v>
      </c>
      <c r="B1103" t="s">
        <v>1827</v>
      </c>
      <c r="C1103" s="81" t="s">
        <v>2960</v>
      </c>
      <c r="D1103" s="81" t="s">
        <v>2961</v>
      </c>
      <c r="E1103" s="82">
        <v>155.99</v>
      </c>
      <c r="F1103" s="82">
        <v>34.659999999999997</v>
      </c>
      <c r="G1103" s="82">
        <v>121.33</v>
      </c>
    </row>
    <row r="1104" spans="1:7">
      <c r="A1104" s="1" t="s">
        <v>985</v>
      </c>
      <c r="B1104" t="s">
        <v>1827</v>
      </c>
      <c r="C1104" s="81" t="s">
        <v>2962</v>
      </c>
      <c r="D1104" s="81" t="s">
        <v>2963</v>
      </c>
      <c r="E1104" s="82">
        <v>155.99</v>
      </c>
      <c r="F1104" s="82">
        <v>34.659999999999997</v>
      </c>
      <c r="G1104" s="82">
        <v>121.33</v>
      </c>
    </row>
    <row r="1105" spans="1:7">
      <c r="A1105" s="1" t="s">
        <v>985</v>
      </c>
      <c r="B1105" t="s">
        <v>1827</v>
      </c>
      <c r="C1105" s="81" t="s">
        <v>2964</v>
      </c>
      <c r="D1105" s="81" t="s">
        <v>2965</v>
      </c>
      <c r="E1105" s="82">
        <v>155.99</v>
      </c>
      <c r="F1105" s="82">
        <v>34.659999999999997</v>
      </c>
      <c r="G1105" s="82">
        <v>121.33</v>
      </c>
    </row>
    <row r="1106" spans="1:7">
      <c r="A1106" s="1" t="s">
        <v>985</v>
      </c>
      <c r="B1106" t="s">
        <v>1827</v>
      </c>
      <c r="C1106" s="81" t="s">
        <v>2966</v>
      </c>
      <c r="D1106" s="81" t="s">
        <v>2967</v>
      </c>
      <c r="E1106" s="82">
        <v>155.58000000000001</v>
      </c>
      <c r="F1106" s="82">
        <v>60.5</v>
      </c>
      <c r="G1106" s="82">
        <v>95.08</v>
      </c>
    </row>
    <row r="1107" spans="1:7">
      <c r="A1107" s="1" t="s">
        <v>985</v>
      </c>
      <c r="B1107" t="s">
        <v>1827</v>
      </c>
      <c r="C1107" s="81" t="s">
        <v>2968</v>
      </c>
      <c r="D1107" s="81" t="s">
        <v>2969</v>
      </c>
      <c r="E1107" s="82">
        <v>154.57</v>
      </c>
      <c r="F1107" s="82">
        <v>60.1</v>
      </c>
      <c r="G1107" s="82">
        <v>94.47</v>
      </c>
    </row>
    <row r="1108" spans="1:7">
      <c r="A1108" s="1" t="s">
        <v>985</v>
      </c>
      <c r="B1108" t="s">
        <v>1827</v>
      </c>
      <c r="C1108" s="81" t="s">
        <v>2970</v>
      </c>
      <c r="D1108" s="81" t="s">
        <v>2971</v>
      </c>
      <c r="E1108" s="82">
        <v>154.57</v>
      </c>
      <c r="F1108" s="82">
        <v>60.1</v>
      </c>
      <c r="G1108" s="82">
        <v>94.47</v>
      </c>
    </row>
    <row r="1109" spans="1:7">
      <c r="A1109" s="1" t="s">
        <v>985</v>
      </c>
      <c r="B1109" t="s">
        <v>1827</v>
      </c>
      <c r="C1109" s="81" t="s">
        <v>2972</v>
      </c>
      <c r="D1109" s="81" t="s">
        <v>2973</v>
      </c>
      <c r="E1109" s="82">
        <v>148.97</v>
      </c>
      <c r="F1109" s="82">
        <v>57.94</v>
      </c>
      <c r="G1109" s="82">
        <v>91.03</v>
      </c>
    </row>
    <row r="1110" spans="1:7">
      <c r="A1110" s="1" t="s">
        <v>985</v>
      </c>
      <c r="B1110" t="s">
        <v>1827</v>
      </c>
      <c r="C1110" s="81" t="s">
        <v>2974</v>
      </c>
      <c r="D1110" s="81" t="s">
        <v>2975</v>
      </c>
      <c r="E1110" s="82">
        <v>145.99</v>
      </c>
      <c r="F1110" s="82">
        <v>68.94</v>
      </c>
      <c r="G1110" s="82">
        <v>77.05</v>
      </c>
    </row>
    <row r="1111" spans="1:7">
      <c r="A1111" s="1" t="s">
        <v>985</v>
      </c>
      <c r="B1111" t="s">
        <v>1827</v>
      </c>
      <c r="C1111" s="81" t="s">
        <v>2976</v>
      </c>
      <c r="D1111" s="81" t="s">
        <v>2977</v>
      </c>
      <c r="E1111" s="82">
        <v>143.79</v>
      </c>
      <c r="F1111" s="82">
        <v>67.900000000000006</v>
      </c>
      <c r="G1111" s="82">
        <v>75.89</v>
      </c>
    </row>
    <row r="1112" spans="1:7">
      <c r="A1112" s="1" t="s">
        <v>985</v>
      </c>
      <c r="B1112" t="s">
        <v>1827</v>
      </c>
      <c r="C1112" s="81" t="s">
        <v>2978</v>
      </c>
      <c r="D1112" s="81" t="s">
        <v>2979</v>
      </c>
      <c r="E1112" s="82">
        <v>142.49</v>
      </c>
      <c r="F1112" s="82">
        <v>102.92</v>
      </c>
      <c r="G1112" s="82">
        <v>39.57</v>
      </c>
    </row>
    <row r="1113" spans="1:7">
      <c r="A1113" s="1" t="s">
        <v>985</v>
      </c>
      <c r="B1113" t="s">
        <v>1827</v>
      </c>
      <c r="C1113" s="81" t="s">
        <v>2980</v>
      </c>
      <c r="D1113" s="81" t="s">
        <v>2981</v>
      </c>
      <c r="E1113" s="82">
        <v>142.04</v>
      </c>
      <c r="F1113" s="82">
        <v>67.08</v>
      </c>
      <c r="G1113" s="82">
        <v>74.959999999999994</v>
      </c>
    </row>
    <row r="1114" spans="1:7">
      <c r="A1114" s="1" t="s">
        <v>985</v>
      </c>
      <c r="B1114" t="s">
        <v>1827</v>
      </c>
      <c r="C1114" s="81" t="s">
        <v>2982</v>
      </c>
      <c r="D1114" s="81" t="s">
        <v>2983</v>
      </c>
      <c r="E1114" s="82">
        <v>141.86000000000001</v>
      </c>
      <c r="F1114" s="82">
        <v>66.989999999999995</v>
      </c>
      <c r="G1114" s="82">
        <v>74.87</v>
      </c>
    </row>
    <row r="1115" spans="1:7">
      <c r="A1115" s="1" t="s">
        <v>985</v>
      </c>
      <c r="B1115" t="s">
        <v>1827</v>
      </c>
      <c r="C1115" s="81" t="s">
        <v>2984</v>
      </c>
      <c r="D1115" s="81" t="s">
        <v>2985</v>
      </c>
      <c r="E1115" s="82">
        <v>139.69999999999999</v>
      </c>
      <c r="F1115" s="82">
        <v>31.04</v>
      </c>
      <c r="G1115" s="82">
        <v>108.66</v>
      </c>
    </row>
    <row r="1116" spans="1:7">
      <c r="A1116" s="1" t="s">
        <v>985</v>
      </c>
      <c r="B1116" t="s">
        <v>1827</v>
      </c>
      <c r="C1116" s="81" t="s">
        <v>2986</v>
      </c>
      <c r="D1116" s="81" t="s">
        <v>2987</v>
      </c>
      <c r="E1116" s="82">
        <v>137.54</v>
      </c>
      <c r="F1116" s="82">
        <v>133.72999999999999</v>
      </c>
      <c r="G1116" s="82">
        <v>3.81</v>
      </c>
    </row>
    <row r="1117" spans="1:7">
      <c r="A1117" s="1" t="s">
        <v>985</v>
      </c>
      <c r="B1117" t="s">
        <v>1827</v>
      </c>
      <c r="C1117" s="81" t="s">
        <v>2988</v>
      </c>
      <c r="D1117" s="81" t="s">
        <v>2989</v>
      </c>
      <c r="E1117" s="82">
        <v>132.21</v>
      </c>
      <c r="F1117" s="82">
        <v>40.4</v>
      </c>
      <c r="G1117" s="82">
        <v>91.81</v>
      </c>
    </row>
    <row r="1118" spans="1:7">
      <c r="A1118" s="1" t="s">
        <v>985</v>
      </c>
      <c r="B1118" t="s">
        <v>1827</v>
      </c>
      <c r="C1118" s="81" t="s">
        <v>2990</v>
      </c>
      <c r="D1118" s="81" t="s">
        <v>2991</v>
      </c>
      <c r="E1118" s="82">
        <v>129.22999999999999</v>
      </c>
      <c r="F1118" s="82">
        <v>93.34</v>
      </c>
      <c r="G1118" s="82">
        <v>35.89</v>
      </c>
    </row>
    <row r="1119" spans="1:7">
      <c r="A1119" s="1" t="s">
        <v>985</v>
      </c>
      <c r="B1119" t="s">
        <v>1827</v>
      </c>
      <c r="C1119" s="81" t="s">
        <v>2992</v>
      </c>
      <c r="D1119" s="81" t="s">
        <v>2979</v>
      </c>
      <c r="E1119" s="82">
        <v>127.49</v>
      </c>
      <c r="F1119" s="82">
        <v>113.33</v>
      </c>
      <c r="G1119" s="82">
        <v>14.16</v>
      </c>
    </row>
    <row r="1120" spans="1:7">
      <c r="A1120" s="1" t="s">
        <v>985</v>
      </c>
      <c r="B1120" t="s">
        <v>1827</v>
      </c>
      <c r="C1120" s="81" t="s">
        <v>2993</v>
      </c>
      <c r="D1120" s="81" t="s">
        <v>2994</v>
      </c>
      <c r="E1120" s="82">
        <v>127.07</v>
      </c>
      <c r="F1120" s="82">
        <v>38.83</v>
      </c>
      <c r="G1120" s="82">
        <v>88.24</v>
      </c>
    </row>
    <row r="1121" spans="1:7">
      <c r="A1121" s="1" t="s">
        <v>985</v>
      </c>
      <c r="B1121" t="s">
        <v>1827</v>
      </c>
      <c r="C1121" s="81" t="s">
        <v>2995</v>
      </c>
      <c r="D1121" s="81" t="s">
        <v>2979</v>
      </c>
      <c r="E1121" s="82">
        <v>123.19</v>
      </c>
      <c r="F1121" s="82">
        <v>109.49</v>
      </c>
      <c r="G1121" s="82">
        <v>13.7</v>
      </c>
    </row>
    <row r="1122" spans="1:7">
      <c r="A1122" s="1" t="s">
        <v>985</v>
      </c>
      <c r="B1122" t="s">
        <v>1827</v>
      </c>
      <c r="C1122" s="81" t="s">
        <v>2996</v>
      </c>
      <c r="D1122" s="81" t="s">
        <v>2997</v>
      </c>
      <c r="E1122" s="82">
        <v>119.99</v>
      </c>
      <c r="F1122" s="82">
        <v>86.66</v>
      </c>
      <c r="G1122" s="82">
        <v>33.33</v>
      </c>
    </row>
    <row r="1123" spans="1:7">
      <c r="A1123" s="1" t="s">
        <v>985</v>
      </c>
      <c r="B1123" t="s">
        <v>1827</v>
      </c>
      <c r="C1123" s="81" t="s">
        <v>2998</v>
      </c>
      <c r="D1123" s="81" t="s">
        <v>2999</v>
      </c>
      <c r="E1123" s="82">
        <v>118.05</v>
      </c>
      <c r="F1123" s="82">
        <v>95.1</v>
      </c>
      <c r="G1123" s="82">
        <v>22.95</v>
      </c>
    </row>
    <row r="1124" spans="1:7">
      <c r="A1124" s="1" t="s">
        <v>985</v>
      </c>
      <c r="B1124" t="s">
        <v>1827</v>
      </c>
      <c r="C1124" s="81" t="s">
        <v>3000</v>
      </c>
      <c r="D1124" s="81" t="s">
        <v>3001</v>
      </c>
      <c r="E1124" s="82">
        <v>118.05</v>
      </c>
      <c r="F1124" s="82">
        <v>104.94</v>
      </c>
      <c r="G1124" s="82">
        <v>13.11</v>
      </c>
    </row>
    <row r="1125" spans="1:7">
      <c r="A1125" s="1" t="s">
        <v>985</v>
      </c>
      <c r="B1125" t="s">
        <v>1827</v>
      </c>
      <c r="C1125" s="81" t="s">
        <v>3002</v>
      </c>
      <c r="D1125" s="81" t="s">
        <v>3003</v>
      </c>
      <c r="E1125" s="82">
        <v>118.05</v>
      </c>
      <c r="F1125" s="82">
        <v>104.94</v>
      </c>
      <c r="G1125" s="82">
        <v>13.11</v>
      </c>
    </row>
    <row r="1126" spans="1:7">
      <c r="A1126" s="1" t="s">
        <v>985</v>
      </c>
      <c r="B1126" t="s">
        <v>1827</v>
      </c>
      <c r="C1126" s="81" t="s">
        <v>3004</v>
      </c>
      <c r="D1126" s="81" t="s">
        <v>3005</v>
      </c>
      <c r="E1126" s="82">
        <v>118.05</v>
      </c>
      <c r="F1126" s="82">
        <v>95.1</v>
      </c>
      <c r="G1126" s="82">
        <v>22.95</v>
      </c>
    </row>
    <row r="1127" spans="1:7">
      <c r="A1127" s="1" t="s">
        <v>985</v>
      </c>
      <c r="B1127" t="s">
        <v>1827</v>
      </c>
      <c r="C1127" s="81" t="s">
        <v>3006</v>
      </c>
      <c r="D1127" s="81" t="s">
        <v>3007</v>
      </c>
      <c r="E1127" s="82">
        <v>118.05</v>
      </c>
      <c r="F1127" s="82">
        <v>95.1</v>
      </c>
      <c r="G1127" s="82">
        <v>22.95</v>
      </c>
    </row>
    <row r="1128" spans="1:7">
      <c r="A1128" s="1" t="s">
        <v>985</v>
      </c>
      <c r="B1128" t="s">
        <v>1827</v>
      </c>
      <c r="C1128" s="81" t="s">
        <v>3008</v>
      </c>
      <c r="D1128" s="81" t="s">
        <v>3009</v>
      </c>
      <c r="E1128" s="82">
        <v>118.05</v>
      </c>
      <c r="F1128" s="82">
        <v>95.1</v>
      </c>
      <c r="G1128" s="82">
        <v>22.95</v>
      </c>
    </row>
    <row r="1129" spans="1:7">
      <c r="A1129" s="1" t="s">
        <v>985</v>
      </c>
      <c r="B1129" t="s">
        <v>1827</v>
      </c>
      <c r="C1129" s="81" t="s">
        <v>3010</v>
      </c>
      <c r="D1129" s="81" t="s">
        <v>3011</v>
      </c>
      <c r="E1129" s="82">
        <v>118.05</v>
      </c>
      <c r="F1129" s="82">
        <v>95.1</v>
      </c>
      <c r="G1129" s="82">
        <v>22.95</v>
      </c>
    </row>
    <row r="1130" spans="1:7">
      <c r="A1130" s="1" t="s">
        <v>985</v>
      </c>
      <c r="B1130" t="s">
        <v>1827</v>
      </c>
      <c r="C1130" s="81" t="s">
        <v>3012</v>
      </c>
      <c r="D1130" s="81" t="s">
        <v>3013</v>
      </c>
      <c r="E1130" s="82">
        <v>118.05</v>
      </c>
      <c r="F1130" s="82">
        <v>65.59</v>
      </c>
      <c r="G1130" s="82">
        <v>52.46</v>
      </c>
    </row>
    <row r="1131" spans="1:7">
      <c r="A1131" s="1" t="s">
        <v>985</v>
      </c>
      <c r="B1131" t="s">
        <v>1827</v>
      </c>
      <c r="C1131" s="81" t="s">
        <v>3014</v>
      </c>
      <c r="D1131" s="81" t="s">
        <v>3015</v>
      </c>
      <c r="E1131" s="82">
        <v>118.05</v>
      </c>
      <c r="F1131" s="82">
        <v>65.59</v>
      </c>
      <c r="G1131" s="82">
        <v>52.46</v>
      </c>
    </row>
    <row r="1132" spans="1:7">
      <c r="A1132" s="1" t="s">
        <v>985</v>
      </c>
      <c r="B1132" t="s">
        <v>1827</v>
      </c>
      <c r="C1132" s="81" t="s">
        <v>3016</v>
      </c>
      <c r="D1132" s="81" t="s">
        <v>2967</v>
      </c>
      <c r="E1132" s="82">
        <v>117.97</v>
      </c>
      <c r="F1132" s="82">
        <v>45.88</v>
      </c>
      <c r="G1132" s="82">
        <v>72.09</v>
      </c>
    </row>
    <row r="1133" spans="1:7">
      <c r="A1133" s="1" t="s">
        <v>985</v>
      </c>
      <c r="B1133" t="s">
        <v>1827</v>
      </c>
      <c r="C1133" s="81" t="s">
        <v>3017</v>
      </c>
      <c r="D1133" s="81" t="s">
        <v>2979</v>
      </c>
      <c r="E1133" s="82">
        <v>105</v>
      </c>
      <c r="F1133" s="82">
        <v>102.09</v>
      </c>
      <c r="G1133" s="82">
        <v>2.91</v>
      </c>
    </row>
    <row r="1134" spans="1:7">
      <c r="A1134" s="1" t="s">
        <v>985</v>
      </c>
      <c r="B1134" t="s">
        <v>1827</v>
      </c>
      <c r="C1134" s="81" t="s">
        <v>3018</v>
      </c>
      <c r="D1134" s="81" t="s">
        <v>3019</v>
      </c>
      <c r="E1134" s="82">
        <v>104.99</v>
      </c>
      <c r="F1134" s="82">
        <v>93.34</v>
      </c>
      <c r="G1134" s="82">
        <v>11.65</v>
      </c>
    </row>
    <row r="1135" spans="1:7">
      <c r="A1135" s="1" t="s">
        <v>985</v>
      </c>
      <c r="B1135" t="s">
        <v>1827</v>
      </c>
      <c r="C1135" s="81" t="s">
        <v>3020</v>
      </c>
      <c r="D1135" s="81" t="s">
        <v>3021</v>
      </c>
      <c r="E1135" s="82">
        <v>99.99</v>
      </c>
      <c r="F1135" s="82">
        <v>88.88</v>
      </c>
      <c r="G1135" s="82">
        <v>11.11</v>
      </c>
    </row>
    <row r="1136" spans="1:7">
      <c r="A1136" s="1" t="s">
        <v>985</v>
      </c>
      <c r="B1136" t="s">
        <v>1827</v>
      </c>
      <c r="C1136" s="81" t="s">
        <v>3022</v>
      </c>
      <c r="D1136" s="81" t="s">
        <v>2979</v>
      </c>
      <c r="E1136" s="82">
        <v>90</v>
      </c>
      <c r="F1136" s="82">
        <v>87.5</v>
      </c>
      <c r="G1136" s="82">
        <v>2.5</v>
      </c>
    </row>
    <row r="1137" spans="1:7">
      <c r="A1137" s="1" t="s">
        <v>985</v>
      </c>
      <c r="B1137" t="s">
        <v>1827</v>
      </c>
      <c r="C1137" s="81" t="s">
        <v>3023</v>
      </c>
      <c r="D1137" s="81" t="s">
        <v>3024</v>
      </c>
      <c r="E1137" s="82">
        <v>73.38</v>
      </c>
      <c r="F1137" s="82">
        <v>63.16</v>
      </c>
      <c r="G1137" s="82">
        <v>10.220000000000001</v>
      </c>
    </row>
    <row r="1138" spans="1:7">
      <c r="A1138" s="1" t="s">
        <v>985</v>
      </c>
      <c r="B1138" t="s">
        <v>1827</v>
      </c>
      <c r="C1138" s="81" t="s">
        <v>3025</v>
      </c>
      <c r="D1138" s="81" t="s">
        <v>3026</v>
      </c>
      <c r="E1138" s="82">
        <v>59.99</v>
      </c>
      <c r="F1138" s="82">
        <v>11.67</v>
      </c>
      <c r="G1138" s="82">
        <v>48.32</v>
      </c>
    </row>
    <row r="1139" spans="1:7">
      <c r="A1139" s="1" t="s">
        <v>985</v>
      </c>
      <c r="B1139" t="s">
        <v>1827</v>
      </c>
      <c r="C1139" s="81" t="s">
        <v>3027</v>
      </c>
      <c r="D1139" s="81" t="s">
        <v>3028</v>
      </c>
      <c r="E1139" s="82">
        <v>48.74</v>
      </c>
      <c r="F1139" s="82">
        <v>43.33</v>
      </c>
      <c r="G1139" s="82">
        <v>5.41</v>
      </c>
    </row>
    <row r="1140" spans="1:7">
      <c r="A1140" s="1" t="s">
        <v>985</v>
      </c>
      <c r="B1140" t="s">
        <v>1827</v>
      </c>
      <c r="C1140" s="81" t="s">
        <v>3029</v>
      </c>
      <c r="D1140" s="81" t="s">
        <v>3030</v>
      </c>
      <c r="E1140" s="82">
        <v>10.43</v>
      </c>
      <c r="F1140" s="82">
        <v>8.41</v>
      </c>
      <c r="G1140" s="82">
        <v>2.02</v>
      </c>
    </row>
    <row r="1141" spans="1:7">
      <c r="A1141" s="1" t="s">
        <v>985</v>
      </c>
      <c r="B1141" t="s">
        <v>2009</v>
      </c>
      <c r="C1141" s="81" t="s">
        <v>3031</v>
      </c>
      <c r="D1141" s="81" t="s">
        <v>3032</v>
      </c>
      <c r="E1141" s="82">
        <v>2979.06</v>
      </c>
      <c r="F1141" s="82">
        <v>141.86000000000001</v>
      </c>
      <c r="G1141" s="82">
        <v>2837.2</v>
      </c>
    </row>
    <row r="1142" spans="1:7">
      <c r="A1142" s="1" t="s">
        <v>985</v>
      </c>
      <c r="B1142" t="s">
        <v>2009</v>
      </c>
      <c r="C1142" s="81" t="s">
        <v>3033</v>
      </c>
      <c r="D1142" s="81" t="s">
        <v>3034</v>
      </c>
      <c r="E1142" s="82">
        <v>4829.28</v>
      </c>
      <c r="F1142" s="82">
        <v>4829.28</v>
      </c>
      <c r="G1142" s="82">
        <v>0</v>
      </c>
    </row>
    <row r="1143" spans="1:7">
      <c r="A1143" s="1" t="s">
        <v>985</v>
      </c>
      <c r="B1143" t="s">
        <v>2009</v>
      </c>
      <c r="C1143" s="81" t="s">
        <v>3035</v>
      </c>
      <c r="D1143" s="81" t="s">
        <v>3036</v>
      </c>
      <c r="E1143" s="82">
        <v>895</v>
      </c>
      <c r="F1143" s="82">
        <v>807.75</v>
      </c>
      <c r="G1143" s="82">
        <v>87.25</v>
      </c>
    </row>
    <row r="1144" spans="1:7">
      <c r="A1144" s="1" t="s">
        <v>985</v>
      </c>
      <c r="B1144" t="s">
        <v>2009</v>
      </c>
      <c r="C1144" s="81" t="s">
        <v>3037</v>
      </c>
      <c r="D1144" s="81" t="s">
        <v>3038</v>
      </c>
      <c r="E1144" s="82">
        <v>2886.56</v>
      </c>
      <c r="F1144" s="82">
        <v>1202.74</v>
      </c>
      <c r="G1144" s="82">
        <v>1683.82</v>
      </c>
    </row>
    <row r="1145" spans="1:7">
      <c r="A1145" s="1" t="s">
        <v>985</v>
      </c>
      <c r="B1145" t="s">
        <v>2009</v>
      </c>
      <c r="C1145" s="81" t="s">
        <v>3039</v>
      </c>
      <c r="D1145" s="81" t="s">
        <v>1090</v>
      </c>
      <c r="E1145" s="82">
        <v>740.63</v>
      </c>
      <c r="F1145" s="82">
        <v>637.47</v>
      </c>
      <c r="G1145" s="82">
        <v>103.16</v>
      </c>
    </row>
    <row r="1146" spans="1:7">
      <c r="A1146" s="1" t="s">
        <v>985</v>
      </c>
      <c r="B1146" t="s">
        <v>2009</v>
      </c>
      <c r="C1146" s="81" t="s">
        <v>3040</v>
      </c>
      <c r="D1146" s="81" t="s">
        <v>3041</v>
      </c>
      <c r="E1146" s="82">
        <v>675</v>
      </c>
      <c r="F1146" s="82">
        <v>628.94000000000005</v>
      </c>
      <c r="G1146" s="82">
        <v>46.06</v>
      </c>
    </row>
    <row r="1147" spans="1:7">
      <c r="A1147" s="1" t="s">
        <v>985</v>
      </c>
      <c r="B1147" t="s">
        <v>2009</v>
      </c>
      <c r="C1147" s="81" t="s">
        <v>3042</v>
      </c>
      <c r="D1147" s="81" t="s">
        <v>3043</v>
      </c>
      <c r="E1147" s="82">
        <v>414.21</v>
      </c>
      <c r="F1147" s="82">
        <v>39.450000000000003</v>
      </c>
      <c r="G1147" s="82">
        <v>374.76</v>
      </c>
    </row>
    <row r="1148" spans="1:7">
      <c r="A1148" s="1" t="s">
        <v>985</v>
      </c>
      <c r="B1148" t="s">
        <v>2009</v>
      </c>
      <c r="C1148" s="81" t="s">
        <v>3044</v>
      </c>
      <c r="D1148" s="81" t="s">
        <v>3045</v>
      </c>
      <c r="E1148" s="82">
        <v>412.7</v>
      </c>
      <c r="F1148" s="82">
        <v>263.67</v>
      </c>
      <c r="G1148" s="82">
        <v>149.03</v>
      </c>
    </row>
    <row r="1149" spans="1:7">
      <c r="A1149" s="1" t="s">
        <v>985</v>
      </c>
      <c r="B1149" t="s">
        <v>2009</v>
      </c>
      <c r="C1149" s="81" t="s">
        <v>3046</v>
      </c>
      <c r="D1149" s="81" t="s">
        <v>3045</v>
      </c>
      <c r="E1149" s="82">
        <v>378.69</v>
      </c>
      <c r="F1149" s="82">
        <v>117.22</v>
      </c>
      <c r="G1149" s="82">
        <v>261.47000000000003</v>
      </c>
    </row>
    <row r="1150" spans="1:7">
      <c r="A1150" s="1" t="s">
        <v>985</v>
      </c>
      <c r="B1150" t="s">
        <v>2009</v>
      </c>
      <c r="C1150" s="81" t="s">
        <v>3047</v>
      </c>
      <c r="D1150" s="81" t="s">
        <v>3048</v>
      </c>
      <c r="E1150" s="82">
        <v>304.02</v>
      </c>
      <c r="F1150" s="82">
        <v>261.68</v>
      </c>
      <c r="G1150" s="82">
        <v>42.34</v>
      </c>
    </row>
    <row r="1151" spans="1:7">
      <c r="A1151" s="1" t="s">
        <v>985</v>
      </c>
      <c r="B1151" t="s">
        <v>2009</v>
      </c>
      <c r="C1151" s="81" t="s">
        <v>3049</v>
      </c>
      <c r="D1151" s="81" t="s">
        <v>1090</v>
      </c>
      <c r="E1151" s="82">
        <v>295</v>
      </c>
      <c r="F1151" s="82">
        <v>253.91</v>
      </c>
      <c r="G1151" s="82">
        <v>41.09</v>
      </c>
    </row>
    <row r="1152" spans="1:7">
      <c r="A1152" s="1" t="s">
        <v>985</v>
      </c>
      <c r="B1152" t="s">
        <v>2009</v>
      </c>
      <c r="C1152" s="81" t="s">
        <v>3050</v>
      </c>
      <c r="D1152" s="81" t="s">
        <v>3051</v>
      </c>
      <c r="E1152" s="82">
        <v>289.75</v>
      </c>
      <c r="F1152" s="82">
        <v>249.39</v>
      </c>
      <c r="G1152" s="82">
        <v>40.36</v>
      </c>
    </row>
    <row r="1153" spans="1:7">
      <c r="A1153" s="1" t="s">
        <v>985</v>
      </c>
      <c r="B1153" t="s">
        <v>2009</v>
      </c>
      <c r="C1153" s="81" t="s">
        <v>3052</v>
      </c>
      <c r="D1153" s="81" t="s">
        <v>3053</v>
      </c>
      <c r="E1153" s="82">
        <v>128.16</v>
      </c>
      <c r="F1153" s="82">
        <v>110.31</v>
      </c>
      <c r="G1153" s="82">
        <v>17.850000000000001</v>
      </c>
    </row>
    <row r="1154" spans="1:7">
      <c r="A1154" s="1" t="s">
        <v>985</v>
      </c>
      <c r="B1154" t="s">
        <v>2009</v>
      </c>
      <c r="C1154" s="81" t="s">
        <v>3054</v>
      </c>
      <c r="D1154" s="81" t="s">
        <v>3053</v>
      </c>
      <c r="E1154" s="82">
        <v>127.8</v>
      </c>
      <c r="F1154" s="82">
        <v>110</v>
      </c>
      <c r="G1154" s="82">
        <v>17.8</v>
      </c>
    </row>
    <row r="1155" spans="1:7">
      <c r="A1155" s="1" t="s">
        <v>985</v>
      </c>
      <c r="B1155" t="s">
        <v>2009</v>
      </c>
      <c r="C1155" s="81" t="s">
        <v>3055</v>
      </c>
      <c r="D1155" s="81" t="s">
        <v>1090</v>
      </c>
      <c r="E1155" s="82">
        <v>20.02</v>
      </c>
      <c r="F1155" s="82">
        <v>18.07</v>
      </c>
      <c r="G1155" s="82">
        <v>1.95</v>
      </c>
    </row>
    <row r="1156" spans="1:7">
      <c r="A1156" s="1" t="s">
        <v>985</v>
      </c>
      <c r="B1156" t="s">
        <v>3056</v>
      </c>
      <c r="C1156" s="81" t="s">
        <v>3057</v>
      </c>
      <c r="D1156" s="81" t="s">
        <v>1090</v>
      </c>
      <c r="E1156" s="82">
        <v>1622</v>
      </c>
      <c r="F1156" s="82">
        <v>1621.88</v>
      </c>
      <c r="G1156" s="82">
        <v>0.12</v>
      </c>
    </row>
    <row r="1157" spans="1:7">
      <c r="A1157" s="1" t="s">
        <v>985</v>
      </c>
      <c r="B1157" t="s">
        <v>1012</v>
      </c>
      <c r="C1157" s="81" t="s">
        <v>3058</v>
      </c>
      <c r="D1157" s="81" t="s">
        <v>3059</v>
      </c>
      <c r="E1157" s="82">
        <v>463.09</v>
      </c>
      <c r="F1157" s="82">
        <v>9.64</v>
      </c>
      <c r="G1157" s="82">
        <v>453.45</v>
      </c>
    </row>
    <row r="1158" spans="1:7">
      <c r="A1158" s="1" t="s">
        <v>985</v>
      </c>
      <c r="B1158" t="s">
        <v>1012</v>
      </c>
      <c r="C1158" s="81" t="s">
        <v>3060</v>
      </c>
      <c r="D1158" s="81" t="s">
        <v>3061</v>
      </c>
      <c r="E1158" s="82">
        <v>44087</v>
      </c>
      <c r="F1158" s="82">
        <v>28105.64</v>
      </c>
      <c r="G1158" s="82">
        <v>15981.36</v>
      </c>
    </row>
    <row r="1159" spans="1:7">
      <c r="A1159" s="1" t="s">
        <v>985</v>
      </c>
      <c r="B1159" t="s">
        <v>1012</v>
      </c>
      <c r="C1159" s="81" t="s">
        <v>3062</v>
      </c>
      <c r="D1159" s="81" t="s">
        <v>3063</v>
      </c>
      <c r="E1159" s="82">
        <v>43926.27</v>
      </c>
      <c r="F1159" s="82">
        <v>28003.17</v>
      </c>
      <c r="G1159" s="82">
        <v>15923.1</v>
      </c>
    </row>
    <row r="1160" spans="1:7">
      <c r="A1160" s="1" t="s">
        <v>985</v>
      </c>
      <c r="B1160" t="s">
        <v>1012</v>
      </c>
      <c r="C1160" s="81" t="s">
        <v>3064</v>
      </c>
      <c r="D1160" s="81" t="s">
        <v>3065</v>
      </c>
      <c r="E1160" s="82">
        <v>21624.83</v>
      </c>
      <c r="F1160" s="82">
        <v>13785.91</v>
      </c>
      <c r="G1160" s="82">
        <v>7838.92</v>
      </c>
    </row>
    <row r="1161" spans="1:7">
      <c r="A1161" s="1" t="s">
        <v>985</v>
      </c>
      <c r="B1161" t="s">
        <v>1012</v>
      </c>
      <c r="C1161" s="81" t="s">
        <v>3066</v>
      </c>
      <c r="D1161" s="81" t="s">
        <v>3067</v>
      </c>
      <c r="E1161" s="82">
        <v>8970</v>
      </c>
      <c r="F1161" s="82">
        <v>5718.41</v>
      </c>
      <c r="G1161" s="82">
        <v>3251.59</v>
      </c>
    </row>
    <row r="1162" spans="1:7">
      <c r="A1162" s="1" t="s">
        <v>985</v>
      </c>
      <c r="B1162" t="s">
        <v>1012</v>
      </c>
      <c r="C1162" s="81" t="s">
        <v>3068</v>
      </c>
      <c r="D1162" s="81" t="s">
        <v>3069</v>
      </c>
      <c r="E1162" s="82">
        <v>6610</v>
      </c>
      <c r="F1162" s="82">
        <v>4213.8999999999996</v>
      </c>
      <c r="G1162" s="82">
        <v>2396.1</v>
      </c>
    </row>
    <row r="1163" spans="1:7">
      <c r="A1163" s="1" t="s">
        <v>985</v>
      </c>
      <c r="B1163" t="s">
        <v>1012</v>
      </c>
      <c r="C1163" s="81" t="s">
        <v>3070</v>
      </c>
      <c r="D1163" s="81" t="s">
        <v>3069</v>
      </c>
      <c r="E1163" s="82">
        <v>6610</v>
      </c>
      <c r="F1163" s="82">
        <v>4213.8999999999996</v>
      </c>
      <c r="G1163" s="82">
        <v>2396.1</v>
      </c>
    </row>
    <row r="1164" spans="1:7">
      <c r="A1164" s="1" t="s">
        <v>985</v>
      </c>
      <c r="B1164" t="s">
        <v>1012</v>
      </c>
      <c r="C1164" s="81" t="s">
        <v>3071</v>
      </c>
      <c r="D1164" s="81" t="s">
        <v>3072</v>
      </c>
      <c r="E1164" s="82">
        <v>5341.07</v>
      </c>
      <c r="F1164" s="82">
        <v>3404.95</v>
      </c>
      <c r="G1164" s="82">
        <v>1936.12</v>
      </c>
    </row>
    <row r="1165" spans="1:7">
      <c r="A1165" s="1" t="s">
        <v>985</v>
      </c>
      <c r="B1165" t="s">
        <v>1012</v>
      </c>
      <c r="C1165" s="81" t="s">
        <v>3073</v>
      </c>
      <c r="D1165" s="81" t="s">
        <v>3074</v>
      </c>
      <c r="E1165" s="82">
        <v>5302.44</v>
      </c>
      <c r="F1165" s="82">
        <v>3380.32</v>
      </c>
      <c r="G1165" s="82">
        <v>1922.12</v>
      </c>
    </row>
    <row r="1166" spans="1:7">
      <c r="A1166" s="1" t="s">
        <v>985</v>
      </c>
      <c r="B1166" t="s">
        <v>1012</v>
      </c>
      <c r="C1166" s="81" t="s">
        <v>3075</v>
      </c>
      <c r="D1166" s="81" t="s">
        <v>3076</v>
      </c>
      <c r="E1166" s="82">
        <v>5283.27</v>
      </c>
      <c r="F1166" s="82">
        <v>3368.11</v>
      </c>
      <c r="G1166" s="82">
        <v>1915.16</v>
      </c>
    </row>
    <row r="1167" spans="1:7">
      <c r="A1167" s="1" t="s">
        <v>985</v>
      </c>
      <c r="B1167" t="s">
        <v>1012</v>
      </c>
      <c r="C1167" s="81" t="s">
        <v>3077</v>
      </c>
      <c r="D1167" s="81" t="s">
        <v>3078</v>
      </c>
      <c r="E1167" s="82">
        <v>5120</v>
      </c>
      <c r="F1167" s="82">
        <v>3264.02</v>
      </c>
      <c r="G1167" s="82">
        <v>1855.98</v>
      </c>
    </row>
    <row r="1168" spans="1:7">
      <c r="A1168" s="1" t="s">
        <v>985</v>
      </c>
      <c r="B1168" t="s">
        <v>1012</v>
      </c>
      <c r="C1168" s="81" t="s">
        <v>3079</v>
      </c>
      <c r="D1168" s="81" t="s">
        <v>3080</v>
      </c>
      <c r="E1168" s="82">
        <v>4504.79</v>
      </c>
      <c r="F1168" s="82">
        <v>2463.58</v>
      </c>
      <c r="G1168" s="82">
        <v>2041.21</v>
      </c>
    </row>
    <row r="1169" spans="1:7">
      <c r="A1169" s="1" t="s">
        <v>985</v>
      </c>
      <c r="B1169" t="s">
        <v>1012</v>
      </c>
      <c r="C1169" s="81" t="s">
        <v>3081</v>
      </c>
      <c r="D1169" s="81" t="s">
        <v>3082</v>
      </c>
      <c r="E1169" s="82">
        <v>4321.3599999999997</v>
      </c>
      <c r="F1169" s="82">
        <v>2754.89</v>
      </c>
      <c r="G1169" s="82">
        <v>1566.47</v>
      </c>
    </row>
    <row r="1170" spans="1:7">
      <c r="A1170" s="1" t="s">
        <v>985</v>
      </c>
      <c r="B1170" t="s">
        <v>1012</v>
      </c>
      <c r="C1170" s="81" t="s">
        <v>3083</v>
      </c>
      <c r="D1170" s="81" t="s">
        <v>2030</v>
      </c>
      <c r="E1170" s="82">
        <v>399.99</v>
      </c>
      <c r="F1170" s="82">
        <v>325.75</v>
      </c>
      <c r="G1170" s="82">
        <v>74.239999999999995</v>
      </c>
    </row>
    <row r="1171" spans="1:7">
      <c r="A1171" s="1" t="s">
        <v>985</v>
      </c>
      <c r="B1171" t="s">
        <v>1012</v>
      </c>
      <c r="C1171" s="81" t="s">
        <v>3084</v>
      </c>
      <c r="D1171" s="81" t="s">
        <v>2152</v>
      </c>
      <c r="E1171" s="82">
        <v>179.99</v>
      </c>
      <c r="F1171" s="82">
        <v>146.59</v>
      </c>
      <c r="G1171" s="82">
        <v>33.4</v>
      </c>
    </row>
    <row r="1172" spans="1:7">
      <c r="A1172" s="1" t="s">
        <v>985</v>
      </c>
      <c r="B1172" t="s">
        <v>1012</v>
      </c>
      <c r="C1172" s="81" t="s">
        <v>3085</v>
      </c>
      <c r="D1172" s="81" t="s">
        <v>3061</v>
      </c>
      <c r="E1172" s="82">
        <v>3421.8</v>
      </c>
      <c r="F1172" s="82">
        <v>2181.4</v>
      </c>
      <c r="G1172" s="82">
        <v>1240.4000000000001</v>
      </c>
    </row>
    <row r="1173" spans="1:7">
      <c r="A1173" s="1" t="s">
        <v>985</v>
      </c>
      <c r="B1173" t="s">
        <v>1012</v>
      </c>
      <c r="C1173" s="81" t="s">
        <v>3086</v>
      </c>
      <c r="D1173" s="81" t="s">
        <v>2214</v>
      </c>
      <c r="E1173" s="82">
        <v>2913.02</v>
      </c>
      <c r="F1173" s="82">
        <v>1593.07</v>
      </c>
      <c r="G1173" s="82">
        <v>1319.95</v>
      </c>
    </row>
    <row r="1174" spans="1:7">
      <c r="A1174" s="1" t="s">
        <v>985</v>
      </c>
      <c r="B1174" t="s">
        <v>1012</v>
      </c>
      <c r="C1174" s="81" t="s">
        <v>3087</v>
      </c>
      <c r="D1174" s="81" t="s">
        <v>3088</v>
      </c>
      <c r="E1174" s="82">
        <v>2815</v>
      </c>
      <c r="F1174" s="82">
        <v>1539.47</v>
      </c>
      <c r="G1174" s="82">
        <v>1275.53</v>
      </c>
    </row>
    <row r="1175" spans="1:7">
      <c r="A1175" s="1" t="s">
        <v>985</v>
      </c>
      <c r="B1175" t="s">
        <v>1012</v>
      </c>
      <c r="C1175" s="81" t="s">
        <v>3089</v>
      </c>
      <c r="D1175" s="81" t="s">
        <v>3090</v>
      </c>
      <c r="E1175" s="82">
        <v>2343.6799999999998</v>
      </c>
      <c r="F1175" s="82">
        <v>1494.1</v>
      </c>
      <c r="G1175" s="82">
        <v>849.58</v>
      </c>
    </row>
    <row r="1176" spans="1:7">
      <c r="A1176" s="1" t="s">
        <v>985</v>
      </c>
      <c r="B1176" t="s">
        <v>1012</v>
      </c>
      <c r="C1176" s="81" t="s">
        <v>3091</v>
      </c>
      <c r="D1176" s="81" t="s">
        <v>3092</v>
      </c>
      <c r="E1176" s="82">
        <v>1490</v>
      </c>
      <c r="F1176" s="82">
        <v>1144.32</v>
      </c>
      <c r="G1176" s="82">
        <v>345.68</v>
      </c>
    </row>
    <row r="1177" spans="1:7">
      <c r="A1177" s="1" t="s">
        <v>985</v>
      </c>
      <c r="B1177" t="s">
        <v>1012</v>
      </c>
      <c r="C1177" s="81" t="s">
        <v>3093</v>
      </c>
      <c r="D1177" s="81" t="s">
        <v>3094</v>
      </c>
      <c r="E1177" s="82">
        <v>176</v>
      </c>
      <c r="F1177" s="82">
        <v>135.16999999999999</v>
      </c>
      <c r="G1177" s="82">
        <v>40.83</v>
      </c>
    </row>
    <row r="1178" spans="1:7">
      <c r="A1178" s="1" t="s">
        <v>985</v>
      </c>
      <c r="B1178" t="s">
        <v>1012</v>
      </c>
      <c r="C1178" s="81" t="s">
        <v>3095</v>
      </c>
      <c r="D1178" s="81" t="s">
        <v>3096</v>
      </c>
      <c r="E1178" s="82">
        <v>1415</v>
      </c>
      <c r="F1178" s="82">
        <v>902.07</v>
      </c>
      <c r="G1178" s="82">
        <v>512.92999999999995</v>
      </c>
    </row>
    <row r="1179" spans="1:7">
      <c r="A1179" s="1" t="s">
        <v>985</v>
      </c>
      <c r="B1179" t="s">
        <v>1012</v>
      </c>
      <c r="C1179" s="81" t="s">
        <v>3097</v>
      </c>
      <c r="D1179" s="81" t="s">
        <v>3078</v>
      </c>
      <c r="E1179" s="82">
        <v>1280</v>
      </c>
      <c r="F1179" s="82">
        <v>816</v>
      </c>
      <c r="G1179" s="82">
        <v>464</v>
      </c>
    </row>
    <row r="1180" spans="1:7">
      <c r="A1180" s="1" t="s">
        <v>985</v>
      </c>
      <c r="B1180" t="s">
        <v>1012</v>
      </c>
      <c r="C1180" s="81" t="s">
        <v>3098</v>
      </c>
      <c r="D1180" s="81" t="s">
        <v>3061</v>
      </c>
      <c r="E1180" s="82">
        <v>1272.57</v>
      </c>
      <c r="F1180" s="82">
        <v>811.27</v>
      </c>
      <c r="G1180" s="82">
        <v>461.3</v>
      </c>
    </row>
    <row r="1181" spans="1:7">
      <c r="A1181" s="1" t="s">
        <v>985</v>
      </c>
      <c r="B1181" t="s">
        <v>1012</v>
      </c>
      <c r="C1181" s="81" t="s">
        <v>3099</v>
      </c>
      <c r="D1181" s="81" t="s">
        <v>3100</v>
      </c>
      <c r="E1181" s="82">
        <v>1226</v>
      </c>
      <c r="F1181" s="82">
        <v>781.58</v>
      </c>
      <c r="G1181" s="82">
        <v>444.42</v>
      </c>
    </row>
    <row r="1182" spans="1:7">
      <c r="A1182" s="1" t="s">
        <v>985</v>
      </c>
      <c r="B1182" t="s">
        <v>1012</v>
      </c>
      <c r="C1182" s="81" t="s">
        <v>3101</v>
      </c>
      <c r="D1182" s="81" t="s">
        <v>1139</v>
      </c>
      <c r="E1182" s="82">
        <v>1134.8399999999999</v>
      </c>
      <c r="F1182" s="82">
        <v>723.46</v>
      </c>
      <c r="G1182" s="82">
        <v>411.38</v>
      </c>
    </row>
    <row r="1183" spans="1:7">
      <c r="A1183" s="1" t="s">
        <v>985</v>
      </c>
      <c r="B1183" t="s">
        <v>1012</v>
      </c>
      <c r="C1183" s="81" t="s">
        <v>3102</v>
      </c>
      <c r="D1183" s="81" t="s">
        <v>3103</v>
      </c>
      <c r="E1183" s="82">
        <v>1083.49</v>
      </c>
      <c r="F1183" s="82">
        <v>690.73</v>
      </c>
      <c r="G1183" s="82">
        <v>392.76</v>
      </c>
    </row>
    <row r="1184" spans="1:7">
      <c r="A1184" s="1" t="s">
        <v>985</v>
      </c>
      <c r="B1184" t="s">
        <v>1012</v>
      </c>
      <c r="C1184" s="81" t="s">
        <v>3104</v>
      </c>
      <c r="D1184" s="81" t="s">
        <v>3105</v>
      </c>
      <c r="E1184" s="82">
        <v>1079.76</v>
      </c>
      <c r="F1184" s="82">
        <v>951.51</v>
      </c>
      <c r="G1184" s="82">
        <v>128.25</v>
      </c>
    </row>
    <row r="1185" spans="1:7">
      <c r="A1185" s="1" t="s">
        <v>985</v>
      </c>
      <c r="B1185" t="s">
        <v>1012</v>
      </c>
      <c r="C1185" s="81" t="s">
        <v>3106</v>
      </c>
      <c r="D1185" s="81" t="s">
        <v>3107</v>
      </c>
      <c r="E1185" s="82">
        <v>969.8</v>
      </c>
      <c r="F1185" s="82">
        <v>111.12</v>
      </c>
      <c r="G1185" s="82">
        <v>858.68</v>
      </c>
    </row>
    <row r="1186" spans="1:7">
      <c r="A1186" s="1" t="s">
        <v>985</v>
      </c>
      <c r="B1186" t="s">
        <v>1012</v>
      </c>
      <c r="C1186" s="81" t="s">
        <v>3108</v>
      </c>
      <c r="D1186" s="81" t="s">
        <v>3109</v>
      </c>
      <c r="E1186" s="82">
        <v>894</v>
      </c>
      <c r="F1186" s="82">
        <v>634.74</v>
      </c>
      <c r="G1186" s="82">
        <v>259.26</v>
      </c>
    </row>
    <row r="1187" spans="1:7">
      <c r="A1187" s="1" t="s">
        <v>985</v>
      </c>
      <c r="B1187" t="s">
        <v>1012</v>
      </c>
      <c r="C1187" s="81" t="s">
        <v>3110</v>
      </c>
      <c r="D1187" s="81" t="s">
        <v>1204</v>
      </c>
      <c r="E1187" s="82">
        <v>870</v>
      </c>
      <c r="F1187" s="82">
        <v>554.63</v>
      </c>
      <c r="G1187" s="82">
        <v>315.37</v>
      </c>
    </row>
    <row r="1188" spans="1:7">
      <c r="A1188" s="1" t="s">
        <v>985</v>
      </c>
      <c r="B1188" t="s">
        <v>1012</v>
      </c>
      <c r="C1188" s="81" t="s">
        <v>3111</v>
      </c>
      <c r="D1188" s="81" t="s">
        <v>1139</v>
      </c>
      <c r="E1188" s="82">
        <v>869.75</v>
      </c>
      <c r="F1188" s="82">
        <v>554.47</v>
      </c>
      <c r="G1188" s="82">
        <v>315.27999999999997</v>
      </c>
    </row>
    <row r="1189" spans="1:7">
      <c r="A1189" s="1" t="s">
        <v>985</v>
      </c>
      <c r="B1189" t="s">
        <v>1012</v>
      </c>
      <c r="C1189" s="81" t="s">
        <v>3112</v>
      </c>
      <c r="D1189" s="81" t="s">
        <v>1139</v>
      </c>
      <c r="E1189" s="82">
        <v>869.75</v>
      </c>
      <c r="F1189" s="82">
        <v>554.47</v>
      </c>
      <c r="G1189" s="82">
        <v>315.27999999999997</v>
      </c>
    </row>
    <row r="1190" spans="1:7">
      <c r="A1190" s="1" t="s">
        <v>985</v>
      </c>
      <c r="B1190" t="s">
        <v>1012</v>
      </c>
      <c r="C1190" s="81" t="s">
        <v>3113</v>
      </c>
      <c r="D1190" s="81" t="s">
        <v>1139</v>
      </c>
      <c r="E1190" s="82">
        <v>869.75</v>
      </c>
      <c r="F1190" s="82">
        <v>554.47</v>
      </c>
      <c r="G1190" s="82">
        <v>315.27999999999997</v>
      </c>
    </row>
    <row r="1191" spans="1:7">
      <c r="A1191" s="1" t="s">
        <v>985</v>
      </c>
      <c r="B1191" t="s">
        <v>1012</v>
      </c>
      <c r="C1191" s="81" t="s">
        <v>3114</v>
      </c>
      <c r="D1191" s="81" t="s">
        <v>1139</v>
      </c>
      <c r="E1191" s="82">
        <v>869.75</v>
      </c>
      <c r="F1191" s="82">
        <v>554.47</v>
      </c>
      <c r="G1191" s="82">
        <v>315.27999999999997</v>
      </c>
    </row>
    <row r="1192" spans="1:7">
      <c r="A1192" s="1" t="s">
        <v>985</v>
      </c>
      <c r="B1192" t="s">
        <v>1012</v>
      </c>
      <c r="C1192" s="81" t="s">
        <v>3115</v>
      </c>
      <c r="D1192" s="81" t="s">
        <v>1139</v>
      </c>
      <c r="E1192" s="82">
        <v>869.75</v>
      </c>
      <c r="F1192" s="82">
        <v>554.47</v>
      </c>
      <c r="G1192" s="82">
        <v>315.27999999999997</v>
      </c>
    </row>
    <row r="1193" spans="1:7">
      <c r="A1193" s="1" t="s">
        <v>985</v>
      </c>
      <c r="B1193" t="s">
        <v>1012</v>
      </c>
      <c r="C1193" s="81" t="s">
        <v>3116</v>
      </c>
      <c r="D1193" s="81" t="s">
        <v>1090</v>
      </c>
      <c r="E1193" s="82">
        <v>869.75</v>
      </c>
      <c r="F1193" s="82">
        <v>554.47</v>
      </c>
      <c r="G1193" s="82">
        <v>315.27999999999997</v>
      </c>
    </row>
    <row r="1194" spans="1:7">
      <c r="A1194" s="1" t="s">
        <v>985</v>
      </c>
      <c r="B1194" t="s">
        <v>1012</v>
      </c>
      <c r="C1194" s="81" t="s">
        <v>3117</v>
      </c>
      <c r="D1194" s="81" t="s">
        <v>3118</v>
      </c>
      <c r="E1194" s="82">
        <v>795</v>
      </c>
      <c r="F1194" s="82">
        <v>506.81</v>
      </c>
      <c r="G1194" s="82">
        <v>288.19</v>
      </c>
    </row>
    <row r="1195" spans="1:7">
      <c r="A1195" s="1" t="s">
        <v>985</v>
      </c>
      <c r="B1195" t="s">
        <v>1012</v>
      </c>
      <c r="C1195" s="81" t="s">
        <v>3119</v>
      </c>
      <c r="D1195" s="81" t="s">
        <v>2037</v>
      </c>
      <c r="E1195" s="82">
        <v>731.43</v>
      </c>
      <c r="F1195" s="82">
        <v>60.95</v>
      </c>
      <c r="G1195" s="82">
        <v>670.48</v>
      </c>
    </row>
    <row r="1196" spans="1:7">
      <c r="A1196" s="1" t="s">
        <v>985</v>
      </c>
      <c r="B1196" t="s">
        <v>1012</v>
      </c>
      <c r="C1196" s="81" t="s">
        <v>3120</v>
      </c>
      <c r="D1196" s="81" t="s">
        <v>3121</v>
      </c>
      <c r="E1196" s="82">
        <v>699</v>
      </c>
      <c r="F1196" s="82">
        <v>445.61</v>
      </c>
      <c r="G1196" s="82">
        <v>253.39</v>
      </c>
    </row>
    <row r="1197" spans="1:7">
      <c r="A1197" s="1" t="s">
        <v>985</v>
      </c>
      <c r="B1197" t="s">
        <v>1012</v>
      </c>
      <c r="C1197" s="81" t="s">
        <v>3122</v>
      </c>
      <c r="D1197" s="81" t="s">
        <v>3123</v>
      </c>
      <c r="E1197" s="82">
        <v>672.56</v>
      </c>
      <c r="F1197" s="82">
        <v>367.82</v>
      </c>
      <c r="G1197" s="82">
        <v>304.74</v>
      </c>
    </row>
    <row r="1198" spans="1:7">
      <c r="A1198" s="1" t="s">
        <v>985</v>
      </c>
      <c r="B1198" t="s">
        <v>1012</v>
      </c>
      <c r="C1198" s="81" t="s">
        <v>3124</v>
      </c>
      <c r="D1198" s="81" t="s">
        <v>3125</v>
      </c>
      <c r="E1198" s="82">
        <v>662.91</v>
      </c>
      <c r="F1198" s="82">
        <v>138.11000000000001</v>
      </c>
      <c r="G1198" s="82">
        <v>524.79999999999995</v>
      </c>
    </row>
    <row r="1199" spans="1:7">
      <c r="A1199" s="1" t="s">
        <v>985</v>
      </c>
      <c r="B1199" t="s">
        <v>1012</v>
      </c>
      <c r="C1199" s="81" t="s">
        <v>3126</v>
      </c>
      <c r="D1199" s="81" t="s">
        <v>3127</v>
      </c>
      <c r="E1199" s="82">
        <v>646.46</v>
      </c>
      <c r="F1199" s="82">
        <v>235.69</v>
      </c>
      <c r="G1199" s="82">
        <v>410.77</v>
      </c>
    </row>
    <row r="1200" spans="1:7">
      <c r="A1200" s="1" t="s">
        <v>985</v>
      </c>
      <c r="B1200" t="s">
        <v>1012</v>
      </c>
      <c r="C1200" s="81" t="s">
        <v>3128</v>
      </c>
      <c r="D1200" s="81" t="s">
        <v>3129</v>
      </c>
      <c r="E1200" s="82">
        <v>629.98</v>
      </c>
      <c r="F1200" s="82">
        <v>447.3</v>
      </c>
      <c r="G1200" s="82">
        <v>182.68</v>
      </c>
    </row>
    <row r="1201" spans="1:7">
      <c r="A1201" s="1" t="s">
        <v>985</v>
      </c>
      <c r="B1201" t="s">
        <v>1012</v>
      </c>
      <c r="C1201" s="81" t="s">
        <v>3130</v>
      </c>
      <c r="D1201" s="81" t="s">
        <v>3131</v>
      </c>
      <c r="E1201" s="82">
        <v>619</v>
      </c>
      <c r="F1201" s="82">
        <v>394.62</v>
      </c>
      <c r="G1201" s="82">
        <v>224.38</v>
      </c>
    </row>
    <row r="1202" spans="1:7">
      <c r="A1202" s="1" t="s">
        <v>985</v>
      </c>
      <c r="B1202" t="s">
        <v>1012</v>
      </c>
      <c r="C1202" s="81" t="s">
        <v>3132</v>
      </c>
      <c r="D1202" s="81" t="s">
        <v>2040</v>
      </c>
      <c r="E1202" s="82">
        <v>596</v>
      </c>
      <c r="F1202" s="82">
        <v>457.72</v>
      </c>
      <c r="G1202" s="82">
        <v>138.28</v>
      </c>
    </row>
    <row r="1203" spans="1:7">
      <c r="A1203" s="1" t="s">
        <v>985</v>
      </c>
      <c r="B1203" t="s">
        <v>1012</v>
      </c>
      <c r="C1203" s="81" t="s">
        <v>3133</v>
      </c>
      <c r="D1203" s="81" t="s">
        <v>1204</v>
      </c>
      <c r="E1203" s="82">
        <v>513</v>
      </c>
      <c r="F1203" s="82">
        <v>364.23</v>
      </c>
      <c r="G1203" s="82">
        <v>148.77000000000001</v>
      </c>
    </row>
    <row r="1204" spans="1:7">
      <c r="A1204" s="1" t="s">
        <v>985</v>
      </c>
      <c r="B1204" t="s">
        <v>1012</v>
      </c>
      <c r="C1204" s="81" t="s">
        <v>3134</v>
      </c>
      <c r="D1204" s="81" t="s">
        <v>3135</v>
      </c>
      <c r="E1204" s="82">
        <v>483.8</v>
      </c>
      <c r="F1204" s="82">
        <v>161.28</v>
      </c>
      <c r="G1204" s="82">
        <v>322.52</v>
      </c>
    </row>
    <row r="1205" spans="1:7">
      <c r="A1205" s="1" t="s">
        <v>985</v>
      </c>
      <c r="B1205" t="s">
        <v>1012</v>
      </c>
      <c r="C1205" s="81" t="s">
        <v>3136</v>
      </c>
      <c r="D1205" s="81" t="s">
        <v>1204</v>
      </c>
      <c r="E1205" s="82">
        <v>469</v>
      </c>
      <c r="F1205" s="82">
        <v>256.49</v>
      </c>
      <c r="G1205" s="82">
        <v>212.51</v>
      </c>
    </row>
    <row r="1206" spans="1:7">
      <c r="A1206" s="1" t="s">
        <v>985</v>
      </c>
      <c r="B1206" t="s">
        <v>1012</v>
      </c>
      <c r="C1206" s="81" t="s">
        <v>3137</v>
      </c>
      <c r="D1206" s="81" t="s">
        <v>3138</v>
      </c>
      <c r="E1206" s="82">
        <v>451.89</v>
      </c>
      <c r="F1206" s="82">
        <v>288.08999999999997</v>
      </c>
      <c r="G1206" s="82">
        <v>163.80000000000001</v>
      </c>
    </row>
    <row r="1207" spans="1:7">
      <c r="A1207" s="1" t="s">
        <v>985</v>
      </c>
      <c r="B1207" t="s">
        <v>1012</v>
      </c>
      <c r="C1207" s="81" t="s">
        <v>3139</v>
      </c>
      <c r="D1207" s="81" t="s">
        <v>1139</v>
      </c>
      <c r="E1207" s="82">
        <v>409</v>
      </c>
      <c r="F1207" s="82">
        <v>123.56</v>
      </c>
      <c r="G1207" s="82">
        <v>285.44</v>
      </c>
    </row>
    <row r="1208" spans="1:7">
      <c r="A1208" s="1" t="s">
        <v>985</v>
      </c>
      <c r="B1208" t="s">
        <v>1012</v>
      </c>
      <c r="C1208" s="81" t="s">
        <v>3140</v>
      </c>
      <c r="D1208" s="81" t="s">
        <v>1337</v>
      </c>
      <c r="E1208" s="82">
        <v>406.63</v>
      </c>
      <c r="F1208" s="82">
        <v>259.23</v>
      </c>
      <c r="G1208" s="82">
        <v>147.4</v>
      </c>
    </row>
    <row r="1209" spans="1:7">
      <c r="A1209" s="1" t="s">
        <v>985</v>
      </c>
      <c r="B1209" t="s">
        <v>1012</v>
      </c>
      <c r="C1209" s="81" t="s">
        <v>3141</v>
      </c>
      <c r="D1209" s="81" t="s">
        <v>2040</v>
      </c>
      <c r="E1209" s="82">
        <v>356.4</v>
      </c>
      <c r="F1209" s="82">
        <v>273.72000000000003</v>
      </c>
      <c r="G1209" s="82">
        <v>82.68</v>
      </c>
    </row>
    <row r="1210" spans="1:7">
      <c r="A1210" s="1" t="s">
        <v>985</v>
      </c>
      <c r="B1210" t="s">
        <v>1012</v>
      </c>
      <c r="C1210" s="81" t="s">
        <v>3142</v>
      </c>
      <c r="D1210" s="81" t="s">
        <v>3143</v>
      </c>
      <c r="E1210" s="82">
        <v>350</v>
      </c>
      <c r="F1210" s="82">
        <v>223.13</v>
      </c>
      <c r="G1210" s="82">
        <v>126.87</v>
      </c>
    </row>
    <row r="1211" spans="1:7">
      <c r="A1211" s="1" t="s">
        <v>985</v>
      </c>
      <c r="B1211" t="s">
        <v>1012</v>
      </c>
      <c r="C1211" s="81" t="s">
        <v>3144</v>
      </c>
      <c r="D1211" s="81" t="s">
        <v>1139</v>
      </c>
      <c r="E1211" s="82">
        <v>342</v>
      </c>
      <c r="F1211" s="82">
        <v>218.03</v>
      </c>
      <c r="G1211" s="82">
        <v>123.97</v>
      </c>
    </row>
    <row r="1212" spans="1:7">
      <c r="A1212" s="1" t="s">
        <v>985</v>
      </c>
      <c r="B1212" t="s">
        <v>1012</v>
      </c>
      <c r="C1212" s="81" t="s">
        <v>3145</v>
      </c>
      <c r="D1212" s="81" t="s">
        <v>3146</v>
      </c>
      <c r="E1212" s="82">
        <v>339.06</v>
      </c>
      <c r="F1212" s="82">
        <v>216.15</v>
      </c>
      <c r="G1212" s="82">
        <v>122.91</v>
      </c>
    </row>
    <row r="1213" spans="1:7">
      <c r="A1213" s="1" t="s">
        <v>985</v>
      </c>
      <c r="B1213" t="s">
        <v>1012</v>
      </c>
      <c r="C1213" s="81" t="s">
        <v>3147</v>
      </c>
      <c r="D1213" s="81" t="s">
        <v>3148</v>
      </c>
      <c r="E1213" s="82">
        <v>338</v>
      </c>
      <c r="F1213" s="82">
        <v>215.48</v>
      </c>
      <c r="G1213" s="82">
        <v>122.52</v>
      </c>
    </row>
    <row r="1214" spans="1:7">
      <c r="A1214" s="1" t="s">
        <v>985</v>
      </c>
      <c r="B1214" t="s">
        <v>1012</v>
      </c>
      <c r="C1214" s="81" t="s">
        <v>3149</v>
      </c>
      <c r="D1214" s="81" t="s">
        <v>3129</v>
      </c>
      <c r="E1214" s="82">
        <v>314.99</v>
      </c>
      <c r="F1214" s="82">
        <v>223.65</v>
      </c>
      <c r="G1214" s="82">
        <v>91.34</v>
      </c>
    </row>
    <row r="1215" spans="1:7">
      <c r="A1215" s="1" t="s">
        <v>985</v>
      </c>
      <c r="B1215" t="s">
        <v>1012</v>
      </c>
      <c r="C1215" s="81" t="s">
        <v>3150</v>
      </c>
      <c r="D1215" s="81" t="s">
        <v>2037</v>
      </c>
      <c r="E1215" s="82">
        <v>250</v>
      </c>
      <c r="F1215" s="82">
        <v>136.72</v>
      </c>
      <c r="G1215" s="82">
        <v>113.28</v>
      </c>
    </row>
    <row r="1216" spans="1:7">
      <c r="A1216" s="1" t="s">
        <v>985</v>
      </c>
      <c r="B1216" t="s">
        <v>1012</v>
      </c>
      <c r="C1216" s="81" t="s">
        <v>3151</v>
      </c>
      <c r="D1216" s="81" t="s">
        <v>3152</v>
      </c>
      <c r="E1216" s="82">
        <v>222.31</v>
      </c>
      <c r="F1216" s="82">
        <v>32.43</v>
      </c>
      <c r="G1216" s="82">
        <v>189.88</v>
      </c>
    </row>
    <row r="1217" spans="1:7">
      <c r="A1217" s="1" t="s">
        <v>985</v>
      </c>
      <c r="B1217" t="s">
        <v>1012</v>
      </c>
      <c r="C1217" s="81" t="s">
        <v>3153</v>
      </c>
      <c r="D1217" s="81" t="s">
        <v>1139</v>
      </c>
      <c r="E1217" s="82">
        <v>206.5</v>
      </c>
      <c r="F1217" s="82">
        <v>68.83</v>
      </c>
      <c r="G1217" s="82">
        <v>137.66999999999999</v>
      </c>
    </row>
    <row r="1218" spans="1:7">
      <c r="A1218" s="1" t="s">
        <v>985</v>
      </c>
      <c r="B1218" t="s">
        <v>1012</v>
      </c>
      <c r="C1218" s="81" t="s">
        <v>3154</v>
      </c>
      <c r="D1218" s="81" t="s">
        <v>1288</v>
      </c>
      <c r="E1218" s="82">
        <v>171</v>
      </c>
      <c r="F1218" s="82">
        <v>121.41</v>
      </c>
      <c r="G1218" s="82">
        <v>49.59</v>
      </c>
    </row>
    <row r="1219" spans="1:7">
      <c r="A1219" s="1" t="s">
        <v>985</v>
      </c>
      <c r="B1219" t="s">
        <v>1012</v>
      </c>
      <c r="C1219" s="81" t="s">
        <v>3155</v>
      </c>
      <c r="D1219" s="81" t="s">
        <v>1288</v>
      </c>
      <c r="E1219" s="82">
        <v>171</v>
      </c>
      <c r="F1219" s="82">
        <v>121.41</v>
      </c>
      <c r="G1219" s="82">
        <v>49.59</v>
      </c>
    </row>
    <row r="1220" spans="1:7">
      <c r="A1220" s="1" t="s">
        <v>985</v>
      </c>
      <c r="B1220" t="s">
        <v>1012</v>
      </c>
      <c r="C1220" s="81" t="s">
        <v>3156</v>
      </c>
      <c r="D1220" s="81" t="s">
        <v>1090</v>
      </c>
      <c r="E1220" s="82">
        <v>1715</v>
      </c>
      <c r="F1220" s="82">
        <v>1672.27</v>
      </c>
      <c r="G1220" s="82">
        <v>42.73</v>
      </c>
    </row>
    <row r="1221" spans="1:7">
      <c r="A1221" s="1" t="s">
        <v>985</v>
      </c>
      <c r="B1221" t="s">
        <v>1857</v>
      </c>
      <c r="C1221" s="81" t="s">
        <v>3157</v>
      </c>
      <c r="D1221" s="81" t="s">
        <v>3158</v>
      </c>
      <c r="E1221" s="82">
        <v>74586.98</v>
      </c>
      <c r="F1221" s="82">
        <v>69162.460000000006</v>
      </c>
      <c r="G1221" s="82">
        <v>5424.52</v>
      </c>
    </row>
    <row r="1222" spans="1:7">
      <c r="A1222" s="1" t="s">
        <v>985</v>
      </c>
      <c r="B1222" t="s">
        <v>1857</v>
      </c>
      <c r="C1222" s="81" t="s">
        <v>3159</v>
      </c>
      <c r="D1222" s="81" t="s">
        <v>3160</v>
      </c>
      <c r="E1222" s="82">
        <v>73501.53</v>
      </c>
      <c r="F1222" s="82">
        <v>68155.97</v>
      </c>
      <c r="G1222" s="82">
        <v>5345.56</v>
      </c>
    </row>
    <row r="1223" spans="1:7">
      <c r="A1223" s="1" t="s">
        <v>985</v>
      </c>
      <c r="B1223" t="s">
        <v>1857</v>
      </c>
      <c r="C1223" s="81" t="s">
        <v>3161</v>
      </c>
      <c r="D1223" s="81" t="s">
        <v>3162</v>
      </c>
      <c r="E1223" s="82">
        <v>47594.06</v>
      </c>
      <c r="F1223" s="82">
        <v>43363.48</v>
      </c>
      <c r="G1223" s="82">
        <v>4230.58</v>
      </c>
    </row>
    <row r="1224" spans="1:7">
      <c r="A1224" s="1" t="s">
        <v>985</v>
      </c>
      <c r="B1224" t="s">
        <v>1857</v>
      </c>
      <c r="C1224" s="81" t="s">
        <v>3163</v>
      </c>
      <c r="D1224" s="81" t="s">
        <v>3164</v>
      </c>
      <c r="E1224" s="82">
        <v>37186.800000000003</v>
      </c>
      <c r="F1224" s="82">
        <v>34482.29</v>
      </c>
      <c r="G1224" s="82">
        <v>2704.51</v>
      </c>
    </row>
    <row r="1225" spans="1:7">
      <c r="A1225" s="1" t="s">
        <v>985</v>
      </c>
      <c r="B1225" t="s">
        <v>1857</v>
      </c>
      <c r="C1225" s="81" t="s">
        <v>3165</v>
      </c>
      <c r="D1225" s="81" t="s">
        <v>3166</v>
      </c>
      <c r="E1225" s="82">
        <v>31773.46</v>
      </c>
      <c r="F1225" s="82">
        <v>29462.66</v>
      </c>
      <c r="G1225" s="82">
        <v>2310.8000000000002</v>
      </c>
    </row>
    <row r="1226" spans="1:7">
      <c r="A1226" s="1" t="s">
        <v>985</v>
      </c>
      <c r="B1226" t="s">
        <v>1857</v>
      </c>
      <c r="C1226" s="81" t="s">
        <v>3167</v>
      </c>
      <c r="D1226" s="81" t="s">
        <v>3168</v>
      </c>
      <c r="E1226" s="82">
        <v>23985.22</v>
      </c>
      <c r="F1226" s="82">
        <v>22240.84</v>
      </c>
      <c r="G1226" s="82">
        <v>1744.38</v>
      </c>
    </row>
    <row r="1227" spans="1:7">
      <c r="A1227" s="1" t="s">
        <v>985</v>
      </c>
      <c r="B1227" t="s">
        <v>1857</v>
      </c>
      <c r="C1227" s="81" t="s">
        <v>3169</v>
      </c>
      <c r="D1227" s="81" t="s">
        <v>3170</v>
      </c>
      <c r="E1227" s="82">
        <v>22972.39</v>
      </c>
      <c r="F1227" s="82">
        <v>21301.68</v>
      </c>
      <c r="G1227" s="82">
        <v>1670.71</v>
      </c>
    </row>
    <row r="1228" spans="1:7">
      <c r="A1228" s="1" t="s">
        <v>985</v>
      </c>
      <c r="B1228" t="s">
        <v>1857</v>
      </c>
      <c r="C1228" s="81" t="s">
        <v>3171</v>
      </c>
      <c r="D1228" s="81" t="s">
        <v>3172</v>
      </c>
      <c r="E1228" s="82">
        <v>21360.22</v>
      </c>
      <c r="F1228" s="82">
        <v>19806.75</v>
      </c>
      <c r="G1228" s="82">
        <v>1553.47</v>
      </c>
    </row>
    <row r="1229" spans="1:7">
      <c r="A1229" s="1" t="s">
        <v>985</v>
      </c>
      <c r="B1229" t="s">
        <v>1857</v>
      </c>
      <c r="C1229" s="81" t="s">
        <v>3173</v>
      </c>
      <c r="D1229" s="81" t="s">
        <v>3174</v>
      </c>
      <c r="E1229" s="82">
        <v>16151.84</v>
      </c>
      <c r="F1229" s="82">
        <v>14977.17</v>
      </c>
      <c r="G1229" s="82">
        <v>1174.67</v>
      </c>
    </row>
    <row r="1230" spans="1:7">
      <c r="A1230" s="1" t="s">
        <v>985</v>
      </c>
      <c r="B1230" t="s">
        <v>1857</v>
      </c>
      <c r="C1230" s="81" t="s">
        <v>3175</v>
      </c>
      <c r="D1230" s="81" t="s">
        <v>3176</v>
      </c>
      <c r="E1230" s="82">
        <v>15936.02</v>
      </c>
      <c r="F1230" s="82">
        <v>14755.58</v>
      </c>
      <c r="G1230" s="82">
        <v>1180.44</v>
      </c>
    </row>
    <row r="1231" spans="1:7">
      <c r="A1231" s="1" t="s">
        <v>985</v>
      </c>
      <c r="B1231" t="s">
        <v>1857</v>
      </c>
      <c r="C1231" s="81" t="s">
        <v>3177</v>
      </c>
      <c r="D1231" s="81" t="s">
        <v>3178</v>
      </c>
      <c r="E1231" s="82">
        <v>14650</v>
      </c>
      <c r="F1231" s="82">
        <v>11394.45</v>
      </c>
      <c r="G1231" s="82">
        <v>3255.55</v>
      </c>
    </row>
    <row r="1232" spans="1:7">
      <c r="A1232" s="1" t="s">
        <v>985</v>
      </c>
      <c r="B1232" t="s">
        <v>1857</v>
      </c>
      <c r="C1232" s="81" t="s">
        <v>3179</v>
      </c>
      <c r="D1232" s="81" t="s">
        <v>3180</v>
      </c>
      <c r="E1232" s="82">
        <v>10818.93</v>
      </c>
      <c r="F1232" s="82">
        <v>10032.09</v>
      </c>
      <c r="G1232" s="82">
        <v>786.84</v>
      </c>
    </row>
    <row r="1233" spans="1:7">
      <c r="A1233" s="1" t="s">
        <v>985</v>
      </c>
      <c r="B1233" t="s">
        <v>1857</v>
      </c>
      <c r="C1233" s="81" t="s">
        <v>3181</v>
      </c>
      <c r="D1233" s="81" t="s">
        <v>3182</v>
      </c>
      <c r="E1233" s="82">
        <v>8880</v>
      </c>
      <c r="F1233" s="82">
        <v>8090.66</v>
      </c>
      <c r="G1233" s="82">
        <v>789.34</v>
      </c>
    </row>
    <row r="1234" spans="1:7">
      <c r="A1234" s="1" t="s">
        <v>985</v>
      </c>
      <c r="B1234" t="s">
        <v>1857</v>
      </c>
      <c r="C1234" s="81" t="s">
        <v>3183</v>
      </c>
      <c r="D1234" s="81" t="s">
        <v>1064</v>
      </c>
      <c r="E1234" s="82">
        <v>8403.5</v>
      </c>
      <c r="F1234" s="82">
        <v>7792.33</v>
      </c>
      <c r="G1234" s="82">
        <v>611.16999999999996</v>
      </c>
    </row>
    <row r="1235" spans="1:7">
      <c r="A1235" s="1" t="s">
        <v>985</v>
      </c>
      <c r="B1235" t="s">
        <v>1857</v>
      </c>
      <c r="C1235" s="81" t="s">
        <v>3184</v>
      </c>
      <c r="D1235" s="81" t="s">
        <v>1064</v>
      </c>
      <c r="E1235" s="82">
        <v>6628</v>
      </c>
      <c r="F1235" s="82">
        <v>6145.97</v>
      </c>
      <c r="G1235" s="82">
        <v>482.03</v>
      </c>
    </row>
    <row r="1236" spans="1:7">
      <c r="A1236" s="1" t="s">
        <v>985</v>
      </c>
      <c r="B1236" t="s">
        <v>1857</v>
      </c>
      <c r="C1236" s="81" t="s">
        <v>3185</v>
      </c>
      <c r="D1236" s="81" t="s">
        <v>3186</v>
      </c>
      <c r="E1236" s="82">
        <v>6485.1</v>
      </c>
      <c r="F1236" s="82">
        <v>5306</v>
      </c>
      <c r="G1236" s="82">
        <v>1179.0999999999999</v>
      </c>
    </row>
    <row r="1237" spans="1:7">
      <c r="A1237" s="1" t="s">
        <v>985</v>
      </c>
      <c r="B1237" t="s">
        <v>1857</v>
      </c>
      <c r="C1237" s="81" t="s">
        <v>3187</v>
      </c>
      <c r="D1237" s="81" t="s">
        <v>1064</v>
      </c>
      <c r="E1237" s="82">
        <v>6162.5</v>
      </c>
      <c r="F1237" s="82">
        <v>5714.34</v>
      </c>
      <c r="G1237" s="82">
        <v>448.16</v>
      </c>
    </row>
    <row r="1238" spans="1:7">
      <c r="A1238" s="1" t="s">
        <v>985</v>
      </c>
      <c r="B1238" t="s">
        <v>1857</v>
      </c>
      <c r="C1238" s="81" t="s">
        <v>3188</v>
      </c>
      <c r="D1238" s="81" t="s">
        <v>3189</v>
      </c>
      <c r="E1238" s="82">
        <v>5490</v>
      </c>
      <c r="F1238" s="82">
        <v>5083.34</v>
      </c>
      <c r="G1238" s="82">
        <v>406.66</v>
      </c>
    </row>
    <row r="1239" spans="1:7">
      <c r="A1239" s="1" t="s">
        <v>985</v>
      </c>
      <c r="B1239" t="s">
        <v>1857</v>
      </c>
      <c r="C1239" s="81" t="s">
        <v>3190</v>
      </c>
      <c r="D1239" s="81" t="s">
        <v>1064</v>
      </c>
      <c r="E1239" s="82">
        <v>5479.5</v>
      </c>
      <c r="F1239" s="82">
        <v>5081.01</v>
      </c>
      <c r="G1239" s="82">
        <v>398.49</v>
      </c>
    </row>
    <row r="1240" spans="1:7">
      <c r="A1240" s="1" t="s">
        <v>985</v>
      </c>
      <c r="B1240" t="s">
        <v>1857</v>
      </c>
      <c r="C1240" s="81" t="s">
        <v>3191</v>
      </c>
      <c r="D1240" s="81" t="s">
        <v>3174</v>
      </c>
      <c r="E1240" s="82">
        <v>5343.32</v>
      </c>
      <c r="F1240" s="82">
        <v>4954.7299999999996</v>
      </c>
      <c r="G1240" s="82">
        <v>388.59</v>
      </c>
    </row>
    <row r="1241" spans="1:7">
      <c r="A1241" s="1" t="s">
        <v>985</v>
      </c>
      <c r="B1241" t="s">
        <v>1857</v>
      </c>
      <c r="C1241" s="81" t="s">
        <v>3192</v>
      </c>
      <c r="D1241" s="81" t="s">
        <v>1064</v>
      </c>
      <c r="E1241" s="82">
        <v>4237.2</v>
      </c>
      <c r="F1241" s="82">
        <v>3672.24</v>
      </c>
      <c r="G1241" s="82">
        <v>564.96</v>
      </c>
    </row>
    <row r="1242" spans="1:7">
      <c r="A1242" s="1" t="s">
        <v>985</v>
      </c>
      <c r="B1242" t="s">
        <v>1857</v>
      </c>
      <c r="C1242" s="81" t="s">
        <v>3193</v>
      </c>
      <c r="D1242" s="81" t="s">
        <v>3194</v>
      </c>
      <c r="E1242" s="82">
        <v>3950</v>
      </c>
      <c r="F1242" s="82">
        <v>3192.92</v>
      </c>
      <c r="G1242" s="82">
        <v>757.08</v>
      </c>
    </row>
    <row r="1243" spans="1:7">
      <c r="A1243" s="1" t="s">
        <v>985</v>
      </c>
      <c r="B1243" t="s">
        <v>1857</v>
      </c>
      <c r="C1243" s="81" t="s">
        <v>3195</v>
      </c>
      <c r="D1243" s="81" t="s">
        <v>1216</v>
      </c>
      <c r="E1243" s="82">
        <v>3823.74</v>
      </c>
      <c r="F1243" s="82">
        <v>3529.6</v>
      </c>
      <c r="G1243" s="82">
        <v>294.14</v>
      </c>
    </row>
    <row r="1244" spans="1:7">
      <c r="A1244" s="1" t="s">
        <v>985</v>
      </c>
      <c r="B1244" t="s">
        <v>1857</v>
      </c>
      <c r="C1244" s="81" t="s">
        <v>3196</v>
      </c>
      <c r="D1244" s="81" t="s">
        <v>3174</v>
      </c>
      <c r="E1244" s="82">
        <v>3441.57</v>
      </c>
      <c r="F1244" s="82">
        <v>3191.28</v>
      </c>
      <c r="G1244" s="82">
        <v>250.29</v>
      </c>
    </row>
    <row r="1245" spans="1:7">
      <c r="A1245" s="1" t="s">
        <v>985</v>
      </c>
      <c r="B1245" t="s">
        <v>1857</v>
      </c>
      <c r="C1245" s="81" t="s">
        <v>3197</v>
      </c>
      <c r="D1245" s="81" t="s">
        <v>3198</v>
      </c>
      <c r="E1245" s="82">
        <v>300.57</v>
      </c>
      <c r="F1245" s="82">
        <v>245.49</v>
      </c>
      <c r="G1245" s="82">
        <v>55.08</v>
      </c>
    </row>
    <row r="1246" spans="1:7">
      <c r="A1246" s="1" t="s">
        <v>985</v>
      </c>
      <c r="B1246" t="s">
        <v>1857</v>
      </c>
      <c r="C1246" s="81" t="s">
        <v>3199</v>
      </c>
      <c r="D1246" s="81" t="s">
        <v>3200</v>
      </c>
      <c r="E1246" s="82">
        <v>3125</v>
      </c>
      <c r="F1246" s="82">
        <v>2897.74</v>
      </c>
      <c r="G1246" s="82">
        <v>227.26</v>
      </c>
    </row>
    <row r="1247" spans="1:7">
      <c r="A1247" s="1" t="s">
        <v>985</v>
      </c>
      <c r="B1247" t="s">
        <v>1857</v>
      </c>
      <c r="C1247" s="81" t="s">
        <v>3201</v>
      </c>
      <c r="D1247" s="81" t="s">
        <v>3202</v>
      </c>
      <c r="E1247" s="82">
        <v>2476.69</v>
      </c>
      <c r="F1247" s="82">
        <v>2296.5700000000002</v>
      </c>
      <c r="G1247" s="82">
        <v>180.12</v>
      </c>
    </row>
    <row r="1248" spans="1:7">
      <c r="A1248" s="1" t="s">
        <v>985</v>
      </c>
      <c r="B1248" t="s">
        <v>1857</v>
      </c>
      <c r="C1248" s="81" t="s">
        <v>3203</v>
      </c>
      <c r="D1248" s="81" t="s">
        <v>3204</v>
      </c>
      <c r="E1248" s="82">
        <v>2439.75</v>
      </c>
      <c r="F1248" s="82">
        <v>2114.4499999999998</v>
      </c>
      <c r="G1248" s="82">
        <v>325.3</v>
      </c>
    </row>
    <row r="1249" spans="1:7">
      <c r="A1249" s="1" t="s">
        <v>985</v>
      </c>
      <c r="B1249" t="s">
        <v>1857</v>
      </c>
      <c r="C1249" s="81" t="s">
        <v>3205</v>
      </c>
      <c r="D1249" s="81" t="s">
        <v>3206</v>
      </c>
      <c r="E1249" s="82">
        <v>2419</v>
      </c>
      <c r="F1249" s="82">
        <v>2239.84</v>
      </c>
      <c r="G1249" s="82">
        <v>179.16</v>
      </c>
    </row>
    <row r="1250" spans="1:7">
      <c r="A1250" s="1" t="s">
        <v>985</v>
      </c>
      <c r="B1250" t="s">
        <v>1857</v>
      </c>
      <c r="C1250" s="81" t="s">
        <v>3207</v>
      </c>
      <c r="D1250" s="81" t="s">
        <v>3208</v>
      </c>
      <c r="E1250" s="82">
        <v>2317</v>
      </c>
      <c r="F1250" s="82">
        <v>2148.5100000000002</v>
      </c>
      <c r="G1250" s="82">
        <v>168.49</v>
      </c>
    </row>
    <row r="1251" spans="1:7">
      <c r="A1251" s="1" t="s">
        <v>985</v>
      </c>
      <c r="B1251" t="s">
        <v>1857</v>
      </c>
      <c r="C1251" s="81" t="s">
        <v>3209</v>
      </c>
      <c r="D1251" s="81" t="s">
        <v>1064</v>
      </c>
      <c r="E1251" s="82">
        <v>1886</v>
      </c>
      <c r="F1251" s="82">
        <v>1748.83</v>
      </c>
      <c r="G1251" s="82">
        <v>137.16999999999999</v>
      </c>
    </row>
    <row r="1252" spans="1:7">
      <c r="A1252" s="1" t="s">
        <v>985</v>
      </c>
      <c r="B1252" t="s">
        <v>1857</v>
      </c>
      <c r="C1252" s="81" t="s">
        <v>3210</v>
      </c>
      <c r="D1252" s="81" t="s">
        <v>3211</v>
      </c>
      <c r="E1252" s="82">
        <v>1742.9</v>
      </c>
      <c r="F1252" s="82">
        <v>1608.84</v>
      </c>
      <c r="G1252" s="82">
        <v>134.06</v>
      </c>
    </row>
    <row r="1253" spans="1:7">
      <c r="A1253" s="1" t="s">
        <v>985</v>
      </c>
      <c r="B1253" t="s">
        <v>1857</v>
      </c>
      <c r="C1253" s="81" t="s">
        <v>3212</v>
      </c>
      <c r="D1253" s="81" t="s">
        <v>3213</v>
      </c>
      <c r="E1253" s="82">
        <v>1530</v>
      </c>
      <c r="F1253" s="82">
        <v>1418.74</v>
      </c>
      <c r="G1253" s="82">
        <v>111.26</v>
      </c>
    </row>
    <row r="1254" spans="1:7">
      <c r="A1254" s="1" t="s">
        <v>985</v>
      </c>
      <c r="B1254" t="s">
        <v>1857</v>
      </c>
      <c r="C1254" s="81" t="s">
        <v>3214</v>
      </c>
      <c r="D1254" s="81" t="s">
        <v>3215</v>
      </c>
      <c r="E1254" s="82">
        <v>1500</v>
      </c>
      <c r="F1254" s="82">
        <v>1388.88</v>
      </c>
      <c r="G1254" s="82">
        <v>111.12</v>
      </c>
    </row>
    <row r="1255" spans="1:7">
      <c r="A1255" s="1" t="s">
        <v>985</v>
      </c>
      <c r="B1255" t="s">
        <v>1857</v>
      </c>
      <c r="C1255" s="81" t="s">
        <v>3216</v>
      </c>
      <c r="D1255" s="81" t="s">
        <v>3217</v>
      </c>
      <c r="E1255" s="82">
        <v>1450</v>
      </c>
      <c r="F1255" s="82">
        <v>1344.53</v>
      </c>
      <c r="G1255" s="82">
        <v>105.47</v>
      </c>
    </row>
    <row r="1256" spans="1:7">
      <c r="A1256" s="1" t="s">
        <v>985</v>
      </c>
      <c r="B1256" t="s">
        <v>1857</v>
      </c>
      <c r="C1256" s="81" t="s">
        <v>3218</v>
      </c>
      <c r="D1256" s="81" t="s">
        <v>3219</v>
      </c>
      <c r="E1256" s="82">
        <v>1407.1</v>
      </c>
      <c r="F1256" s="82">
        <v>1302.8800000000001</v>
      </c>
      <c r="G1256" s="82">
        <v>104.22</v>
      </c>
    </row>
    <row r="1257" spans="1:7">
      <c r="A1257" s="1" t="s">
        <v>985</v>
      </c>
      <c r="B1257" t="s">
        <v>1857</v>
      </c>
      <c r="C1257" s="81" t="s">
        <v>3220</v>
      </c>
      <c r="D1257" s="81" t="s">
        <v>3221</v>
      </c>
      <c r="E1257" s="82">
        <v>1403.39</v>
      </c>
      <c r="F1257" s="82">
        <v>1295.44</v>
      </c>
      <c r="G1257" s="82">
        <v>107.95</v>
      </c>
    </row>
    <row r="1258" spans="1:7">
      <c r="A1258" s="1" t="s">
        <v>985</v>
      </c>
      <c r="B1258" t="s">
        <v>1857</v>
      </c>
      <c r="C1258" s="81" t="s">
        <v>3222</v>
      </c>
      <c r="D1258" s="81" t="s">
        <v>3223</v>
      </c>
      <c r="E1258" s="82">
        <v>1157</v>
      </c>
      <c r="F1258" s="82">
        <v>1072.8699999999999</v>
      </c>
      <c r="G1258" s="82">
        <v>84.13</v>
      </c>
    </row>
    <row r="1259" spans="1:7">
      <c r="A1259" s="1" t="s">
        <v>985</v>
      </c>
      <c r="B1259" t="s">
        <v>1857</v>
      </c>
      <c r="C1259" s="81" t="s">
        <v>3224</v>
      </c>
      <c r="D1259" s="81" t="s">
        <v>3225</v>
      </c>
      <c r="E1259" s="82">
        <v>1050</v>
      </c>
      <c r="F1259" s="82">
        <v>969.24</v>
      </c>
      <c r="G1259" s="82">
        <v>80.760000000000005</v>
      </c>
    </row>
    <row r="1260" spans="1:7">
      <c r="A1260" s="1" t="s">
        <v>985</v>
      </c>
      <c r="B1260" t="s">
        <v>1857</v>
      </c>
      <c r="C1260" s="81" t="s">
        <v>3226</v>
      </c>
      <c r="D1260" s="81" t="s">
        <v>3174</v>
      </c>
      <c r="E1260" s="82">
        <v>1035.33</v>
      </c>
      <c r="F1260" s="82">
        <v>960.03</v>
      </c>
      <c r="G1260" s="82">
        <v>75.3</v>
      </c>
    </row>
    <row r="1261" spans="1:7">
      <c r="A1261" s="1" t="s">
        <v>985</v>
      </c>
      <c r="B1261" t="s">
        <v>1857</v>
      </c>
      <c r="C1261" s="81" t="s">
        <v>3227</v>
      </c>
      <c r="D1261" s="81" t="s">
        <v>3200</v>
      </c>
      <c r="E1261" s="82">
        <v>1000</v>
      </c>
      <c r="F1261" s="82">
        <v>904.78</v>
      </c>
      <c r="G1261" s="82">
        <v>95.22</v>
      </c>
    </row>
    <row r="1262" spans="1:7">
      <c r="A1262" s="1" t="s">
        <v>985</v>
      </c>
      <c r="B1262" t="s">
        <v>1857</v>
      </c>
      <c r="C1262" s="81" t="s">
        <v>3228</v>
      </c>
      <c r="D1262" s="81" t="s">
        <v>3229</v>
      </c>
      <c r="E1262" s="82">
        <v>995</v>
      </c>
      <c r="F1262" s="82">
        <v>912.09</v>
      </c>
      <c r="G1262" s="82">
        <v>82.91</v>
      </c>
    </row>
    <row r="1263" spans="1:7">
      <c r="A1263" s="1" t="s">
        <v>985</v>
      </c>
      <c r="B1263" t="s">
        <v>1857</v>
      </c>
      <c r="C1263" s="81" t="s">
        <v>3230</v>
      </c>
      <c r="D1263" s="81" t="s">
        <v>3231</v>
      </c>
      <c r="E1263" s="82">
        <v>955.25</v>
      </c>
      <c r="F1263" s="82">
        <v>839.46</v>
      </c>
      <c r="G1263" s="82">
        <v>115.79</v>
      </c>
    </row>
    <row r="1264" spans="1:7">
      <c r="A1264" s="1" t="s">
        <v>985</v>
      </c>
      <c r="B1264" t="s">
        <v>1857</v>
      </c>
      <c r="C1264" s="81" t="s">
        <v>3232</v>
      </c>
      <c r="D1264" s="81" t="s">
        <v>3233</v>
      </c>
      <c r="E1264" s="82">
        <v>801.5</v>
      </c>
      <c r="F1264" s="82">
        <v>742.12</v>
      </c>
      <c r="G1264" s="82">
        <v>59.38</v>
      </c>
    </row>
    <row r="1265" spans="1:7">
      <c r="A1265" s="1" t="s">
        <v>985</v>
      </c>
      <c r="B1265" t="s">
        <v>1857</v>
      </c>
      <c r="C1265" s="81" t="s">
        <v>3234</v>
      </c>
      <c r="D1265" s="81" t="s">
        <v>3235</v>
      </c>
      <c r="E1265" s="82">
        <v>800</v>
      </c>
      <c r="F1265" s="82">
        <v>741.84</v>
      </c>
      <c r="G1265" s="82">
        <v>58.16</v>
      </c>
    </row>
    <row r="1266" spans="1:7">
      <c r="A1266" s="1" t="s">
        <v>985</v>
      </c>
      <c r="B1266" t="s">
        <v>1857</v>
      </c>
      <c r="C1266" s="81" t="s">
        <v>3236</v>
      </c>
      <c r="D1266" s="81" t="s">
        <v>1064</v>
      </c>
      <c r="E1266" s="82">
        <v>672</v>
      </c>
      <c r="F1266" s="82">
        <v>613.58000000000004</v>
      </c>
      <c r="G1266" s="82">
        <v>58.42</v>
      </c>
    </row>
    <row r="1267" spans="1:7">
      <c r="A1267" s="1" t="s">
        <v>985</v>
      </c>
      <c r="B1267" t="s">
        <v>1857</v>
      </c>
      <c r="C1267" s="81" t="s">
        <v>3237</v>
      </c>
      <c r="D1267" s="81" t="s">
        <v>3238</v>
      </c>
      <c r="E1267" s="82">
        <v>670</v>
      </c>
      <c r="F1267" s="82">
        <v>569.5</v>
      </c>
      <c r="G1267" s="82">
        <v>100.5</v>
      </c>
    </row>
    <row r="1268" spans="1:7">
      <c r="A1268" s="1" t="s">
        <v>985</v>
      </c>
      <c r="B1268" t="s">
        <v>1857</v>
      </c>
      <c r="C1268" s="81" t="s">
        <v>3239</v>
      </c>
      <c r="D1268" s="81" t="s">
        <v>1064</v>
      </c>
      <c r="E1268" s="82">
        <v>665.5</v>
      </c>
      <c r="F1268" s="82">
        <v>617.1</v>
      </c>
      <c r="G1268" s="82">
        <v>48.4</v>
      </c>
    </row>
    <row r="1269" spans="1:7">
      <c r="A1269" s="1" t="s">
        <v>985</v>
      </c>
      <c r="B1269" t="s">
        <v>1857</v>
      </c>
      <c r="C1269" s="81" t="s">
        <v>3240</v>
      </c>
      <c r="D1269" s="81" t="s">
        <v>1434</v>
      </c>
      <c r="E1269" s="82">
        <v>650</v>
      </c>
      <c r="F1269" s="82">
        <v>601.88</v>
      </c>
      <c r="G1269" s="82">
        <v>48.12</v>
      </c>
    </row>
    <row r="1270" spans="1:7">
      <c r="A1270" s="1" t="s">
        <v>985</v>
      </c>
      <c r="B1270" t="s">
        <v>1857</v>
      </c>
      <c r="C1270" s="81" t="s">
        <v>3241</v>
      </c>
      <c r="D1270" s="81" t="s">
        <v>3242</v>
      </c>
      <c r="E1270" s="82">
        <v>578</v>
      </c>
      <c r="F1270" s="82">
        <v>535.20000000000005</v>
      </c>
      <c r="G1270" s="82">
        <v>42.8</v>
      </c>
    </row>
    <row r="1271" spans="1:7">
      <c r="A1271" s="1" t="s">
        <v>985</v>
      </c>
      <c r="B1271" t="s">
        <v>1857</v>
      </c>
      <c r="C1271" s="81" t="s">
        <v>3243</v>
      </c>
      <c r="D1271" s="81" t="s">
        <v>3244</v>
      </c>
      <c r="E1271" s="82">
        <v>369</v>
      </c>
      <c r="F1271" s="82">
        <v>341.66</v>
      </c>
      <c r="G1271" s="82">
        <v>27.34</v>
      </c>
    </row>
    <row r="1272" spans="1:7">
      <c r="A1272" s="1" t="s">
        <v>985</v>
      </c>
      <c r="B1272" t="s">
        <v>1857</v>
      </c>
      <c r="C1272" s="81" t="s">
        <v>3245</v>
      </c>
      <c r="D1272" s="81" t="s">
        <v>3246</v>
      </c>
      <c r="E1272" s="82">
        <v>350</v>
      </c>
      <c r="F1272" s="82">
        <v>324.52999999999997</v>
      </c>
      <c r="G1272" s="82">
        <v>25.47</v>
      </c>
    </row>
    <row r="1273" spans="1:7">
      <c r="A1273" s="1" t="s">
        <v>985</v>
      </c>
      <c r="B1273" t="s">
        <v>1857</v>
      </c>
      <c r="C1273" s="81" t="s">
        <v>3247</v>
      </c>
      <c r="D1273" s="81" t="s">
        <v>3248</v>
      </c>
      <c r="E1273" s="82">
        <v>315.04000000000002</v>
      </c>
      <c r="F1273" s="82">
        <v>290.8</v>
      </c>
      <c r="G1273" s="82">
        <v>24.24</v>
      </c>
    </row>
    <row r="1274" spans="1:7">
      <c r="A1274" s="1" t="s">
        <v>985</v>
      </c>
      <c r="B1274" t="s">
        <v>1857</v>
      </c>
      <c r="C1274" s="81" t="s">
        <v>3249</v>
      </c>
      <c r="D1274" s="81" t="s">
        <v>3250</v>
      </c>
      <c r="E1274" s="82">
        <v>237.62</v>
      </c>
      <c r="F1274" s="82">
        <v>208.82</v>
      </c>
      <c r="G1274" s="82">
        <v>28.8</v>
      </c>
    </row>
    <row r="1275" spans="1:7">
      <c r="A1275" s="1" t="s">
        <v>985</v>
      </c>
      <c r="B1275" t="s">
        <v>1857</v>
      </c>
      <c r="C1275" s="81" t="s">
        <v>3251</v>
      </c>
      <c r="D1275" s="81" t="s">
        <v>3252</v>
      </c>
      <c r="E1275" s="82">
        <v>195</v>
      </c>
      <c r="F1275" s="82">
        <v>180.54</v>
      </c>
      <c r="G1275" s="82">
        <v>14.46</v>
      </c>
    </row>
    <row r="1276" spans="1:7">
      <c r="A1276" s="1" t="s">
        <v>985</v>
      </c>
      <c r="B1276" t="s">
        <v>1073</v>
      </c>
      <c r="C1276" s="81" t="s">
        <v>3253</v>
      </c>
      <c r="D1276" s="81" t="s">
        <v>3254</v>
      </c>
      <c r="E1276" s="82">
        <v>621.12</v>
      </c>
      <c r="F1276" s="82">
        <v>17.260000000000002</v>
      </c>
      <c r="G1276" s="82">
        <v>603.86</v>
      </c>
    </row>
    <row r="1277" spans="1:7">
      <c r="A1277" s="1" t="s">
        <v>985</v>
      </c>
      <c r="B1277" t="s">
        <v>1073</v>
      </c>
      <c r="C1277" s="81" t="s">
        <v>3255</v>
      </c>
      <c r="D1277" s="81" t="s">
        <v>3256</v>
      </c>
      <c r="E1277" s="82">
        <v>751.39</v>
      </c>
      <c r="F1277" s="82">
        <v>533.49</v>
      </c>
      <c r="G1277" s="82">
        <v>217.9</v>
      </c>
    </row>
    <row r="1278" spans="1:7">
      <c r="A1278" s="1" t="s">
        <v>985</v>
      </c>
      <c r="B1278" t="s">
        <v>1073</v>
      </c>
      <c r="C1278" s="81" t="s">
        <v>3257</v>
      </c>
      <c r="D1278" s="81" t="s">
        <v>3258</v>
      </c>
      <c r="E1278" s="82">
        <v>17650</v>
      </c>
      <c r="F1278" s="82">
        <v>15553.48</v>
      </c>
      <c r="G1278" s="82">
        <v>2096.52</v>
      </c>
    </row>
    <row r="1279" spans="1:7">
      <c r="A1279" s="1" t="s">
        <v>985</v>
      </c>
      <c r="B1279" t="s">
        <v>1073</v>
      </c>
      <c r="C1279" s="81" t="s">
        <v>3259</v>
      </c>
      <c r="D1279" s="81" t="s">
        <v>3260</v>
      </c>
      <c r="E1279" s="82">
        <v>13211.66</v>
      </c>
      <c r="F1279" s="82">
        <v>8422.49</v>
      </c>
      <c r="G1279" s="82">
        <v>4789.17</v>
      </c>
    </row>
    <row r="1280" spans="1:7">
      <c r="A1280" s="1" t="s">
        <v>985</v>
      </c>
      <c r="B1280" t="s">
        <v>1073</v>
      </c>
      <c r="C1280" s="81" t="s">
        <v>3261</v>
      </c>
      <c r="D1280" s="81" t="s">
        <v>3262</v>
      </c>
      <c r="E1280" s="82">
        <v>4083.23</v>
      </c>
      <c r="F1280" s="82">
        <v>3834.91</v>
      </c>
      <c r="G1280" s="82">
        <v>248.32</v>
      </c>
    </row>
    <row r="1281" spans="1:7">
      <c r="A1281" s="1" t="s">
        <v>985</v>
      </c>
      <c r="B1281" t="s">
        <v>1073</v>
      </c>
      <c r="C1281" s="81" t="s">
        <v>3263</v>
      </c>
      <c r="D1281" s="81" t="s">
        <v>3264</v>
      </c>
      <c r="E1281" s="82">
        <v>157.53</v>
      </c>
      <c r="F1281" s="82">
        <v>128.29</v>
      </c>
      <c r="G1281" s="82">
        <v>29.24</v>
      </c>
    </row>
    <row r="1282" spans="1:7">
      <c r="A1282" s="1" t="s">
        <v>985</v>
      </c>
      <c r="B1282" t="s">
        <v>1073</v>
      </c>
      <c r="C1282" s="81" t="s">
        <v>3265</v>
      </c>
      <c r="D1282" s="81" t="s">
        <v>3266</v>
      </c>
      <c r="E1282" s="82">
        <v>330</v>
      </c>
      <c r="F1282" s="82">
        <v>268.75</v>
      </c>
      <c r="G1282" s="82">
        <v>61.25</v>
      </c>
    </row>
    <row r="1283" spans="1:7">
      <c r="A1283" s="1" t="s">
        <v>985</v>
      </c>
      <c r="B1283" t="s">
        <v>1073</v>
      </c>
      <c r="C1283" s="81" t="s">
        <v>3267</v>
      </c>
      <c r="D1283" s="81" t="s">
        <v>1468</v>
      </c>
      <c r="E1283" s="82">
        <v>1430.4</v>
      </c>
      <c r="F1283" s="82">
        <v>1015.58</v>
      </c>
      <c r="G1283" s="82">
        <v>414.82</v>
      </c>
    </row>
    <row r="1284" spans="1:7">
      <c r="A1284" s="1" t="s">
        <v>985</v>
      </c>
      <c r="B1284" t="s">
        <v>1073</v>
      </c>
      <c r="C1284" s="81" t="s">
        <v>3268</v>
      </c>
      <c r="D1284" s="81" t="s">
        <v>1350</v>
      </c>
      <c r="E1284" s="82">
        <v>766.83</v>
      </c>
      <c r="F1284" s="82">
        <v>544.45000000000005</v>
      </c>
      <c r="G1284" s="82">
        <v>222.38</v>
      </c>
    </row>
    <row r="1285" spans="1:7">
      <c r="A1285" s="1" t="s">
        <v>985</v>
      </c>
      <c r="B1285" t="s">
        <v>1073</v>
      </c>
      <c r="C1285" s="81" t="s">
        <v>3269</v>
      </c>
      <c r="D1285" s="81" t="s">
        <v>3270</v>
      </c>
      <c r="E1285" s="82">
        <v>2397</v>
      </c>
      <c r="F1285" s="82">
        <v>2214.7800000000002</v>
      </c>
      <c r="G1285" s="82">
        <v>182.22</v>
      </c>
    </row>
    <row r="1286" spans="1:7">
      <c r="A1286" s="1" t="s">
        <v>985</v>
      </c>
      <c r="B1286" t="s">
        <v>1073</v>
      </c>
      <c r="C1286" s="81" t="s">
        <v>3271</v>
      </c>
      <c r="D1286" s="81" t="s">
        <v>1907</v>
      </c>
      <c r="E1286" s="82">
        <v>2234.4</v>
      </c>
      <c r="F1286" s="82">
        <v>1424.43</v>
      </c>
      <c r="G1286" s="82">
        <v>809.97</v>
      </c>
    </row>
    <row r="1287" spans="1:7">
      <c r="A1287" s="1" t="s">
        <v>985</v>
      </c>
      <c r="B1287" t="s">
        <v>1073</v>
      </c>
      <c r="C1287" s="81" t="s">
        <v>3272</v>
      </c>
      <c r="D1287" s="81" t="s">
        <v>3273</v>
      </c>
      <c r="E1287" s="82">
        <v>1896.58</v>
      </c>
      <c r="F1287" s="82">
        <v>1671.3</v>
      </c>
      <c r="G1287" s="82">
        <v>225.28</v>
      </c>
    </row>
    <row r="1288" spans="1:7">
      <c r="A1288" s="1" t="s">
        <v>985</v>
      </c>
      <c r="B1288" t="s">
        <v>1073</v>
      </c>
      <c r="C1288" s="81" t="s">
        <v>3274</v>
      </c>
      <c r="D1288" s="81" t="s">
        <v>3275</v>
      </c>
      <c r="E1288" s="82">
        <v>959.19</v>
      </c>
      <c r="F1288" s="82">
        <v>439.64</v>
      </c>
      <c r="G1288" s="82">
        <v>519.54999999999995</v>
      </c>
    </row>
    <row r="1289" spans="1:7">
      <c r="A1289" s="1" t="s">
        <v>985</v>
      </c>
      <c r="B1289" t="s">
        <v>1073</v>
      </c>
      <c r="C1289" s="81" t="s">
        <v>3276</v>
      </c>
      <c r="D1289" s="81" t="s">
        <v>1298</v>
      </c>
      <c r="E1289" s="82">
        <v>898.12</v>
      </c>
      <c r="F1289" s="82">
        <v>572.54999999999995</v>
      </c>
      <c r="G1289" s="82">
        <v>325.57</v>
      </c>
    </row>
    <row r="1290" spans="1:7">
      <c r="A1290" s="1" t="s">
        <v>985</v>
      </c>
      <c r="B1290" t="s">
        <v>1073</v>
      </c>
      <c r="C1290" s="81" t="s">
        <v>3277</v>
      </c>
      <c r="D1290" s="81" t="s">
        <v>3278</v>
      </c>
      <c r="E1290" s="82">
        <v>885.87</v>
      </c>
      <c r="F1290" s="82">
        <v>484.46</v>
      </c>
      <c r="G1290" s="82">
        <v>401.41</v>
      </c>
    </row>
    <row r="1291" spans="1:7">
      <c r="A1291" s="1" t="s">
        <v>985</v>
      </c>
      <c r="B1291" t="s">
        <v>1073</v>
      </c>
      <c r="C1291" s="81" t="s">
        <v>3279</v>
      </c>
      <c r="D1291" s="81" t="s">
        <v>1157</v>
      </c>
      <c r="E1291" s="82">
        <v>649.9</v>
      </c>
      <c r="F1291" s="82">
        <v>72.22</v>
      </c>
      <c r="G1291" s="82">
        <v>577.67999999999995</v>
      </c>
    </row>
    <row r="1292" spans="1:7">
      <c r="A1292" s="1" t="s">
        <v>985</v>
      </c>
      <c r="B1292" t="s">
        <v>1073</v>
      </c>
      <c r="C1292" s="81" t="s">
        <v>3280</v>
      </c>
      <c r="D1292" s="81" t="s">
        <v>2737</v>
      </c>
      <c r="E1292" s="82">
        <v>599</v>
      </c>
      <c r="F1292" s="82">
        <v>381.86</v>
      </c>
      <c r="G1292" s="82">
        <v>217.14</v>
      </c>
    </row>
    <row r="1293" spans="1:7">
      <c r="A1293" s="1" t="s">
        <v>985</v>
      </c>
      <c r="B1293" t="s">
        <v>1073</v>
      </c>
      <c r="C1293" s="81" t="s">
        <v>3281</v>
      </c>
      <c r="D1293" s="81" t="s">
        <v>3282</v>
      </c>
      <c r="E1293" s="82">
        <v>563.77</v>
      </c>
      <c r="F1293" s="82">
        <v>62.64</v>
      </c>
      <c r="G1293" s="82">
        <v>501.13</v>
      </c>
    </row>
    <row r="1294" spans="1:7">
      <c r="A1294" s="1" t="s">
        <v>985</v>
      </c>
      <c r="B1294" t="s">
        <v>1073</v>
      </c>
      <c r="C1294" s="81" t="s">
        <v>3283</v>
      </c>
      <c r="D1294" s="81" t="s">
        <v>3284</v>
      </c>
      <c r="E1294" s="82">
        <v>515.51</v>
      </c>
      <c r="F1294" s="82">
        <v>78.760000000000005</v>
      </c>
      <c r="G1294" s="82">
        <v>436.75</v>
      </c>
    </row>
    <row r="1295" spans="1:7">
      <c r="A1295" s="1" t="s">
        <v>985</v>
      </c>
      <c r="B1295" t="s">
        <v>1073</v>
      </c>
      <c r="C1295" s="81" t="s">
        <v>3285</v>
      </c>
      <c r="D1295" s="81" t="s">
        <v>3286</v>
      </c>
      <c r="E1295" s="82">
        <v>405</v>
      </c>
      <c r="F1295" s="82">
        <v>221.49</v>
      </c>
      <c r="G1295" s="82">
        <v>183.51</v>
      </c>
    </row>
    <row r="1296" spans="1:7">
      <c r="A1296" s="1" t="s">
        <v>985</v>
      </c>
      <c r="B1296" t="s">
        <v>1073</v>
      </c>
      <c r="C1296" s="81" t="s">
        <v>3287</v>
      </c>
      <c r="D1296" s="81" t="s">
        <v>3288</v>
      </c>
      <c r="E1296" s="82">
        <v>339.99</v>
      </c>
      <c r="F1296" s="82">
        <v>136.94999999999999</v>
      </c>
      <c r="G1296" s="82">
        <v>203.04</v>
      </c>
    </row>
    <row r="1297" spans="1:7">
      <c r="A1297" s="1" t="s">
        <v>985</v>
      </c>
      <c r="B1297" t="s">
        <v>1073</v>
      </c>
      <c r="C1297" s="81" t="s">
        <v>3289</v>
      </c>
      <c r="D1297" s="81" t="s">
        <v>3290</v>
      </c>
      <c r="E1297" s="82">
        <v>174.99</v>
      </c>
      <c r="F1297" s="82">
        <v>95.7</v>
      </c>
      <c r="G1297" s="82">
        <v>79.290000000000006</v>
      </c>
    </row>
    <row r="1298" spans="1:7">
      <c r="A1298" s="1" t="s">
        <v>985</v>
      </c>
      <c r="B1298" t="s">
        <v>1073</v>
      </c>
      <c r="C1298" s="81" t="s">
        <v>3291</v>
      </c>
      <c r="D1298" s="81" t="s">
        <v>1097</v>
      </c>
      <c r="E1298" s="82">
        <v>169.86</v>
      </c>
      <c r="F1298" s="82">
        <v>120.6</v>
      </c>
      <c r="G1298" s="82">
        <v>49.26</v>
      </c>
    </row>
    <row r="1299" spans="1:7">
      <c r="A1299" s="1" t="s">
        <v>985</v>
      </c>
      <c r="B1299" t="s">
        <v>1073</v>
      </c>
      <c r="C1299" s="81" t="s">
        <v>3292</v>
      </c>
      <c r="D1299" s="81" t="s">
        <v>3293</v>
      </c>
      <c r="E1299" s="82">
        <v>119.99</v>
      </c>
      <c r="F1299" s="82">
        <v>65.61</v>
      </c>
      <c r="G1299" s="82">
        <v>54.38</v>
      </c>
    </row>
    <row r="1300" spans="1:7">
      <c r="A1300" s="1" t="s">
        <v>985</v>
      </c>
      <c r="B1300" t="s">
        <v>1073</v>
      </c>
      <c r="C1300" s="81" t="s">
        <v>3294</v>
      </c>
      <c r="D1300" s="81" t="s">
        <v>3295</v>
      </c>
      <c r="E1300" s="82">
        <v>93.48</v>
      </c>
      <c r="F1300" s="82">
        <v>18.18</v>
      </c>
      <c r="G1300" s="82">
        <v>75.3</v>
      </c>
    </row>
    <row r="1301" spans="1:7">
      <c r="A1301" s="1" t="s">
        <v>985</v>
      </c>
      <c r="B1301" t="s">
        <v>1073</v>
      </c>
      <c r="C1301" s="81" t="s">
        <v>3296</v>
      </c>
      <c r="D1301" s="81" t="s">
        <v>3297</v>
      </c>
      <c r="E1301" s="82">
        <v>20</v>
      </c>
      <c r="F1301" s="82">
        <v>10.93</v>
      </c>
      <c r="G1301" s="82">
        <v>9.07</v>
      </c>
    </row>
    <row r="1302" spans="1:7">
      <c r="A1302" s="1" t="s">
        <v>985</v>
      </c>
      <c r="B1302" t="s">
        <v>1073</v>
      </c>
      <c r="C1302" s="81" t="s">
        <v>3298</v>
      </c>
      <c r="D1302" s="81" t="s">
        <v>1090</v>
      </c>
      <c r="E1302" s="82">
        <v>9000</v>
      </c>
      <c r="F1302" s="82">
        <v>8719.76</v>
      </c>
      <c r="G1302" s="82">
        <v>280.24</v>
      </c>
    </row>
    <row r="1303" spans="1:7">
      <c r="A1303" s="1" t="s">
        <v>985</v>
      </c>
      <c r="B1303" t="s">
        <v>1492</v>
      </c>
      <c r="C1303" s="81" t="s">
        <v>3299</v>
      </c>
      <c r="D1303" s="81" t="s">
        <v>3300</v>
      </c>
      <c r="E1303" s="82">
        <v>8300</v>
      </c>
      <c r="F1303" s="82">
        <v>4237.9399999999996</v>
      </c>
      <c r="G1303" s="82">
        <v>4062.06</v>
      </c>
    </row>
    <row r="1304" spans="1:7">
      <c r="A1304" s="1" t="s">
        <v>985</v>
      </c>
      <c r="B1304" t="s">
        <v>1492</v>
      </c>
      <c r="C1304" s="81" t="s">
        <v>3301</v>
      </c>
      <c r="D1304" s="81" t="s">
        <v>3302</v>
      </c>
      <c r="E1304" s="82">
        <v>24875</v>
      </c>
      <c r="F1304" s="82">
        <v>12701.04</v>
      </c>
      <c r="G1304" s="82">
        <v>12173.96</v>
      </c>
    </row>
    <row r="1305" spans="1:7">
      <c r="A1305" s="1" t="s">
        <v>985</v>
      </c>
      <c r="B1305" t="s">
        <v>1492</v>
      </c>
      <c r="C1305" s="81" t="s">
        <v>3303</v>
      </c>
      <c r="D1305" s="81" t="s">
        <v>1090</v>
      </c>
      <c r="E1305" s="82">
        <v>46237</v>
      </c>
      <c r="F1305" s="82">
        <v>37193.75</v>
      </c>
      <c r="G1305" s="82">
        <v>9043.25</v>
      </c>
    </row>
    <row r="1306" spans="1:7">
      <c r="A1306" s="1" t="s">
        <v>985</v>
      </c>
      <c r="B1306" t="s">
        <v>1088</v>
      </c>
      <c r="C1306" s="81" t="s">
        <v>3304</v>
      </c>
      <c r="D1306" s="81" t="s">
        <v>1090</v>
      </c>
      <c r="E1306" s="82">
        <v>2727</v>
      </c>
      <c r="F1306" s="82">
        <v>2721.59</v>
      </c>
      <c r="G1306" s="82">
        <v>5.41</v>
      </c>
    </row>
    <row r="1307" spans="1:7">
      <c r="A1307" s="1" t="s">
        <v>985</v>
      </c>
      <c r="B1307" t="s">
        <v>1091</v>
      </c>
      <c r="C1307" s="81" t="s">
        <v>3305</v>
      </c>
      <c r="D1307" s="81" t="s">
        <v>3306</v>
      </c>
      <c r="E1307" s="82">
        <v>17633.55</v>
      </c>
      <c r="F1307" s="82">
        <v>6367.68</v>
      </c>
      <c r="G1307" s="82">
        <v>11265.87</v>
      </c>
    </row>
    <row r="1308" spans="1:7">
      <c r="A1308" s="1" t="s">
        <v>985</v>
      </c>
      <c r="B1308" t="s">
        <v>1091</v>
      </c>
      <c r="C1308" s="81" t="s">
        <v>3307</v>
      </c>
      <c r="D1308" s="81" t="s">
        <v>3308</v>
      </c>
      <c r="E1308" s="82">
        <v>13984.64</v>
      </c>
      <c r="F1308" s="82">
        <v>5050</v>
      </c>
      <c r="G1308" s="82">
        <v>8934.64</v>
      </c>
    </row>
    <row r="1309" spans="1:7">
      <c r="A1309" s="1" t="s">
        <v>985</v>
      </c>
      <c r="B1309" t="s">
        <v>1091</v>
      </c>
      <c r="C1309" s="81" t="s">
        <v>3309</v>
      </c>
      <c r="D1309" s="81" t="s">
        <v>3310</v>
      </c>
      <c r="E1309" s="82">
        <v>2951.22</v>
      </c>
      <c r="F1309" s="82">
        <v>1065.72</v>
      </c>
      <c r="G1309" s="82">
        <v>1885.5</v>
      </c>
    </row>
    <row r="1310" spans="1:7">
      <c r="A1310" s="1" t="s">
        <v>985</v>
      </c>
      <c r="B1310" t="s">
        <v>1091</v>
      </c>
      <c r="C1310" s="81" t="s">
        <v>3311</v>
      </c>
      <c r="D1310" s="81" t="s">
        <v>3312</v>
      </c>
      <c r="E1310" s="82">
        <v>2036.3</v>
      </c>
      <c r="F1310" s="82">
        <v>735.32</v>
      </c>
      <c r="G1310" s="82">
        <v>1300.98</v>
      </c>
    </row>
    <row r="1311" spans="1:7">
      <c r="A1311" s="1" t="s">
        <v>985</v>
      </c>
      <c r="B1311" t="s">
        <v>1091</v>
      </c>
      <c r="C1311" s="81" t="s">
        <v>3313</v>
      </c>
      <c r="D1311" s="81" t="s">
        <v>1090</v>
      </c>
      <c r="E1311" s="82">
        <v>857.63</v>
      </c>
      <c r="F1311" s="82">
        <v>546.74</v>
      </c>
      <c r="G1311" s="82">
        <v>310.89</v>
      </c>
    </row>
    <row r="1312" spans="1:7">
      <c r="A1312" s="1" t="s">
        <v>985</v>
      </c>
      <c r="B1312" t="s">
        <v>1091</v>
      </c>
      <c r="C1312" s="81" t="s">
        <v>3314</v>
      </c>
      <c r="D1312" s="81" t="s">
        <v>1097</v>
      </c>
      <c r="E1312" s="82">
        <v>684.48</v>
      </c>
      <c r="F1312" s="82">
        <v>436.36</v>
      </c>
      <c r="G1312" s="82">
        <v>248.12</v>
      </c>
    </row>
    <row r="1313" spans="1:7">
      <c r="A1313" s="1" t="s">
        <v>985</v>
      </c>
      <c r="B1313" t="s">
        <v>1091</v>
      </c>
      <c r="C1313" s="81" t="s">
        <v>3315</v>
      </c>
      <c r="D1313" s="81" t="s">
        <v>2485</v>
      </c>
      <c r="E1313" s="82">
        <v>471.46</v>
      </c>
      <c r="F1313" s="82">
        <v>150.61000000000001</v>
      </c>
      <c r="G1313" s="82">
        <v>320.85000000000002</v>
      </c>
    </row>
    <row r="1314" spans="1:7">
      <c r="A1314" s="1" t="s">
        <v>985</v>
      </c>
      <c r="B1314" t="s">
        <v>1091</v>
      </c>
      <c r="C1314" s="81" t="s">
        <v>3316</v>
      </c>
      <c r="D1314" s="81" t="s">
        <v>1099</v>
      </c>
      <c r="E1314" s="82">
        <v>262.25</v>
      </c>
      <c r="F1314" s="82">
        <v>116.56</v>
      </c>
      <c r="G1314" s="82">
        <v>145.69</v>
      </c>
    </row>
    <row r="1315" spans="1:7">
      <c r="A1315" s="1" t="s">
        <v>985</v>
      </c>
      <c r="B1315" t="s">
        <v>1091</v>
      </c>
      <c r="C1315" s="81" t="s">
        <v>3317</v>
      </c>
      <c r="D1315" s="81" t="s">
        <v>1254</v>
      </c>
      <c r="E1315" s="82">
        <v>251.25</v>
      </c>
      <c r="F1315" s="82">
        <v>27.92</v>
      </c>
      <c r="G1315" s="82">
        <v>223.33</v>
      </c>
    </row>
    <row r="1316" spans="1:7">
      <c r="A1316" s="1" t="s">
        <v>985</v>
      </c>
      <c r="B1316" t="s">
        <v>1091</v>
      </c>
      <c r="C1316" s="81" t="s">
        <v>3318</v>
      </c>
      <c r="D1316" s="81" t="s">
        <v>3319</v>
      </c>
      <c r="E1316" s="82">
        <v>246.81</v>
      </c>
      <c r="F1316" s="82">
        <v>89.14</v>
      </c>
      <c r="G1316" s="82">
        <v>157.66999999999999</v>
      </c>
    </row>
    <row r="1317" spans="1:7">
      <c r="A1317" s="1" t="s">
        <v>985</v>
      </c>
      <c r="B1317" t="s">
        <v>1091</v>
      </c>
      <c r="C1317" s="81" t="s">
        <v>3320</v>
      </c>
      <c r="D1317" s="81" t="s">
        <v>1099</v>
      </c>
      <c r="E1317" s="82">
        <v>240.66</v>
      </c>
      <c r="F1317" s="82">
        <v>131.61000000000001</v>
      </c>
      <c r="G1317" s="82">
        <v>109.05</v>
      </c>
    </row>
    <row r="1318" spans="1:7">
      <c r="A1318" s="1" t="s">
        <v>985</v>
      </c>
      <c r="B1318" t="s">
        <v>1091</v>
      </c>
      <c r="C1318" s="81" t="s">
        <v>3321</v>
      </c>
      <c r="D1318" s="81" t="s">
        <v>1099</v>
      </c>
      <c r="E1318" s="82">
        <v>237.21</v>
      </c>
      <c r="F1318" s="82">
        <v>129.72999999999999</v>
      </c>
      <c r="G1318" s="82">
        <v>107.48</v>
      </c>
    </row>
    <row r="1319" spans="1:7">
      <c r="A1319" s="1" t="s">
        <v>985</v>
      </c>
      <c r="B1319" t="s">
        <v>1091</v>
      </c>
      <c r="C1319" s="81" t="s">
        <v>3322</v>
      </c>
      <c r="D1319" s="81" t="s">
        <v>1097</v>
      </c>
      <c r="E1319" s="82">
        <v>233.46</v>
      </c>
      <c r="F1319" s="82">
        <v>127.67</v>
      </c>
      <c r="G1319" s="82">
        <v>105.79</v>
      </c>
    </row>
    <row r="1320" spans="1:7">
      <c r="A1320" s="1" t="s">
        <v>985</v>
      </c>
      <c r="B1320" t="s">
        <v>1091</v>
      </c>
      <c r="C1320" s="81" t="s">
        <v>3323</v>
      </c>
      <c r="D1320" s="81" t="s">
        <v>1097</v>
      </c>
      <c r="E1320" s="82">
        <v>231.33</v>
      </c>
      <c r="F1320" s="82">
        <v>147.47</v>
      </c>
      <c r="G1320" s="82">
        <v>83.86</v>
      </c>
    </row>
    <row r="1321" spans="1:7">
      <c r="A1321" s="1" t="s">
        <v>985</v>
      </c>
      <c r="B1321" t="s">
        <v>1091</v>
      </c>
      <c r="C1321" s="81" t="s">
        <v>3324</v>
      </c>
      <c r="D1321" s="81" t="s">
        <v>1097</v>
      </c>
      <c r="E1321" s="82">
        <v>227.98</v>
      </c>
      <c r="F1321" s="82">
        <v>124.68</v>
      </c>
      <c r="G1321" s="82">
        <v>103.3</v>
      </c>
    </row>
    <row r="1322" spans="1:7">
      <c r="A1322" s="1" t="s">
        <v>985</v>
      </c>
      <c r="B1322" t="s">
        <v>1091</v>
      </c>
      <c r="C1322" s="81" t="s">
        <v>3325</v>
      </c>
      <c r="D1322" s="81" t="s">
        <v>2108</v>
      </c>
      <c r="E1322" s="82">
        <v>209.79</v>
      </c>
      <c r="F1322" s="82">
        <v>75.760000000000005</v>
      </c>
      <c r="G1322" s="82">
        <v>134.03</v>
      </c>
    </row>
    <row r="1323" spans="1:7">
      <c r="A1323" s="1" t="s">
        <v>985</v>
      </c>
      <c r="B1323" t="s">
        <v>1091</v>
      </c>
      <c r="C1323" s="81" t="s">
        <v>3326</v>
      </c>
      <c r="D1323" s="81" t="s">
        <v>1097</v>
      </c>
      <c r="E1323" s="82">
        <v>208.56</v>
      </c>
      <c r="F1323" s="82">
        <v>148.08000000000001</v>
      </c>
      <c r="G1323" s="82">
        <v>60.48</v>
      </c>
    </row>
    <row r="1324" spans="1:7">
      <c r="A1324" s="1" t="s">
        <v>985</v>
      </c>
      <c r="B1324" t="s">
        <v>1091</v>
      </c>
      <c r="C1324" s="81" t="s">
        <v>3327</v>
      </c>
      <c r="D1324" s="81" t="s">
        <v>3328</v>
      </c>
      <c r="E1324" s="82">
        <v>207.25</v>
      </c>
      <c r="F1324" s="82">
        <v>147.15</v>
      </c>
      <c r="G1324" s="82">
        <v>60.1</v>
      </c>
    </row>
    <row r="1325" spans="1:7">
      <c r="A1325" s="1" t="s">
        <v>985</v>
      </c>
      <c r="B1325" t="s">
        <v>1091</v>
      </c>
      <c r="C1325" s="81" t="s">
        <v>3329</v>
      </c>
      <c r="D1325" s="81" t="s">
        <v>2485</v>
      </c>
      <c r="E1325" s="82">
        <v>197.75</v>
      </c>
      <c r="F1325" s="82">
        <v>30.22</v>
      </c>
      <c r="G1325" s="82">
        <v>167.53</v>
      </c>
    </row>
    <row r="1326" spans="1:7">
      <c r="A1326" s="1" t="s">
        <v>985</v>
      </c>
      <c r="B1326" t="s">
        <v>1091</v>
      </c>
      <c r="C1326" s="81" t="s">
        <v>3330</v>
      </c>
      <c r="D1326" s="81" t="s">
        <v>1254</v>
      </c>
      <c r="E1326" s="82">
        <v>192.36</v>
      </c>
      <c r="F1326" s="82">
        <v>29.39</v>
      </c>
      <c r="G1326" s="82">
        <v>162.97</v>
      </c>
    </row>
    <row r="1327" spans="1:7">
      <c r="A1327" s="1" t="s">
        <v>985</v>
      </c>
      <c r="B1327" t="s">
        <v>1091</v>
      </c>
      <c r="C1327" s="81" t="s">
        <v>3331</v>
      </c>
      <c r="D1327" s="81" t="s">
        <v>1097</v>
      </c>
      <c r="E1327" s="82">
        <v>191.38</v>
      </c>
      <c r="F1327" s="82">
        <v>104.67</v>
      </c>
      <c r="G1327" s="82">
        <v>86.71</v>
      </c>
    </row>
    <row r="1328" spans="1:7">
      <c r="A1328" s="1" t="s">
        <v>985</v>
      </c>
      <c r="B1328" t="s">
        <v>1091</v>
      </c>
      <c r="C1328" s="81" t="s">
        <v>3332</v>
      </c>
      <c r="D1328" s="81" t="s">
        <v>1099</v>
      </c>
      <c r="E1328" s="82">
        <v>190.89</v>
      </c>
      <c r="F1328" s="82">
        <v>104.4</v>
      </c>
      <c r="G1328" s="82">
        <v>86.49</v>
      </c>
    </row>
    <row r="1329" spans="1:7">
      <c r="A1329" s="1" t="s">
        <v>985</v>
      </c>
      <c r="B1329" t="s">
        <v>1091</v>
      </c>
      <c r="C1329" s="81" t="s">
        <v>3333</v>
      </c>
      <c r="D1329" s="81" t="s">
        <v>1097</v>
      </c>
      <c r="E1329" s="82">
        <v>189.15</v>
      </c>
      <c r="F1329" s="82">
        <v>103.45</v>
      </c>
      <c r="G1329" s="82">
        <v>85.7</v>
      </c>
    </row>
    <row r="1330" spans="1:7">
      <c r="A1330" s="1" t="s">
        <v>985</v>
      </c>
      <c r="B1330" t="s">
        <v>1091</v>
      </c>
      <c r="C1330" s="81" t="s">
        <v>3334</v>
      </c>
      <c r="D1330" s="81" t="s">
        <v>1099</v>
      </c>
      <c r="E1330" s="82">
        <v>188.69</v>
      </c>
      <c r="F1330" s="82">
        <v>103.19</v>
      </c>
      <c r="G1330" s="82">
        <v>85.5</v>
      </c>
    </row>
    <row r="1331" spans="1:7">
      <c r="A1331" s="1" t="s">
        <v>985</v>
      </c>
      <c r="B1331" t="s">
        <v>1091</v>
      </c>
      <c r="C1331" s="81" t="s">
        <v>3335</v>
      </c>
      <c r="D1331" s="81" t="s">
        <v>1097</v>
      </c>
      <c r="E1331" s="82">
        <v>185.94</v>
      </c>
      <c r="F1331" s="82">
        <v>118.54</v>
      </c>
      <c r="G1331" s="82">
        <v>67.400000000000006</v>
      </c>
    </row>
    <row r="1332" spans="1:7">
      <c r="A1332" s="1" t="s">
        <v>985</v>
      </c>
      <c r="B1332" t="s">
        <v>1091</v>
      </c>
      <c r="C1332" s="81" t="s">
        <v>3336</v>
      </c>
      <c r="D1332" s="81" t="s">
        <v>1097</v>
      </c>
      <c r="E1332" s="82">
        <v>182.29</v>
      </c>
      <c r="F1332" s="82">
        <v>116.21</v>
      </c>
      <c r="G1332" s="82">
        <v>66.08</v>
      </c>
    </row>
    <row r="1333" spans="1:7">
      <c r="A1333" s="1" t="s">
        <v>985</v>
      </c>
      <c r="B1333" t="s">
        <v>1091</v>
      </c>
      <c r="C1333" s="81" t="s">
        <v>3337</v>
      </c>
      <c r="D1333" s="81" t="s">
        <v>1256</v>
      </c>
      <c r="E1333" s="82">
        <v>180.92</v>
      </c>
      <c r="F1333" s="82">
        <v>115.33</v>
      </c>
      <c r="G1333" s="82">
        <v>65.59</v>
      </c>
    </row>
    <row r="1334" spans="1:7">
      <c r="A1334" s="1" t="s">
        <v>985</v>
      </c>
      <c r="B1334" t="s">
        <v>1091</v>
      </c>
      <c r="C1334" s="81" t="s">
        <v>3338</v>
      </c>
      <c r="D1334" s="81" t="s">
        <v>1097</v>
      </c>
      <c r="E1334" s="82">
        <v>173.88</v>
      </c>
      <c r="F1334" s="82">
        <v>110.85</v>
      </c>
      <c r="G1334" s="82">
        <v>63.03</v>
      </c>
    </row>
    <row r="1335" spans="1:7">
      <c r="A1335" s="1" t="s">
        <v>985</v>
      </c>
      <c r="B1335" t="s">
        <v>1091</v>
      </c>
      <c r="C1335" s="81" t="s">
        <v>3339</v>
      </c>
      <c r="D1335" s="81" t="s">
        <v>3340</v>
      </c>
      <c r="E1335" s="82">
        <v>171.14</v>
      </c>
      <c r="F1335" s="82">
        <v>109.1</v>
      </c>
      <c r="G1335" s="82">
        <v>62.04</v>
      </c>
    </row>
    <row r="1336" spans="1:7">
      <c r="A1336" s="1" t="s">
        <v>985</v>
      </c>
      <c r="B1336" t="s">
        <v>1091</v>
      </c>
      <c r="C1336" s="81" t="s">
        <v>3341</v>
      </c>
      <c r="D1336" s="81" t="s">
        <v>3342</v>
      </c>
      <c r="E1336" s="82">
        <v>102</v>
      </c>
      <c r="F1336" s="82">
        <v>36.840000000000003</v>
      </c>
      <c r="G1336" s="82">
        <v>65.16</v>
      </c>
    </row>
    <row r="1337" spans="1:7">
      <c r="A1337" s="1" t="s">
        <v>985</v>
      </c>
      <c r="B1337" t="s">
        <v>3343</v>
      </c>
      <c r="C1337" s="81" t="s">
        <v>3344</v>
      </c>
      <c r="D1337" s="81" t="s">
        <v>3345</v>
      </c>
      <c r="E1337" s="82">
        <v>4159.12</v>
      </c>
      <c r="F1337" s="82">
        <v>3541.58</v>
      </c>
      <c r="G1337" s="82">
        <v>617.54</v>
      </c>
    </row>
    <row r="1338" spans="1:7">
      <c r="A1338" s="1" t="s">
        <v>985</v>
      </c>
      <c r="B1338" t="s">
        <v>3343</v>
      </c>
      <c r="C1338" s="81" t="s">
        <v>3346</v>
      </c>
      <c r="D1338" s="81" t="s">
        <v>1559</v>
      </c>
      <c r="E1338" s="82">
        <v>4782.7</v>
      </c>
      <c r="F1338" s="82">
        <v>3673.13</v>
      </c>
      <c r="G1338" s="82">
        <v>1109.57</v>
      </c>
    </row>
    <row r="1339" spans="1:7">
      <c r="A1339" s="1" t="s">
        <v>985</v>
      </c>
      <c r="B1339" t="s">
        <v>3343</v>
      </c>
      <c r="C1339" s="81" t="s">
        <v>3347</v>
      </c>
      <c r="D1339" s="81" t="s">
        <v>1555</v>
      </c>
      <c r="E1339" s="82">
        <v>4200</v>
      </c>
      <c r="F1339" s="82">
        <v>3420.49</v>
      </c>
      <c r="G1339" s="82">
        <v>779.51</v>
      </c>
    </row>
    <row r="1340" spans="1:7">
      <c r="A1340" s="1" t="s">
        <v>985</v>
      </c>
      <c r="B1340" t="s">
        <v>3343</v>
      </c>
      <c r="C1340" s="81" t="s">
        <v>3348</v>
      </c>
      <c r="D1340" s="81" t="s">
        <v>3349</v>
      </c>
      <c r="E1340" s="82">
        <v>954</v>
      </c>
      <c r="F1340" s="82">
        <v>812.35</v>
      </c>
      <c r="G1340" s="82">
        <v>141.65</v>
      </c>
    </row>
    <row r="1341" spans="1:7">
      <c r="A1341" s="1" t="s">
        <v>985</v>
      </c>
      <c r="B1341" t="s">
        <v>3343</v>
      </c>
      <c r="C1341" s="81" t="s">
        <v>3350</v>
      </c>
      <c r="D1341" s="81" t="s">
        <v>1090</v>
      </c>
      <c r="E1341" s="82">
        <v>25947</v>
      </c>
      <c r="F1341" s="82">
        <v>25300.66</v>
      </c>
      <c r="G1341" s="82">
        <v>646.34</v>
      </c>
    </row>
    <row r="1342" spans="1:7">
      <c r="C1342" s="81"/>
      <c r="D1342" s="81"/>
      <c r="E1342" s="82"/>
      <c r="F1342" s="82"/>
      <c r="G1342" s="89"/>
    </row>
    <row r="1343" spans="1:7">
      <c r="E1343" s="82"/>
      <c r="G1343" s="82"/>
    </row>
    <row r="1344" spans="1:7">
      <c r="E1344" s="83"/>
      <c r="G1344" s="83"/>
    </row>
    <row r="1346" spans="5:5">
      <c r="E1346" s="84"/>
    </row>
    <row r="1348" spans="5:5">
      <c r="E1348" s="85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37"/>
  <sheetViews>
    <sheetView tabSelected="1" zoomScale="85" zoomScaleNormal="85" zoomScaleSheetLayoutView="85" workbookViewId="0">
      <pane xSplit="1" ySplit="3" topLeftCell="B4" activePane="bottomRight" state="frozen"/>
      <selection sqref="A1:D1"/>
      <selection pane="topRight" sqref="A1:D1"/>
      <selection pane="bottomLeft" sqref="A1:D1"/>
      <selection pane="bottomRight" activeCell="H5" sqref="H5"/>
    </sheetView>
  </sheetViews>
  <sheetFormatPr defaultRowHeight="15" outlineLevelRow="1"/>
  <cols>
    <col min="1" max="2" width="9" style="11" customWidth="1"/>
    <col min="3" max="3" width="5.28515625" style="5" customWidth="1"/>
    <col min="4" max="4" width="13.5703125" style="5" customWidth="1"/>
    <col min="5" max="5" width="11.5703125" style="5" bestFit="1" customWidth="1"/>
    <col min="6" max="6" width="12.28515625" style="5" bestFit="1" customWidth="1"/>
    <col min="7" max="7" width="12.85546875" style="5" customWidth="1"/>
    <col min="8" max="8" width="16.28515625" style="5" customWidth="1"/>
    <col min="9" max="9" width="13.42578125" style="5" customWidth="1"/>
    <col min="10" max="10" width="5.28515625" style="5" customWidth="1"/>
    <col min="11" max="11" width="13.5703125" style="5" customWidth="1"/>
    <col min="12" max="12" width="9.5703125" style="5" bestFit="1" customWidth="1"/>
    <col min="13" max="13" width="5.5703125" style="5" bestFit="1" customWidth="1"/>
    <col min="14" max="14" width="11.5703125" style="5" bestFit="1" customWidth="1"/>
    <col min="15" max="15" width="12.140625" style="5" customWidth="1"/>
    <col min="16" max="16" width="12.28515625" style="5" customWidth="1"/>
    <col min="17" max="17" width="5.28515625" style="5" customWidth="1"/>
    <col min="18" max="18" width="14.140625" style="5" customWidth="1"/>
    <col min="19" max="19" width="10.5703125" style="5" bestFit="1" customWidth="1"/>
    <col min="20" max="20" width="11.28515625" style="5" bestFit="1" customWidth="1"/>
    <col min="21" max="21" width="12.85546875" style="5" customWidth="1"/>
    <col min="22" max="22" width="17.28515625" style="5" bestFit="1" customWidth="1"/>
    <col min="23" max="23" width="14" style="5" customWidth="1"/>
    <col min="24" max="24" width="5.28515625" style="5" customWidth="1"/>
    <col min="25" max="25" width="12.7109375" style="5" customWidth="1"/>
    <col min="26" max="26" width="9.5703125" style="5" bestFit="1" customWidth="1"/>
    <col min="27" max="27" width="10.28515625" style="5" bestFit="1" customWidth="1"/>
    <col min="28" max="28" width="11.5703125" style="5" customWidth="1"/>
    <col min="29" max="29" width="12.140625" style="5" customWidth="1"/>
    <col min="30" max="30" width="12.28515625" style="5" customWidth="1"/>
    <col min="31" max="31" width="5.28515625" style="5" customWidth="1"/>
    <col min="32" max="32" width="13.28515625" style="5" bestFit="1" customWidth="1"/>
    <col min="33" max="33" width="10.5703125" style="5" bestFit="1" customWidth="1"/>
    <col min="34" max="34" width="10.28515625" style="5" bestFit="1" customWidth="1"/>
    <col min="35" max="35" width="13.28515625" style="5" bestFit="1" customWidth="1"/>
    <col min="36" max="36" width="14.7109375" style="5" bestFit="1" customWidth="1"/>
    <col min="37" max="37" width="13.5703125" style="5" customWidth="1"/>
    <col min="38" max="38" width="5.28515625" style="5" bestFit="1" customWidth="1"/>
    <col min="39" max="39" width="11.5703125" style="5" bestFit="1" customWidth="1"/>
    <col min="40" max="40" width="9.5703125" style="5" bestFit="1" customWidth="1"/>
    <col min="41" max="41" width="5.5703125" style="5" bestFit="1" customWidth="1"/>
    <col min="42" max="42" width="11.5703125" style="5" bestFit="1" customWidth="1"/>
    <col min="43" max="43" width="12.140625" style="5" bestFit="1" customWidth="1"/>
    <col min="44" max="44" width="12.28515625" style="5" bestFit="1" customWidth="1"/>
    <col min="45" max="45" width="5.28515625" style="5" bestFit="1" customWidth="1"/>
    <col min="46" max="46" width="11.5703125" style="11" bestFit="1" customWidth="1"/>
    <col min="47" max="47" width="9.5703125" style="11" bestFit="1" customWidth="1"/>
    <col min="48" max="48" width="8.7109375" style="5" bestFit="1" customWidth="1"/>
    <col min="49" max="49" width="11.5703125" style="5" bestFit="1" customWidth="1"/>
    <col min="50" max="50" width="13.7109375" style="5" bestFit="1" customWidth="1"/>
    <col min="51" max="51" width="12.28515625" style="5" bestFit="1" customWidth="1"/>
    <col min="52" max="52" width="5.140625" style="11" bestFit="1" customWidth="1"/>
    <col min="53" max="53" width="13.42578125" style="11" customWidth="1"/>
    <col min="54" max="54" width="5.5703125" style="11" bestFit="1" customWidth="1"/>
    <col min="55" max="55" width="11.28515625" style="5" bestFit="1" customWidth="1"/>
    <col min="56" max="56" width="13.5703125" style="5" customWidth="1"/>
    <col min="57" max="57" width="13.7109375" style="5" bestFit="1" customWidth="1"/>
    <col min="58" max="58" width="15.140625" style="5" customWidth="1"/>
    <col min="59" max="59" width="5.140625" style="11" bestFit="1" customWidth="1"/>
    <col min="60" max="60" width="11.5703125" style="11" bestFit="1" customWidth="1"/>
    <col min="61" max="61" width="5.5703125" style="11" bestFit="1" customWidth="1"/>
    <col min="62" max="62" width="5.5703125" style="5" bestFit="1" customWidth="1"/>
    <col min="63" max="63" width="11.5703125" style="5" bestFit="1" customWidth="1"/>
    <col min="64" max="64" width="14.140625" style="5" bestFit="1" customWidth="1"/>
    <col min="65" max="65" width="12.28515625" style="5" bestFit="1" customWidth="1"/>
    <col min="66" max="66" width="5.140625" style="11" bestFit="1" customWidth="1"/>
    <col min="67" max="67" width="10.5703125" style="11" bestFit="1" customWidth="1"/>
    <col min="68" max="68" width="5.5703125" style="11" bestFit="1" customWidth="1"/>
    <col min="69" max="69" width="5.5703125" style="5" bestFit="1" customWidth="1"/>
    <col min="70" max="70" width="10.5703125" style="5" bestFit="1" customWidth="1"/>
    <col min="71" max="71" width="12.85546875" style="5" bestFit="1" customWidth="1"/>
    <col min="72" max="72" width="12.28515625" style="5" bestFit="1" customWidth="1"/>
    <col min="73" max="73" width="5.140625" style="11" bestFit="1" customWidth="1"/>
    <col min="74" max="75" width="10.5703125" style="11" bestFit="1" customWidth="1"/>
    <col min="76" max="76" width="10.28515625" style="5" bestFit="1" customWidth="1"/>
    <col min="77" max="77" width="10.5703125" style="5" bestFit="1" customWidth="1"/>
    <col min="78" max="78" width="12.140625" style="5" bestFit="1" customWidth="1"/>
    <col min="79" max="79" width="12.28515625" style="5" bestFit="1" customWidth="1"/>
    <col min="80" max="80" width="5.140625" style="11" bestFit="1" customWidth="1"/>
    <col min="81" max="81" width="13.28515625" style="11" bestFit="1" customWidth="1"/>
    <col min="82" max="82" width="11.5703125" style="11" bestFit="1" customWidth="1"/>
    <col min="83" max="83" width="11.28515625" style="5" bestFit="1" customWidth="1"/>
    <col min="84" max="84" width="13.28515625" style="5" bestFit="1" customWidth="1"/>
    <col min="85" max="85" width="15.5703125" style="5" bestFit="1" customWidth="1"/>
    <col min="86" max="86" width="12.28515625" style="5" bestFit="1" customWidth="1"/>
    <col min="87" max="87" width="5.140625" style="11" bestFit="1" customWidth="1"/>
    <col min="88" max="89" width="9.5703125" style="11" bestFit="1" customWidth="1"/>
    <col min="90" max="90" width="10.28515625" style="5" bestFit="1" customWidth="1"/>
    <col min="91" max="91" width="9.5703125" style="5" bestFit="1" customWidth="1"/>
    <col min="92" max="92" width="12.140625" style="5" bestFit="1" customWidth="1"/>
    <col min="93" max="93" width="12.28515625" style="5" bestFit="1" customWidth="1"/>
    <col min="94" max="94" width="5.140625" style="11" bestFit="1" customWidth="1"/>
    <col min="95" max="96" width="13.28515625" style="11" bestFit="1" customWidth="1"/>
    <col min="97" max="97" width="13.5703125" style="11" customWidth="1"/>
    <col min="98" max="16384" width="9.140625" style="11"/>
  </cols>
  <sheetData>
    <row r="1" spans="1:97" customFormat="1" ht="15.75" customHeight="1">
      <c r="A1" s="25"/>
      <c r="B1" s="25"/>
      <c r="C1" s="45"/>
      <c r="D1" s="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</row>
    <row r="2" spans="1:97" s="12" customFormat="1" ht="45">
      <c r="C2" s="14"/>
      <c r="D2" s="13" t="s">
        <v>51</v>
      </c>
      <c r="E2" s="13" t="s">
        <v>50</v>
      </c>
      <c r="F2" s="13">
        <v>1533</v>
      </c>
      <c r="G2" s="14" t="s">
        <v>2</v>
      </c>
      <c r="H2" s="14" t="s">
        <v>4</v>
      </c>
      <c r="I2" s="14" t="s">
        <v>47</v>
      </c>
      <c r="J2" s="14"/>
      <c r="K2" s="13" t="s">
        <v>77</v>
      </c>
      <c r="L2" s="13" t="s">
        <v>78</v>
      </c>
      <c r="M2" s="13">
        <v>1543</v>
      </c>
      <c r="N2" s="14" t="s">
        <v>2</v>
      </c>
      <c r="O2" s="87" t="s">
        <v>79</v>
      </c>
      <c r="P2" s="87" t="s">
        <v>47</v>
      </c>
      <c r="Q2" s="14"/>
      <c r="R2" s="13" t="s">
        <v>52</v>
      </c>
      <c r="S2" s="13" t="s">
        <v>53</v>
      </c>
      <c r="T2" s="13">
        <v>1553</v>
      </c>
      <c r="U2" s="14" t="s">
        <v>2</v>
      </c>
      <c r="V2" s="87" t="s">
        <v>42</v>
      </c>
      <c r="W2" s="87" t="s">
        <v>47</v>
      </c>
      <c r="X2" s="14"/>
      <c r="Y2" s="13" t="s">
        <v>54</v>
      </c>
      <c r="Z2" s="13" t="s">
        <v>55</v>
      </c>
      <c r="AA2" s="13">
        <v>1563</v>
      </c>
      <c r="AB2" s="14" t="s">
        <v>2</v>
      </c>
      <c r="AC2" s="14" t="s">
        <v>929</v>
      </c>
      <c r="AD2" s="14" t="s">
        <v>47</v>
      </c>
      <c r="AE2" s="14"/>
      <c r="AF2" s="13" t="s">
        <v>56</v>
      </c>
      <c r="AG2" s="13" t="s">
        <v>57</v>
      </c>
      <c r="AH2" s="13">
        <v>1573</v>
      </c>
      <c r="AI2" s="14" t="s">
        <v>2</v>
      </c>
      <c r="AJ2" s="14" t="s">
        <v>982</v>
      </c>
      <c r="AK2" s="14" t="s">
        <v>47</v>
      </c>
      <c r="AL2" s="14"/>
      <c r="AM2" s="13" t="s">
        <v>58</v>
      </c>
      <c r="AN2" s="13" t="s">
        <v>59</v>
      </c>
      <c r="AO2" s="13">
        <v>1578</v>
      </c>
      <c r="AP2" s="14" t="s">
        <v>2</v>
      </c>
      <c r="AQ2" s="14" t="s">
        <v>43</v>
      </c>
      <c r="AR2" s="14" t="s">
        <v>47</v>
      </c>
      <c r="AS2" s="13"/>
      <c r="AT2" s="13" t="s">
        <v>60</v>
      </c>
      <c r="AU2" s="13" t="s">
        <v>61</v>
      </c>
      <c r="AV2" s="13">
        <v>1593</v>
      </c>
      <c r="AW2" s="14" t="s">
        <v>2</v>
      </c>
      <c r="AX2" s="14" t="s">
        <v>44</v>
      </c>
      <c r="AY2" s="14" t="s">
        <v>47</v>
      </c>
      <c r="AZ2" s="13"/>
      <c r="BA2" s="13" t="s">
        <v>62</v>
      </c>
      <c r="BB2" s="13" t="s">
        <v>63</v>
      </c>
      <c r="BC2" s="13">
        <v>1598</v>
      </c>
      <c r="BD2" s="14" t="s">
        <v>2</v>
      </c>
      <c r="BE2" s="14" t="s">
        <v>45</v>
      </c>
      <c r="BF2" s="14" t="s">
        <v>47</v>
      </c>
      <c r="BG2" s="13"/>
      <c r="BH2" s="13">
        <v>1601</v>
      </c>
      <c r="BI2" s="13">
        <v>1602</v>
      </c>
      <c r="BJ2" s="13">
        <v>1603</v>
      </c>
      <c r="BK2" s="14" t="s">
        <v>2</v>
      </c>
      <c r="BL2" s="14" t="s">
        <v>983</v>
      </c>
      <c r="BM2" s="14" t="s">
        <v>47</v>
      </c>
      <c r="BN2" s="13"/>
      <c r="BO2" s="13">
        <v>1611</v>
      </c>
      <c r="BP2" s="13">
        <v>1612</v>
      </c>
      <c r="BQ2" s="13">
        <v>1613</v>
      </c>
      <c r="BR2" s="14" t="s">
        <v>2</v>
      </c>
      <c r="BS2" s="14" t="s">
        <v>984</v>
      </c>
      <c r="BT2" s="14" t="s">
        <v>47</v>
      </c>
      <c r="BU2" s="13"/>
      <c r="BV2" s="13" t="s">
        <v>64</v>
      </c>
      <c r="BW2" s="13" t="s">
        <v>65</v>
      </c>
      <c r="BX2" s="13">
        <v>1623</v>
      </c>
      <c r="BY2" s="14" t="s">
        <v>2</v>
      </c>
      <c r="BZ2" s="14" t="s">
        <v>46</v>
      </c>
      <c r="CA2" s="14" t="s">
        <v>47</v>
      </c>
      <c r="CB2" s="13"/>
      <c r="CC2" s="13" t="s">
        <v>66</v>
      </c>
      <c r="CD2" s="13" t="s">
        <v>67</v>
      </c>
      <c r="CE2" s="13">
        <v>1633</v>
      </c>
      <c r="CF2" s="14" t="s">
        <v>2</v>
      </c>
      <c r="CG2" s="14" t="s">
        <v>48</v>
      </c>
      <c r="CH2" s="14" t="s">
        <v>47</v>
      </c>
      <c r="CJ2" s="13" t="s">
        <v>931</v>
      </c>
      <c r="CK2" s="13" t="s">
        <v>930</v>
      </c>
      <c r="CL2" s="13">
        <v>1643</v>
      </c>
      <c r="CM2" s="14" t="s">
        <v>2</v>
      </c>
      <c r="CN2" s="14" t="s">
        <v>932</v>
      </c>
      <c r="CO2" s="14" t="s">
        <v>47</v>
      </c>
      <c r="CQ2" s="12" t="s">
        <v>41</v>
      </c>
      <c r="CR2" s="12" t="s">
        <v>41</v>
      </c>
      <c r="CS2" s="12" t="s">
        <v>41</v>
      </c>
    </row>
    <row r="3" spans="1:97" s="18" customFormat="1">
      <c r="A3" s="15" t="s">
        <v>0</v>
      </c>
      <c r="B3" s="15"/>
      <c r="C3" s="17"/>
      <c r="D3" s="16" t="s">
        <v>1</v>
      </c>
      <c r="E3" s="16" t="s">
        <v>1</v>
      </c>
      <c r="F3" s="16" t="s">
        <v>1</v>
      </c>
      <c r="G3" s="16" t="s">
        <v>1</v>
      </c>
      <c r="H3" s="16" t="s">
        <v>3353</v>
      </c>
      <c r="I3" s="16" t="s">
        <v>3</v>
      </c>
      <c r="J3" s="17"/>
      <c r="K3" s="16" t="s">
        <v>1</v>
      </c>
      <c r="L3" s="16" t="s">
        <v>1</v>
      </c>
      <c r="M3" s="16"/>
      <c r="N3" s="16" t="s">
        <v>1</v>
      </c>
      <c r="O3" s="16" t="s">
        <v>3353</v>
      </c>
      <c r="P3" s="16" t="s">
        <v>3</v>
      </c>
      <c r="Q3" s="17"/>
      <c r="R3" s="16" t="s">
        <v>1</v>
      </c>
      <c r="S3" s="16" t="s">
        <v>1</v>
      </c>
      <c r="T3" s="16"/>
      <c r="U3" s="16" t="s">
        <v>1</v>
      </c>
      <c r="V3" s="16" t="s">
        <v>3353</v>
      </c>
      <c r="W3" s="16" t="s">
        <v>3</v>
      </c>
      <c r="X3" s="17"/>
      <c r="Y3" s="17"/>
      <c r="Z3" s="17"/>
      <c r="AA3" s="16"/>
      <c r="AB3" s="16" t="s">
        <v>1</v>
      </c>
      <c r="AC3" s="16" t="s">
        <v>49</v>
      </c>
      <c r="AD3" s="16" t="s">
        <v>3</v>
      </c>
      <c r="AE3" s="17"/>
      <c r="AF3" s="17"/>
      <c r="AG3" s="17"/>
      <c r="AH3" s="16"/>
      <c r="AI3" s="16" t="s">
        <v>1</v>
      </c>
      <c r="AJ3" s="16" t="s">
        <v>49</v>
      </c>
      <c r="AK3" s="16" t="s">
        <v>3</v>
      </c>
      <c r="AL3" s="17"/>
      <c r="AM3" s="17"/>
      <c r="AN3" s="17"/>
      <c r="AO3" s="16"/>
      <c r="AP3" s="16" t="s">
        <v>1</v>
      </c>
      <c r="AQ3" s="16" t="s">
        <v>49</v>
      </c>
      <c r="AR3" s="16" t="s">
        <v>3</v>
      </c>
      <c r="AS3" s="17"/>
      <c r="AV3" s="16"/>
      <c r="AW3" s="16" t="s">
        <v>1</v>
      </c>
      <c r="AX3" s="16" t="s">
        <v>49</v>
      </c>
      <c r="AY3" s="16" t="s">
        <v>3</v>
      </c>
      <c r="BC3" s="16"/>
      <c r="BD3" s="16" t="s">
        <v>1</v>
      </c>
      <c r="BE3" s="16" t="s">
        <v>49</v>
      </c>
      <c r="BF3" s="16" t="s">
        <v>3</v>
      </c>
      <c r="BJ3" s="16"/>
      <c r="BK3" s="16" t="s">
        <v>1</v>
      </c>
      <c r="BL3" s="16" t="s">
        <v>49</v>
      </c>
      <c r="BM3" s="16" t="s">
        <v>3</v>
      </c>
      <c r="BQ3" s="16"/>
      <c r="BR3" s="16" t="s">
        <v>1</v>
      </c>
      <c r="BS3" s="16" t="s">
        <v>49</v>
      </c>
      <c r="BT3" s="16" t="s">
        <v>3</v>
      </c>
      <c r="BX3" s="16"/>
      <c r="BY3" s="16" t="s">
        <v>1</v>
      </c>
      <c r="BZ3" s="16" t="s">
        <v>49</v>
      </c>
      <c r="CA3" s="16" t="s">
        <v>3</v>
      </c>
      <c r="CE3" s="16"/>
      <c r="CF3" s="16" t="s">
        <v>1</v>
      </c>
      <c r="CG3" s="16" t="s">
        <v>49</v>
      </c>
      <c r="CH3" s="16" t="s">
        <v>3</v>
      </c>
      <c r="CL3" s="16"/>
      <c r="CM3" s="16" t="s">
        <v>1</v>
      </c>
      <c r="CN3" s="16" t="s">
        <v>49</v>
      </c>
      <c r="CO3" s="16" t="s">
        <v>3</v>
      </c>
      <c r="CQ3" s="16" t="s">
        <v>1</v>
      </c>
      <c r="CR3" s="16" t="s">
        <v>49</v>
      </c>
      <c r="CS3" s="16" t="s">
        <v>3</v>
      </c>
    </row>
    <row r="4" spans="1:97">
      <c r="A4" s="19" t="s">
        <v>985</v>
      </c>
      <c r="B4" s="19"/>
      <c r="D4" s="5">
        <v>40042.75</v>
      </c>
      <c r="E4" s="5">
        <v>0</v>
      </c>
      <c r="F4" s="5">
        <v>0</v>
      </c>
      <c r="G4" s="5">
        <v>40042.75</v>
      </c>
      <c r="H4" s="31"/>
      <c r="I4" s="5">
        <f>G4-H4</f>
        <v>40042.75</v>
      </c>
      <c r="K4" s="5">
        <v>59973.56</v>
      </c>
      <c r="L4" s="5">
        <v>0</v>
      </c>
      <c r="M4" s="5">
        <v>0</v>
      </c>
      <c r="N4" s="5">
        <v>59973.56</v>
      </c>
      <c r="O4" s="31"/>
      <c r="P4" s="5">
        <v>951.25</v>
      </c>
      <c r="R4" s="5">
        <v>205909.31</v>
      </c>
      <c r="S4" s="5">
        <v>0</v>
      </c>
      <c r="T4" s="5">
        <v>0</v>
      </c>
      <c r="U4" s="5">
        <v>205909.31</v>
      </c>
      <c r="V4" s="5">
        <v>205909.48</v>
      </c>
      <c r="W4" s="5">
        <v>0.17000000001280569</v>
      </c>
      <c r="Y4" s="5">
        <v>43491.82</v>
      </c>
      <c r="Z4" s="5">
        <v>0</v>
      </c>
      <c r="AA4" s="5">
        <v>0</v>
      </c>
      <c r="AB4" s="5">
        <v>43491.82</v>
      </c>
      <c r="AC4" s="88" t="s">
        <v>85</v>
      </c>
      <c r="AD4" s="5" t="e">
        <v>#VALUE!</v>
      </c>
      <c r="AF4" s="5">
        <v>176921.23</v>
      </c>
      <c r="AG4" s="5">
        <v>0</v>
      </c>
      <c r="AH4" s="5">
        <v>0</v>
      </c>
      <c r="AI4" s="5">
        <v>176921.23</v>
      </c>
      <c r="AJ4" s="5">
        <v>0</v>
      </c>
      <c r="AK4" s="5">
        <v>-176921.23</v>
      </c>
      <c r="AM4" s="5">
        <v>14820.47</v>
      </c>
      <c r="AN4" s="5">
        <v>0</v>
      </c>
      <c r="AO4" s="5">
        <v>0</v>
      </c>
      <c r="AP4" s="5">
        <v>14820.47</v>
      </c>
      <c r="AQ4" s="5">
        <v>0</v>
      </c>
      <c r="AR4" s="5">
        <v>-14820.47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BA4" s="20">
        <v>0</v>
      </c>
      <c r="BB4" s="20">
        <v>0</v>
      </c>
      <c r="BC4" s="5">
        <v>0</v>
      </c>
      <c r="BD4" s="5">
        <v>0</v>
      </c>
      <c r="BE4" s="5">
        <v>0</v>
      </c>
      <c r="BF4" s="5">
        <v>0</v>
      </c>
      <c r="BH4" s="20">
        <v>79411.570000000007</v>
      </c>
      <c r="BI4" s="20">
        <v>0</v>
      </c>
      <c r="BJ4" s="5">
        <v>0</v>
      </c>
      <c r="BK4" s="5">
        <v>79411.570000000007</v>
      </c>
      <c r="BL4" s="5">
        <v>0</v>
      </c>
      <c r="BM4" s="5">
        <v>-79411.570000000007</v>
      </c>
      <c r="BO4" s="20">
        <v>1622.39</v>
      </c>
      <c r="BP4" s="20">
        <v>0</v>
      </c>
      <c r="BQ4" s="5">
        <v>0</v>
      </c>
      <c r="BR4" s="5">
        <v>1622.39</v>
      </c>
      <c r="BS4" s="5">
        <v>0</v>
      </c>
      <c r="BT4" s="5">
        <v>-1622.39</v>
      </c>
      <c r="BV4" s="20">
        <v>2727.45</v>
      </c>
      <c r="BW4" s="20">
        <v>0</v>
      </c>
      <c r="BX4" s="5">
        <v>0</v>
      </c>
      <c r="BY4" s="5">
        <v>2727.45</v>
      </c>
      <c r="BZ4" s="5">
        <v>0</v>
      </c>
      <c r="CA4" s="5">
        <v>-2727.45</v>
      </c>
      <c r="CC4" s="20">
        <v>495334.9</v>
      </c>
      <c r="CD4" s="20">
        <v>0</v>
      </c>
      <c r="CE4" s="5">
        <v>0</v>
      </c>
      <c r="CF4" s="5">
        <v>495334.9</v>
      </c>
      <c r="CG4" s="5">
        <v>0</v>
      </c>
      <c r="CH4" s="5">
        <v>-495334.9</v>
      </c>
      <c r="CJ4" s="20">
        <v>0</v>
      </c>
      <c r="CK4" s="20">
        <v>0</v>
      </c>
      <c r="CL4" s="5">
        <v>0</v>
      </c>
      <c r="CM4" s="5">
        <v>0</v>
      </c>
      <c r="CN4" s="5">
        <v>0</v>
      </c>
      <c r="CO4" s="5">
        <v>0</v>
      </c>
      <c r="CQ4" s="20">
        <v>1120255.45</v>
      </c>
      <c r="CR4" s="20">
        <v>306877.11</v>
      </c>
      <c r="CS4" s="5">
        <v>-813378.34</v>
      </c>
    </row>
    <row r="5" spans="1:97">
      <c r="A5" s="19" t="s">
        <v>986</v>
      </c>
      <c r="B5" s="19"/>
      <c r="D5" s="5">
        <v>59740.71</v>
      </c>
      <c r="E5" s="5">
        <v>0</v>
      </c>
      <c r="F5" s="5">
        <v>0</v>
      </c>
      <c r="G5" s="5">
        <v>59740.71</v>
      </c>
      <c r="I5" s="5">
        <f t="shared" ref="I5:I25" si="0">G5-H5</f>
        <v>59740.71</v>
      </c>
      <c r="K5" s="5">
        <v>6585.27</v>
      </c>
      <c r="L5" s="5">
        <v>0</v>
      </c>
      <c r="M5" s="5">
        <v>0</v>
      </c>
      <c r="N5" s="5">
        <v>6585.27</v>
      </c>
      <c r="P5" s="5">
        <v>-0.18000000000029104</v>
      </c>
      <c r="R5" s="5">
        <v>10184.51</v>
      </c>
      <c r="S5" s="5">
        <v>0</v>
      </c>
      <c r="T5" s="5">
        <v>0</v>
      </c>
      <c r="U5" s="5">
        <v>10184.51</v>
      </c>
      <c r="V5" s="5">
        <v>10184.51</v>
      </c>
      <c r="W5" s="5">
        <v>0</v>
      </c>
      <c r="Y5" s="5">
        <v>1907.27</v>
      </c>
      <c r="Z5" s="5">
        <v>0</v>
      </c>
      <c r="AA5" s="5">
        <v>0</v>
      </c>
      <c r="AB5" s="5">
        <v>1907.27</v>
      </c>
      <c r="AC5" s="88" t="e">
        <v>#VALUE!</v>
      </c>
      <c r="AD5" s="5" t="e">
        <v>#VALUE!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BA5" s="20">
        <v>47719</v>
      </c>
      <c r="BB5" s="20">
        <v>0</v>
      </c>
      <c r="BC5" s="5">
        <v>0</v>
      </c>
      <c r="BD5" s="5">
        <v>47719</v>
      </c>
      <c r="BE5" s="5">
        <v>0</v>
      </c>
      <c r="BF5" s="5">
        <v>-47719</v>
      </c>
      <c r="BH5" s="20">
        <v>0</v>
      </c>
      <c r="BI5" s="20">
        <v>0</v>
      </c>
      <c r="BJ5" s="5">
        <v>0</v>
      </c>
      <c r="BK5" s="5">
        <v>0</v>
      </c>
      <c r="BL5" s="5">
        <v>0</v>
      </c>
      <c r="BM5" s="5">
        <v>0</v>
      </c>
      <c r="BO5" s="20">
        <v>0</v>
      </c>
      <c r="BP5" s="20">
        <v>0</v>
      </c>
      <c r="BQ5" s="5">
        <v>0</v>
      </c>
      <c r="BR5" s="5">
        <v>0</v>
      </c>
      <c r="BS5" s="5">
        <v>0</v>
      </c>
      <c r="BT5" s="5">
        <v>0</v>
      </c>
      <c r="BV5" s="20">
        <v>1768</v>
      </c>
      <c r="BW5" s="20">
        <v>0</v>
      </c>
      <c r="BX5" s="5">
        <v>0</v>
      </c>
      <c r="BY5" s="5">
        <v>1768</v>
      </c>
      <c r="BZ5" s="5">
        <v>0</v>
      </c>
      <c r="CA5" s="5">
        <v>-1768</v>
      </c>
      <c r="CC5" s="20">
        <v>35637.15</v>
      </c>
      <c r="CD5" s="20">
        <v>0</v>
      </c>
      <c r="CE5" s="5">
        <v>0</v>
      </c>
      <c r="CF5" s="5">
        <v>35637.15</v>
      </c>
      <c r="CG5" s="5">
        <v>0</v>
      </c>
      <c r="CH5" s="5">
        <v>-35637.15</v>
      </c>
      <c r="CJ5" s="20">
        <v>0</v>
      </c>
      <c r="CK5" s="20">
        <v>0</v>
      </c>
      <c r="CL5" s="5">
        <v>0</v>
      </c>
      <c r="CM5" s="5">
        <v>0</v>
      </c>
      <c r="CN5" s="5">
        <v>0</v>
      </c>
      <c r="CO5" s="5">
        <v>0</v>
      </c>
      <c r="CQ5" s="20">
        <v>163541.91</v>
      </c>
      <c r="CR5" s="20" t="e">
        <v>#VALUE!</v>
      </c>
      <c r="CS5" s="5" t="e">
        <v>#VALUE!</v>
      </c>
    </row>
    <row r="6" spans="1:97">
      <c r="A6" s="19" t="s">
        <v>987</v>
      </c>
      <c r="B6" s="19"/>
      <c r="D6" s="5">
        <v>3251</v>
      </c>
      <c r="E6" s="5">
        <v>0</v>
      </c>
      <c r="F6" s="5">
        <v>0</v>
      </c>
      <c r="G6" s="5">
        <v>3251</v>
      </c>
      <c r="I6" s="5">
        <f t="shared" si="0"/>
        <v>3251</v>
      </c>
      <c r="K6" s="5">
        <v>0</v>
      </c>
      <c r="L6" s="5">
        <v>0</v>
      </c>
      <c r="M6" s="5">
        <v>0</v>
      </c>
      <c r="N6" s="5">
        <v>0</v>
      </c>
      <c r="P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Y6" s="5">
        <v>0</v>
      </c>
      <c r="Z6" s="5">
        <v>0</v>
      </c>
      <c r="AA6" s="5">
        <v>0</v>
      </c>
      <c r="AB6" s="5">
        <v>0</v>
      </c>
      <c r="AC6" s="88" t="e">
        <v>#VALUE!</v>
      </c>
      <c r="AD6" s="5" t="e">
        <v>#VALUE!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BA6" s="20">
        <v>0</v>
      </c>
      <c r="BB6" s="20">
        <v>0</v>
      </c>
      <c r="BC6" s="5">
        <v>0</v>
      </c>
      <c r="BD6" s="5">
        <v>0</v>
      </c>
      <c r="BE6" s="5">
        <v>0</v>
      </c>
      <c r="BF6" s="5">
        <v>0</v>
      </c>
      <c r="BH6" s="20">
        <v>0</v>
      </c>
      <c r="BI6" s="20">
        <v>0</v>
      </c>
      <c r="BJ6" s="5">
        <v>0</v>
      </c>
      <c r="BK6" s="5">
        <v>0</v>
      </c>
      <c r="BL6" s="5">
        <v>0</v>
      </c>
      <c r="BM6" s="5">
        <v>0</v>
      </c>
      <c r="BO6" s="20">
        <v>0</v>
      </c>
      <c r="BP6" s="20">
        <v>0</v>
      </c>
      <c r="BQ6" s="5">
        <v>0</v>
      </c>
      <c r="BR6" s="5">
        <v>0</v>
      </c>
      <c r="BS6" s="5">
        <v>0</v>
      </c>
      <c r="BT6" s="5">
        <v>0</v>
      </c>
      <c r="BV6" s="20">
        <v>0</v>
      </c>
      <c r="BW6" s="20">
        <v>0</v>
      </c>
      <c r="BX6" s="5">
        <v>0</v>
      </c>
      <c r="BY6" s="5">
        <v>0</v>
      </c>
      <c r="BZ6" s="5">
        <v>0</v>
      </c>
      <c r="CA6" s="5">
        <v>0</v>
      </c>
      <c r="CC6" s="20">
        <v>0</v>
      </c>
      <c r="CD6" s="20">
        <v>0</v>
      </c>
      <c r="CE6" s="5">
        <v>0</v>
      </c>
      <c r="CF6" s="5">
        <v>0</v>
      </c>
      <c r="CG6" s="5">
        <v>0</v>
      </c>
      <c r="CH6" s="5">
        <v>0</v>
      </c>
      <c r="CJ6" s="20">
        <v>0</v>
      </c>
      <c r="CK6" s="20">
        <v>0</v>
      </c>
      <c r="CL6" s="5">
        <v>0</v>
      </c>
      <c r="CM6" s="5">
        <v>0</v>
      </c>
      <c r="CN6" s="5">
        <v>0</v>
      </c>
      <c r="CO6" s="5">
        <v>0</v>
      </c>
      <c r="CQ6" s="20">
        <v>3251</v>
      </c>
      <c r="CR6" s="20" t="e">
        <v>#VALUE!</v>
      </c>
      <c r="CS6" s="5" t="e">
        <v>#VALUE!</v>
      </c>
    </row>
    <row r="7" spans="1:97">
      <c r="A7" s="19" t="s">
        <v>988</v>
      </c>
      <c r="B7" s="19"/>
      <c r="D7" s="5">
        <v>24479.759999999998</v>
      </c>
      <c r="E7" s="5">
        <v>0</v>
      </c>
      <c r="F7" s="5">
        <v>0</v>
      </c>
      <c r="G7" s="5">
        <v>24479.759999999998</v>
      </c>
      <c r="I7" s="5">
        <f t="shared" si="0"/>
        <v>24479.759999999998</v>
      </c>
      <c r="K7" s="5">
        <v>4128.2</v>
      </c>
      <c r="L7" s="5">
        <v>0</v>
      </c>
      <c r="M7" s="5">
        <v>0</v>
      </c>
      <c r="N7" s="5">
        <v>4128.2</v>
      </c>
      <c r="P7" s="5">
        <v>0</v>
      </c>
      <c r="R7" s="5">
        <v>6222.77</v>
      </c>
      <c r="S7" s="5">
        <v>0</v>
      </c>
      <c r="T7" s="5">
        <v>0</v>
      </c>
      <c r="U7" s="5">
        <v>6222.77</v>
      </c>
      <c r="V7" s="5">
        <v>6222.77</v>
      </c>
      <c r="W7" s="5">
        <v>0</v>
      </c>
      <c r="Y7" s="5">
        <v>2072.8200000000002</v>
      </c>
      <c r="Z7" s="5">
        <v>0</v>
      </c>
      <c r="AA7" s="5">
        <v>0</v>
      </c>
      <c r="AB7" s="5">
        <v>2072.8200000000002</v>
      </c>
      <c r="AC7" s="88" t="e">
        <v>#VALUE!</v>
      </c>
      <c r="AD7" s="5" t="e">
        <v>#VALUE!</v>
      </c>
      <c r="AF7" s="5">
        <v>0</v>
      </c>
      <c r="AG7" s="5">
        <v>0</v>
      </c>
      <c r="AH7" s="5">
        <v>0</v>
      </c>
      <c r="AI7" s="5">
        <v>0</v>
      </c>
      <c r="AJ7" s="5">
        <v>100635.14</v>
      </c>
      <c r="AK7" s="5">
        <v>100635.14</v>
      </c>
      <c r="AM7" s="5">
        <v>0</v>
      </c>
      <c r="AN7" s="5">
        <v>0</v>
      </c>
      <c r="AO7" s="5">
        <v>0</v>
      </c>
      <c r="AP7" s="5">
        <v>0</v>
      </c>
      <c r="AQ7" s="5">
        <v>43144.63</v>
      </c>
      <c r="AR7" s="5">
        <v>43144.63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BA7" s="20">
        <v>49982.39</v>
      </c>
      <c r="BB7" s="20">
        <v>0</v>
      </c>
      <c r="BC7" s="5">
        <v>0</v>
      </c>
      <c r="BD7" s="5">
        <v>49982.39</v>
      </c>
      <c r="BE7" s="5">
        <v>0</v>
      </c>
      <c r="BF7" s="5">
        <v>-49982.39</v>
      </c>
      <c r="BH7" s="20">
        <v>0</v>
      </c>
      <c r="BI7" s="20">
        <v>0</v>
      </c>
      <c r="BJ7" s="5">
        <v>0</v>
      </c>
      <c r="BK7" s="5">
        <v>0</v>
      </c>
      <c r="BL7" s="5">
        <v>0</v>
      </c>
      <c r="BM7" s="5">
        <v>0</v>
      </c>
      <c r="BO7" s="20">
        <v>0</v>
      </c>
      <c r="BP7" s="20">
        <v>0</v>
      </c>
      <c r="BQ7" s="5">
        <v>0</v>
      </c>
      <c r="BR7" s="5">
        <v>0</v>
      </c>
      <c r="BS7" s="5">
        <v>0</v>
      </c>
      <c r="BT7" s="5">
        <v>0</v>
      </c>
      <c r="BV7" s="20">
        <v>4975</v>
      </c>
      <c r="BW7" s="20">
        <v>0</v>
      </c>
      <c r="BX7" s="5">
        <v>0</v>
      </c>
      <c r="BY7" s="5">
        <v>4975</v>
      </c>
      <c r="BZ7" s="5">
        <v>6511.58</v>
      </c>
      <c r="CA7" s="5">
        <v>1536.58</v>
      </c>
      <c r="CC7" s="20">
        <v>2347.5700000000002</v>
      </c>
      <c r="CD7" s="20">
        <v>0</v>
      </c>
      <c r="CE7" s="5">
        <v>0</v>
      </c>
      <c r="CF7" s="5">
        <v>2347.5700000000002</v>
      </c>
      <c r="CG7" s="5">
        <v>122716.74</v>
      </c>
      <c r="CH7" s="5">
        <v>120369.17</v>
      </c>
      <c r="CJ7" s="20">
        <v>0</v>
      </c>
      <c r="CK7" s="20">
        <v>0</v>
      </c>
      <c r="CL7" s="5">
        <v>0</v>
      </c>
      <c r="CM7" s="5">
        <v>0</v>
      </c>
      <c r="CN7" s="5">
        <v>0</v>
      </c>
      <c r="CO7" s="5">
        <v>0</v>
      </c>
      <c r="CQ7" s="20">
        <v>94208.51</v>
      </c>
      <c r="CR7" s="20" t="e">
        <v>#VALUE!</v>
      </c>
      <c r="CS7" s="5" t="e">
        <v>#VALUE!</v>
      </c>
    </row>
    <row r="8" spans="1:97">
      <c r="A8" s="19" t="s">
        <v>989</v>
      </c>
      <c r="B8" s="19"/>
      <c r="D8" s="5">
        <v>98122.25</v>
      </c>
      <c r="E8" s="5">
        <v>0</v>
      </c>
      <c r="F8" s="5">
        <v>0</v>
      </c>
      <c r="G8" s="5">
        <v>98122.25</v>
      </c>
      <c r="I8" s="5">
        <f t="shared" si="0"/>
        <v>98122.25</v>
      </c>
      <c r="K8" s="5">
        <v>2747.38</v>
      </c>
      <c r="L8" s="5">
        <v>0</v>
      </c>
      <c r="M8" s="5">
        <v>0</v>
      </c>
      <c r="N8" s="5">
        <v>2747.38</v>
      </c>
      <c r="P8" s="5">
        <v>0</v>
      </c>
      <c r="R8" s="5">
        <v>66539.320000000007</v>
      </c>
      <c r="S8" s="5">
        <v>0</v>
      </c>
      <c r="T8" s="5">
        <v>0</v>
      </c>
      <c r="U8" s="5">
        <v>66539.320000000007</v>
      </c>
      <c r="V8" s="5">
        <v>66539.320000000007</v>
      </c>
      <c r="W8" s="5">
        <v>0</v>
      </c>
      <c r="Y8" s="5">
        <v>3122.38</v>
      </c>
      <c r="Z8" s="5">
        <v>0</v>
      </c>
      <c r="AA8" s="5">
        <v>0</v>
      </c>
      <c r="AB8" s="5">
        <v>3122.38</v>
      </c>
      <c r="AC8" s="88" t="e">
        <v>#VALUE!</v>
      </c>
      <c r="AD8" s="5" t="e">
        <v>#VALUE!</v>
      </c>
      <c r="AF8" s="5">
        <v>0</v>
      </c>
      <c r="AG8" s="5">
        <v>0</v>
      </c>
      <c r="AH8" s="5">
        <v>0</v>
      </c>
      <c r="AI8" s="5">
        <v>0</v>
      </c>
      <c r="AJ8" s="5">
        <v>18764.45</v>
      </c>
      <c r="AK8" s="5">
        <v>18764.45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BA8" s="20">
        <v>27999</v>
      </c>
      <c r="BB8" s="20">
        <v>0</v>
      </c>
      <c r="BC8" s="5">
        <v>0</v>
      </c>
      <c r="BD8" s="5">
        <v>27999</v>
      </c>
      <c r="BE8" s="5">
        <v>23248.2</v>
      </c>
      <c r="BF8" s="5">
        <v>-4750.7999999999993</v>
      </c>
      <c r="BH8" s="20">
        <v>0</v>
      </c>
      <c r="BI8" s="20">
        <v>0</v>
      </c>
      <c r="BJ8" s="5">
        <v>0</v>
      </c>
      <c r="BK8" s="5">
        <v>0</v>
      </c>
      <c r="BL8" s="5">
        <v>819</v>
      </c>
      <c r="BM8" s="5">
        <v>819</v>
      </c>
      <c r="BO8" s="20">
        <v>0</v>
      </c>
      <c r="BP8" s="20">
        <v>0</v>
      </c>
      <c r="BQ8" s="5">
        <v>0</v>
      </c>
      <c r="BR8" s="5">
        <v>0</v>
      </c>
      <c r="BS8" s="5">
        <v>3811</v>
      </c>
      <c r="BT8" s="5">
        <v>3811</v>
      </c>
      <c r="BV8" s="20">
        <v>10968</v>
      </c>
      <c r="BW8" s="20">
        <v>0</v>
      </c>
      <c r="BX8" s="5">
        <v>0</v>
      </c>
      <c r="BY8" s="5">
        <v>10968</v>
      </c>
      <c r="BZ8" s="5">
        <v>5790</v>
      </c>
      <c r="CA8" s="5">
        <v>-5178</v>
      </c>
      <c r="CC8" s="20">
        <v>14983.23</v>
      </c>
      <c r="CD8" s="20">
        <v>0</v>
      </c>
      <c r="CE8" s="5">
        <v>0</v>
      </c>
      <c r="CF8" s="5">
        <v>14983.23</v>
      </c>
      <c r="CG8" s="5">
        <v>325918.21000000002</v>
      </c>
      <c r="CH8" s="5">
        <v>310934.98000000004</v>
      </c>
      <c r="CJ8" s="20">
        <v>0</v>
      </c>
      <c r="CK8" s="20">
        <v>0</v>
      </c>
      <c r="CL8" s="5">
        <v>0</v>
      </c>
      <c r="CM8" s="5">
        <v>0</v>
      </c>
      <c r="CN8" s="5">
        <v>1629.97</v>
      </c>
      <c r="CO8" s="5">
        <v>1629.97</v>
      </c>
      <c r="CQ8" s="20">
        <v>224481.56000000003</v>
      </c>
      <c r="CR8" s="20" t="e">
        <v>#VALUE!</v>
      </c>
      <c r="CS8" s="5" t="e">
        <v>#VALUE!</v>
      </c>
    </row>
    <row r="9" spans="1:97">
      <c r="A9" s="19" t="s">
        <v>990</v>
      </c>
      <c r="B9" s="19"/>
      <c r="D9" s="5">
        <v>34095.15</v>
      </c>
      <c r="E9" s="5">
        <v>0</v>
      </c>
      <c r="F9" s="5">
        <v>0</v>
      </c>
      <c r="G9" s="5">
        <v>34095.15</v>
      </c>
      <c r="I9" s="5">
        <f t="shared" si="0"/>
        <v>34095.15</v>
      </c>
      <c r="K9" s="5">
        <v>5774.77</v>
      </c>
      <c r="L9" s="5">
        <v>0</v>
      </c>
      <c r="M9" s="5">
        <v>0</v>
      </c>
      <c r="N9" s="5">
        <v>5774.77</v>
      </c>
      <c r="P9" s="5">
        <v>0</v>
      </c>
      <c r="R9" s="5">
        <v>26699.48</v>
      </c>
      <c r="S9" s="5">
        <v>0</v>
      </c>
      <c r="T9" s="5">
        <v>0</v>
      </c>
      <c r="U9" s="5">
        <v>26699.48</v>
      </c>
      <c r="V9" s="5">
        <v>26699.48</v>
      </c>
      <c r="W9" s="5">
        <v>0</v>
      </c>
      <c r="Y9" s="5">
        <v>2194.94</v>
      </c>
      <c r="Z9" s="5">
        <v>0</v>
      </c>
      <c r="AA9" s="5">
        <v>0</v>
      </c>
      <c r="AB9" s="5">
        <v>2194.94</v>
      </c>
      <c r="AC9" s="88" t="e">
        <v>#VALUE!</v>
      </c>
      <c r="AD9" s="5" t="e">
        <v>#VALUE!</v>
      </c>
      <c r="AF9" s="5">
        <v>0</v>
      </c>
      <c r="AG9" s="5">
        <v>0</v>
      </c>
      <c r="AH9" s="5">
        <v>0</v>
      </c>
      <c r="AI9" s="5">
        <v>0</v>
      </c>
      <c r="AJ9" s="5">
        <v>8416.7999999999993</v>
      </c>
      <c r="AK9" s="5">
        <v>8416.7999999999993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BA9" s="20">
        <v>9745</v>
      </c>
      <c r="BB9" s="20">
        <v>0</v>
      </c>
      <c r="BC9" s="5">
        <v>0</v>
      </c>
      <c r="BD9" s="5">
        <v>9745</v>
      </c>
      <c r="BE9" s="5">
        <v>0</v>
      </c>
      <c r="BF9" s="5">
        <v>-9745</v>
      </c>
      <c r="BH9" s="20">
        <v>0</v>
      </c>
      <c r="BI9" s="20">
        <v>0</v>
      </c>
      <c r="BJ9" s="5">
        <v>0</v>
      </c>
      <c r="BK9" s="5">
        <v>0</v>
      </c>
      <c r="BL9" s="5">
        <v>0</v>
      </c>
      <c r="BM9" s="5">
        <v>0</v>
      </c>
      <c r="BO9" s="20">
        <v>0</v>
      </c>
      <c r="BP9" s="20">
        <v>0</v>
      </c>
      <c r="BQ9" s="5">
        <v>0</v>
      </c>
      <c r="BR9" s="5">
        <v>0</v>
      </c>
      <c r="BS9" s="5">
        <v>0</v>
      </c>
      <c r="BT9" s="5">
        <v>0</v>
      </c>
      <c r="BV9" s="20">
        <v>3040</v>
      </c>
      <c r="BW9" s="20">
        <v>0</v>
      </c>
      <c r="BX9" s="5">
        <v>0</v>
      </c>
      <c r="BY9" s="5">
        <v>3040</v>
      </c>
      <c r="BZ9" s="5">
        <v>0</v>
      </c>
      <c r="CA9" s="5">
        <v>-3040</v>
      </c>
      <c r="CC9" s="20">
        <v>0</v>
      </c>
      <c r="CD9" s="20">
        <v>0</v>
      </c>
      <c r="CE9" s="5">
        <v>0</v>
      </c>
      <c r="CF9" s="5">
        <v>0</v>
      </c>
      <c r="CG9" s="5">
        <v>0</v>
      </c>
      <c r="CH9" s="5">
        <v>0</v>
      </c>
      <c r="CJ9" s="20">
        <v>0</v>
      </c>
      <c r="CK9" s="20">
        <v>0</v>
      </c>
      <c r="CL9" s="5">
        <v>0</v>
      </c>
      <c r="CM9" s="5">
        <v>0</v>
      </c>
      <c r="CN9" s="5">
        <v>0</v>
      </c>
      <c r="CO9" s="5">
        <v>0</v>
      </c>
      <c r="CQ9" s="20">
        <v>81549.340000000011</v>
      </c>
      <c r="CR9" s="20" t="e">
        <v>#VALUE!</v>
      </c>
      <c r="CS9" s="5" t="e">
        <v>#VALUE!</v>
      </c>
    </row>
    <row r="10" spans="1:97">
      <c r="A10" s="19" t="s">
        <v>991</v>
      </c>
      <c r="B10" s="19"/>
      <c r="D10" s="5">
        <v>29270.51</v>
      </c>
      <c r="E10" s="5">
        <v>0</v>
      </c>
      <c r="F10" s="5">
        <v>0</v>
      </c>
      <c r="G10" s="5">
        <v>29270.51</v>
      </c>
      <c r="I10" s="5">
        <f t="shared" si="0"/>
        <v>29270.51</v>
      </c>
      <c r="K10" s="5">
        <v>2866.54</v>
      </c>
      <c r="L10" s="5">
        <v>0</v>
      </c>
      <c r="M10" s="5">
        <v>0</v>
      </c>
      <c r="N10" s="5">
        <v>2866.54</v>
      </c>
      <c r="P10" s="5">
        <v>0</v>
      </c>
      <c r="R10" s="5">
        <v>67300.95</v>
      </c>
      <c r="S10" s="5">
        <v>0</v>
      </c>
      <c r="T10" s="5">
        <v>0</v>
      </c>
      <c r="U10" s="5">
        <v>67300.95</v>
      </c>
      <c r="V10" s="5">
        <v>67300.95</v>
      </c>
      <c r="W10" s="5">
        <v>0</v>
      </c>
      <c r="Y10" s="5">
        <v>2567.02</v>
      </c>
      <c r="Z10" s="5">
        <v>0</v>
      </c>
      <c r="AA10" s="5">
        <v>0</v>
      </c>
      <c r="AB10" s="5">
        <v>2567.02</v>
      </c>
      <c r="AC10" s="88" t="e">
        <v>#VALUE!</v>
      </c>
      <c r="AD10" s="5" t="e">
        <v>#VALUE!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BA10" s="20">
        <v>34569</v>
      </c>
      <c r="BB10" s="20">
        <v>0</v>
      </c>
      <c r="BC10" s="5">
        <v>0</v>
      </c>
      <c r="BD10" s="5">
        <v>34569</v>
      </c>
      <c r="BE10" s="5">
        <v>0</v>
      </c>
      <c r="BF10" s="5">
        <v>-34569</v>
      </c>
      <c r="BH10" s="20">
        <v>0</v>
      </c>
      <c r="BI10" s="20">
        <v>0</v>
      </c>
      <c r="BJ10" s="5">
        <v>0</v>
      </c>
      <c r="BK10" s="5">
        <v>0</v>
      </c>
      <c r="BL10" s="5">
        <v>0</v>
      </c>
      <c r="BM10" s="5">
        <v>0</v>
      </c>
      <c r="BO10" s="20">
        <v>0</v>
      </c>
      <c r="BP10" s="20">
        <v>0</v>
      </c>
      <c r="BQ10" s="5">
        <v>0</v>
      </c>
      <c r="BR10" s="5">
        <v>0</v>
      </c>
      <c r="BS10" s="5">
        <v>0</v>
      </c>
      <c r="BT10" s="5">
        <v>0</v>
      </c>
      <c r="BV10" s="20">
        <v>5178.9399999999996</v>
      </c>
      <c r="BW10" s="20">
        <v>0</v>
      </c>
      <c r="BX10" s="5">
        <v>0</v>
      </c>
      <c r="BY10" s="5">
        <v>5178.9399999999996</v>
      </c>
      <c r="BZ10" s="5">
        <v>0</v>
      </c>
      <c r="CA10" s="5">
        <v>-5178.9399999999996</v>
      </c>
      <c r="CC10" s="20">
        <v>105914</v>
      </c>
      <c r="CD10" s="20">
        <v>0</v>
      </c>
      <c r="CE10" s="5">
        <v>0</v>
      </c>
      <c r="CF10" s="5">
        <v>105914</v>
      </c>
      <c r="CG10" s="5">
        <v>0</v>
      </c>
      <c r="CH10" s="5">
        <v>-105914</v>
      </c>
      <c r="CJ10" s="20">
        <v>0</v>
      </c>
      <c r="CK10" s="20">
        <v>0</v>
      </c>
      <c r="CL10" s="5">
        <v>0</v>
      </c>
      <c r="CM10" s="5">
        <v>0</v>
      </c>
      <c r="CN10" s="5">
        <v>0</v>
      </c>
      <c r="CO10" s="5">
        <v>0</v>
      </c>
      <c r="CQ10" s="20">
        <v>247666.96</v>
      </c>
      <c r="CR10" s="20" t="e">
        <v>#VALUE!</v>
      </c>
      <c r="CS10" s="5" t="e">
        <v>#VALUE!</v>
      </c>
    </row>
    <row r="11" spans="1:97">
      <c r="A11" s="19" t="s">
        <v>992</v>
      </c>
      <c r="B11" s="19"/>
      <c r="D11" s="5">
        <v>658200.73</v>
      </c>
      <c r="E11" s="5">
        <v>0</v>
      </c>
      <c r="F11" s="5">
        <v>0</v>
      </c>
      <c r="G11" s="5">
        <v>658200.73</v>
      </c>
      <c r="I11" s="5">
        <f t="shared" si="0"/>
        <v>658200.73</v>
      </c>
      <c r="K11" s="5">
        <v>9092.17</v>
      </c>
      <c r="L11" s="5">
        <v>0</v>
      </c>
      <c r="M11" s="5">
        <v>0</v>
      </c>
      <c r="N11" s="5">
        <v>9092.17</v>
      </c>
      <c r="P11" s="5">
        <v>0</v>
      </c>
      <c r="R11" s="5">
        <v>5407</v>
      </c>
      <c r="S11" s="5">
        <v>0</v>
      </c>
      <c r="T11" s="5">
        <v>0</v>
      </c>
      <c r="U11" s="5">
        <v>5407</v>
      </c>
      <c r="V11" s="5">
        <v>5407</v>
      </c>
      <c r="W11" s="5">
        <v>0</v>
      </c>
      <c r="Y11" s="5">
        <v>2274</v>
      </c>
      <c r="Z11" s="5">
        <v>0</v>
      </c>
      <c r="AA11" s="5">
        <v>0</v>
      </c>
      <c r="AB11" s="5">
        <v>2274</v>
      </c>
      <c r="AC11" s="88" t="e">
        <v>#VALUE!</v>
      </c>
      <c r="AD11" s="5" t="e">
        <v>#VALUE!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BA11" s="20">
        <v>573461.57999999996</v>
      </c>
      <c r="BB11" s="20">
        <v>0</v>
      </c>
      <c r="BC11" s="5">
        <v>0</v>
      </c>
      <c r="BD11" s="5">
        <v>573461.57999999996</v>
      </c>
      <c r="BE11" s="5">
        <v>0</v>
      </c>
      <c r="BF11" s="5">
        <v>-573461.57999999996</v>
      </c>
      <c r="BH11" s="20">
        <v>16575</v>
      </c>
      <c r="BI11" s="20">
        <v>0</v>
      </c>
      <c r="BJ11" s="5">
        <v>0</v>
      </c>
      <c r="BK11" s="5">
        <v>16575</v>
      </c>
      <c r="BL11" s="5">
        <v>0</v>
      </c>
      <c r="BM11" s="5">
        <v>-16575</v>
      </c>
      <c r="BO11" s="20">
        <v>0</v>
      </c>
      <c r="BP11" s="20">
        <v>0</v>
      </c>
      <c r="BQ11" s="5">
        <v>0</v>
      </c>
      <c r="BR11" s="5">
        <v>0</v>
      </c>
      <c r="BS11" s="5">
        <v>0</v>
      </c>
      <c r="BT11" s="5">
        <v>0</v>
      </c>
      <c r="BV11" s="20">
        <v>2745</v>
      </c>
      <c r="BW11" s="20">
        <v>0</v>
      </c>
      <c r="BX11" s="5">
        <v>0</v>
      </c>
      <c r="BY11" s="5">
        <v>2745</v>
      </c>
      <c r="BZ11" s="5">
        <v>0</v>
      </c>
      <c r="CA11" s="5">
        <v>-2745</v>
      </c>
      <c r="CC11" s="20">
        <v>227277.27</v>
      </c>
      <c r="CD11" s="20">
        <v>0</v>
      </c>
      <c r="CE11" s="5">
        <v>0</v>
      </c>
      <c r="CF11" s="5">
        <v>227277.27</v>
      </c>
      <c r="CG11" s="5">
        <v>0</v>
      </c>
      <c r="CH11" s="5">
        <v>-227277.27</v>
      </c>
      <c r="CJ11" s="20">
        <v>0</v>
      </c>
      <c r="CK11" s="20">
        <v>0</v>
      </c>
      <c r="CL11" s="5">
        <v>0</v>
      </c>
      <c r="CM11" s="5">
        <v>0</v>
      </c>
      <c r="CN11" s="5">
        <v>0</v>
      </c>
      <c r="CO11" s="5">
        <v>0</v>
      </c>
      <c r="CQ11" s="20">
        <v>1495032.75</v>
      </c>
      <c r="CR11" s="20" t="e">
        <v>#VALUE!</v>
      </c>
      <c r="CS11" s="5" t="e">
        <v>#VALUE!</v>
      </c>
    </row>
    <row r="12" spans="1:97">
      <c r="A12" s="19" t="s">
        <v>993</v>
      </c>
      <c r="B12" s="19"/>
      <c r="D12" s="5">
        <v>11175</v>
      </c>
      <c r="E12" s="5">
        <v>0</v>
      </c>
      <c r="F12" s="5">
        <v>0</v>
      </c>
      <c r="G12" s="5">
        <v>11175</v>
      </c>
      <c r="I12" s="5">
        <f t="shared" si="0"/>
        <v>11175</v>
      </c>
      <c r="K12" s="5">
        <v>2258.1799999999998</v>
      </c>
      <c r="L12" s="5">
        <v>0</v>
      </c>
      <c r="M12" s="5">
        <v>0</v>
      </c>
      <c r="N12" s="5">
        <v>2258.1799999999998</v>
      </c>
      <c r="P12" s="5">
        <v>0</v>
      </c>
      <c r="R12" s="5">
        <v>738925</v>
      </c>
      <c r="S12" s="5">
        <v>0</v>
      </c>
      <c r="T12" s="5">
        <v>0</v>
      </c>
      <c r="U12" s="5">
        <v>738925</v>
      </c>
      <c r="V12" s="5">
        <v>738925</v>
      </c>
      <c r="W12" s="5">
        <v>0</v>
      </c>
      <c r="Y12" s="5">
        <v>383.08</v>
      </c>
      <c r="Z12" s="5">
        <v>0</v>
      </c>
      <c r="AA12" s="5">
        <v>0</v>
      </c>
      <c r="AB12" s="5">
        <v>383.08</v>
      </c>
      <c r="AC12" s="88" t="e">
        <v>#VALUE!</v>
      </c>
      <c r="AD12" s="5" t="e">
        <v>#VALUE!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BA12" s="20">
        <v>0</v>
      </c>
      <c r="BB12" s="20">
        <v>0</v>
      </c>
      <c r="BC12" s="5">
        <v>0</v>
      </c>
      <c r="BD12" s="5">
        <v>0</v>
      </c>
      <c r="BE12" s="5">
        <v>0</v>
      </c>
      <c r="BF12" s="5">
        <v>0</v>
      </c>
      <c r="BH12" s="20">
        <v>3500</v>
      </c>
      <c r="BI12" s="20">
        <v>0</v>
      </c>
      <c r="BJ12" s="5">
        <v>0</v>
      </c>
      <c r="BK12" s="5">
        <v>3500</v>
      </c>
      <c r="BL12" s="5">
        <v>0</v>
      </c>
      <c r="BM12" s="5">
        <v>-3500</v>
      </c>
      <c r="BO12" s="20">
        <v>0</v>
      </c>
      <c r="BP12" s="20">
        <v>0</v>
      </c>
      <c r="BQ12" s="5">
        <v>0</v>
      </c>
      <c r="BR12" s="5">
        <v>0</v>
      </c>
      <c r="BS12" s="5">
        <v>0</v>
      </c>
      <c r="BT12" s="5">
        <v>0</v>
      </c>
      <c r="BV12" s="20">
        <v>0</v>
      </c>
      <c r="BW12" s="20">
        <v>0</v>
      </c>
      <c r="BX12" s="5">
        <v>0</v>
      </c>
      <c r="BY12" s="5">
        <v>0</v>
      </c>
      <c r="BZ12" s="5">
        <v>0</v>
      </c>
      <c r="CA12" s="5">
        <v>0</v>
      </c>
      <c r="CC12" s="20">
        <v>0</v>
      </c>
      <c r="CD12" s="20">
        <v>0</v>
      </c>
      <c r="CE12" s="5">
        <v>0</v>
      </c>
      <c r="CF12" s="5">
        <v>0</v>
      </c>
      <c r="CG12" s="5">
        <v>0</v>
      </c>
      <c r="CH12" s="5">
        <v>0</v>
      </c>
      <c r="CJ12" s="20">
        <v>0</v>
      </c>
      <c r="CK12" s="20">
        <v>0</v>
      </c>
      <c r="CL12" s="5">
        <v>0</v>
      </c>
      <c r="CM12" s="5">
        <v>0</v>
      </c>
      <c r="CN12" s="5">
        <v>0</v>
      </c>
      <c r="CO12" s="5">
        <v>0</v>
      </c>
      <c r="CQ12" s="20">
        <v>756241.26</v>
      </c>
      <c r="CR12" s="20" t="e">
        <v>#VALUE!</v>
      </c>
      <c r="CS12" s="5" t="e">
        <v>#VALUE!</v>
      </c>
    </row>
    <row r="13" spans="1:97">
      <c r="A13" s="19" t="s">
        <v>994</v>
      </c>
      <c r="B13" s="19"/>
      <c r="D13" s="5">
        <v>73664.91</v>
      </c>
      <c r="E13" s="5">
        <v>0</v>
      </c>
      <c r="F13" s="5">
        <v>0</v>
      </c>
      <c r="G13" s="5">
        <v>73664.91</v>
      </c>
      <c r="I13" s="5">
        <f t="shared" si="0"/>
        <v>73664.91</v>
      </c>
      <c r="K13" s="5">
        <v>34768.75</v>
      </c>
      <c r="L13" s="5">
        <v>0</v>
      </c>
      <c r="M13" s="5">
        <v>0</v>
      </c>
      <c r="N13" s="5">
        <v>34768.75</v>
      </c>
      <c r="P13" s="5">
        <v>0</v>
      </c>
      <c r="R13" s="5">
        <v>84807.62</v>
      </c>
      <c r="S13" s="5">
        <v>0</v>
      </c>
      <c r="T13" s="5">
        <v>0</v>
      </c>
      <c r="U13" s="5">
        <v>84807.62</v>
      </c>
      <c r="V13" s="5">
        <v>84807.62</v>
      </c>
      <c r="W13" s="5">
        <v>0</v>
      </c>
      <c r="Y13" s="5">
        <v>6324.81</v>
      </c>
      <c r="Z13" s="5">
        <v>0</v>
      </c>
      <c r="AA13" s="5">
        <v>0</v>
      </c>
      <c r="AB13" s="5">
        <v>6324.81</v>
      </c>
      <c r="AC13" s="88" t="e">
        <v>#VALUE!</v>
      </c>
      <c r="AD13" s="5" t="e">
        <v>#VALUE!</v>
      </c>
      <c r="AF13" s="5">
        <v>4171.4399999999996</v>
      </c>
      <c r="AG13" s="5">
        <v>0</v>
      </c>
      <c r="AH13" s="5">
        <v>0</v>
      </c>
      <c r="AI13" s="5">
        <v>4171.4399999999996</v>
      </c>
      <c r="AJ13" s="5">
        <v>0</v>
      </c>
      <c r="AK13" s="5">
        <v>-4171.4399999999996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BA13" s="20">
        <v>35621.31</v>
      </c>
      <c r="BB13" s="20">
        <v>0</v>
      </c>
      <c r="BC13" s="5">
        <v>0</v>
      </c>
      <c r="BD13" s="5">
        <v>35621.31</v>
      </c>
      <c r="BE13" s="5">
        <v>0</v>
      </c>
      <c r="BF13" s="5">
        <v>-35621.31</v>
      </c>
      <c r="BH13" s="20">
        <v>0</v>
      </c>
      <c r="BI13" s="20">
        <v>0</v>
      </c>
      <c r="BJ13" s="5">
        <v>0</v>
      </c>
      <c r="BK13" s="5">
        <v>0</v>
      </c>
      <c r="BL13" s="5">
        <v>0</v>
      </c>
      <c r="BM13" s="5">
        <v>0</v>
      </c>
      <c r="BO13" s="20">
        <v>0</v>
      </c>
      <c r="BP13" s="20">
        <v>0</v>
      </c>
      <c r="BQ13" s="5">
        <v>0</v>
      </c>
      <c r="BR13" s="5">
        <v>0</v>
      </c>
      <c r="BS13" s="5">
        <v>0</v>
      </c>
      <c r="BT13" s="5">
        <v>0</v>
      </c>
      <c r="BV13" s="20">
        <v>6910</v>
      </c>
      <c r="BW13" s="20">
        <v>0</v>
      </c>
      <c r="BX13" s="5">
        <v>0</v>
      </c>
      <c r="BY13" s="5">
        <v>6910</v>
      </c>
      <c r="BZ13" s="5">
        <v>0</v>
      </c>
      <c r="CA13" s="5">
        <v>-6910</v>
      </c>
      <c r="CC13" s="20">
        <v>238240.43</v>
      </c>
      <c r="CD13" s="20">
        <v>0</v>
      </c>
      <c r="CE13" s="5">
        <v>0</v>
      </c>
      <c r="CF13" s="5">
        <v>238240.43</v>
      </c>
      <c r="CG13" s="5">
        <v>0</v>
      </c>
      <c r="CH13" s="5">
        <v>-238240.43</v>
      </c>
      <c r="CJ13" s="20">
        <v>0</v>
      </c>
      <c r="CK13" s="20">
        <v>0</v>
      </c>
      <c r="CL13" s="5">
        <v>0</v>
      </c>
      <c r="CM13" s="5">
        <v>0</v>
      </c>
      <c r="CN13" s="5">
        <v>0</v>
      </c>
      <c r="CO13" s="5">
        <v>0</v>
      </c>
      <c r="CQ13" s="20">
        <v>484509.27</v>
      </c>
      <c r="CR13" s="20" t="e">
        <v>#VALUE!</v>
      </c>
      <c r="CS13" s="5" t="e">
        <v>#VALUE!</v>
      </c>
    </row>
    <row r="14" spans="1:97">
      <c r="A14" s="19" t="s">
        <v>995</v>
      </c>
      <c r="B14" s="19"/>
      <c r="D14" s="5">
        <v>86529.8</v>
      </c>
      <c r="E14" s="5">
        <v>0</v>
      </c>
      <c r="F14" s="5">
        <v>0</v>
      </c>
      <c r="G14" s="5">
        <v>86529.8</v>
      </c>
      <c r="I14" s="5">
        <f t="shared" si="0"/>
        <v>86529.8</v>
      </c>
      <c r="K14" s="5">
        <v>2743.3</v>
      </c>
      <c r="L14" s="5">
        <v>0</v>
      </c>
      <c r="M14" s="5">
        <v>0</v>
      </c>
      <c r="N14" s="5">
        <v>2743.3</v>
      </c>
      <c r="P14" s="5">
        <v>0</v>
      </c>
      <c r="R14" s="5">
        <v>2707.52</v>
      </c>
      <c r="S14" s="5">
        <v>0</v>
      </c>
      <c r="T14" s="5">
        <v>0</v>
      </c>
      <c r="U14" s="5">
        <v>2707.52</v>
      </c>
      <c r="V14" s="5">
        <v>2707.62</v>
      </c>
      <c r="W14" s="5">
        <v>9.9999999999909051E-2</v>
      </c>
      <c r="Y14" s="5">
        <v>948.12</v>
      </c>
      <c r="Z14" s="5">
        <v>0</v>
      </c>
      <c r="AA14" s="5">
        <v>0</v>
      </c>
      <c r="AB14" s="5">
        <v>948.12</v>
      </c>
      <c r="AC14" s="88" t="e">
        <v>#VALUE!</v>
      </c>
      <c r="AD14" s="5" t="e">
        <v>#VALUE!</v>
      </c>
      <c r="AF14" s="5">
        <v>0</v>
      </c>
      <c r="AG14" s="5">
        <v>0</v>
      </c>
      <c r="AH14" s="5">
        <v>0</v>
      </c>
      <c r="AI14" s="5">
        <v>0</v>
      </c>
      <c r="AJ14" s="5">
        <v>11272.58</v>
      </c>
      <c r="AK14" s="5">
        <v>11272.58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BA14" s="20">
        <v>13032.06</v>
      </c>
      <c r="BB14" s="20">
        <v>0</v>
      </c>
      <c r="BC14" s="5">
        <v>0</v>
      </c>
      <c r="BD14" s="5">
        <v>13032.06</v>
      </c>
      <c r="BE14" s="5">
        <v>0</v>
      </c>
      <c r="BF14" s="5">
        <v>-13032.06</v>
      </c>
      <c r="BH14" s="20">
        <v>0</v>
      </c>
      <c r="BI14" s="20">
        <v>0</v>
      </c>
      <c r="BJ14" s="5">
        <v>0</v>
      </c>
      <c r="BK14" s="5">
        <v>0</v>
      </c>
      <c r="BL14" s="5">
        <v>0</v>
      </c>
      <c r="BM14" s="5">
        <v>0</v>
      </c>
      <c r="BO14" s="20">
        <v>0</v>
      </c>
      <c r="BP14" s="20">
        <v>0</v>
      </c>
      <c r="BQ14" s="5">
        <v>0</v>
      </c>
      <c r="BR14" s="5">
        <v>0</v>
      </c>
      <c r="BS14" s="5">
        <v>0</v>
      </c>
      <c r="BT14" s="5">
        <v>0</v>
      </c>
      <c r="BV14" s="20">
        <v>5366</v>
      </c>
      <c r="BW14" s="20">
        <v>0</v>
      </c>
      <c r="BX14" s="5">
        <v>0</v>
      </c>
      <c r="BY14" s="5">
        <v>5366</v>
      </c>
      <c r="BZ14" s="5">
        <v>0</v>
      </c>
      <c r="CA14" s="5">
        <v>-5366</v>
      </c>
      <c r="CC14" s="20">
        <v>0</v>
      </c>
      <c r="CD14" s="20">
        <v>0</v>
      </c>
      <c r="CE14" s="5">
        <v>0</v>
      </c>
      <c r="CF14" s="5">
        <v>0</v>
      </c>
      <c r="CG14" s="5">
        <v>27652</v>
      </c>
      <c r="CH14" s="5">
        <v>27652</v>
      </c>
      <c r="CJ14" s="20">
        <v>0</v>
      </c>
      <c r="CK14" s="20">
        <v>0</v>
      </c>
      <c r="CL14" s="5">
        <v>0</v>
      </c>
      <c r="CM14" s="5">
        <v>0</v>
      </c>
      <c r="CN14" s="5">
        <v>0</v>
      </c>
      <c r="CO14" s="5">
        <v>0</v>
      </c>
      <c r="CQ14" s="20">
        <v>111326.8</v>
      </c>
      <c r="CR14" s="20" t="e">
        <v>#VALUE!</v>
      </c>
      <c r="CS14" s="5" t="e">
        <v>#VALUE!</v>
      </c>
    </row>
    <row r="15" spans="1:97">
      <c r="A15" s="19" t="s">
        <v>996</v>
      </c>
      <c r="B15" s="19"/>
      <c r="D15" s="5">
        <v>0</v>
      </c>
      <c r="E15" s="5">
        <v>0</v>
      </c>
      <c r="F15" s="5">
        <v>0</v>
      </c>
      <c r="G15" s="5">
        <v>0</v>
      </c>
      <c r="I15" s="5">
        <f t="shared" si="0"/>
        <v>0</v>
      </c>
      <c r="K15" s="5">
        <v>0</v>
      </c>
      <c r="L15" s="5">
        <v>0</v>
      </c>
      <c r="M15" s="5">
        <v>0</v>
      </c>
      <c r="N15" s="5">
        <v>0</v>
      </c>
      <c r="P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Y15" s="5">
        <v>0</v>
      </c>
      <c r="Z15" s="5">
        <v>0</v>
      </c>
      <c r="AA15" s="5">
        <v>0</v>
      </c>
      <c r="AB15" s="5">
        <v>0</v>
      </c>
      <c r="AC15" s="88" t="e">
        <v>#VALUE!</v>
      </c>
      <c r="AD15" s="5" t="e">
        <v>#VALUE!</v>
      </c>
      <c r="AF15" s="5">
        <v>0</v>
      </c>
      <c r="AG15" s="5">
        <v>0</v>
      </c>
      <c r="AH15" s="5">
        <v>0</v>
      </c>
      <c r="AI15" s="5">
        <v>0</v>
      </c>
      <c r="AJ15" s="5">
        <v>2408.13</v>
      </c>
      <c r="AK15" s="5">
        <v>2408.13</v>
      </c>
      <c r="AM15" s="5">
        <v>946</v>
      </c>
      <c r="AN15" s="5">
        <v>0</v>
      </c>
      <c r="AO15" s="5">
        <v>0</v>
      </c>
      <c r="AP15" s="5">
        <v>946</v>
      </c>
      <c r="AQ15" s="5">
        <v>0</v>
      </c>
      <c r="AR15" s="5">
        <v>-946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BA15" s="20">
        <v>0</v>
      </c>
      <c r="BB15" s="20">
        <v>0</v>
      </c>
      <c r="BC15" s="5">
        <v>0</v>
      </c>
      <c r="BD15" s="5">
        <v>0</v>
      </c>
      <c r="BE15" s="5">
        <v>0</v>
      </c>
      <c r="BF15" s="5">
        <v>0</v>
      </c>
      <c r="BH15" s="20">
        <v>0</v>
      </c>
      <c r="BI15" s="20">
        <v>0</v>
      </c>
      <c r="BJ15" s="5">
        <v>0</v>
      </c>
      <c r="BK15" s="5">
        <v>0</v>
      </c>
      <c r="BL15" s="5">
        <v>0</v>
      </c>
      <c r="BM15" s="5">
        <v>0</v>
      </c>
      <c r="BO15" s="20">
        <v>0</v>
      </c>
      <c r="BP15" s="20">
        <v>0</v>
      </c>
      <c r="BQ15" s="5">
        <v>0</v>
      </c>
      <c r="BR15" s="5">
        <v>0</v>
      </c>
      <c r="BS15" s="5">
        <v>0</v>
      </c>
      <c r="BT15" s="5">
        <v>0</v>
      </c>
      <c r="BV15" s="20">
        <v>0</v>
      </c>
      <c r="BW15" s="20">
        <v>0</v>
      </c>
      <c r="BX15" s="5">
        <v>0</v>
      </c>
      <c r="BY15" s="5">
        <v>0</v>
      </c>
      <c r="BZ15" s="5">
        <v>0</v>
      </c>
      <c r="CA15" s="5">
        <v>0</v>
      </c>
      <c r="CC15" s="20">
        <v>0</v>
      </c>
      <c r="CD15" s="20">
        <v>0</v>
      </c>
      <c r="CE15" s="5">
        <v>0</v>
      </c>
      <c r="CF15" s="5">
        <v>0</v>
      </c>
      <c r="CG15" s="5">
        <v>166047.6</v>
      </c>
      <c r="CH15" s="5">
        <v>166047.6</v>
      </c>
      <c r="CJ15" s="20">
        <v>0</v>
      </c>
      <c r="CK15" s="20">
        <v>0</v>
      </c>
      <c r="CL15" s="5">
        <v>0</v>
      </c>
      <c r="CM15" s="5">
        <v>0</v>
      </c>
      <c r="CN15" s="5">
        <v>0</v>
      </c>
      <c r="CO15" s="5">
        <v>0</v>
      </c>
      <c r="CQ15" s="20">
        <v>946</v>
      </c>
      <c r="CR15" s="20" t="e">
        <v>#VALUE!</v>
      </c>
      <c r="CS15" s="5" t="e">
        <v>#VALUE!</v>
      </c>
    </row>
    <row r="16" spans="1:97">
      <c r="A16" s="19" t="s">
        <v>997</v>
      </c>
      <c r="B16" s="19"/>
      <c r="D16" s="5">
        <v>187932.29</v>
      </c>
      <c r="E16" s="5">
        <v>0</v>
      </c>
      <c r="F16" s="5">
        <v>0</v>
      </c>
      <c r="G16" s="5">
        <v>187932.29</v>
      </c>
      <c r="I16" s="5">
        <f t="shared" si="0"/>
        <v>187932.29</v>
      </c>
      <c r="K16" s="5">
        <v>8632.09</v>
      </c>
      <c r="L16" s="5">
        <v>0</v>
      </c>
      <c r="M16" s="5">
        <v>0</v>
      </c>
      <c r="N16" s="5">
        <v>8632.09</v>
      </c>
      <c r="P16" s="5">
        <v>0.80999999999949068</v>
      </c>
      <c r="R16" s="5">
        <v>175152.93</v>
      </c>
      <c r="S16" s="5">
        <v>0</v>
      </c>
      <c r="T16" s="5">
        <v>0</v>
      </c>
      <c r="U16" s="5">
        <v>175152.93</v>
      </c>
      <c r="V16" s="5">
        <v>175152.93</v>
      </c>
      <c r="W16" s="5">
        <v>0</v>
      </c>
      <c r="Y16" s="5">
        <v>12011.43</v>
      </c>
      <c r="Z16" s="5">
        <v>0</v>
      </c>
      <c r="AA16" s="5">
        <v>0</v>
      </c>
      <c r="AB16" s="5">
        <v>12011.43</v>
      </c>
      <c r="AC16" s="88" t="e">
        <v>#VALUE!</v>
      </c>
      <c r="AD16" s="5" t="e">
        <v>#VALUE!</v>
      </c>
      <c r="AF16" s="5">
        <v>59.49</v>
      </c>
      <c r="AG16" s="5">
        <v>0</v>
      </c>
      <c r="AH16" s="5">
        <v>0</v>
      </c>
      <c r="AI16" s="5">
        <v>59.49</v>
      </c>
      <c r="AJ16" s="5">
        <v>1875.21</v>
      </c>
      <c r="AK16" s="5">
        <v>1815.72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BA16" s="20">
        <v>64640.1</v>
      </c>
      <c r="BB16" s="20">
        <v>0</v>
      </c>
      <c r="BC16" s="5">
        <v>0</v>
      </c>
      <c r="BD16" s="5">
        <v>64640.1</v>
      </c>
      <c r="BE16" s="5">
        <v>0</v>
      </c>
      <c r="BF16" s="5">
        <v>-64640.1</v>
      </c>
      <c r="BH16" s="20">
        <v>0</v>
      </c>
      <c r="BI16" s="20">
        <v>0</v>
      </c>
      <c r="BJ16" s="5">
        <v>0</v>
      </c>
      <c r="BK16" s="5">
        <v>0</v>
      </c>
      <c r="BL16" s="5">
        <v>0</v>
      </c>
      <c r="BM16" s="5">
        <v>0</v>
      </c>
      <c r="BO16" s="20">
        <v>0</v>
      </c>
      <c r="BP16" s="20">
        <v>0</v>
      </c>
      <c r="BQ16" s="5">
        <v>0</v>
      </c>
      <c r="BR16" s="5">
        <v>0</v>
      </c>
      <c r="BS16" s="5">
        <v>0</v>
      </c>
      <c r="BT16" s="5">
        <v>0</v>
      </c>
      <c r="BV16" s="20">
        <v>4576.18</v>
      </c>
      <c r="BW16" s="20">
        <v>0</v>
      </c>
      <c r="BX16" s="5">
        <v>0</v>
      </c>
      <c r="BY16" s="5">
        <v>4576.18</v>
      </c>
      <c r="BZ16" s="5">
        <v>0</v>
      </c>
      <c r="CA16" s="5">
        <v>-4576.18</v>
      </c>
      <c r="CC16" s="20">
        <v>23340.080000000002</v>
      </c>
      <c r="CD16" s="20">
        <v>0</v>
      </c>
      <c r="CE16" s="5">
        <v>0</v>
      </c>
      <c r="CF16" s="5">
        <v>23340.080000000002</v>
      </c>
      <c r="CG16" s="5">
        <v>0</v>
      </c>
      <c r="CH16" s="5">
        <v>-23340.080000000002</v>
      </c>
      <c r="CJ16" s="20">
        <v>0</v>
      </c>
      <c r="CK16" s="20">
        <v>0</v>
      </c>
      <c r="CL16" s="5">
        <v>0</v>
      </c>
      <c r="CM16" s="5">
        <v>0</v>
      </c>
      <c r="CN16" s="5">
        <v>0</v>
      </c>
      <c r="CO16" s="5">
        <v>0</v>
      </c>
      <c r="CQ16" s="20">
        <v>476344.58999999997</v>
      </c>
      <c r="CR16" s="20" t="e">
        <v>#VALUE!</v>
      </c>
      <c r="CS16" s="5" t="e">
        <v>#VALUE!</v>
      </c>
    </row>
    <row r="17" spans="1:97">
      <c r="A17" s="19" t="s">
        <v>998</v>
      </c>
      <c r="B17" s="19"/>
      <c r="D17" s="5">
        <v>12428.36</v>
      </c>
      <c r="E17" s="5">
        <v>0</v>
      </c>
      <c r="F17" s="5">
        <v>0</v>
      </c>
      <c r="G17" s="5">
        <v>12428.36</v>
      </c>
      <c r="I17" s="5">
        <f t="shared" si="0"/>
        <v>12428.36</v>
      </c>
      <c r="K17" s="5">
        <v>2692.87</v>
      </c>
      <c r="L17" s="5">
        <v>0</v>
      </c>
      <c r="M17" s="5">
        <v>0</v>
      </c>
      <c r="N17" s="5">
        <v>2692.87</v>
      </c>
      <c r="P17" s="5">
        <v>-0.77999999999974534</v>
      </c>
      <c r="R17" s="5">
        <v>35314.629999999997</v>
      </c>
      <c r="S17" s="5">
        <v>0</v>
      </c>
      <c r="T17" s="5">
        <v>0</v>
      </c>
      <c r="U17" s="5">
        <v>35314.629999999997</v>
      </c>
      <c r="V17" s="5">
        <v>35314.629999999997</v>
      </c>
      <c r="W17" s="5">
        <v>0</v>
      </c>
      <c r="Y17" s="5">
        <v>1725.96</v>
      </c>
      <c r="Z17" s="5">
        <v>0</v>
      </c>
      <c r="AA17" s="5">
        <v>0</v>
      </c>
      <c r="AB17" s="5">
        <v>1725.96</v>
      </c>
      <c r="AC17" s="88" t="e">
        <v>#VALUE!</v>
      </c>
      <c r="AD17" s="5" t="e">
        <v>#VALUE!</v>
      </c>
      <c r="AF17" s="5">
        <v>0</v>
      </c>
      <c r="AG17" s="5">
        <v>0</v>
      </c>
      <c r="AH17" s="5">
        <v>0</v>
      </c>
      <c r="AI17" s="5">
        <v>0</v>
      </c>
      <c r="AJ17" s="5">
        <v>17396.48</v>
      </c>
      <c r="AK17" s="5">
        <v>17396.48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31650</v>
      </c>
      <c r="AY17" s="5">
        <v>31650</v>
      </c>
      <c r="BA17" s="20">
        <v>44070</v>
      </c>
      <c r="BB17" s="20">
        <v>0</v>
      </c>
      <c r="BC17" s="5">
        <v>0</v>
      </c>
      <c r="BD17" s="5">
        <v>44070</v>
      </c>
      <c r="BE17" s="5">
        <v>0</v>
      </c>
      <c r="BF17" s="5">
        <v>-44070</v>
      </c>
      <c r="BH17" s="20">
        <v>0</v>
      </c>
      <c r="BI17" s="20">
        <v>0</v>
      </c>
      <c r="BJ17" s="5">
        <v>0</v>
      </c>
      <c r="BK17" s="5">
        <v>0</v>
      </c>
      <c r="BL17" s="5">
        <v>0</v>
      </c>
      <c r="BM17" s="5">
        <v>0</v>
      </c>
      <c r="BO17" s="20">
        <v>0</v>
      </c>
      <c r="BP17" s="20">
        <v>0</v>
      </c>
      <c r="BQ17" s="5">
        <v>0</v>
      </c>
      <c r="BR17" s="5">
        <v>0</v>
      </c>
      <c r="BS17" s="5">
        <v>0</v>
      </c>
      <c r="BT17" s="5">
        <v>0</v>
      </c>
      <c r="BV17" s="20">
        <v>3570</v>
      </c>
      <c r="BW17" s="20">
        <v>0</v>
      </c>
      <c r="BX17" s="5">
        <v>0</v>
      </c>
      <c r="BY17" s="5">
        <v>3570</v>
      </c>
      <c r="BZ17" s="5">
        <v>2121.5</v>
      </c>
      <c r="CA17" s="5">
        <v>-1448.5</v>
      </c>
      <c r="CC17" s="20">
        <v>109204.82</v>
      </c>
      <c r="CD17" s="20">
        <v>0</v>
      </c>
      <c r="CE17" s="5">
        <v>0</v>
      </c>
      <c r="CF17" s="5">
        <v>109204.82</v>
      </c>
      <c r="CG17" s="5">
        <v>92731</v>
      </c>
      <c r="CH17" s="5">
        <v>-16473.820000000007</v>
      </c>
      <c r="CJ17" s="20">
        <v>0</v>
      </c>
      <c r="CK17" s="20">
        <v>0</v>
      </c>
      <c r="CL17" s="5">
        <v>0</v>
      </c>
      <c r="CM17" s="5">
        <v>0</v>
      </c>
      <c r="CN17" s="5">
        <v>0</v>
      </c>
      <c r="CO17" s="5">
        <v>0</v>
      </c>
      <c r="CQ17" s="20">
        <v>209006.64</v>
      </c>
      <c r="CR17" s="20" t="e">
        <v>#VALUE!</v>
      </c>
      <c r="CS17" s="5" t="e">
        <v>#VALUE!</v>
      </c>
    </row>
    <row r="18" spans="1:97">
      <c r="A18" s="19" t="s">
        <v>999</v>
      </c>
      <c r="B18" s="19"/>
      <c r="D18" s="5">
        <v>528.53</v>
      </c>
      <c r="E18" s="5">
        <v>0</v>
      </c>
      <c r="F18" s="5">
        <v>0</v>
      </c>
      <c r="G18" s="5">
        <v>528.53</v>
      </c>
      <c r="I18" s="5">
        <f t="shared" si="0"/>
        <v>528.53</v>
      </c>
      <c r="K18" s="5">
        <v>9305.83</v>
      </c>
      <c r="L18" s="5">
        <v>0</v>
      </c>
      <c r="M18" s="5">
        <v>0</v>
      </c>
      <c r="N18" s="5">
        <v>9305.83</v>
      </c>
      <c r="P18" s="5">
        <v>0</v>
      </c>
      <c r="R18" s="5">
        <v>56601.19</v>
      </c>
      <c r="S18" s="5">
        <v>0</v>
      </c>
      <c r="T18" s="5">
        <v>0</v>
      </c>
      <c r="U18" s="5">
        <v>56601.19</v>
      </c>
      <c r="V18" s="5">
        <v>56601.19</v>
      </c>
      <c r="W18" s="5">
        <v>0</v>
      </c>
      <c r="Y18" s="5">
        <v>2241.39</v>
      </c>
      <c r="Z18" s="5">
        <v>0</v>
      </c>
      <c r="AA18" s="5">
        <v>0</v>
      </c>
      <c r="AB18" s="5">
        <v>2241.39</v>
      </c>
      <c r="AC18" s="88" t="e">
        <v>#VALUE!</v>
      </c>
      <c r="AD18" s="5" t="e">
        <v>#VALUE!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BA18" s="20">
        <v>19263</v>
      </c>
      <c r="BB18" s="20">
        <v>0</v>
      </c>
      <c r="BC18" s="5">
        <v>0</v>
      </c>
      <c r="BD18" s="5">
        <v>19263</v>
      </c>
      <c r="BE18" s="5">
        <v>0</v>
      </c>
      <c r="BF18" s="5">
        <v>-19263</v>
      </c>
      <c r="BH18" s="20">
        <v>0</v>
      </c>
      <c r="BI18" s="20">
        <v>0</v>
      </c>
      <c r="BJ18" s="5">
        <v>0</v>
      </c>
      <c r="BK18" s="5">
        <v>0</v>
      </c>
      <c r="BL18" s="5">
        <v>0</v>
      </c>
      <c r="BM18" s="5">
        <v>0</v>
      </c>
      <c r="BO18" s="20">
        <v>0</v>
      </c>
      <c r="BP18" s="20">
        <v>0</v>
      </c>
      <c r="BQ18" s="5">
        <v>0</v>
      </c>
      <c r="BR18" s="5">
        <v>0</v>
      </c>
      <c r="BS18" s="5">
        <v>0</v>
      </c>
      <c r="BT18" s="5">
        <v>0</v>
      </c>
      <c r="BV18" s="20">
        <v>0</v>
      </c>
      <c r="BW18" s="20">
        <v>0</v>
      </c>
      <c r="BX18" s="5">
        <v>0</v>
      </c>
      <c r="BY18" s="5">
        <v>0</v>
      </c>
      <c r="BZ18" s="5">
        <v>0</v>
      </c>
      <c r="CA18" s="5">
        <v>0</v>
      </c>
      <c r="CC18" s="20">
        <v>806.9</v>
      </c>
      <c r="CD18" s="20">
        <v>0</v>
      </c>
      <c r="CE18" s="5">
        <v>0</v>
      </c>
      <c r="CF18" s="5">
        <v>806.9</v>
      </c>
      <c r="CG18" s="5">
        <v>0</v>
      </c>
      <c r="CH18" s="5">
        <v>-806.9</v>
      </c>
      <c r="CJ18" s="20">
        <v>0</v>
      </c>
      <c r="CK18" s="20">
        <v>0</v>
      </c>
      <c r="CL18" s="5">
        <v>0</v>
      </c>
      <c r="CM18" s="5">
        <v>0</v>
      </c>
      <c r="CN18" s="5">
        <v>0</v>
      </c>
      <c r="CO18" s="5">
        <v>0</v>
      </c>
      <c r="CQ18" s="20">
        <v>88746.84</v>
      </c>
      <c r="CR18" s="20" t="e">
        <v>#VALUE!</v>
      </c>
      <c r="CS18" s="5" t="e">
        <v>#VALUE!</v>
      </c>
    </row>
    <row r="19" spans="1:97">
      <c r="A19" s="19" t="s">
        <v>1000</v>
      </c>
      <c r="B19" s="19"/>
      <c r="D19" s="5">
        <v>47951.14</v>
      </c>
      <c r="E19" s="5">
        <v>0</v>
      </c>
      <c r="F19" s="5">
        <v>0</v>
      </c>
      <c r="G19" s="5">
        <v>47951.14</v>
      </c>
      <c r="I19" s="5">
        <f t="shared" si="0"/>
        <v>47951.14</v>
      </c>
      <c r="K19" s="5">
        <v>2878.41</v>
      </c>
      <c r="L19" s="5">
        <v>0</v>
      </c>
      <c r="M19" s="5">
        <v>0</v>
      </c>
      <c r="N19" s="5">
        <v>2878.41</v>
      </c>
      <c r="P19" s="5">
        <v>0</v>
      </c>
      <c r="R19" s="5">
        <v>9319.89</v>
      </c>
      <c r="S19" s="5">
        <v>0</v>
      </c>
      <c r="T19" s="5">
        <v>0</v>
      </c>
      <c r="U19" s="5">
        <v>9319.89</v>
      </c>
      <c r="V19" s="5">
        <v>9319.89</v>
      </c>
      <c r="W19" s="5">
        <v>0</v>
      </c>
      <c r="Y19" s="5">
        <v>1785.5</v>
      </c>
      <c r="Z19" s="5">
        <v>0</v>
      </c>
      <c r="AA19" s="5">
        <v>0</v>
      </c>
      <c r="AB19" s="5">
        <v>1785.5</v>
      </c>
      <c r="AC19" s="88" t="e">
        <v>#VALUE!</v>
      </c>
      <c r="AD19" s="5" t="e">
        <v>#VALUE!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BA19" s="20">
        <v>31709.72</v>
      </c>
      <c r="BB19" s="20">
        <v>0</v>
      </c>
      <c r="BC19" s="5">
        <v>0</v>
      </c>
      <c r="BD19" s="5">
        <v>31709.72</v>
      </c>
      <c r="BE19" s="5">
        <v>0</v>
      </c>
      <c r="BF19" s="5">
        <v>-31709.72</v>
      </c>
      <c r="BH19" s="20">
        <v>0</v>
      </c>
      <c r="BI19" s="20">
        <v>0</v>
      </c>
      <c r="BJ19" s="5">
        <v>0</v>
      </c>
      <c r="BK19" s="5">
        <v>0</v>
      </c>
      <c r="BL19" s="5">
        <v>0</v>
      </c>
      <c r="BM19" s="5">
        <v>0</v>
      </c>
      <c r="BO19" s="20">
        <v>0</v>
      </c>
      <c r="BP19" s="20">
        <v>0</v>
      </c>
      <c r="BQ19" s="5">
        <v>0</v>
      </c>
      <c r="BR19" s="5">
        <v>0</v>
      </c>
      <c r="BS19" s="5">
        <v>0</v>
      </c>
      <c r="BT19" s="5">
        <v>0</v>
      </c>
      <c r="BV19" s="20">
        <v>1124.25</v>
      </c>
      <c r="BW19" s="20">
        <v>0</v>
      </c>
      <c r="BX19" s="5">
        <v>0</v>
      </c>
      <c r="BY19" s="5">
        <v>1124.25</v>
      </c>
      <c r="BZ19" s="5">
        <v>0</v>
      </c>
      <c r="CA19" s="5">
        <v>-1124.25</v>
      </c>
      <c r="CC19" s="20">
        <v>0</v>
      </c>
      <c r="CD19" s="20">
        <v>0</v>
      </c>
      <c r="CE19" s="5">
        <v>0</v>
      </c>
      <c r="CF19" s="5">
        <v>0</v>
      </c>
      <c r="CG19" s="5">
        <v>0</v>
      </c>
      <c r="CH19" s="5">
        <v>0</v>
      </c>
      <c r="CJ19" s="20">
        <v>0</v>
      </c>
      <c r="CK19" s="20">
        <v>0</v>
      </c>
      <c r="CL19" s="5">
        <v>0</v>
      </c>
      <c r="CM19" s="5">
        <v>0</v>
      </c>
      <c r="CN19" s="5">
        <v>0</v>
      </c>
      <c r="CO19" s="5">
        <v>0</v>
      </c>
      <c r="CQ19" s="20">
        <v>94768.91</v>
      </c>
      <c r="CR19" s="20" t="e">
        <v>#VALUE!</v>
      </c>
      <c r="CS19" s="5" t="e">
        <v>#VALUE!</v>
      </c>
    </row>
    <row r="20" spans="1:97">
      <c r="A20" s="19" t="s">
        <v>1001</v>
      </c>
      <c r="B20" s="19"/>
      <c r="D20" s="5">
        <v>21092.34</v>
      </c>
      <c r="E20" s="5">
        <v>0</v>
      </c>
      <c r="F20" s="5">
        <v>0</v>
      </c>
      <c r="G20" s="5">
        <v>21092.34</v>
      </c>
      <c r="I20" s="5">
        <f t="shared" si="0"/>
        <v>21092.34</v>
      </c>
      <c r="K20" s="5">
        <v>8380.02</v>
      </c>
      <c r="L20" s="5">
        <v>0</v>
      </c>
      <c r="M20" s="5">
        <v>0</v>
      </c>
      <c r="N20" s="5">
        <v>8380.02</v>
      </c>
      <c r="P20" s="5">
        <v>0</v>
      </c>
      <c r="R20" s="5">
        <v>33850.620000000003</v>
      </c>
      <c r="S20" s="5">
        <v>0</v>
      </c>
      <c r="T20" s="5">
        <v>0</v>
      </c>
      <c r="U20" s="5">
        <v>33850.620000000003</v>
      </c>
      <c r="V20" s="5">
        <v>33850.620000000003</v>
      </c>
      <c r="W20" s="5">
        <v>0</v>
      </c>
      <c r="Y20" s="5">
        <v>2785.16</v>
      </c>
      <c r="Z20" s="5">
        <v>0</v>
      </c>
      <c r="AA20" s="5">
        <v>0</v>
      </c>
      <c r="AB20" s="5">
        <v>2785.16</v>
      </c>
      <c r="AC20" s="88" t="e">
        <v>#VALUE!</v>
      </c>
      <c r="AD20" s="5" t="e">
        <v>#VALUE!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BA20" s="20">
        <v>8950</v>
      </c>
      <c r="BB20" s="20">
        <v>0</v>
      </c>
      <c r="BC20" s="5">
        <v>0</v>
      </c>
      <c r="BD20" s="5">
        <v>8950</v>
      </c>
      <c r="BE20" s="5">
        <v>0</v>
      </c>
      <c r="BF20" s="5">
        <v>-8950</v>
      </c>
      <c r="BH20" s="20">
        <v>0</v>
      </c>
      <c r="BI20" s="20">
        <v>0</v>
      </c>
      <c r="BJ20" s="5">
        <v>0</v>
      </c>
      <c r="BK20" s="5">
        <v>0</v>
      </c>
      <c r="BL20" s="5">
        <v>0</v>
      </c>
      <c r="BM20" s="5">
        <v>0</v>
      </c>
      <c r="BO20" s="20">
        <v>0</v>
      </c>
      <c r="BP20" s="20">
        <v>0</v>
      </c>
      <c r="BQ20" s="5">
        <v>0</v>
      </c>
      <c r="BR20" s="5">
        <v>0</v>
      </c>
      <c r="BS20" s="5">
        <v>0</v>
      </c>
      <c r="BT20" s="5">
        <v>0</v>
      </c>
      <c r="BV20" s="20">
        <v>0</v>
      </c>
      <c r="BW20" s="20">
        <v>0</v>
      </c>
      <c r="BX20" s="5">
        <v>0</v>
      </c>
      <c r="BY20" s="5">
        <v>0</v>
      </c>
      <c r="BZ20" s="5">
        <v>0</v>
      </c>
      <c r="CA20" s="5">
        <v>0</v>
      </c>
      <c r="CC20" s="20">
        <v>0</v>
      </c>
      <c r="CD20" s="20">
        <v>0</v>
      </c>
      <c r="CE20" s="5">
        <v>0</v>
      </c>
      <c r="CF20" s="5">
        <v>0</v>
      </c>
      <c r="CG20" s="5">
        <v>0</v>
      </c>
      <c r="CH20" s="5">
        <v>0</v>
      </c>
      <c r="CJ20" s="20">
        <v>0</v>
      </c>
      <c r="CK20" s="20">
        <v>0</v>
      </c>
      <c r="CL20" s="5">
        <v>0</v>
      </c>
      <c r="CM20" s="5">
        <v>0</v>
      </c>
      <c r="CN20" s="5">
        <v>0</v>
      </c>
      <c r="CO20" s="5">
        <v>0</v>
      </c>
      <c r="CQ20" s="20">
        <v>75058.140000000014</v>
      </c>
      <c r="CR20" s="20" t="e">
        <v>#VALUE!</v>
      </c>
      <c r="CS20" s="5" t="e">
        <v>#VALUE!</v>
      </c>
    </row>
    <row r="21" spans="1:97">
      <c r="A21" s="19" t="s">
        <v>1002</v>
      </c>
      <c r="B21" s="19"/>
      <c r="D21" s="5">
        <v>52544.61</v>
      </c>
      <c r="E21" s="5">
        <v>0</v>
      </c>
      <c r="F21" s="5">
        <v>0</v>
      </c>
      <c r="G21" s="5">
        <v>52544.61</v>
      </c>
      <c r="I21" s="5">
        <f t="shared" si="0"/>
        <v>52544.61</v>
      </c>
      <c r="K21" s="5">
        <v>6818.66</v>
      </c>
      <c r="L21" s="5">
        <v>0</v>
      </c>
      <c r="M21" s="5">
        <v>0</v>
      </c>
      <c r="N21" s="5">
        <v>6818.66</v>
      </c>
      <c r="P21" s="5">
        <v>0</v>
      </c>
      <c r="R21" s="5">
        <v>20826.72</v>
      </c>
      <c r="S21" s="5">
        <v>0</v>
      </c>
      <c r="T21" s="5">
        <v>0</v>
      </c>
      <c r="U21" s="5">
        <v>20826.72</v>
      </c>
      <c r="V21" s="5">
        <v>20826.72</v>
      </c>
      <c r="W21" s="5">
        <v>0</v>
      </c>
      <c r="Y21" s="5">
        <v>2345.63</v>
      </c>
      <c r="Z21" s="5">
        <v>0</v>
      </c>
      <c r="AA21" s="5">
        <v>0</v>
      </c>
      <c r="AB21" s="5">
        <v>2345.63</v>
      </c>
      <c r="AC21" s="88" t="e">
        <v>#VALUE!</v>
      </c>
      <c r="AD21" s="5" t="e">
        <v>#VALUE!</v>
      </c>
      <c r="AF21" s="5">
        <v>611.92999999999995</v>
      </c>
      <c r="AG21" s="5">
        <v>0</v>
      </c>
      <c r="AH21" s="5">
        <v>0</v>
      </c>
      <c r="AI21" s="5">
        <v>611.92999999999995</v>
      </c>
      <c r="AJ21" s="5">
        <v>0</v>
      </c>
      <c r="AK21" s="5">
        <v>-611.92999999999995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BA21" s="20">
        <v>25568</v>
      </c>
      <c r="BB21" s="20">
        <v>0</v>
      </c>
      <c r="BC21" s="5">
        <v>0</v>
      </c>
      <c r="BD21" s="5">
        <v>25568</v>
      </c>
      <c r="BE21" s="5">
        <v>0</v>
      </c>
      <c r="BF21" s="5">
        <v>-25568</v>
      </c>
      <c r="BH21" s="20">
        <v>0</v>
      </c>
      <c r="BI21" s="20">
        <v>0</v>
      </c>
      <c r="BJ21" s="5">
        <v>0</v>
      </c>
      <c r="BK21" s="5">
        <v>0</v>
      </c>
      <c r="BL21" s="5">
        <v>0</v>
      </c>
      <c r="BM21" s="5">
        <v>0</v>
      </c>
      <c r="BO21" s="20">
        <v>0</v>
      </c>
      <c r="BP21" s="20">
        <v>0</v>
      </c>
      <c r="BQ21" s="5">
        <v>0</v>
      </c>
      <c r="BR21" s="5">
        <v>0</v>
      </c>
      <c r="BS21" s="5">
        <v>0</v>
      </c>
      <c r="BT21" s="5">
        <v>0</v>
      </c>
      <c r="BV21" s="20">
        <v>0</v>
      </c>
      <c r="BW21" s="20">
        <v>0</v>
      </c>
      <c r="BX21" s="5">
        <v>0</v>
      </c>
      <c r="BY21" s="5">
        <v>0</v>
      </c>
      <c r="BZ21" s="5">
        <v>0</v>
      </c>
      <c r="CA21" s="5">
        <v>0</v>
      </c>
      <c r="CC21" s="20">
        <v>60122.25</v>
      </c>
      <c r="CD21" s="20">
        <v>0</v>
      </c>
      <c r="CE21" s="5">
        <v>0</v>
      </c>
      <c r="CF21" s="5">
        <v>60122.25</v>
      </c>
      <c r="CG21" s="5">
        <v>0</v>
      </c>
      <c r="CH21" s="5">
        <v>-60122.25</v>
      </c>
      <c r="CJ21" s="20">
        <v>0</v>
      </c>
      <c r="CK21" s="20">
        <v>0</v>
      </c>
      <c r="CL21" s="5">
        <v>0</v>
      </c>
      <c r="CM21" s="5">
        <v>0</v>
      </c>
      <c r="CN21" s="5">
        <v>0</v>
      </c>
      <c r="CO21" s="5">
        <v>0</v>
      </c>
      <c r="CQ21" s="20">
        <v>168837.80000000002</v>
      </c>
      <c r="CR21" s="20" t="e">
        <v>#VALUE!</v>
      </c>
      <c r="CS21" s="5" t="e">
        <v>#VALUE!</v>
      </c>
    </row>
    <row r="22" spans="1:97">
      <c r="A22" s="19" t="s">
        <v>1003</v>
      </c>
      <c r="B22" s="19"/>
      <c r="D22" s="5">
        <v>43639.14</v>
      </c>
      <c r="E22" s="5">
        <v>0</v>
      </c>
      <c r="F22" s="5">
        <v>0</v>
      </c>
      <c r="G22" s="5">
        <v>43639.14</v>
      </c>
      <c r="I22" s="5">
        <f t="shared" si="0"/>
        <v>43639.14</v>
      </c>
      <c r="K22" s="5">
        <v>4521.25</v>
      </c>
      <c r="L22" s="5">
        <v>0</v>
      </c>
      <c r="M22" s="5">
        <v>0</v>
      </c>
      <c r="N22" s="5">
        <v>4521.25</v>
      </c>
      <c r="P22" s="5">
        <v>0</v>
      </c>
      <c r="R22" s="5">
        <v>21618.06</v>
      </c>
      <c r="S22" s="5">
        <v>0</v>
      </c>
      <c r="T22" s="5">
        <v>0</v>
      </c>
      <c r="U22" s="5">
        <v>21618.06</v>
      </c>
      <c r="V22" s="5">
        <v>21618.06</v>
      </c>
      <c r="W22" s="5">
        <v>0</v>
      </c>
      <c r="Y22" s="5">
        <v>2404.33</v>
      </c>
      <c r="Z22" s="5">
        <v>0</v>
      </c>
      <c r="AA22" s="5">
        <v>0</v>
      </c>
      <c r="AB22" s="5">
        <v>2404.33</v>
      </c>
      <c r="AC22" s="88" t="e">
        <v>#VALUE!</v>
      </c>
      <c r="AD22" s="5" t="e">
        <v>#VALUE!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BA22" s="20">
        <v>14000</v>
      </c>
      <c r="BB22" s="20">
        <v>0</v>
      </c>
      <c r="BC22" s="5">
        <v>0</v>
      </c>
      <c r="BD22" s="5">
        <v>14000</v>
      </c>
      <c r="BE22" s="5">
        <v>0</v>
      </c>
      <c r="BF22" s="5">
        <v>-14000</v>
      </c>
      <c r="BH22" s="20">
        <v>0</v>
      </c>
      <c r="BI22" s="20">
        <v>0</v>
      </c>
      <c r="BJ22" s="5">
        <v>0</v>
      </c>
      <c r="BK22" s="5">
        <v>0</v>
      </c>
      <c r="BL22" s="5">
        <v>0</v>
      </c>
      <c r="BM22" s="5">
        <v>0</v>
      </c>
      <c r="BO22" s="20">
        <v>0</v>
      </c>
      <c r="BP22" s="20">
        <v>0</v>
      </c>
      <c r="BQ22" s="5">
        <v>0</v>
      </c>
      <c r="BR22" s="5">
        <v>0</v>
      </c>
      <c r="BS22" s="5">
        <v>0</v>
      </c>
      <c r="BT22" s="5">
        <v>0</v>
      </c>
      <c r="BV22" s="20">
        <v>5265</v>
      </c>
      <c r="BW22" s="20">
        <v>0</v>
      </c>
      <c r="BX22" s="5">
        <v>0</v>
      </c>
      <c r="BY22" s="5">
        <v>5265</v>
      </c>
      <c r="BZ22" s="5">
        <v>0</v>
      </c>
      <c r="CA22" s="5">
        <v>-5265</v>
      </c>
      <c r="CC22" s="20">
        <v>158512.71</v>
      </c>
      <c r="CD22" s="20">
        <v>0</v>
      </c>
      <c r="CE22" s="5">
        <v>0</v>
      </c>
      <c r="CF22" s="5">
        <v>158512.71</v>
      </c>
      <c r="CG22" s="5">
        <v>0</v>
      </c>
      <c r="CH22" s="5">
        <v>-158512.71</v>
      </c>
      <c r="CJ22" s="20">
        <v>0</v>
      </c>
      <c r="CK22" s="20">
        <v>0</v>
      </c>
      <c r="CL22" s="5">
        <v>0</v>
      </c>
      <c r="CM22" s="5">
        <v>0</v>
      </c>
      <c r="CN22" s="5">
        <v>0</v>
      </c>
      <c r="CO22" s="5">
        <v>0</v>
      </c>
      <c r="CQ22" s="20">
        <v>249960.49</v>
      </c>
      <c r="CR22" s="20" t="e">
        <v>#VALUE!</v>
      </c>
      <c r="CS22" s="5" t="e">
        <v>#VALUE!</v>
      </c>
    </row>
    <row r="23" spans="1:97">
      <c r="A23" s="19" t="s">
        <v>1004</v>
      </c>
      <c r="B23" s="19"/>
      <c r="D23" s="5">
        <v>24406.17</v>
      </c>
      <c r="E23" s="5">
        <v>0</v>
      </c>
      <c r="F23" s="5">
        <v>0</v>
      </c>
      <c r="G23" s="5">
        <v>24406.17</v>
      </c>
      <c r="I23" s="5">
        <f t="shared" si="0"/>
        <v>24406.17</v>
      </c>
      <c r="K23" s="5">
        <v>2852.92</v>
      </c>
      <c r="L23" s="5">
        <v>0</v>
      </c>
      <c r="M23" s="5">
        <v>0</v>
      </c>
      <c r="N23" s="5">
        <v>2852.92</v>
      </c>
      <c r="P23" s="5">
        <v>0</v>
      </c>
      <c r="R23" s="5">
        <v>25260.33</v>
      </c>
      <c r="S23" s="5">
        <v>0</v>
      </c>
      <c r="T23" s="5">
        <v>0</v>
      </c>
      <c r="U23" s="5">
        <v>25260.33</v>
      </c>
      <c r="V23" s="5">
        <v>25260.33</v>
      </c>
      <c r="W23" s="5">
        <v>0</v>
      </c>
      <c r="Y23" s="5">
        <v>2186.04</v>
      </c>
      <c r="Z23" s="5">
        <v>0</v>
      </c>
      <c r="AA23" s="5">
        <v>0</v>
      </c>
      <c r="AB23" s="5">
        <v>2186.04</v>
      </c>
      <c r="AC23" s="88" t="e">
        <v>#VALUE!</v>
      </c>
      <c r="AD23" s="5" t="e">
        <v>#VALUE!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BA23" s="20">
        <v>20240</v>
      </c>
      <c r="BB23" s="20">
        <v>0</v>
      </c>
      <c r="BC23" s="5">
        <v>0</v>
      </c>
      <c r="BD23" s="5">
        <v>20240</v>
      </c>
      <c r="BE23" s="5">
        <v>0</v>
      </c>
      <c r="BF23" s="5">
        <v>-20240</v>
      </c>
      <c r="BH23" s="20">
        <v>0</v>
      </c>
      <c r="BI23" s="20">
        <v>0</v>
      </c>
      <c r="BJ23" s="5">
        <v>0</v>
      </c>
      <c r="BK23" s="5">
        <v>0</v>
      </c>
      <c r="BL23" s="5">
        <v>0</v>
      </c>
      <c r="BM23" s="5">
        <v>0</v>
      </c>
      <c r="BO23" s="20">
        <v>0</v>
      </c>
      <c r="BP23" s="20">
        <v>0</v>
      </c>
      <c r="BQ23" s="5">
        <v>0</v>
      </c>
      <c r="BR23" s="5">
        <v>0</v>
      </c>
      <c r="BS23" s="5">
        <v>0</v>
      </c>
      <c r="BT23" s="5">
        <v>0</v>
      </c>
      <c r="BV23" s="20">
        <v>7436</v>
      </c>
      <c r="BW23" s="20">
        <v>0</v>
      </c>
      <c r="BX23" s="5">
        <v>0</v>
      </c>
      <c r="BY23" s="5">
        <v>7436</v>
      </c>
      <c r="BZ23" s="5">
        <v>0</v>
      </c>
      <c r="CA23" s="5">
        <v>-7436</v>
      </c>
      <c r="CC23" s="20">
        <v>830.76</v>
      </c>
      <c r="CD23" s="20">
        <v>0</v>
      </c>
      <c r="CE23" s="5">
        <v>0</v>
      </c>
      <c r="CF23" s="5">
        <v>830.76</v>
      </c>
      <c r="CG23" s="5">
        <v>0</v>
      </c>
      <c r="CH23" s="5">
        <v>-830.76</v>
      </c>
      <c r="CJ23" s="20">
        <v>0</v>
      </c>
      <c r="CK23" s="20">
        <v>0</v>
      </c>
      <c r="CL23" s="5">
        <v>0</v>
      </c>
      <c r="CM23" s="5">
        <v>0</v>
      </c>
      <c r="CN23" s="5">
        <v>0</v>
      </c>
      <c r="CO23" s="5">
        <v>0</v>
      </c>
      <c r="CQ23" s="20">
        <v>83212.22</v>
      </c>
      <c r="CR23" s="20" t="e">
        <v>#VALUE!</v>
      </c>
      <c r="CS23" s="5" t="e">
        <v>#VALUE!</v>
      </c>
    </row>
    <row r="24" spans="1:97">
      <c r="A24" s="19" t="s">
        <v>1005</v>
      </c>
      <c r="B24" s="19"/>
      <c r="D24" s="5">
        <v>50497.94</v>
      </c>
      <c r="E24" s="5">
        <v>0</v>
      </c>
      <c r="F24" s="5">
        <v>0</v>
      </c>
      <c r="G24" s="5">
        <v>50497.94</v>
      </c>
      <c r="I24" s="5">
        <f t="shared" si="0"/>
        <v>50497.94</v>
      </c>
      <c r="K24" s="5">
        <v>5901.9</v>
      </c>
      <c r="L24" s="5">
        <v>0</v>
      </c>
      <c r="M24" s="5">
        <v>0</v>
      </c>
      <c r="N24" s="5">
        <v>5901.9</v>
      </c>
      <c r="P24" s="5">
        <v>-9.999999999308784E-3</v>
      </c>
      <c r="R24" s="5">
        <v>10400.23</v>
      </c>
      <c r="S24" s="5">
        <v>0</v>
      </c>
      <c r="T24" s="5">
        <v>0</v>
      </c>
      <c r="U24" s="5">
        <v>10400.23</v>
      </c>
      <c r="V24" s="5">
        <v>10400.23</v>
      </c>
      <c r="W24" s="5">
        <v>0</v>
      </c>
      <c r="Y24" s="5">
        <v>2740.29</v>
      </c>
      <c r="Z24" s="5">
        <v>0</v>
      </c>
      <c r="AA24" s="5">
        <v>0</v>
      </c>
      <c r="AB24" s="5">
        <v>2740.29</v>
      </c>
      <c r="AC24" s="88" t="e">
        <v>#VALUE!</v>
      </c>
      <c r="AD24" s="5" t="e">
        <v>#VALUE!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BA24" s="20">
        <v>14038</v>
      </c>
      <c r="BB24" s="20">
        <v>0</v>
      </c>
      <c r="BC24" s="5">
        <v>0</v>
      </c>
      <c r="BD24" s="5">
        <v>14038</v>
      </c>
      <c r="BE24" s="5">
        <v>0</v>
      </c>
      <c r="BF24" s="5">
        <v>-14038</v>
      </c>
      <c r="BH24" s="20">
        <v>0</v>
      </c>
      <c r="BI24" s="20">
        <v>0</v>
      </c>
      <c r="BJ24" s="5">
        <v>0</v>
      </c>
      <c r="BK24" s="5">
        <v>0</v>
      </c>
      <c r="BL24" s="5">
        <v>0</v>
      </c>
      <c r="BM24" s="5">
        <v>0</v>
      </c>
      <c r="BO24" s="20">
        <v>0</v>
      </c>
      <c r="BP24" s="20">
        <v>0</v>
      </c>
      <c r="BQ24" s="5">
        <v>0</v>
      </c>
      <c r="BR24" s="5">
        <v>0</v>
      </c>
      <c r="BS24" s="5">
        <v>0</v>
      </c>
      <c r="BT24" s="5">
        <v>0</v>
      </c>
      <c r="BV24" s="20">
        <v>3234</v>
      </c>
      <c r="BW24" s="20">
        <v>0</v>
      </c>
      <c r="BX24" s="5">
        <v>0</v>
      </c>
      <c r="BY24" s="5">
        <v>3234</v>
      </c>
      <c r="BZ24" s="5">
        <v>0</v>
      </c>
      <c r="CA24" s="5">
        <v>-3234</v>
      </c>
      <c r="CC24" s="20">
        <v>-0.32</v>
      </c>
      <c r="CD24" s="20">
        <v>0</v>
      </c>
      <c r="CE24" s="5">
        <v>0</v>
      </c>
      <c r="CF24" s="5">
        <v>-0.32</v>
      </c>
      <c r="CG24" s="5">
        <v>0</v>
      </c>
      <c r="CH24" s="5">
        <v>0.32</v>
      </c>
      <c r="CJ24" s="20">
        <v>0</v>
      </c>
      <c r="CK24" s="20">
        <v>0</v>
      </c>
      <c r="CL24" s="5">
        <v>0</v>
      </c>
      <c r="CM24" s="5">
        <v>0</v>
      </c>
      <c r="CN24" s="5">
        <v>0</v>
      </c>
      <c r="CO24" s="5">
        <v>0</v>
      </c>
      <c r="CQ24" s="20">
        <v>86812.039999999979</v>
      </c>
      <c r="CR24" s="20" t="e">
        <v>#VALUE!</v>
      </c>
      <c r="CS24" s="5" t="e">
        <v>#VALUE!</v>
      </c>
    </row>
    <row r="25" spans="1:97" outlineLevel="1">
      <c r="A25" s="19" t="s">
        <v>3352</v>
      </c>
      <c r="B25" s="19"/>
      <c r="D25" s="5">
        <v>1559593.0899999999</v>
      </c>
      <c r="E25" s="5">
        <v>0</v>
      </c>
      <c r="F25" s="5">
        <v>0</v>
      </c>
      <c r="G25" s="5">
        <v>1559593.0899999999</v>
      </c>
      <c r="I25" s="5">
        <f t="shared" si="0"/>
        <v>1559593.0899999999</v>
      </c>
      <c r="K25" s="5">
        <v>182922.06999999998</v>
      </c>
      <c r="L25" s="5">
        <v>0</v>
      </c>
      <c r="M25" s="5">
        <v>0</v>
      </c>
      <c r="N25" s="5">
        <v>182922.06999999998</v>
      </c>
      <c r="P25" s="5">
        <v>951.06000000002678</v>
      </c>
      <c r="R25" s="5">
        <v>1603048.08</v>
      </c>
      <c r="S25" s="5">
        <v>0</v>
      </c>
      <c r="T25" s="5">
        <v>0</v>
      </c>
      <c r="U25" s="5">
        <v>1603048.08</v>
      </c>
      <c r="V25" s="5">
        <v>1603048.49</v>
      </c>
      <c r="W25" s="5">
        <v>0.40999999991618097</v>
      </c>
      <c r="Y25" s="5">
        <v>95511.989999999991</v>
      </c>
      <c r="Z25" s="5">
        <v>0</v>
      </c>
      <c r="AA25" s="5">
        <v>0</v>
      </c>
      <c r="AB25" s="5">
        <v>95511.989999999991</v>
      </c>
      <c r="AC25" s="5">
        <v>0</v>
      </c>
      <c r="AD25" s="5">
        <v>-95511.989999999991</v>
      </c>
      <c r="AF25" s="5">
        <v>181764.09</v>
      </c>
      <c r="AG25" s="5">
        <v>0</v>
      </c>
      <c r="AH25" s="5">
        <v>0</v>
      </c>
      <c r="AI25" s="5">
        <v>181764.09</v>
      </c>
      <c r="AJ25" s="5">
        <v>0</v>
      </c>
      <c r="AK25" s="5">
        <v>-181764.09</v>
      </c>
      <c r="AM25" s="5">
        <v>15766.47</v>
      </c>
      <c r="AN25" s="5">
        <v>0</v>
      </c>
      <c r="AO25" s="5">
        <v>0</v>
      </c>
      <c r="AP25" s="5">
        <v>15766.47</v>
      </c>
      <c r="AQ25" s="5">
        <v>0</v>
      </c>
      <c r="AR25" s="5">
        <v>-15766.47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BA25" s="20">
        <v>1034608.1599999999</v>
      </c>
      <c r="BB25" s="20">
        <v>0</v>
      </c>
      <c r="BC25" s="5">
        <v>0</v>
      </c>
      <c r="BD25" s="5">
        <v>1034608.1599999999</v>
      </c>
      <c r="BE25" s="5">
        <v>0</v>
      </c>
      <c r="BF25" s="5">
        <v>-1034608.1599999999</v>
      </c>
      <c r="BH25" s="20">
        <v>99486.57</v>
      </c>
      <c r="BI25" s="20">
        <v>0</v>
      </c>
      <c r="BJ25" s="5">
        <v>0</v>
      </c>
      <c r="BK25" s="5">
        <v>99486.57</v>
      </c>
      <c r="BL25" s="5">
        <v>0</v>
      </c>
      <c r="BM25" s="5">
        <v>-99486.57</v>
      </c>
      <c r="BO25" s="20">
        <v>1622.39</v>
      </c>
      <c r="BP25" s="20">
        <v>0</v>
      </c>
      <c r="BQ25" s="5">
        <v>0</v>
      </c>
      <c r="BR25" s="5">
        <v>1622.39</v>
      </c>
      <c r="BS25" s="5">
        <v>0</v>
      </c>
      <c r="BT25" s="5">
        <v>-1622.39</v>
      </c>
      <c r="BV25" s="20">
        <v>68883.820000000007</v>
      </c>
      <c r="BW25" s="20">
        <v>0</v>
      </c>
      <c r="BX25" s="5">
        <v>0</v>
      </c>
      <c r="BY25" s="5">
        <v>68883.820000000007</v>
      </c>
      <c r="BZ25" s="5">
        <v>0</v>
      </c>
      <c r="CA25" s="5">
        <v>-68883.820000000007</v>
      </c>
      <c r="CC25" s="20">
        <v>1472551.75</v>
      </c>
      <c r="CD25" s="20">
        <v>0</v>
      </c>
      <c r="CE25" s="5">
        <v>0</v>
      </c>
      <c r="CF25" s="5">
        <v>1472551.75</v>
      </c>
      <c r="CG25" s="5">
        <v>0</v>
      </c>
      <c r="CH25" s="5">
        <v>-1472551.75</v>
      </c>
      <c r="CJ25" s="20">
        <v>0</v>
      </c>
      <c r="CK25" s="20">
        <v>0</v>
      </c>
      <c r="CL25" s="5">
        <v>0</v>
      </c>
      <c r="CM25" s="5">
        <v>0</v>
      </c>
      <c r="CN25" s="5">
        <v>0</v>
      </c>
      <c r="CO25" s="5">
        <v>0</v>
      </c>
      <c r="CQ25" s="20">
        <v>6315758.4800000004</v>
      </c>
      <c r="CR25" s="20">
        <v>3346511.8499999996</v>
      </c>
      <c r="CS25" s="5">
        <v>-2969246.6300000008</v>
      </c>
    </row>
    <row r="26" spans="1:97">
      <c r="A26" s="19"/>
      <c r="B26" s="19"/>
      <c r="AT26" s="5"/>
      <c r="AU26" s="5"/>
      <c r="AZ26" s="5"/>
      <c r="BA26" s="5"/>
      <c r="BB26" s="5"/>
      <c r="BG26" s="5"/>
      <c r="BH26" s="5"/>
      <c r="BI26" s="5"/>
      <c r="BN26" s="5"/>
      <c r="BO26" s="5"/>
      <c r="BP26" s="5"/>
      <c r="BU26" s="5"/>
      <c r="BV26" s="5"/>
      <c r="BW26" s="5"/>
      <c r="CB26" s="5"/>
      <c r="CC26" s="5"/>
      <c r="CD26" s="5"/>
      <c r="CI26" s="5"/>
      <c r="CJ26" s="5"/>
      <c r="CK26" s="5"/>
      <c r="CQ26" s="20"/>
      <c r="CR26" s="20"/>
      <c r="CS26" s="5"/>
    </row>
    <row r="27" spans="1:97">
      <c r="A27" s="19"/>
      <c r="B27" s="19"/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/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/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/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/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/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/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Q27" s="20">
        <v>0</v>
      </c>
      <c r="CR27" s="20">
        <v>0</v>
      </c>
      <c r="CS27" s="5">
        <v>0</v>
      </c>
    </row>
    <row r="28" spans="1:97">
      <c r="A28" s="19"/>
      <c r="B28" s="19"/>
      <c r="D28" s="5" t="s">
        <v>85</v>
      </c>
      <c r="E28" s="5" t="s">
        <v>85</v>
      </c>
      <c r="F28" s="5" t="s">
        <v>85</v>
      </c>
      <c r="G28" s="5">
        <v>0</v>
      </c>
      <c r="H28" s="5">
        <v>0</v>
      </c>
      <c r="I28" s="5">
        <v>0</v>
      </c>
      <c r="K28" s="5" t="s">
        <v>85</v>
      </c>
      <c r="L28" s="5" t="s">
        <v>85</v>
      </c>
      <c r="M28" s="5" t="s">
        <v>85</v>
      </c>
      <c r="N28" s="5">
        <v>0</v>
      </c>
      <c r="O28" s="5">
        <v>0</v>
      </c>
      <c r="P28" s="5">
        <v>0</v>
      </c>
      <c r="R28" s="5" t="s">
        <v>85</v>
      </c>
      <c r="S28" s="5" t="s">
        <v>85</v>
      </c>
      <c r="T28" s="5" t="s">
        <v>85</v>
      </c>
      <c r="U28" s="5">
        <v>0</v>
      </c>
      <c r="V28" s="5">
        <v>0</v>
      </c>
      <c r="W28" s="5">
        <v>0</v>
      </c>
      <c r="Y28" s="5" t="s">
        <v>85</v>
      </c>
      <c r="Z28" s="5" t="s">
        <v>85</v>
      </c>
      <c r="AA28" s="5" t="s">
        <v>85</v>
      </c>
      <c r="AB28" s="5">
        <v>0</v>
      </c>
      <c r="AC28" s="5">
        <v>0</v>
      </c>
      <c r="AD28" s="5">
        <v>0</v>
      </c>
      <c r="AF28" s="5" t="s">
        <v>85</v>
      </c>
      <c r="AG28" s="5" t="s">
        <v>85</v>
      </c>
      <c r="AH28" s="5" t="s">
        <v>85</v>
      </c>
      <c r="AI28" s="5">
        <v>0</v>
      </c>
      <c r="AJ28" s="5">
        <v>0</v>
      </c>
      <c r="AK28" s="5">
        <v>0</v>
      </c>
      <c r="AM28" s="5" t="s">
        <v>85</v>
      </c>
      <c r="AN28" s="5" t="s">
        <v>85</v>
      </c>
      <c r="AO28" s="5" t="s">
        <v>85</v>
      </c>
      <c r="AP28" s="5">
        <v>0</v>
      </c>
      <c r="AQ28" s="5">
        <v>0</v>
      </c>
      <c r="AR28" s="5">
        <v>0</v>
      </c>
      <c r="AT28" s="5" t="s">
        <v>85</v>
      </c>
      <c r="AU28" s="5" t="s">
        <v>85</v>
      </c>
      <c r="AV28" s="5" t="s">
        <v>85</v>
      </c>
      <c r="AW28" s="5">
        <v>0</v>
      </c>
      <c r="AX28" s="5">
        <v>0</v>
      </c>
      <c r="AY28" s="5">
        <v>0</v>
      </c>
      <c r="BA28" s="20" t="s">
        <v>85</v>
      </c>
      <c r="BB28" s="20" t="s">
        <v>85</v>
      </c>
      <c r="BC28" s="5" t="s">
        <v>85</v>
      </c>
      <c r="BD28" s="5">
        <v>0</v>
      </c>
      <c r="BE28" s="5">
        <v>0</v>
      </c>
      <c r="BF28" s="5">
        <v>0</v>
      </c>
      <c r="BH28" s="20" t="s">
        <v>85</v>
      </c>
      <c r="BI28" s="20" t="s">
        <v>85</v>
      </c>
      <c r="BJ28" s="5" t="s">
        <v>85</v>
      </c>
      <c r="BK28" s="5">
        <v>0</v>
      </c>
      <c r="BL28" s="5">
        <v>0</v>
      </c>
      <c r="BM28" s="5">
        <v>0</v>
      </c>
      <c r="BO28" s="20" t="s">
        <v>85</v>
      </c>
      <c r="BP28" s="20" t="s">
        <v>85</v>
      </c>
      <c r="BQ28" s="5" t="s">
        <v>85</v>
      </c>
      <c r="BR28" s="5">
        <v>0</v>
      </c>
      <c r="BS28" s="5">
        <v>0</v>
      </c>
      <c r="BT28" s="5">
        <v>0</v>
      </c>
      <c r="BV28" s="20" t="s">
        <v>85</v>
      </c>
      <c r="BW28" s="20" t="s">
        <v>85</v>
      </c>
      <c r="BX28" s="5" t="s">
        <v>85</v>
      </c>
      <c r="BY28" s="5">
        <v>0</v>
      </c>
      <c r="BZ28" s="5">
        <v>0</v>
      </c>
      <c r="CA28" s="5">
        <v>0</v>
      </c>
      <c r="CC28" s="20" t="s">
        <v>85</v>
      </c>
      <c r="CD28" s="20" t="s">
        <v>85</v>
      </c>
      <c r="CE28" s="5" t="s">
        <v>85</v>
      </c>
      <c r="CF28" s="5">
        <v>0</v>
      </c>
      <c r="CG28" s="5">
        <v>0</v>
      </c>
      <c r="CH28" s="5">
        <v>0</v>
      </c>
      <c r="CJ28" s="20" t="s">
        <v>85</v>
      </c>
      <c r="CK28" s="20" t="s">
        <v>85</v>
      </c>
      <c r="CL28" s="5" t="s">
        <v>85</v>
      </c>
      <c r="CM28" s="5">
        <v>0</v>
      </c>
      <c r="CN28" s="5">
        <v>0</v>
      </c>
      <c r="CO28" s="5">
        <v>0</v>
      </c>
      <c r="CQ28" s="20">
        <v>0</v>
      </c>
      <c r="CR28" s="20">
        <v>0</v>
      </c>
      <c r="CS28" s="5">
        <v>0</v>
      </c>
    </row>
    <row r="29" spans="1:97">
      <c r="A29" s="19"/>
      <c r="B29" s="19"/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/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/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/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/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/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/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/>
      <c r="CQ29" s="20">
        <v>0</v>
      </c>
      <c r="CR29" s="20">
        <v>0</v>
      </c>
      <c r="CS29" s="5">
        <v>0</v>
      </c>
    </row>
    <row r="30" spans="1:97">
      <c r="A30" s="19"/>
      <c r="B30" s="19"/>
      <c r="AT30" s="5"/>
      <c r="AU30" s="5"/>
      <c r="BA30" s="20"/>
      <c r="BB30" s="20"/>
      <c r="BH30" s="20"/>
      <c r="BI30" s="20"/>
      <c r="BO30" s="20"/>
      <c r="BP30" s="20"/>
      <c r="BV30" s="20"/>
      <c r="BW30" s="20"/>
      <c r="CC30" s="20"/>
      <c r="CD30" s="20"/>
      <c r="CJ30" s="20"/>
      <c r="CK30" s="20"/>
      <c r="CQ30" s="20"/>
      <c r="CR30" s="20"/>
      <c r="CS30" s="5"/>
    </row>
    <row r="31" spans="1:97" ht="15.75" thickBot="1">
      <c r="C31" s="11"/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-1.3835688150720671E-10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2.9999999969732016E-2</v>
      </c>
      <c r="P31" s="21">
        <v>2.9999999973369995E-2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-0.14000000013038516</v>
      </c>
      <c r="W31" s="21">
        <v>-0.13999999990346623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 t="e">
        <v>#VALUE!</v>
      </c>
      <c r="AD31" s="21" t="e">
        <v>#VALUE!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160768.79</v>
      </c>
      <c r="AK31" s="21">
        <v>160768.78999999998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43144.63</v>
      </c>
      <c r="AR31" s="21">
        <v>43144.63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1">
        <v>31650</v>
      </c>
      <c r="AY31" s="21">
        <v>31650</v>
      </c>
      <c r="AZ31" s="21">
        <v>0</v>
      </c>
      <c r="BA31" s="21">
        <v>0</v>
      </c>
      <c r="BB31" s="21">
        <v>0</v>
      </c>
      <c r="BC31" s="21">
        <v>0</v>
      </c>
      <c r="BD31" s="21">
        <v>0</v>
      </c>
      <c r="BE31" s="21">
        <v>23248.2</v>
      </c>
      <c r="BF31" s="21">
        <v>23248.199999999837</v>
      </c>
      <c r="BG31" s="21">
        <v>0</v>
      </c>
      <c r="BH31" s="21">
        <v>0</v>
      </c>
      <c r="BI31" s="21">
        <v>0</v>
      </c>
      <c r="BJ31" s="21">
        <v>0</v>
      </c>
      <c r="BK31" s="21">
        <v>0</v>
      </c>
      <c r="BL31" s="21">
        <v>819</v>
      </c>
      <c r="BM31" s="21">
        <v>819</v>
      </c>
      <c r="BN31" s="21">
        <v>0</v>
      </c>
      <c r="BO31" s="21">
        <v>0</v>
      </c>
      <c r="BP31" s="21">
        <v>0</v>
      </c>
      <c r="BQ31" s="21">
        <v>0</v>
      </c>
      <c r="BR31" s="21">
        <v>0</v>
      </c>
      <c r="BS31" s="21">
        <v>3811</v>
      </c>
      <c r="BT31" s="21">
        <v>3811</v>
      </c>
      <c r="BU31" s="21">
        <v>0</v>
      </c>
      <c r="BV31" s="21">
        <v>0</v>
      </c>
      <c r="BW31" s="21">
        <v>0</v>
      </c>
      <c r="BX31" s="21">
        <v>0</v>
      </c>
      <c r="BY31" s="21">
        <v>0</v>
      </c>
      <c r="BZ31" s="21">
        <v>14423.08</v>
      </c>
      <c r="CA31" s="21">
        <v>14423.080000000009</v>
      </c>
      <c r="CB31" s="21">
        <v>0</v>
      </c>
      <c r="CC31" s="21">
        <v>0</v>
      </c>
      <c r="CD31" s="21">
        <v>0</v>
      </c>
      <c r="CE31" s="21">
        <v>0</v>
      </c>
      <c r="CF31" s="21">
        <v>0</v>
      </c>
      <c r="CG31" s="21">
        <v>735065.55</v>
      </c>
      <c r="CH31" s="21">
        <v>735065.54999999981</v>
      </c>
      <c r="CI31" s="21">
        <v>0</v>
      </c>
      <c r="CJ31" s="21">
        <v>0</v>
      </c>
      <c r="CK31" s="21">
        <v>0</v>
      </c>
      <c r="CL31" s="21">
        <v>0</v>
      </c>
      <c r="CM31" s="21">
        <v>0</v>
      </c>
      <c r="CN31" s="21">
        <v>1629.97</v>
      </c>
      <c r="CO31" s="21">
        <v>1629.97</v>
      </c>
      <c r="CP31" s="21">
        <v>0</v>
      </c>
      <c r="CQ31" s="21">
        <v>0</v>
      </c>
      <c r="CR31" s="21" t="e">
        <v>#VALUE!</v>
      </c>
      <c r="CS31" s="21" t="e">
        <v>#VALUE!</v>
      </c>
    </row>
    <row r="32" spans="1:97" ht="15.75" thickTop="1"/>
    <row r="37" spans="96:96">
      <c r="CR37" s="80"/>
    </row>
  </sheetData>
  <pageMargins left="0.7" right="0.7" top="0.75" bottom="0.75" header="0.3" footer="0.3"/>
  <pageSetup scale="40" orientation="landscape" r:id="rId1"/>
  <headerFooter>
    <oddFooter>Page &amp;P&amp;R&amp;A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214"/>
  <sheetViews>
    <sheetView topLeftCell="A178" workbookViewId="0">
      <selection activeCell="A5" sqref="A5:A193"/>
    </sheetView>
  </sheetViews>
  <sheetFormatPr defaultRowHeight="15" outlineLevelCol="1"/>
  <cols>
    <col min="1" max="1" width="40.42578125" style="8" bestFit="1" customWidth="1"/>
    <col min="2" max="2" width="10.5703125" customWidth="1" outlineLevel="1"/>
    <col min="3" max="3" width="8.42578125" customWidth="1" outlineLevel="1"/>
    <col min="4" max="4" width="9.85546875" customWidth="1" outlineLevel="1"/>
    <col min="5" max="5" width="12" bestFit="1" customWidth="1"/>
    <col min="6" max="7" width="9" bestFit="1" customWidth="1"/>
    <col min="8" max="8" width="4.140625" bestFit="1" customWidth="1"/>
  </cols>
  <sheetData>
    <row r="1" spans="1:7">
      <c r="A1" s="10" t="e">
        <f>TEXT(#REF!,"MMMMMMMMM YYYY")</f>
        <v>#REF!</v>
      </c>
      <c r="B1" s="6"/>
      <c r="C1" s="6"/>
      <c r="D1" s="6"/>
      <c r="G1" t="s">
        <v>68</v>
      </c>
    </row>
    <row r="3" spans="1:7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7" s="3" customFormat="1">
      <c r="A4" s="7"/>
      <c r="B4" s="3" t="s">
        <v>70</v>
      </c>
      <c r="C4" s="3" t="s">
        <v>70</v>
      </c>
      <c r="D4" s="3" t="s">
        <v>71</v>
      </c>
    </row>
    <row r="5" spans="1:7">
      <c r="A5" s="8" t="e">
        <f ca="1">_xll.DBRA("RXLTM1:Account",D5,"ALIAS English")</f>
        <v>#NAME?</v>
      </c>
      <c r="B5" s="1" t="s">
        <v>6</v>
      </c>
      <c r="C5" s="1" t="str">
        <f>LEFT(B5,4)</f>
        <v>0301</v>
      </c>
      <c r="D5" s="1" t="s">
        <v>50</v>
      </c>
      <c r="E5" s="1" t="str">
        <f>LEFT(C5,4)&amp;"2"&amp;D5&amp;"00"</f>
        <v>03012153200</v>
      </c>
      <c r="F5" t="e">
        <f>IF(INDEX(#REF!,MATCH('JE - Cost'!B5,#REF!,0),MATCH('JE - Cost'!D5,#REF!,0)+3) &gt; 0, INDEX(#REF!,MATCH('JE - Cost'!B5,#REF!,0),MATCH('JE - Cost'!D5,#REF!,0)+3),"")</f>
        <v>#REF!</v>
      </c>
      <c r="G5" t="e">
        <f>IF(INDEX(#REF!,MATCH('JE - Cost'!B5,#REF!,0),MATCH('JE - Cost'!D5,#REF!,0)+3) &lt; 0, -INDEX(#REF!,MATCH('JE - Cost'!B5,#REF!,0),MATCH('JE - Cost'!D5,#REF!,0)+3),"")</f>
        <v>#REF!</v>
      </c>
    </row>
    <row r="6" spans="1:7">
      <c r="A6" s="8" t="e">
        <f ca="1">_xll.DBRA("RXLTM1:Account",D6,"ALIAS English")</f>
        <v>#NAME?</v>
      </c>
      <c r="B6" s="1" t="s">
        <v>23</v>
      </c>
      <c r="C6" s="1" t="str">
        <f t="shared" ref="C6:C22" si="0">LEFT(B6,4)</f>
        <v>0302</v>
      </c>
      <c r="D6" s="1" t="s">
        <v>50</v>
      </c>
      <c r="E6" s="1" t="str">
        <f t="shared" ref="E6:E22" si="1">LEFT(C6,4)&amp;"2"&amp;D6&amp;"00"</f>
        <v>03022153200</v>
      </c>
      <c r="F6" t="e">
        <f>IF(INDEX(#REF!,MATCH('JE - Cost'!B6,#REF!,0),MATCH('JE - Cost'!D6,#REF!,0)+3) &gt; 0, INDEX(#REF!,MATCH('JE - Cost'!B6,#REF!,0),MATCH('JE - Cost'!D6,#REF!,0)+3),"")</f>
        <v>#REF!</v>
      </c>
      <c r="G6" t="e">
        <f>IF(INDEX(#REF!,MATCH('JE - Cost'!B6,#REF!,0),MATCH('JE - Cost'!D6,#REF!,0)+3) &lt; 0, -INDEX(#REF!,MATCH('JE - Cost'!B6,#REF!,0),MATCH('JE - Cost'!D6,#REF!,0)+3),"")</f>
        <v>#REF!</v>
      </c>
    </row>
    <row r="7" spans="1:7">
      <c r="A7" s="8" t="e">
        <f ca="1">_xll.DBRA("RXLTM1:Account",D7,"ALIAS English")</f>
        <v>#NAME?</v>
      </c>
      <c r="B7" s="1" t="s">
        <v>7</v>
      </c>
      <c r="C7" s="1" t="str">
        <f t="shared" si="0"/>
        <v>0303</v>
      </c>
      <c r="D7" s="1" t="s">
        <v>50</v>
      </c>
      <c r="E7" s="1" t="str">
        <f t="shared" si="1"/>
        <v>03032153200</v>
      </c>
      <c r="F7" t="e">
        <f>IF(INDEX(#REF!,MATCH('JE - Cost'!B7,#REF!,0),MATCH('JE - Cost'!D7,#REF!,0)+3) &gt; 0, INDEX(#REF!,MATCH('JE - Cost'!B7,#REF!,0),MATCH('JE - Cost'!D7,#REF!,0)+3),"")</f>
        <v>#REF!</v>
      </c>
      <c r="G7" t="e">
        <f>IF(INDEX(#REF!,MATCH('JE - Cost'!B7,#REF!,0),MATCH('JE - Cost'!D7,#REF!,0)+3) &lt; 0, -INDEX(#REF!,MATCH('JE - Cost'!B7,#REF!,0),MATCH('JE - Cost'!D7,#REF!,0)+3),"")</f>
        <v>#REF!</v>
      </c>
    </row>
    <row r="8" spans="1:7">
      <c r="A8" s="8" t="e">
        <f ca="1">_xll.DBRA("RXLTM1:Account",D8,"ALIAS English")</f>
        <v>#NAME?</v>
      </c>
      <c r="B8" s="1" t="s">
        <v>8</v>
      </c>
      <c r="C8" s="1" t="str">
        <f t="shared" si="0"/>
        <v>0304</v>
      </c>
      <c r="D8" s="1" t="s">
        <v>50</v>
      </c>
      <c r="E8" s="1" t="str">
        <f t="shared" si="1"/>
        <v>03042153200</v>
      </c>
      <c r="F8" t="e">
        <f>IF(INDEX(#REF!,MATCH('JE - Cost'!B8,#REF!,0),MATCH('JE - Cost'!D8,#REF!,0)+3) &gt; 0, INDEX(#REF!,MATCH('JE - Cost'!B8,#REF!,0),MATCH('JE - Cost'!D8,#REF!,0)+3),"")</f>
        <v>#REF!</v>
      </c>
      <c r="G8" t="e">
        <f>IF(INDEX(#REF!,MATCH('JE - Cost'!B8,#REF!,0),MATCH('JE - Cost'!D8,#REF!,0)+3) &lt; 0, -INDEX(#REF!,MATCH('JE - Cost'!B8,#REF!,0),MATCH('JE - Cost'!D8,#REF!,0)+3),"")</f>
        <v>#REF!</v>
      </c>
    </row>
    <row r="9" spans="1:7">
      <c r="A9" s="8" t="e">
        <f ca="1">_xll.DBRA("RXLTM1:Account",D9,"ALIAS English")</f>
        <v>#NAME?</v>
      </c>
      <c r="B9" s="1" t="s">
        <v>9</v>
      </c>
      <c r="C9" s="1" t="str">
        <f t="shared" si="0"/>
        <v>0305</v>
      </c>
      <c r="D9" s="1" t="s">
        <v>50</v>
      </c>
      <c r="E9" s="1" t="str">
        <f t="shared" si="1"/>
        <v>03052153200</v>
      </c>
      <c r="F9" t="e">
        <f>IF(INDEX(#REF!,MATCH('JE - Cost'!B9,#REF!,0),MATCH('JE - Cost'!D9,#REF!,0)+3) &gt; 0, INDEX(#REF!,MATCH('JE - Cost'!B9,#REF!,0),MATCH('JE - Cost'!D9,#REF!,0)+3),"")</f>
        <v>#REF!</v>
      </c>
      <c r="G9" t="e">
        <f>IF(INDEX(#REF!,MATCH('JE - Cost'!B9,#REF!,0),MATCH('JE - Cost'!D9,#REF!,0)+3) &lt; 0, -INDEX(#REF!,MATCH('JE - Cost'!B9,#REF!,0),MATCH('JE - Cost'!D9,#REF!,0)+3),"")</f>
        <v>#REF!</v>
      </c>
    </row>
    <row r="10" spans="1:7">
      <c r="A10" s="8" t="e">
        <f ca="1">_xll.DBRA("RXLTM1:Account",D10,"ALIAS English")</f>
        <v>#NAME?</v>
      </c>
      <c r="B10" s="1" t="s">
        <v>10</v>
      </c>
      <c r="C10" s="1" t="str">
        <f t="shared" si="0"/>
        <v>0306</v>
      </c>
      <c r="D10" s="1" t="s">
        <v>50</v>
      </c>
      <c r="E10" s="1" t="str">
        <f t="shared" si="1"/>
        <v>03062153200</v>
      </c>
      <c r="F10" t="e">
        <f>IF(INDEX(#REF!,MATCH('JE - Cost'!B10,#REF!,0),MATCH('JE - Cost'!D10,#REF!,0)+3) &gt; 0, INDEX(#REF!,MATCH('JE - Cost'!B10,#REF!,0),MATCH('JE - Cost'!D10,#REF!,0)+3),"")</f>
        <v>#REF!</v>
      </c>
      <c r="G10" t="e">
        <f>IF(INDEX(#REF!,MATCH('JE - Cost'!B10,#REF!,0),MATCH('JE - Cost'!D10,#REF!,0)+3) &lt; 0, -INDEX(#REF!,MATCH('JE - Cost'!B10,#REF!,0),MATCH('JE - Cost'!D10,#REF!,0)+3),"")</f>
        <v>#REF!</v>
      </c>
    </row>
    <row r="11" spans="1:7">
      <c r="A11" s="8" t="e">
        <f ca="1">_xll.DBRA("RXLTM1:Account",D11,"ALIAS English")</f>
        <v>#NAME?</v>
      </c>
      <c r="B11" s="1" t="s">
        <v>11</v>
      </c>
      <c r="C11" s="1" t="str">
        <f t="shared" si="0"/>
        <v>0308</v>
      </c>
      <c r="D11" s="1" t="s">
        <v>50</v>
      </c>
      <c r="E11" s="1" t="str">
        <f t="shared" si="1"/>
        <v>03082153200</v>
      </c>
      <c r="F11" t="e">
        <f>IF(INDEX(#REF!,MATCH('JE - Cost'!B11,#REF!,0),MATCH('JE - Cost'!D11,#REF!,0)+3) &gt; 0, INDEX(#REF!,MATCH('JE - Cost'!B11,#REF!,0),MATCH('JE - Cost'!D11,#REF!,0)+3),"")</f>
        <v>#REF!</v>
      </c>
      <c r="G11" t="e">
        <f>IF(INDEX(#REF!,MATCH('JE - Cost'!B11,#REF!,0),MATCH('JE - Cost'!D11,#REF!,0)+3) &lt; 0, -INDEX(#REF!,MATCH('JE - Cost'!B11,#REF!,0),MATCH('JE - Cost'!D11,#REF!,0)+3),"")</f>
        <v>#REF!</v>
      </c>
    </row>
    <row r="12" spans="1:7">
      <c r="A12" s="8" t="e">
        <f ca="1">_xll.DBRA("RXLTM1:Account",D12,"ALIAS English")</f>
        <v>#NAME?</v>
      </c>
      <c r="B12" s="1" t="s">
        <v>12</v>
      </c>
      <c r="C12" s="1" t="str">
        <f t="shared" si="0"/>
        <v>0309</v>
      </c>
      <c r="D12" s="1" t="s">
        <v>50</v>
      </c>
      <c r="E12" s="1" t="str">
        <f t="shared" si="1"/>
        <v>03092153200</v>
      </c>
      <c r="F12" t="e">
        <f>IF(INDEX(#REF!,MATCH('JE - Cost'!B12,#REF!,0),MATCH('JE - Cost'!D12,#REF!,0)+3) &gt; 0, INDEX(#REF!,MATCH('JE - Cost'!B12,#REF!,0),MATCH('JE - Cost'!D12,#REF!,0)+3),"")</f>
        <v>#REF!</v>
      </c>
      <c r="G12" t="e">
        <f>IF(INDEX(#REF!,MATCH('JE - Cost'!B12,#REF!,0),MATCH('JE - Cost'!D12,#REF!,0)+3) &lt; 0, -INDEX(#REF!,MATCH('JE - Cost'!B12,#REF!,0),MATCH('JE - Cost'!D12,#REF!,0)+3),"")</f>
        <v>#REF!</v>
      </c>
    </row>
    <row r="13" spans="1:7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50</v>
      </c>
      <c r="E13" s="1" t="str">
        <f t="shared" si="1"/>
        <v>03112153200</v>
      </c>
      <c r="F13" t="e">
        <f>IF(INDEX(#REF!,MATCH('JE - Cost'!B13,#REF!,0),MATCH('JE - Cost'!D13,#REF!,0)+3) &gt; 0, INDEX(#REF!,MATCH('JE - Cost'!B13,#REF!,0),MATCH('JE - Cost'!D13,#REF!,0)+3),"")</f>
        <v>#REF!</v>
      </c>
      <c r="G13" t="e">
        <f>IF(INDEX(#REF!,MATCH('JE - Cost'!B13,#REF!,0),MATCH('JE - Cost'!D13,#REF!,0)+3) &lt; 0, -INDEX(#REF!,MATCH('JE - Cost'!B13,#REF!,0),MATCH('JE - Cost'!D13,#REF!,0)+3),"")</f>
        <v>#REF!</v>
      </c>
    </row>
    <row r="14" spans="1:7">
      <c r="A14" s="8" t="e">
        <f ca="1">_xll.DBRA("RXLTM1:Account",D14,"ALIAS English")</f>
        <v>#NAME?</v>
      </c>
      <c r="B14" s="1" t="s">
        <v>14</v>
      </c>
      <c r="C14" s="1" t="str">
        <f t="shared" si="0"/>
        <v>0321</v>
      </c>
      <c r="D14" s="1" t="s">
        <v>50</v>
      </c>
      <c r="E14" s="1" t="str">
        <f t="shared" si="1"/>
        <v>03212153200</v>
      </c>
      <c r="F14" t="e">
        <f>IF(INDEX(#REF!,MATCH('JE - Cost'!B14,#REF!,0),MATCH('JE - Cost'!D14,#REF!,0)+3) &gt; 0, INDEX(#REF!,MATCH('JE - Cost'!B14,#REF!,0),MATCH('JE - Cost'!D14,#REF!,0)+3),"")</f>
        <v>#REF!</v>
      </c>
      <c r="G14" t="e">
        <f>IF(INDEX(#REF!,MATCH('JE - Cost'!B14,#REF!,0),MATCH('JE - Cost'!D14,#REF!,0)+3) &lt; 0, -INDEX(#REF!,MATCH('JE - Cost'!B14,#REF!,0),MATCH('JE - Cost'!D14,#REF!,0)+3),"")</f>
        <v>#REF!</v>
      </c>
    </row>
    <row r="15" spans="1:7">
      <c r="A15" s="8" t="e">
        <f ca="1">_xll.DBRA("RXLTM1:Account",D15,"ALIAS English")</f>
        <v>#NAME?</v>
      </c>
      <c r="B15" s="1" t="s">
        <v>15</v>
      </c>
      <c r="C15" s="1" t="str">
        <f t="shared" si="0"/>
        <v>0322</v>
      </c>
      <c r="D15" s="1" t="s">
        <v>50</v>
      </c>
      <c r="E15" s="1" t="str">
        <f t="shared" si="1"/>
        <v>03222153200</v>
      </c>
      <c r="F15" t="e">
        <f>IF(INDEX(#REF!,MATCH('JE - Cost'!B15,#REF!,0),MATCH('JE - Cost'!D15,#REF!,0)+3) &gt; 0, INDEX(#REF!,MATCH('JE - Cost'!B15,#REF!,0),MATCH('JE - Cost'!D15,#REF!,0)+3),"")</f>
        <v>#REF!</v>
      </c>
      <c r="G15" t="e">
        <f>IF(INDEX(#REF!,MATCH('JE - Cost'!B15,#REF!,0),MATCH('JE - Cost'!D15,#REF!,0)+3) &lt; 0, -INDEX(#REF!,MATCH('JE - Cost'!B15,#REF!,0),MATCH('JE - Cost'!D15,#REF!,0)+3),"")</f>
        <v>#REF!</v>
      </c>
    </row>
    <row r="16" spans="1:7">
      <c r="A16" s="8" t="e">
        <f ca="1">_xll.DBRA("RXLTM1:Account",D16,"ALIAS English")</f>
        <v>#NAME?</v>
      </c>
      <c r="B16" s="1" t="s">
        <v>16</v>
      </c>
      <c r="C16" s="1" t="str">
        <f t="shared" si="0"/>
        <v>0323</v>
      </c>
      <c r="D16" s="1" t="s">
        <v>50</v>
      </c>
      <c r="E16" s="1" t="str">
        <f t="shared" si="1"/>
        <v>03232153200</v>
      </c>
      <c r="F16" t="e">
        <f>IF(INDEX(#REF!,MATCH('JE - Cost'!B16,#REF!,0),MATCH('JE - Cost'!D16,#REF!,0)+3) &gt; 0, INDEX(#REF!,MATCH('JE - Cost'!B16,#REF!,0),MATCH('JE - Cost'!D16,#REF!,0)+3),"")</f>
        <v>#REF!</v>
      </c>
      <c r="G16" t="e">
        <f>IF(INDEX(#REF!,MATCH('JE - Cost'!B16,#REF!,0),MATCH('JE - Cost'!D16,#REF!,0)+3) &lt; 0, -INDEX(#REF!,MATCH('JE - Cost'!B16,#REF!,0),MATCH('JE - Cost'!D16,#REF!,0)+3),"")</f>
        <v>#REF!</v>
      </c>
    </row>
    <row r="17" spans="1:7">
      <c r="A17" s="8" t="e">
        <f ca="1">_xll.DBRA("RXLTM1:Account",D17,"ALIAS English")</f>
        <v>#NAME?</v>
      </c>
      <c r="B17" s="1" t="s">
        <v>17</v>
      </c>
      <c r="C17" s="1" t="str">
        <f t="shared" si="0"/>
        <v>0324</v>
      </c>
      <c r="D17" s="1" t="s">
        <v>50</v>
      </c>
      <c r="E17" s="1" t="str">
        <f t="shared" si="1"/>
        <v>03242153200</v>
      </c>
      <c r="F17" t="e">
        <f>IF(INDEX(#REF!,MATCH('JE - Cost'!B17,#REF!,0),MATCH('JE - Cost'!D17,#REF!,0)+3) &gt; 0, INDEX(#REF!,MATCH('JE - Cost'!B17,#REF!,0),MATCH('JE - Cost'!D17,#REF!,0)+3),"")</f>
        <v>#REF!</v>
      </c>
      <c r="G17" t="e">
        <f>IF(INDEX(#REF!,MATCH('JE - Cost'!B17,#REF!,0),MATCH('JE - Cost'!D17,#REF!,0)+3) &lt; 0, -INDEX(#REF!,MATCH('JE - Cost'!B17,#REF!,0),MATCH('JE - Cost'!D17,#REF!,0)+3),"")</f>
        <v>#REF!</v>
      </c>
    </row>
    <row r="18" spans="1:7">
      <c r="A18" s="8" t="e">
        <f ca="1">_xll.DBRA("RXLTM1:Account",D18,"ALIAS English")</f>
        <v>#NAME?</v>
      </c>
      <c r="B18" s="1" t="s">
        <v>18</v>
      </c>
      <c r="C18" s="1" t="str">
        <f t="shared" si="0"/>
        <v>0325</v>
      </c>
      <c r="D18" s="1" t="s">
        <v>50</v>
      </c>
      <c r="E18" s="1" t="str">
        <f t="shared" si="1"/>
        <v>03252153200</v>
      </c>
      <c r="F18" t="e">
        <f>IF(INDEX(#REF!,MATCH('JE - Cost'!B18,#REF!,0),MATCH('JE - Cost'!D18,#REF!,0)+3) &gt; 0, INDEX(#REF!,MATCH('JE - Cost'!B18,#REF!,0),MATCH('JE - Cost'!D18,#REF!,0)+3),"")</f>
        <v>#REF!</v>
      </c>
      <c r="G18" t="e">
        <f>IF(INDEX(#REF!,MATCH('JE - Cost'!B18,#REF!,0),MATCH('JE - Cost'!D18,#REF!,0)+3) &lt; 0, -INDEX(#REF!,MATCH('JE - Cost'!B18,#REF!,0),MATCH('JE - Cost'!D18,#REF!,0)+3),"")</f>
        <v>#REF!</v>
      </c>
    </row>
    <row r="19" spans="1:7">
      <c r="A19" s="8" t="e">
        <f ca="1">_xll.DBRA("RXLTM1:Account",D19,"ALIAS English")</f>
        <v>#NAME?</v>
      </c>
      <c r="B19" s="1" t="s">
        <v>19</v>
      </c>
      <c r="C19" s="1" t="str">
        <f t="shared" si="0"/>
        <v>0326</v>
      </c>
      <c r="D19" s="1" t="s">
        <v>50</v>
      </c>
      <c r="E19" s="1" t="str">
        <f t="shared" si="1"/>
        <v>03262153200</v>
      </c>
      <c r="F19" t="e">
        <f>IF(INDEX(#REF!,MATCH('JE - Cost'!B19,#REF!,0),MATCH('JE - Cost'!D19,#REF!,0)+3) &gt; 0, INDEX(#REF!,MATCH('JE - Cost'!B19,#REF!,0),MATCH('JE - Cost'!D19,#REF!,0)+3),"")</f>
        <v>#REF!</v>
      </c>
      <c r="G19" t="e">
        <f>IF(INDEX(#REF!,MATCH('JE - Cost'!B19,#REF!,0),MATCH('JE - Cost'!D19,#REF!,0)+3) &lt; 0, -INDEX(#REF!,MATCH('JE - Cost'!B19,#REF!,0),MATCH('JE - Cost'!D19,#REF!,0)+3),"")</f>
        <v>#REF!</v>
      </c>
    </row>
    <row r="20" spans="1:7">
      <c r="A20" s="8" t="e">
        <f ca="1">_xll.DBRA("RXLTM1:Account",D20,"ALIAS English")</f>
        <v>#NAME?</v>
      </c>
      <c r="B20" s="1" t="s">
        <v>20</v>
      </c>
      <c r="C20" s="1" t="str">
        <f t="shared" si="0"/>
        <v>0328</v>
      </c>
      <c r="D20" s="1" t="s">
        <v>50</v>
      </c>
      <c r="E20" s="1" t="str">
        <f t="shared" si="1"/>
        <v>03282153200</v>
      </c>
      <c r="F20" t="e">
        <f>IF(INDEX(#REF!,MATCH('JE - Cost'!B20,#REF!,0),MATCH('JE - Cost'!D20,#REF!,0)+3) &gt; 0, INDEX(#REF!,MATCH('JE - Cost'!B20,#REF!,0),MATCH('JE - Cost'!D20,#REF!,0)+3),"")</f>
        <v>#REF!</v>
      </c>
      <c r="G20" t="e">
        <f>IF(INDEX(#REF!,MATCH('JE - Cost'!B20,#REF!,0),MATCH('JE - Cost'!D20,#REF!,0)+3) &lt; 0, -INDEX(#REF!,MATCH('JE - Cost'!B20,#REF!,0),MATCH('JE - Cost'!D20,#REF!,0)+3),"")</f>
        <v>#REF!</v>
      </c>
    </row>
    <row r="21" spans="1:7">
      <c r="A21" s="8" t="e">
        <f ca="1">_xll.DBRA("RXLTM1:Account",D21,"ALIAS English")</f>
        <v>#NAME?</v>
      </c>
      <c r="B21" s="1" t="s">
        <v>21</v>
      </c>
      <c r="C21" s="1" t="str">
        <f t="shared" si="0"/>
        <v>0329</v>
      </c>
      <c r="D21" s="1" t="s">
        <v>50</v>
      </c>
      <c r="E21" s="1" t="str">
        <f t="shared" si="1"/>
        <v>03292153200</v>
      </c>
      <c r="F21" t="e">
        <f>IF(INDEX(#REF!,MATCH('JE - Cost'!B21,#REF!,0),MATCH('JE - Cost'!D21,#REF!,0)+3) &gt; 0, INDEX(#REF!,MATCH('JE - Cost'!B21,#REF!,0),MATCH('JE - Cost'!D21,#REF!,0)+3),"")</f>
        <v>#REF!</v>
      </c>
      <c r="G21" t="e">
        <f>IF(INDEX(#REF!,MATCH('JE - Cost'!B21,#REF!,0),MATCH('JE - Cost'!D21,#REF!,0)+3) &lt; 0, -INDEX(#REF!,MATCH('JE - Cost'!B21,#REF!,0),MATCH('JE - Cost'!D21,#REF!,0)+3),"")</f>
        <v>#REF!</v>
      </c>
    </row>
    <row r="22" spans="1:7">
      <c r="A22" s="8" t="e">
        <f ca="1">_xll.DBRA("RXLTM1:Account",D22,"ALIAS English")</f>
        <v>#NAME?</v>
      </c>
      <c r="B22" s="1" t="s">
        <v>22</v>
      </c>
      <c r="C22" s="1" t="str">
        <f t="shared" si="0"/>
        <v>0330</v>
      </c>
      <c r="D22" s="1" t="s">
        <v>50</v>
      </c>
      <c r="E22" s="1" t="str">
        <f t="shared" si="1"/>
        <v>03302153200</v>
      </c>
      <c r="F22" t="e">
        <f>IF(INDEX(#REF!,MATCH('JE - Cost'!B22,#REF!,0),MATCH('JE - Cost'!D22,#REF!,0)+3) &gt; 0, INDEX(#REF!,MATCH('JE - Cost'!B22,#REF!,0),MATCH('JE - Cost'!D22,#REF!,0)+3),"")</f>
        <v>#REF!</v>
      </c>
      <c r="G22" t="e">
        <f>IF(INDEX(#REF!,MATCH('JE - Cost'!B22,#REF!,0),MATCH('JE - Cost'!D22,#REF!,0)+3) &lt; 0, -INDEX(#REF!,MATCH('JE - Cost'!B22,#REF!,0),MATCH('JE - Cost'!D22,#REF!,0)+3),"")</f>
        <v>#REF!</v>
      </c>
    </row>
    <row r="24" spans="1:7">
      <c r="A24" s="8" t="e">
        <f ca="1">_xll.DBRA("RXLTM1:Account",D24,"ALIAS English")</f>
        <v>#NAME?</v>
      </c>
      <c r="B24" s="1" t="s">
        <v>6</v>
      </c>
      <c r="C24" s="1" t="str">
        <f>LEFT(B24,4)</f>
        <v>0301</v>
      </c>
      <c r="D24" s="1" t="s">
        <v>78</v>
      </c>
      <c r="E24" s="1" t="str">
        <f>LEFT(C24,4)&amp;"2"&amp;D24&amp;"00"</f>
        <v>03012154200</v>
      </c>
      <c r="F24" t="e">
        <f>IF(INDEX(#REF!,MATCH('JE - Cost'!B24,#REF!,0),MATCH('JE - Cost'!D24,#REF!,0)+3) &gt; 0, INDEX(#REF!,MATCH('JE - Cost'!B24,#REF!,0),MATCH('JE - Cost'!D24,#REF!,0)+3),"")</f>
        <v>#REF!</v>
      </c>
      <c r="G24" t="e">
        <f>IF(INDEX(#REF!,MATCH('JE - Cost'!B24,#REF!,0),MATCH('JE - Cost'!D24,#REF!,0)+3) &lt; 0, -INDEX(#REF!,MATCH('JE - Cost'!B24,#REF!,0),MATCH('JE - Cost'!D24,#REF!,0)+3),"")</f>
        <v>#REF!</v>
      </c>
    </row>
    <row r="25" spans="1:7">
      <c r="A25" s="8" t="e">
        <f ca="1">_xll.DBRA("RXLTM1:Account",D25,"ALIAS English")</f>
        <v>#NAME?</v>
      </c>
      <c r="B25" s="1" t="s">
        <v>23</v>
      </c>
      <c r="C25" s="1" t="str">
        <f t="shared" ref="C25:C31" si="2">LEFT(B25,4)</f>
        <v>0302</v>
      </c>
      <c r="D25" s="1" t="s">
        <v>78</v>
      </c>
      <c r="E25" s="1" t="str">
        <f t="shared" ref="E25:E41" si="3">LEFT(C25,4)&amp;"2"&amp;D25&amp;"00"</f>
        <v>03022154200</v>
      </c>
      <c r="F25" t="e">
        <f>IF(INDEX(#REF!,MATCH('JE - Cost'!B25,#REF!,0),MATCH('JE - Cost'!D25,#REF!,0)+3) &gt; 0, INDEX(#REF!,MATCH('JE - Cost'!B25,#REF!,0),MATCH('JE - Cost'!D25,#REF!,0)+3),"")</f>
        <v>#REF!</v>
      </c>
      <c r="G25" t="e">
        <f>IF(INDEX(#REF!,MATCH('JE - Cost'!B25,#REF!,0),MATCH('JE - Cost'!D25,#REF!,0)+3) &lt; 0, -INDEX(#REF!,MATCH('JE - Cost'!B25,#REF!,0),MATCH('JE - Cost'!D25,#REF!,0)+3),"")</f>
        <v>#REF!</v>
      </c>
    </row>
    <row r="26" spans="1:7">
      <c r="A26" s="8" t="e">
        <f ca="1">_xll.DBRA("RXLTM1:Account",D26,"ALIAS English")</f>
        <v>#NAME?</v>
      </c>
      <c r="B26" s="1" t="s">
        <v>7</v>
      </c>
      <c r="C26" s="1" t="str">
        <f t="shared" si="2"/>
        <v>0303</v>
      </c>
      <c r="D26" s="1" t="s">
        <v>78</v>
      </c>
      <c r="E26" s="1" t="str">
        <f t="shared" si="3"/>
        <v>03032154200</v>
      </c>
      <c r="F26" t="e">
        <f>IF(INDEX(#REF!,MATCH('JE - Cost'!B26,#REF!,0),MATCH('JE - Cost'!D26,#REF!,0)+3) &gt; 0, INDEX(#REF!,MATCH('JE - Cost'!B26,#REF!,0),MATCH('JE - Cost'!D26,#REF!,0)+3),"")</f>
        <v>#REF!</v>
      </c>
      <c r="G26" t="e">
        <f>IF(INDEX(#REF!,MATCH('JE - Cost'!B26,#REF!,0),MATCH('JE - Cost'!D26,#REF!,0)+3) &lt; 0, -INDEX(#REF!,MATCH('JE - Cost'!B26,#REF!,0),MATCH('JE - Cost'!D26,#REF!,0)+3),"")</f>
        <v>#REF!</v>
      </c>
    </row>
    <row r="27" spans="1:7">
      <c r="A27" s="8" t="e">
        <f ca="1">_xll.DBRA("RXLTM1:Account",D27,"ALIAS English")</f>
        <v>#NAME?</v>
      </c>
      <c r="B27" s="1" t="s">
        <v>8</v>
      </c>
      <c r="C27" s="1" t="str">
        <f t="shared" si="2"/>
        <v>0304</v>
      </c>
      <c r="D27" s="1" t="s">
        <v>78</v>
      </c>
      <c r="E27" s="1" t="str">
        <f t="shared" si="3"/>
        <v>03042154200</v>
      </c>
      <c r="F27" t="e">
        <f>IF(INDEX(#REF!,MATCH('JE - Cost'!B27,#REF!,0),MATCH('JE - Cost'!D27,#REF!,0)+3) &gt; 0, INDEX(#REF!,MATCH('JE - Cost'!B27,#REF!,0),MATCH('JE - Cost'!D27,#REF!,0)+3),"")</f>
        <v>#REF!</v>
      </c>
      <c r="G27" t="e">
        <f>IF(INDEX(#REF!,MATCH('JE - Cost'!B27,#REF!,0),MATCH('JE - Cost'!D27,#REF!,0)+3) &lt; 0, -INDEX(#REF!,MATCH('JE - Cost'!B27,#REF!,0),MATCH('JE - Cost'!D27,#REF!,0)+3),"")</f>
        <v>#REF!</v>
      </c>
    </row>
    <row r="28" spans="1:7">
      <c r="A28" s="8" t="e">
        <f ca="1">_xll.DBRA("RXLTM1:Account",D28,"ALIAS English")</f>
        <v>#NAME?</v>
      </c>
      <c r="B28" s="1" t="s">
        <v>9</v>
      </c>
      <c r="C28" s="1" t="str">
        <f t="shared" si="2"/>
        <v>0305</v>
      </c>
      <c r="D28" s="1" t="s">
        <v>78</v>
      </c>
      <c r="E28" s="1" t="str">
        <f t="shared" si="3"/>
        <v>03052154200</v>
      </c>
      <c r="F28" t="e">
        <f>IF(INDEX(#REF!,MATCH('JE - Cost'!B28,#REF!,0),MATCH('JE - Cost'!D28,#REF!,0)+3) &gt; 0, INDEX(#REF!,MATCH('JE - Cost'!B28,#REF!,0),MATCH('JE - Cost'!D28,#REF!,0)+3),"")</f>
        <v>#REF!</v>
      </c>
      <c r="G28" t="e">
        <f>IF(INDEX(#REF!,MATCH('JE - Cost'!B28,#REF!,0),MATCH('JE - Cost'!D28,#REF!,0)+3) &lt; 0, -INDEX(#REF!,MATCH('JE - Cost'!B28,#REF!,0),MATCH('JE - Cost'!D28,#REF!,0)+3),"")</f>
        <v>#REF!</v>
      </c>
    </row>
    <row r="29" spans="1:7">
      <c r="A29" s="8" t="e">
        <f ca="1">_xll.DBRA("RXLTM1:Account",D29,"ALIAS English")</f>
        <v>#NAME?</v>
      </c>
      <c r="B29" s="1" t="s">
        <v>10</v>
      </c>
      <c r="C29" s="1" t="str">
        <f t="shared" si="2"/>
        <v>0306</v>
      </c>
      <c r="D29" s="1" t="s">
        <v>78</v>
      </c>
      <c r="E29" s="1" t="str">
        <f t="shared" si="3"/>
        <v>03062154200</v>
      </c>
      <c r="F29" t="e">
        <f>IF(INDEX(#REF!,MATCH('JE - Cost'!B29,#REF!,0),MATCH('JE - Cost'!D29,#REF!,0)+3) &gt; 0, INDEX(#REF!,MATCH('JE - Cost'!B29,#REF!,0),MATCH('JE - Cost'!D29,#REF!,0)+3),"")</f>
        <v>#REF!</v>
      </c>
      <c r="G29" t="e">
        <f>IF(INDEX(#REF!,MATCH('JE - Cost'!B29,#REF!,0),MATCH('JE - Cost'!D29,#REF!,0)+3) &lt; 0, -INDEX(#REF!,MATCH('JE - Cost'!B29,#REF!,0),MATCH('JE - Cost'!D29,#REF!,0)+3),"")</f>
        <v>#REF!</v>
      </c>
    </row>
    <row r="30" spans="1:7">
      <c r="A30" s="8" t="e">
        <f ca="1">_xll.DBRA("RXLTM1:Account",D30,"ALIAS English")</f>
        <v>#NAME?</v>
      </c>
      <c r="B30" s="1" t="s">
        <v>11</v>
      </c>
      <c r="C30" s="1" t="str">
        <f t="shared" si="2"/>
        <v>0308</v>
      </c>
      <c r="D30" s="1" t="s">
        <v>78</v>
      </c>
      <c r="E30" s="1" t="str">
        <f t="shared" si="3"/>
        <v>03082154200</v>
      </c>
      <c r="F30" t="e">
        <f>IF(INDEX(#REF!,MATCH('JE - Cost'!B30,#REF!,0),MATCH('JE - Cost'!D30,#REF!,0)+3) &gt; 0, INDEX(#REF!,MATCH('JE - Cost'!B30,#REF!,0),MATCH('JE - Cost'!D30,#REF!,0)+3),"")</f>
        <v>#REF!</v>
      </c>
      <c r="G30" t="e">
        <f>IF(INDEX(#REF!,MATCH('JE - Cost'!B30,#REF!,0),MATCH('JE - Cost'!D30,#REF!,0)+3) &lt; 0, -INDEX(#REF!,MATCH('JE - Cost'!B30,#REF!,0),MATCH('JE - Cost'!D30,#REF!,0)+3),"")</f>
        <v>#REF!</v>
      </c>
    </row>
    <row r="31" spans="1:7">
      <c r="A31" s="8" t="e">
        <f ca="1">_xll.DBRA("RXLTM1:Account",D31,"ALIAS English")</f>
        <v>#NAME?</v>
      </c>
      <c r="B31" s="1" t="s">
        <v>12</v>
      </c>
      <c r="C31" s="1" t="str">
        <f t="shared" si="2"/>
        <v>0309</v>
      </c>
      <c r="D31" s="1" t="s">
        <v>78</v>
      </c>
      <c r="E31" s="1" t="str">
        <f t="shared" si="3"/>
        <v>03092154200</v>
      </c>
      <c r="F31" t="e">
        <f>IF(INDEX(#REF!,MATCH('JE - Cost'!B31,#REF!,0),MATCH('JE - Cost'!D31,#REF!,0)+3) &gt; 0, INDEX(#REF!,MATCH('JE - Cost'!B31,#REF!,0),MATCH('JE - Cost'!D31,#REF!,0)+3),"")</f>
        <v>#REF!</v>
      </c>
      <c r="G31" t="e">
        <f>IF(INDEX(#REF!,MATCH('JE - Cost'!B31,#REF!,0),MATCH('JE - Cost'!D31,#REF!,0)+3) &lt; 0, -INDEX(#REF!,MATCH('JE - Cost'!B31,#REF!,0),MATCH('JE - Cost'!D31,#REF!,0)+3),"")</f>
        <v>#REF!</v>
      </c>
    </row>
    <row r="32" spans="1:7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78</v>
      </c>
      <c r="E32" s="1" t="str">
        <f t="shared" si="3"/>
        <v>03112154200</v>
      </c>
      <c r="F32" t="e">
        <f>IF(INDEX(#REF!,MATCH('JE - Cost'!B32,#REF!,0),MATCH('JE - Cost'!D32,#REF!,0)+3) &gt; 0, INDEX(#REF!,MATCH('JE - Cost'!B32,#REF!,0),MATCH('JE - Cost'!D32,#REF!,0)+3),"")</f>
        <v>#REF!</v>
      </c>
      <c r="G32" t="e">
        <f>IF(INDEX(#REF!,MATCH('JE - Cost'!B32,#REF!,0),MATCH('JE - Cost'!D32,#REF!,0)+3) &lt; 0, -INDEX(#REF!,MATCH('JE - Cost'!B32,#REF!,0),MATCH('JE - Cost'!D32,#REF!,0)+3),"")</f>
        <v>#REF!</v>
      </c>
    </row>
    <row r="33" spans="1:7">
      <c r="A33" s="8" t="e">
        <f ca="1">_xll.DBRA("RXLTM1:Account",D33,"ALIAS English")</f>
        <v>#NAME?</v>
      </c>
      <c r="B33" s="1" t="s">
        <v>14</v>
      </c>
      <c r="C33" s="1" t="str">
        <f t="shared" ref="C33:C41" si="4">LEFT(B33,4)</f>
        <v>0321</v>
      </c>
      <c r="D33" s="1" t="s">
        <v>78</v>
      </c>
      <c r="E33" s="1" t="str">
        <f t="shared" si="3"/>
        <v>03212154200</v>
      </c>
      <c r="F33" t="e">
        <f>IF(INDEX(#REF!,MATCH('JE - Cost'!B33,#REF!,0),MATCH('JE - Cost'!D33,#REF!,0)+3) &gt; 0, INDEX(#REF!,MATCH('JE - Cost'!B33,#REF!,0),MATCH('JE - Cost'!D33,#REF!,0)+3),"")</f>
        <v>#REF!</v>
      </c>
      <c r="G33" t="e">
        <f>IF(INDEX(#REF!,MATCH('JE - Cost'!B33,#REF!,0),MATCH('JE - Cost'!D33,#REF!,0)+3) &lt; 0, -INDEX(#REF!,MATCH('JE - Cost'!B33,#REF!,0),MATCH('JE - Cost'!D33,#REF!,0)+3),"")</f>
        <v>#REF!</v>
      </c>
    </row>
    <row r="34" spans="1:7">
      <c r="A34" s="8" t="e">
        <f ca="1">_xll.DBRA("RXLTM1:Account",D34,"ALIAS English")</f>
        <v>#NAME?</v>
      </c>
      <c r="B34" s="1" t="s">
        <v>15</v>
      </c>
      <c r="C34" s="1" t="str">
        <f t="shared" si="4"/>
        <v>0322</v>
      </c>
      <c r="D34" s="1" t="s">
        <v>78</v>
      </c>
      <c r="E34" s="1" t="str">
        <f t="shared" si="3"/>
        <v>03222154200</v>
      </c>
      <c r="F34" t="e">
        <f>IF(INDEX(#REF!,MATCH('JE - Cost'!B34,#REF!,0),MATCH('JE - Cost'!D34,#REF!,0)+3) &gt; 0, INDEX(#REF!,MATCH('JE - Cost'!B34,#REF!,0),MATCH('JE - Cost'!D34,#REF!,0)+3),"")</f>
        <v>#REF!</v>
      </c>
      <c r="G34" t="e">
        <f>IF(INDEX(#REF!,MATCH('JE - Cost'!B34,#REF!,0),MATCH('JE - Cost'!D34,#REF!,0)+3) &lt; 0, -INDEX(#REF!,MATCH('JE - Cost'!B34,#REF!,0),MATCH('JE - Cost'!D34,#REF!,0)+3),"")</f>
        <v>#REF!</v>
      </c>
    </row>
    <row r="35" spans="1:7">
      <c r="A35" s="8" t="e">
        <f ca="1">_xll.DBRA("RXLTM1:Account",D35,"ALIAS English")</f>
        <v>#NAME?</v>
      </c>
      <c r="B35" s="1" t="s">
        <v>16</v>
      </c>
      <c r="C35" s="1" t="str">
        <f t="shared" si="4"/>
        <v>0323</v>
      </c>
      <c r="D35" s="1" t="s">
        <v>78</v>
      </c>
      <c r="E35" s="1" t="str">
        <f t="shared" si="3"/>
        <v>03232154200</v>
      </c>
      <c r="F35" t="e">
        <f>IF(INDEX(#REF!,MATCH('JE - Cost'!B35,#REF!,0),MATCH('JE - Cost'!D35,#REF!,0)+3) &gt; 0, INDEX(#REF!,MATCH('JE - Cost'!B35,#REF!,0),MATCH('JE - Cost'!D35,#REF!,0)+3),"")</f>
        <v>#REF!</v>
      </c>
      <c r="G35" t="e">
        <f>IF(INDEX(#REF!,MATCH('JE - Cost'!B35,#REF!,0),MATCH('JE - Cost'!D35,#REF!,0)+3) &lt; 0, -INDEX(#REF!,MATCH('JE - Cost'!B35,#REF!,0),MATCH('JE - Cost'!D35,#REF!,0)+3),"")</f>
        <v>#REF!</v>
      </c>
    </row>
    <row r="36" spans="1:7">
      <c r="A36" s="8" t="e">
        <f ca="1">_xll.DBRA("RXLTM1:Account",D36,"ALIAS English")</f>
        <v>#NAME?</v>
      </c>
      <c r="B36" s="1" t="s">
        <v>17</v>
      </c>
      <c r="C36" s="1" t="str">
        <f t="shared" si="4"/>
        <v>0324</v>
      </c>
      <c r="D36" s="1" t="s">
        <v>78</v>
      </c>
      <c r="E36" s="1" t="str">
        <f t="shared" si="3"/>
        <v>03242154200</v>
      </c>
      <c r="F36" t="e">
        <f>IF(INDEX(#REF!,MATCH('JE - Cost'!B36,#REF!,0),MATCH('JE - Cost'!D36,#REF!,0)+3) &gt; 0, INDEX(#REF!,MATCH('JE - Cost'!B36,#REF!,0),MATCH('JE - Cost'!D36,#REF!,0)+3),"")</f>
        <v>#REF!</v>
      </c>
      <c r="G36" t="e">
        <f>IF(INDEX(#REF!,MATCH('JE - Cost'!B36,#REF!,0),MATCH('JE - Cost'!D36,#REF!,0)+3) &lt; 0, -INDEX(#REF!,MATCH('JE - Cost'!B36,#REF!,0),MATCH('JE - Cost'!D36,#REF!,0)+3),"")</f>
        <v>#REF!</v>
      </c>
    </row>
    <row r="37" spans="1:7">
      <c r="A37" s="8" t="e">
        <f ca="1">_xll.DBRA("RXLTM1:Account",D37,"ALIAS English")</f>
        <v>#NAME?</v>
      </c>
      <c r="B37" s="1" t="s">
        <v>18</v>
      </c>
      <c r="C37" s="1" t="str">
        <f t="shared" si="4"/>
        <v>0325</v>
      </c>
      <c r="D37" s="1" t="s">
        <v>78</v>
      </c>
      <c r="E37" s="1" t="str">
        <f t="shared" si="3"/>
        <v>03252154200</v>
      </c>
      <c r="F37" t="e">
        <f>IF(INDEX(#REF!,MATCH('JE - Cost'!B37,#REF!,0),MATCH('JE - Cost'!D37,#REF!,0)+3) &gt; 0, INDEX(#REF!,MATCH('JE - Cost'!B37,#REF!,0),MATCH('JE - Cost'!D37,#REF!,0)+3),"")</f>
        <v>#REF!</v>
      </c>
      <c r="G37" t="e">
        <f>IF(INDEX(#REF!,MATCH('JE - Cost'!B37,#REF!,0),MATCH('JE - Cost'!D37,#REF!,0)+3) &lt; 0, -INDEX(#REF!,MATCH('JE - Cost'!B37,#REF!,0),MATCH('JE - Cost'!D37,#REF!,0)+3),"")</f>
        <v>#REF!</v>
      </c>
    </row>
    <row r="38" spans="1:7">
      <c r="A38" s="8" t="e">
        <f ca="1">_xll.DBRA("RXLTM1:Account",D38,"ALIAS English")</f>
        <v>#NAME?</v>
      </c>
      <c r="B38" s="1" t="s">
        <v>19</v>
      </c>
      <c r="C38" s="1" t="str">
        <f t="shared" si="4"/>
        <v>0326</v>
      </c>
      <c r="D38" s="1" t="s">
        <v>78</v>
      </c>
      <c r="E38" s="1" t="str">
        <f t="shared" si="3"/>
        <v>03262154200</v>
      </c>
      <c r="F38" t="e">
        <f>IF(INDEX(#REF!,MATCH('JE - Cost'!B38,#REF!,0),MATCH('JE - Cost'!D38,#REF!,0)+3) &gt; 0, INDEX(#REF!,MATCH('JE - Cost'!B38,#REF!,0),MATCH('JE - Cost'!D38,#REF!,0)+3),"")</f>
        <v>#REF!</v>
      </c>
      <c r="G38" t="e">
        <f>IF(INDEX(#REF!,MATCH('JE - Cost'!B38,#REF!,0),MATCH('JE - Cost'!D38,#REF!,0)+3) &lt; 0, -INDEX(#REF!,MATCH('JE - Cost'!B38,#REF!,0),MATCH('JE - Cost'!D38,#REF!,0)+3),"")</f>
        <v>#REF!</v>
      </c>
    </row>
    <row r="39" spans="1:7">
      <c r="A39" s="8" t="e">
        <f ca="1">_xll.DBRA("RXLTM1:Account",D39,"ALIAS English")</f>
        <v>#NAME?</v>
      </c>
      <c r="B39" s="1" t="s">
        <v>20</v>
      </c>
      <c r="C39" s="1" t="str">
        <f t="shared" si="4"/>
        <v>0328</v>
      </c>
      <c r="D39" s="1" t="s">
        <v>78</v>
      </c>
      <c r="E39" s="1" t="str">
        <f t="shared" si="3"/>
        <v>03282154200</v>
      </c>
      <c r="F39" t="e">
        <f>IF(INDEX(#REF!,MATCH('JE - Cost'!B39,#REF!,0),MATCH('JE - Cost'!D39,#REF!,0)+3) &gt; 0, INDEX(#REF!,MATCH('JE - Cost'!B39,#REF!,0),MATCH('JE - Cost'!D39,#REF!,0)+3),"")</f>
        <v>#REF!</v>
      </c>
      <c r="G39" t="e">
        <f>IF(INDEX(#REF!,MATCH('JE - Cost'!B39,#REF!,0),MATCH('JE - Cost'!D39,#REF!,0)+3) &lt; 0, -INDEX(#REF!,MATCH('JE - Cost'!B39,#REF!,0),MATCH('JE - Cost'!D39,#REF!,0)+3),"")</f>
        <v>#REF!</v>
      </c>
    </row>
    <row r="40" spans="1:7">
      <c r="A40" s="8" t="e">
        <f ca="1">_xll.DBRA("RXLTM1:Account",D40,"ALIAS English")</f>
        <v>#NAME?</v>
      </c>
      <c r="B40" s="1" t="s">
        <v>21</v>
      </c>
      <c r="C40" s="1" t="str">
        <f t="shared" si="4"/>
        <v>0329</v>
      </c>
      <c r="D40" s="1" t="s">
        <v>78</v>
      </c>
      <c r="E40" s="1" t="str">
        <f t="shared" si="3"/>
        <v>03292154200</v>
      </c>
      <c r="F40" t="e">
        <f>IF(INDEX(#REF!,MATCH('JE - Cost'!B40,#REF!,0),MATCH('JE - Cost'!D40,#REF!,0)+3) &gt; 0, INDEX(#REF!,MATCH('JE - Cost'!B40,#REF!,0),MATCH('JE - Cost'!D40,#REF!,0)+3),"")</f>
        <v>#REF!</v>
      </c>
      <c r="G40" t="e">
        <f>IF(INDEX(#REF!,MATCH('JE - Cost'!B40,#REF!,0),MATCH('JE - Cost'!D40,#REF!,0)+3) &lt; 0, -INDEX(#REF!,MATCH('JE - Cost'!B40,#REF!,0),MATCH('JE - Cost'!D40,#REF!,0)+3),"")</f>
        <v>#REF!</v>
      </c>
    </row>
    <row r="41" spans="1:7">
      <c r="A41" s="8" t="e">
        <f ca="1">_xll.DBRA("RXLTM1:Account",D41,"ALIAS English")</f>
        <v>#NAME?</v>
      </c>
      <c r="B41" s="1" t="s">
        <v>22</v>
      </c>
      <c r="C41" s="1" t="str">
        <f t="shared" si="4"/>
        <v>0330</v>
      </c>
      <c r="D41" s="1" t="s">
        <v>78</v>
      </c>
      <c r="E41" s="1" t="str">
        <f t="shared" si="3"/>
        <v>03302154200</v>
      </c>
      <c r="F41" t="e">
        <f>IF(INDEX(#REF!,MATCH('JE - Cost'!B41,#REF!,0),MATCH('JE - Cost'!D41,#REF!,0)+3) &gt; 0, INDEX(#REF!,MATCH('JE - Cost'!B41,#REF!,0),MATCH('JE - Cost'!D41,#REF!,0)+3),"")</f>
        <v>#REF!</v>
      </c>
      <c r="G41" t="e">
        <f>IF(INDEX(#REF!,MATCH('JE - Cost'!B41,#REF!,0),MATCH('JE - Cost'!D41,#REF!,0)+3) &lt; 0, -INDEX(#REF!,MATCH('JE - Cost'!B41,#REF!,0),MATCH('JE - Cost'!D41,#REF!,0)+3),"")</f>
        <v>#REF!</v>
      </c>
    </row>
    <row r="43" spans="1:7">
      <c r="A43" s="8" t="e">
        <f ca="1">_xll.DBRA("RXLTM1:Account",D43,"ALIAS English")</f>
        <v>#NAME?</v>
      </c>
      <c r="B43" s="1" t="s">
        <v>6</v>
      </c>
      <c r="C43" s="1" t="str">
        <f>LEFT(B43,4)</f>
        <v>0301</v>
      </c>
      <c r="D43" s="1" t="s">
        <v>53</v>
      </c>
      <c r="E43" s="1" t="str">
        <f>LEFT(C43,4)&amp;"2"&amp;D43&amp;"00"</f>
        <v>03012155200</v>
      </c>
      <c r="F43" t="e">
        <f>IF(INDEX(#REF!,MATCH('JE - Cost'!B43,#REF!,0),MATCH('JE - Cost'!D43,#REF!,0)+3) &gt; 0, INDEX(#REF!,MATCH('JE - Cost'!B43,#REF!,0),MATCH('JE - Cost'!D43,#REF!,0)+3),"")</f>
        <v>#REF!</v>
      </c>
      <c r="G43" t="e">
        <f>IF(INDEX(#REF!,MATCH('JE - Cost'!B43,#REF!,0),MATCH('JE - Cost'!D43,#REF!,0)+3) &lt; 0, -INDEX(#REF!,MATCH('JE - Cost'!B43,#REF!,0),MATCH('JE - Cost'!D43,#REF!,0)+3),"")</f>
        <v>#REF!</v>
      </c>
    </row>
    <row r="44" spans="1:7">
      <c r="A44" s="8" t="e">
        <f ca="1">_xll.DBRA("RXLTM1:Account",D44,"ALIAS English")</f>
        <v>#NAME?</v>
      </c>
      <c r="B44" s="1" t="s">
        <v>23</v>
      </c>
      <c r="C44" s="1" t="str">
        <f t="shared" ref="C44:C60" si="5">LEFT(B44,4)</f>
        <v>0302</v>
      </c>
      <c r="D44" s="1" t="s">
        <v>53</v>
      </c>
      <c r="E44" s="1" t="str">
        <f t="shared" ref="E44:E60" si="6">LEFT(C44,4)&amp;"2"&amp;D44&amp;"00"</f>
        <v>03022155200</v>
      </c>
      <c r="F44" t="e">
        <f>IF(INDEX(#REF!,MATCH('JE - Cost'!B44,#REF!,0),MATCH('JE - Cost'!D44,#REF!,0)+3) &gt; 0, INDEX(#REF!,MATCH('JE - Cost'!B44,#REF!,0),MATCH('JE - Cost'!D44,#REF!,0)+3),"")</f>
        <v>#REF!</v>
      </c>
      <c r="G44" t="e">
        <f>IF(INDEX(#REF!,MATCH('JE - Cost'!B44,#REF!,0),MATCH('JE - Cost'!D44,#REF!,0)+3) &lt; 0, -INDEX(#REF!,MATCH('JE - Cost'!B44,#REF!,0),MATCH('JE - Cost'!D44,#REF!,0)+3),"")</f>
        <v>#REF!</v>
      </c>
    </row>
    <row r="45" spans="1:7">
      <c r="A45" s="8" t="e">
        <f ca="1">_xll.DBRA("RXLTM1:Account",D45,"ALIAS English")</f>
        <v>#NAME?</v>
      </c>
      <c r="B45" s="1" t="s">
        <v>7</v>
      </c>
      <c r="C45" s="1" t="str">
        <f t="shared" si="5"/>
        <v>0303</v>
      </c>
      <c r="D45" s="1" t="s">
        <v>53</v>
      </c>
      <c r="E45" s="1" t="str">
        <f t="shared" si="6"/>
        <v>03032155200</v>
      </c>
      <c r="F45" t="e">
        <f>IF(INDEX(#REF!,MATCH('JE - Cost'!B45,#REF!,0),MATCH('JE - Cost'!D45,#REF!,0)+3) &gt; 0, INDEX(#REF!,MATCH('JE - Cost'!B45,#REF!,0),MATCH('JE - Cost'!D45,#REF!,0)+3),"")</f>
        <v>#REF!</v>
      </c>
      <c r="G45" t="e">
        <f>IF(INDEX(#REF!,MATCH('JE - Cost'!B45,#REF!,0),MATCH('JE - Cost'!D45,#REF!,0)+3) &lt; 0, -INDEX(#REF!,MATCH('JE - Cost'!B45,#REF!,0),MATCH('JE - Cost'!D45,#REF!,0)+3),"")</f>
        <v>#REF!</v>
      </c>
    </row>
    <row r="46" spans="1:7">
      <c r="A46" s="8" t="e">
        <f ca="1">_xll.DBRA("RXLTM1:Account",D46,"ALIAS English")</f>
        <v>#NAME?</v>
      </c>
      <c r="B46" s="1" t="s">
        <v>8</v>
      </c>
      <c r="C46" s="1" t="str">
        <f t="shared" si="5"/>
        <v>0304</v>
      </c>
      <c r="D46" s="1" t="s">
        <v>53</v>
      </c>
      <c r="E46" s="1" t="str">
        <f t="shared" si="6"/>
        <v>03042155200</v>
      </c>
      <c r="F46" t="e">
        <f>IF(INDEX(#REF!,MATCH('JE - Cost'!B46,#REF!,0),MATCH('JE - Cost'!D46,#REF!,0)+3) &gt; 0, INDEX(#REF!,MATCH('JE - Cost'!B46,#REF!,0),MATCH('JE - Cost'!D46,#REF!,0)+3),"")</f>
        <v>#REF!</v>
      </c>
      <c r="G46" t="e">
        <f>IF(INDEX(#REF!,MATCH('JE - Cost'!B46,#REF!,0),MATCH('JE - Cost'!D46,#REF!,0)+3) &lt; 0, -INDEX(#REF!,MATCH('JE - Cost'!B46,#REF!,0),MATCH('JE - Cost'!D46,#REF!,0)+3),"")</f>
        <v>#REF!</v>
      </c>
    </row>
    <row r="47" spans="1:7">
      <c r="A47" s="8" t="e">
        <f ca="1">_xll.DBRA("RXLTM1:Account",D47,"ALIAS English")</f>
        <v>#NAME?</v>
      </c>
      <c r="B47" s="1" t="s">
        <v>9</v>
      </c>
      <c r="C47" s="1" t="str">
        <f t="shared" si="5"/>
        <v>0305</v>
      </c>
      <c r="D47" s="1" t="s">
        <v>53</v>
      </c>
      <c r="E47" s="1" t="str">
        <f t="shared" si="6"/>
        <v>03052155200</v>
      </c>
      <c r="F47" t="e">
        <f>IF(INDEX(#REF!,MATCH('JE - Cost'!B47,#REF!,0),MATCH('JE - Cost'!D47,#REF!,0)+3) &gt; 0, INDEX(#REF!,MATCH('JE - Cost'!B47,#REF!,0),MATCH('JE - Cost'!D47,#REF!,0)+3),"")</f>
        <v>#REF!</v>
      </c>
      <c r="G47" t="e">
        <f>IF(INDEX(#REF!,MATCH('JE - Cost'!B47,#REF!,0),MATCH('JE - Cost'!D47,#REF!,0)+3) &lt; 0, -INDEX(#REF!,MATCH('JE - Cost'!B47,#REF!,0),MATCH('JE - Cost'!D47,#REF!,0)+3),"")</f>
        <v>#REF!</v>
      </c>
    </row>
    <row r="48" spans="1:7">
      <c r="A48" s="8" t="e">
        <f ca="1">_xll.DBRA("RXLTM1:Account",D48,"ALIAS English")</f>
        <v>#NAME?</v>
      </c>
      <c r="B48" s="1" t="s">
        <v>10</v>
      </c>
      <c r="C48" s="1" t="str">
        <f t="shared" si="5"/>
        <v>0306</v>
      </c>
      <c r="D48" s="1" t="s">
        <v>53</v>
      </c>
      <c r="E48" s="1" t="str">
        <f t="shared" si="6"/>
        <v>03062155200</v>
      </c>
      <c r="F48" t="e">
        <f>IF(INDEX(#REF!,MATCH('JE - Cost'!B48,#REF!,0),MATCH('JE - Cost'!D48,#REF!,0)+3) &gt; 0, INDEX(#REF!,MATCH('JE - Cost'!B48,#REF!,0),MATCH('JE - Cost'!D48,#REF!,0)+3),"")</f>
        <v>#REF!</v>
      </c>
      <c r="G48" t="e">
        <f>IF(INDEX(#REF!,MATCH('JE - Cost'!B48,#REF!,0),MATCH('JE - Cost'!D48,#REF!,0)+3) &lt; 0, -INDEX(#REF!,MATCH('JE - Cost'!B48,#REF!,0),MATCH('JE - Cost'!D48,#REF!,0)+3),"")</f>
        <v>#REF!</v>
      </c>
    </row>
    <row r="49" spans="1:7">
      <c r="A49" s="8" t="e">
        <f ca="1">_xll.DBRA("RXLTM1:Account",D49,"ALIAS English")</f>
        <v>#NAME?</v>
      </c>
      <c r="B49" s="1" t="s">
        <v>11</v>
      </c>
      <c r="C49" s="1" t="str">
        <f t="shared" si="5"/>
        <v>0308</v>
      </c>
      <c r="D49" s="1" t="s">
        <v>53</v>
      </c>
      <c r="E49" s="1" t="str">
        <f t="shared" si="6"/>
        <v>03082155200</v>
      </c>
      <c r="F49" t="e">
        <f>IF(INDEX(#REF!,MATCH('JE - Cost'!B49,#REF!,0),MATCH('JE - Cost'!D49,#REF!,0)+3) &gt; 0, INDEX(#REF!,MATCH('JE - Cost'!B49,#REF!,0),MATCH('JE - Cost'!D49,#REF!,0)+3),"")</f>
        <v>#REF!</v>
      </c>
      <c r="G49" t="e">
        <f>IF(INDEX(#REF!,MATCH('JE - Cost'!B49,#REF!,0),MATCH('JE - Cost'!D49,#REF!,0)+3) &lt; 0, -INDEX(#REF!,MATCH('JE - Cost'!B49,#REF!,0),MATCH('JE - Cost'!D49,#REF!,0)+3),"")</f>
        <v>#REF!</v>
      </c>
    </row>
    <row r="50" spans="1:7">
      <c r="A50" s="8" t="e">
        <f ca="1">_xll.DBRA("RXLTM1:Account",D50,"ALIAS English")</f>
        <v>#NAME?</v>
      </c>
      <c r="B50" s="1" t="s">
        <v>12</v>
      </c>
      <c r="C50" s="1" t="str">
        <f t="shared" si="5"/>
        <v>0309</v>
      </c>
      <c r="D50" s="1" t="s">
        <v>53</v>
      </c>
      <c r="E50" s="1" t="str">
        <f t="shared" si="6"/>
        <v>03092155200</v>
      </c>
      <c r="F50" t="e">
        <f>IF(INDEX(#REF!,MATCH('JE - Cost'!B50,#REF!,0),MATCH('JE - Cost'!D50,#REF!,0)+3) &gt; 0, INDEX(#REF!,MATCH('JE - Cost'!B50,#REF!,0),MATCH('JE - Cost'!D50,#REF!,0)+3),"")</f>
        <v>#REF!</v>
      </c>
      <c r="G50" t="e">
        <f>IF(INDEX(#REF!,MATCH('JE - Cost'!B50,#REF!,0),MATCH('JE - Cost'!D50,#REF!,0)+3) &lt; 0, -INDEX(#REF!,MATCH('JE - Cost'!B50,#REF!,0),MATCH('JE - Cost'!D50,#REF!,0)+3),"")</f>
        <v>#REF!</v>
      </c>
    </row>
    <row r="51" spans="1:7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53</v>
      </c>
      <c r="E51" s="1" t="str">
        <f t="shared" si="6"/>
        <v>03112155200</v>
      </c>
      <c r="F51" t="e">
        <f>IF(INDEX(#REF!,MATCH('JE - Cost'!B51,#REF!,0),MATCH('JE - Cost'!D51,#REF!,0)+3) &gt; 0, INDEX(#REF!,MATCH('JE - Cost'!B51,#REF!,0),MATCH('JE - Cost'!D51,#REF!,0)+3),"")</f>
        <v>#REF!</v>
      </c>
      <c r="G51" t="e">
        <f>IF(INDEX(#REF!,MATCH('JE - Cost'!B51,#REF!,0),MATCH('JE - Cost'!D51,#REF!,0)+3) &lt; 0, -INDEX(#REF!,MATCH('JE - Cost'!B51,#REF!,0),MATCH('JE - Cost'!D51,#REF!,0)+3),"")</f>
        <v>#REF!</v>
      </c>
    </row>
    <row r="52" spans="1:7">
      <c r="A52" s="8" t="e">
        <f ca="1">_xll.DBRA("RXLTM1:Account",D52,"ALIAS English")</f>
        <v>#NAME?</v>
      </c>
      <c r="B52" s="1" t="s">
        <v>14</v>
      </c>
      <c r="C52" s="1" t="str">
        <f t="shared" si="5"/>
        <v>0321</v>
      </c>
      <c r="D52" s="1" t="s">
        <v>53</v>
      </c>
      <c r="E52" s="1" t="str">
        <f t="shared" si="6"/>
        <v>03212155200</v>
      </c>
      <c r="F52" t="e">
        <f>IF(INDEX(#REF!,MATCH('JE - Cost'!B52,#REF!,0),MATCH('JE - Cost'!D52,#REF!,0)+3) &gt; 0, INDEX(#REF!,MATCH('JE - Cost'!B52,#REF!,0),MATCH('JE - Cost'!D52,#REF!,0)+3),"")</f>
        <v>#REF!</v>
      </c>
      <c r="G52" t="e">
        <f>IF(INDEX(#REF!,MATCH('JE - Cost'!B52,#REF!,0),MATCH('JE - Cost'!D52,#REF!,0)+3) &lt; 0, -INDEX(#REF!,MATCH('JE - Cost'!B52,#REF!,0),MATCH('JE - Cost'!D52,#REF!,0)+3),"")</f>
        <v>#REF!</v>
      </c>
    </row>
    <row r="53" spans="1:7">
      <c r="A53" s="8" t="e">
        <f ca="1">_xll.DBRA("RXLTM1:Account",D53,"ALIAS English")</f>
        <v>#NAME?</v>
      </c>
      <c r="B53" s="1" t="s">
        <v>15</v>
      </c>
      <c r="C53" s="1" t="str">
        <f t="shared" si="5"/>
        <v>0322</v>
      </c>
      <c r="D53" s="1" t="s">
        <v>53</v>
      </c>
      <c r="E53" s="1" t="str">
        <f t="shared" si="6"/>
        <v>03222155200</v>
      </c>
      <c r="F53" t="e">
        <f>IF(INDEX(#REF!,MATCH('JE - Cost'!B53,#REF!,0),MATCH('JE - Cost'!D53,#REF!,0)+3) &gt; 0, INDEX(#REF!,MATCH('JE - Cost'!B53,#REF!,0),MATCH('JE - Cost'!D53,#REF!,0)+3),"")</f>
        <v>#REF!</v>
      </c>
      <c r="G53" t="e">
        <f>IF(INDEX(#REF!,MATCH('JE - Cost'!B53,#REF!,0),MATCH('JE - Cost'!D53,#REF!,0)+3) &lt; 0, -INDEX(#REF!,MATCH('JE - Cost'!B53,#REF!,0),MATCH('JE - Cost'!D53,#REF!,0)+3),"")</f>
        <v>#REF!</v>
      </c>
    </row>
    <row r="54" spans="1:7">
      <c r="A54" s="8" t="e">
        <f ca="1">_xll.DBRA("RXLTM1:Account",D54,"ALIAS English")</f>
        <v>#NAME?</v>
      </c>
      <c r="B54" s="1" t="s">
        <v>16</v>
      </c>
      <c r="C54" s="1" t="str">
        <f t="shared" si="5"/>
        <v>0323</v>
      </c>
      <c r="D54" s="1" t="s">
        <v>53</v>
      </c>
      <c r="E54" s="1" t="str">
        <f t="shared" si="6"/>
        <v>03232155200</v>
      </c>
      <c r="F54" t="e">
        <f>IF(INDEX(#REF!,MATCH('JE - Cost'!B54,#REF!,0),MATCH('JE - Cost'!D54,#REF!,0)+3) &gt; 0, INDEX(#REF!,MATCH('JE - Cost'!B54,#REF!,0),MATCH('JE - Cost'!D54,#REF!,0)+3),"")</f>
        <v>#REF!</v>
      </c>
      <c r="G54" t="e">
        <f>IF(INDEX(#REF!,MATCH('JE - Cost'!B54,#REF!,0),MATCH('JE - Cost'!D54,#REF!,0)+3) &lt; 0, -INDEX(#REF!,MATCH('JE - Cost'!B54,#REF!,0),MATCH('JE - Cost'!D54,#REF!,0)+3),"")</f>
        <v>#REF!</v>
      </c>
    </row>
    <row r="55" spans="1:7">
      <c r="A55" s="8" t="e">
        <f ca="1">_xll.DBRA("RXLTM1:Account",D55,"ALIAS English")</f>
        <v>#NAME?</v>
      </c>
      <c r="B55" s="1" t="s">
        <v>17</v>
      </c>
      <c r="C55" s="1" t="str">
        <f t="shared" si="5"/>
        <v>0324</v>
      </c>
      <c r="D55" s="1" t="s">
        <v>53</v>
      </c>
      <c r="E55" s="1" t="str">
        <f t="shared" si="6"/>
        <v>03242155200</v>
      </c>
      <c r="F55" t="e">
        <f>IF(INDEX(#REF!,MATCH('JE - Cost'!B55,#REF!,0),MATCH('JE - Cost'!D55,#REF!,0)+3) &gt; 0, INDEX(#REF!,MATCH('JE - Cost'!B55,#REF!,0),MATCH('JE - Cost'!D55,#REF!,0)+3),"")</f>
        <v>#REF!</v>
      </c>
      <c r="G55" t="e">
        <f>IF(INDEX(#REF!,MATCH('JE - Cost'!B55,#REF!,0),MATCH('JE - Cost'!D55,#REF!,0)+3) &lt; 0, -INDEX(#REF!,MATCH('JE - Cost'!B55,#REF!,0),MATCH('JE - Cost'!D55,#REF!,0)+3),"")</f>
        <v>#REF!</v>
      </c>
    </row>
    <row r="56" spans="1:7">
      <c r="A56" s="8" t="e">
        <f ca="1">_xll.DBRA("RXLTM1:Account",D56,"ALIAS English")</f>
        <v>#NAME?</v>
      </c>
      <c r="B56" s="1" t="s">
        <v>18</v>
      </c>
      <c r="C56" s="1" t="str">
        <f t="shared" si="5"/>
        <v>0325</v>
      </c>
      <c r="D56" s="1" t="s">
        <v>53</v>
      </c>
      <c r="E56" s="1" t="str">
        <f t="shared" si="6"/>
        <v>03252155200</v>
      </c>
      <c r="F56" t="e">
        <f>IF(INDEX(#REF!,MATCH('JE - Cost'!B56,#REF!,0),MATCH('JE - Cost'!D56,#REF!,0)+3) &gt; 0, INDEX(#REF!,MATCH('JE - Cost'!B56,#REF!,0),MATCH('JE - Cost'!D56,#REF!,0)+3),"")</f>
        <v>#REF!</v>
      </c>
      <c r="G56" t="e">
        <f>IF(INDEX(#REF!,MATCH('JE - Cost'!B56,#REF!,0),MATCH('JE - Cost'!D56,#REF!,0)+3) &lt; 0, -INDEX(#REF!,MATCH('JE - Cost'!B56,#REF!,0),MATCH('JE - Cost'!D56,#REF!,0)+3),"")</f>
        <v>#REF!</v>
      </c>
    </row>
    <row r="57" spans="1:7">
      <c r="A57" s="8" t="e">
        <f ca="1">_xll.DBRA("RXLTM1:Account",D57,"ALIAS English")</f>
        <v>#NAME?</v>
      </c>
      <c r="B57" s="1" t="s">
        <v>19</v>
      </c>
      <c r="C57" s="1" t="str">
        <f t="shared" si="5"/>
        <v>0326</v>
      </c>
      <c r="D57" s="1" t="s">
        <v>53</v>
      </c>
      <c r="E57" s="1" t="str">
        <f t="shared" si="6"/>
        <v>03262155200</v>
      </c>
      <c r="F57" t="e">
        <f>IF(INDEX(#REF!,MATCH('JE - Cost'!B57,#REF!,0),MATCH('JE - Cost'!D57,#REF!,0)+3) &gt; 0, INDEX(#REF!,MATCH('JE - Cost'!B57,#REF!,0),MATCH('JE - Cost'!D57,#REF!,0)+3),"")</f>
        <v>#REF!</v>
      </c>
      <c r="G57" t="e">
        <f>IF(INDEX(#REF!,MATCH('JE - Cost'!B57,#REF!,0),MATCH('JE - Cost'!D57,#REF!,0)+3) &lt; 0, -INDEX(#REF!,MATCH('JE - Cost'!B57,#REF!,0),MATCH('JE - Cost'!D57,#REF!,0)+3),"")</f>
        <v>#REF!</v>
      </c>
    </row>
    <row r="58" spans="1:7">
      <c r="A58" s="8" t="e">
        <f ca="1">_xll.DBRA("RXLTM1:Account",D58,"ALIAS English")</f>
        <v>#NAME?</v>
      </c>
      <c r="B58" s="1" t="s">
        <v>20</v>
      </c>
      <c r="C58" s="1" t="str">
        <f t="shared" si="5"/>
        <v>0328</v>
      </c>
      <c r="D58" s="1" t="s">
        <v>53</v>
      </c>
      <c r="E58" s="1" t="str">
        <f t="shared" si="6"/>
        <v>03282155200</v>
      </c>
      <c r="F58" t="e">
        <f>IF(INDEX(#REF!,MATCH('JE - Cost'!B58,#REF!,0),MATCH('JE - Cost'!D58,#REF!,0)+3) &gt; 0, INDEX(#REF!,MATCH('JE - Cost'!B58,#REF!,0),MATCH('JE - Cost'!D58,#REF!,0)+3),"")</f>
        <v>#REF!</v>
      </c>
      <c r="G58" t="e">
        <f>IF(INDEX(#REF!,MATCH('JE - Cost'!B58,#REF!,0),MATCH('JE - Cost'!D58,#REF!,0)+3) &lt; 0, -INDEX(#REF!,MATCH('JE - Cost'!B58,#REF!,0),MATCH('JE - Cost'!D58,#REF!,0)+3),"")</f>
        <v>#REF!</v>
      </c>
    </row>
    <row r="59" spans="1:7">
      <c r="A59" s="8" t="e">
        <f ca="1">_xll.DBRA("RXLTM1:Account",D59,"ALIAS English")</f>
        <v>#NAME?</v>
      </c>
      <c r="B59" s="1" t="s">
        <v>21</v>
      </c>
      <c r="C59" s="1" t="str">
        <f t="shared" si="5"/>
        <v>0329</v>
      </c>
      <c r="D59" s="1" t="s">
        <v>53</v>
      </c>
      <c r="E59" s="1" t="str">
        <f t="shared" si="6"/>
        <v>03292155200</v>
      </c>
      <c r="F59" t="e">
        <f>IF(INDEX(#REF!,MATCH('JE - Cost'!B59,#REF!,0),MATCH('JE - Cost'!D59,#REF!,0)+3) &gt; 0, INDEX(#REF!,MATCH('JE - Cost'!B59,#REF!,0),MATCH('JE - Cost'!D59,#REF!,0)+3),"")</f>
        <v>#REF!</v>
      </c>
      <c r="G59" t="e">
        <f>IF(INDEX(#REF!,MATCH('JE - Cost'!B59,#REF!,0),MATCH('JE - Cost'!D59,#REF!,0)+3) &lt; 0, -INDEX(#REF!,MATCH('JE - Cost'!B59,#REF!,0),MATCH('JE - Cost'!D59,#REF!,0)+3),"")</f>
        <v>#REF!</v>
      </c>
    </row>
    <row r="60" spans="1:7">
      <c r="A60" s="8" t="e">
        <f ca="1">_xll.DBRA("RXLTM1:Account",D60,"ALIAS English")</f>
        <v>#NAME?</v>
      </c>
      <c r="B60" s="1" t="s">
        <v>22</v>
      </c>
      <c r="C60" s="1" t="str">
        <f t="shared" si="5"/>
        <v>0330</v>
      </c>
      <c r="D60" s="1" t="s">
        <v>53</v>
      </c>
      <c r="E60" s="1" t="str">
        <f t="shared" si="6"/>
        <v>03302155200</v>
      </c>
      <c r="F60" t="e">
        <f>IF(INDEX(#REF!,MATCH('JE - Cost'!B60,#REF!,0),MATCH('JE - Cost'!D60,#REF!,0)+3) &gt; 0, INDEX(#REF!,MATCH('JE - Cost'!B60,#REF!,0),MATCH('JE - Cost'!D60,#REF!,0)+3),"")</f>
        <v>#REF!</v>
      </c>
      <c r="G60" t="e">
        <f>IF(INDEX(#REF!,MATCH('JE - Cost'!B60,#REF!,0),MATCH('JE - Cost'!D60,#REF!,0)+3) &lt; 0, -INDEX(#REF!,MATCH('JE - Cost'!B60,#REF!,0),MATCH('JE - Cost'!D60,#REF!,0)+3),"")</f>
        <v>#REF!</v>
      </c>
    </row>
    <row r="62" spans="1:7">
      <c r="A62" s="8" t="e">
        <f ca="1">_xll.DBRA("RXLTM1:Account",D62,"ALIAS English")</f>
        <v>#NAME?</v>
      </c>
      <c r="B62" s="1" t="s">
        <v>6</v>
      </c>
      <c r="C62" s="1" t="str">
        <f>LEFT(B62,4)</f>
        <v>0301</v>
      </c>
      <c r="D62" s="1" t="s">
        <v>55</v>
      </c>
      <c r="E62" s="1" t="str">
        <f>LEFT(C62,4)&amp;"2"&amp;D62&amp;"00"</f>
        <v>03012156200</v>
      </c>
      <c r="F62" t="e">
        <f>IF(INDEX(#REF!,MATCH('JE - Cost'!B62,#REF!,0),MATCH('JE - Cost'!D62,#REF!,0)+3) &gt; 0, INDEX(#REF!,MATCH('JE - Cost'!B62,#REF!,0),MATCH('JE - Cost'!D62,#REF!,0)+3),"")</f>
        <v>#REF!</v>
      </c>
      <c r="G62" t="e">
        <f>IF(INDEX(#REF!,MATCH('JE - Cost'!B62,#REF!,0),MATCH('JE - Cost'!D62,#REF!,0)+3) &lt; 0, -INDEX(#REF!,MATCH('JE - Cost'!B62,#REF!,0),MATCH('JE - Cost'!D62,#REF!,0)+3),"")</f>
        <v>#REF!</v>
      </c>
    </row>
    <row r="63" spans="1:7">
      <c r="A63" s="8" t="e">
        <f ca="1">_xll.DBRA("RXLTM1:Account",D63,"ALIAS English")</f>
        <v>#NAME?</v>
      </c>
      <c r="B63" s="1" t="s">
        <v>23</v>
      </c>
      <c r="C63" s="1" t="str">
        <f t="shared" ref="C63:C79" si="7">LEFT(B63,4)</f>
        <v>0302</v>
      </c>
      <c r="D63" s="1" t="s">
        <v>55</v>
      </c>
      <c r="E63" s="1" t="str">
        <f t="shared" ref="E63:E79" si="8">LEFT(C63,4)&amp;"2"&amp;D63&amp;"00"</f>
        <v>03022156200</v>
      </c>
      <c r="F63" t="e">
        <f>IF(INDEX(#REF!,MATCH('JE - Cost'!B63,#REF!,0),MATCH('JE - Cost'!D63,#REF!,0)+3) &gt; 0, INDEX(#REF!,MATCH('JE - Cost'!B63,#REF!,0),MATCH('JE - Cost'!D63,#REF!,0)+3),"")</f>
        <v>#REF!</v>
      </c>
      <c r="G63" t="e">
        <f>IF(INDEX(#REF!,MATCH('JE - Cost'!B63,#REF!,0),MATCH('JE - Cost'!D63,#REF!,0)+3) &lt; 0, -INDEX(#REF!,MATCH('JE - Cost'!B63,#REF!,0),MATCH('JE - Cost'!D63,#REF!,0)+3),"")</f>
        <v>#REF!</v>
      </c>
    </row>
    <row r="64" spans="1:7">
      <c r="A64" s="8" t="e">
        <f ca="1">_xll.DBRA("RXLTM1:Account",D64,"ALIAS English")</f>
        <v>#NAME?</v>
      </c>
      <c r="B64" s="1" t="s">
        <v>7</v>
      </c>
      <c r="C64" s="1" t="str">
        <f t="shared" si="7"/>
        <v>0303</v>
      </c>
      <c r="D64" s="1" t="s">
        <v>55</v>
      </c>
      <c r="E64" s="1" t="str">
        <f t="shared" si="8"/>
        <v>03032156200</v>
      </c>
      <c r="F64" t="e">
        <f>IF(INDEX(#REF!,MATCH('JE - Cost'!B64,#REF!,0),MATCH('JE - Cost'!D64,#REF!,0)+3) &gt; 0, INDEX(#REF!,MATCH('JE - Cost'!B64,#REF!,0),MATCH('JE - Cost'!D64,#REF!,0)+3),"")</f>
        <v>#REF!</v>
      </c>
      <c r="G64" t="e">
        <f>IF(INDEX(#REF!,MATCH('JE - Cost'!B64,#REF!,0),MATCH('JE - Cost'!D64,#REF!,0)+3) &lt; 0, -INDEX(#REF!,MATCH('JE - Cost'!B64,#REF!,0),MATCH('JE - Cost'!D64,#REF!,0)+3),"")</f>
        <v>#REF!</v>
      </c>
    </row>
    <row r="65" spans="1:7">
      <c r="A65" s="8" t="e">
        <f ca="1">_xll.DBRA("RXLTM1:Account",D65,"ALIAS English")</f>
        <v>#NAME?</v>
      </c>
      <c r="B65" s="1" t="s">
        <v>8</v>
      </c>
      <c r="C65" s="1" t="str">
        <f t="shared" si="7"/>
        <v>0304</v>
      </c>
      <c r="D65" s="1" t="s">
        <v>55</v>
      </c>
      <c r="E65" s="1" t="str">
        <f t="shared" si="8"/>
        <v>03042156200</v>
      </c>
      <c r="F65" t="e">
        <f>IF(INDEX(#REF!,MATCH('JE - Cost'!B65,#REF!,0),MATCH('JE - Cost'!D65,#REF!,0)+3) &gt; 0, INDEX(#REF!,MATCH('JE - Cost'!B65,#REF!,0),MATCH('JE - Cost'!D65,#REF!,0)+3),"")</f>
        <v>#REF!</v>
      </c>
      <c r="G65" t="e">
        <f>IF(INDEX(#REF!,MATCH('JE - Cost'!B65,#REF!,0),MATCH('JE - Cost'!D65,#REF!,0)+3) &lt; 0, -INDEX(#REF!,MATCH('JE - Cost'!B65,#REF!,0),MATCH('JE - Cost'!D65,#REF!,0)+3),"")</f>
        <v>#REF!</v>
      </c>
    </row>
    <row r="66" spans="1:7">
      <c r="A66" s="8" t="e">
        <f ca="1">_xll.DBRA("RXLTM1:Account",D66,"ALIAS English")</f>
        <v>#NAME?</v>
      </c>
      <c r="B66" s="1" t="s">
        <v>9</v>
      </c>
      <c r="C66" s="1" t="str">
        <f t="shared" si="7"/>
        <v>0305</v>
      </c>
      <c r="D66" s="1" t="s">
        <v>55</v>
      </c>
      <c r="E66" s="1" t="str">
        <f t="shared" si="8"/>
        <v>03052156200</v>
      </c>
      <c r="F66" t="e">
        <f>IF(INDEX(#REF!,MATCH('JE - Cost'!B66,#REF!,0),MATCH('JE - Cost'!D66,#REF!,0)+3) &gt; 0, INDEX(#REF!,MATCH('JE - Cost'!B66,#REF!,0),MATCH('JE - Cost'!D66,#REF!,0)+3),"")</f>
        <v>#REF!</v>
      </c>
      <c r="G66" t="e">
        <f>IF(INDEX(#REF!,MATCH('JE - Cost'!B66,#REF!,0),MATCH('JE - Cost'!D66,#REF!,0)+3) &lt; 0, -INDEX(#REF!,MATCH('JE - Cost'!B66,#REF!,0),MATCH('JE - Cost'!D66,#REF!,0)+3),"")</f>
        <v>#REF!</v>
      </c>
    </row>
    <row r="67" spans="1:7">
      <c r="A67" s="8" t="e">
        <f ca="1">_xll.DBRA("RXLTM1:Account",D67,"ALIAS English")</f>
        <v>#NAME?</v>
      </c>
      <c r="B67" s="1" t="s">
        <v>10</v>
      </c>
      <c r="C67" s="1" t="str">
        <f t="shared" si="7"/>
        <v>0306</v>
      </c>
      <c r="D67" s="1" t="s">
        <v>55</v>
      </c>
      <c r="E67" s="1" t="str">
        <f t="shared" si="8"/>
        <v>03062156200</v>
      </c>
      <c r="F67" t="e">
        <f>IF(INDEX(#REF!,MATCH('JE - Cost'!B67,#REF!,0),MATCH('JE - Cost'!D67,#REF!,0)+3) &gt; 0, INDEX(#REF!,MATCH('JE - Cost'!B67,#REF!,0),MATCH('JE - Cost'!D67,#REF!,0)+3),"")</f>
        <v>#REF!</v>
      </c>
      <c r="G67" t="e">
        <f>IF(INDEX(#REF!,MATCH('JE - Cost'!B67,#REF!,0),MATCH('JE - Cost'!D67,#REF!,0)+3) &lt; 0, -INDEX(#REF!,MATCH('JE - Cost'!B67,#REF!,0),MATCH('JE - Cost'!D67,#REF!,0)+3),"")</f>
        <v>#REF!</v>
      </c>
    </row>
    <row r="68" spans="1:7">
      <c r="A68" s="8" t="e">
        <f ca="1">_xll.DBRA("RXLTM1:Account",D68,"ALIAS English")</f>
        <v>#NAME?</v>
      </c>
      <c r="B68" s="1" t="s">
        <v>11</v>
      </c>
      <c r="C68" s="1" t="str">
        <f t="shared" si="7"/>
        <v>0308</v>
      </c>
      <c r="D68" s="1" t="s">
        <v>55</v>
      </c>
      <c r="E68" s="1" t="str">
        <f t="shared" si="8"/>
        <v>03082156200</v>
      </c>
      <c r="F68" t="e">
        <f>IF(INDEX(#REF!,MATCH('JE - Cost'!B68,#REF!,0),MATCH('JE - Cost'!D68,#REF!,0)+3) &gt; 0, INDEX(#REF!,MATCH('JE - Cost'!B68,#REF!,0),MATCH('JE - Cost'!D68,#REF!,0)+3),"")</f>
        <v>#REF!</v>
      </c>
      <c r="G68" t="e">
        <f>IF(INDEX(#REF!,MATCH('JE - Cost'!B68,#REF!,0),MATCH('JE - Cost'!D68,#REF!,0)+3) &lt; 0, -INDEX(#REF!,MATCH('JE - Cost'!B68,#REF!,0),MATCH('JE - Cost'!D68,#REF!,0)+3),"")</f>
        <v>#REF!</v>
      </c>
    </row>
    <row r="69" spans="1:7">
      <c r="A69" s="8" t="e">
        <f ca="1">_xll.DBRA("RXLTM1:Account",D69,"ALIAS English")</f>
        <v>#NAME?</v>
      </c>
      <c r="B69" s="1" t="s">
        <v>12</v>
      </c>
      <c r="C69" s="1" t="str">
        <f t="shared" si="7"/>
        <v>0309</v>
      </c>
      <c r="D69" s="1" t="s">
        <v>55</v>
      </c>
      <c r="E69" s="1" t="str">
        <f t="shared" si="8"/>
        <v>03092156200</v>
      </c>
      <c r="F69" t="e">
        <f>IF(INDEX(#REF!,MATCH('JE - Cost'!B69,#REF!,0),MATCH('JE - Cost'!D69,#REF!,0)+3) &gt; 0, INDEX(#REF!,MATCH('JE - Cost'!B69,#REF!,0),MATCH('JE - Cost'!D69,#REF!,0)+3),"")</f>
        <v>#REF!</v>
      </c>
      <c r="G69" t="e">
        <f>IF(INDEX(#REF!,MATCH('JE - Cost'!B69,#REF!,0),MATCH('JE - Cost'!D69,#REF!,0)+3) &lt; 0, -INDEX(#REF!,MATCH('JE - Cost'!B69,#REF!,0),MATCH('JE - Cost'!D69,#REF!,0)+3),"")</f>
        <v>#REF!</v>
      </c>
    </row>
    <row r="70" spans="1:7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55</v>
      </c>
      <c r="E70" s="1" t="str">
        <f t="shared" si="8"/>
        <v>03112156200</v>
      </c>
      <c r="F70" t="e">
        <f>IF(INDEX(#REF!,MATCH('JE - Cost'!B70,#REF!,0),MATCH('JE - Cost'!D70,#REF!,0)+3) &gt; 0, INDEX(#REF!,MATCH('JE - Cost'!B70,#REF!,0),MATCH('JE - Cost'!D70,#REF!,0)+3),"")</f>
        <v>#REF!</v>
      </c>
      <c r="G70" t="e">
        <f>IF(INDEX(#REF!,MATCH('JE - Cost'!B70,#REF!,0),MATCH('JE - Cost'!D70,#REF!,0)+3) &lt; 0, -INDEX(#REF!,MATCH('JE - Cost'!B70,#REF!,0),MATCH('JE - Cost'!D70,#REF!,0)+3),"")</f>
        <v>#REF!</v>
      </c>
    </row>
    <row r="71" spans="1:7">
      <c r="A71" s="8" t="e">
        <f ca="1">_xll.DBRA("RXLTM1:Account",D71,"ALIAS English")</f>
        <v>#NAME?</v>
      </c>
      <c r="B71" s="1" t="s">
        <v>14</v>
      </c>
      <c r="C71" s="1" t="str">
        <f t="shared" si="7"/>
        <v>0321</v>
      </c>
      <c r="D71" s="1" t="s">
        <v>55</v>
      </c>
      <c r="E71" s="1" t="str">
        <f t="shared" si="8"/>
        <v>03212156200</v>
      </c>
      <c r="F71" t="e">
        <f>IF(INDEX(#REF!,MATCH('JE - Cost'!B71,#REF!,0),MATCH('JE - Cost'!D71,#REF!,0)+3) &gt; 0, INDEX(#REF!,MATCH('JE - Cost'!B71,#REF!,0),MATCH('JE - Cost'!D71,#REF!,0)+3),"")</f>
        <v>#REF!</v>
      </c>
      <c r="G71" t="e">
        <f>IF(INDEX(#REF!,MATCH('JE - Cost'!B71,#REF!,0),MATCH('JE - Cost'!D71,#REF!,0)+3) &lt; 0, -INDEX(#REF!,MATCH('JE - Cost'!B71,#REF!,0),MATCH('JE - Cost'!D71,#REF!,0)+3),"")</f>
        <v>#REF!</v>
      </c>
    </row>
    <row r="72" spans="1:7">
      <c r="A72" s="8" t="e">
        <f ca="1">_xll.DBRA("RXLTM1:Account",D72,"ALIAS English")</f>
        <v>#NAME?</v>
      </c>
      <c r="B72" s="1" t="s">
        <v>15</v>
      </c>
      <c r="C72" s="1" t="str">
        <f t="shared" si="7"/>
        <v>0322</v>
      </c>
      <c r="D72" s="1" t="s">
        <v>55</v>
      </c>
      <c r="E72" s="1" t="str">
        <f t="shared" si="8"/>
        <v>03222156200</v>
      </c>
      <c r="F72" t="e">
        <f>IF(INDEX(#REF!,MATCH('JE - Cost'!B72,#REF!,0),MATCH('JE - Cost'!D72,#REF!,0)+3) &gt; 0, INDEX(#REF!,MATCH('JE - Cost'!B72,#REF!,0),MATCH('JE - Cost'!D72,#REF!,0)+3),"")</f>
        <v>#REF!</v>
      </c>
      <c r="G72" t="e">
        <f>IF(INDEX(#REF!,MATCH('JE - Cost'!B72,#REF!,0),MATCH('JE - Cost'!D72,#REF!,0)+3) &lt; 0, -INDEX(#REF!,MATCH('JE - Cost'!B72,#REF!,0),MATCH('JE - Cost'!D72,#REF!,0)+3),"")</f>
        <v>#REF!</v>
      </c>
    </row>
    <row r="73" spans="1:7">
      <c r="A73" s="8" t="e">
        <f ca="1">_xll.DBRA("RXLTM1:Account",D73,"ALIAS English")</f>
        <v>#NAME?</v>
      </c>
      <c r="B73" s="1" t="s">
        <v>16</v>
      </c>
      <c r="C73" s="1" t="str">
        <f t="shared" si="7"/>
        <v>0323</v>
      </c>
      <c r="D73" s="1" t="s">
        <v>55</v>
      </c>
      <c r="E73" s="1" t="str">
        <f t="shared" si="8"/>
        <v>03232156200</v>
      </c>
      <c r="F73" t="e">
        <f>IF(INDEX(#REF!,MATCH('JE - Cost'!B73,#REF!,0),MATCH('JE - Cost'!D73,#REF!,0)+3) &gt; 0, INDEX(#REF!,MATCH('JE - Cost'!B73,#REF!,0),MATCH('JE - Cost'!D73,#REF!,0)+3),"")</f>
        <v>#REF!</v>
      </c>
      <c r="G73" t="e">
        <f>IF(INDEX(#REF!,MATCH('JE - Cost'!B73,#REF!,0),MATCH('JE - Cost'!D73,#REF!,0)+3) &lt; 0, -INDEX(#REF!,MATCH('JE - Cost'!B73,#REF!,0),MATCH('JE - Cost'!D73,#REF!,0)+3),"")</f>
        <v>#REF!</v>
      </c>
    </row>
    <row r="74" spans="1:7">
      <c r="A74" s="8" t="e">
        <f ca="1">_xll.DBRA("RXLTM1:Account",D74,"ALIAS English")</f>
        <v>#NAME?</v>
      </c>
      <c r="B74" s="1" t="s">
        <v>17</v>
      </c>
      <c r="C74" s="1" t="str">
        <f t="shared" si="7"/>
        <v>0324</v>
      </c>
      <c r="D74" s="1" t="s">
        <v>55</v>
      </c>
      <c r="E74" s="1" t="str">
        <f t="shared" si="8"/>
        <v>03242156200</v>
      </c>
      <c r="F74" t="e">
        <f>IF(INDEX(#REF!,MATCH('JE - Cost'!B74,#REF!,0),MATCH('JE - Cost'!D74,#REF!,0)+3) &gt; 0, INDEX(#REF!,MATCH('JE - Cost'!B74,#REF!,0),MATCH('JE - Cost'!D74,#REF!,0)+3),"")</f>
        <v>#REF!</v>
      </c>
      <c r="G74" t="e">
        <f>IF(INDEX(#REF!,MATCH('JE - Cost'!B74,#REF!,0),MATCH('JE - Cost'!D74,#REF!,0)+3) &lt; 0, -INDEX(#REF!,MATCH('JE - Cost'!B74,#REF!,0),MATCH('JE - Cost'!D74,#REF!,0)+3),"")</f>
        <v>#REF!</v>
      </c>
    </row>
    <row r="75" spans="1:7">
      <c r="A75" s="8" t="e">
        <f ca="1">_xll.DBRA("RXLTM1:Account",D75,"ALIAS English")</f>
        <v>#NAME?</v>
      </c>
      <c r="B75" s="1" t="s">
        <v>18</v>
      </c>
      <c r="C75" s="1" t="str">
        <f t="shared" si="7"/>
        <v>0325</v>
      </c>
      <c r="D75" s="1" t="s">
        <v>55</v>
      </c>
      <c r="E75" s="1" t="str">
        <f t="shared" si="8"/>
        <v>03252156200</v>
      </c>
      <c r="F75" t="e">
        <f>IF(INDEX(#REF!,MATCH('JE - Cost'!B75,#REF!,0),MATCH('JE - Cost'!D75,#REF!,0)+3) &gt; 0, INDEX(#REF!,MATCH('JE - Cost'!B75,#REF!,0),MATCH('JE - Cost'!D75,#REF!,0)+3),"")</f>
        <v>#REF!</v>
      </c>
      <c r="G75" t="e">
        <f>IF(INDEX(#REF!,MATCH('JE - Cost'!B75,#REF!,0),MATCH('JE - Cost'!D75,#REF!,0)+3) &lt; 0, -INDEX(#REF!,MATCH('JE - Cost'!B75,#REF!,0),MATCH('JE - Cost'!D75,#REF!,0)+3),"")</f>
        <v>#REF!</v>
      </c>
    </row>
    <row r="76" spans="1:7">
      <c r="A76" s="8" t="e">
        <f ca="1">_xll.DBRA("RXLTM1:Account",D76,"ALIAS English")</f>
        <v>#NAME?</v>
      </c>
      <c r="B76" s="1" t="s">
        <v>19</v>
      </c>
      <c r="C76" s="1" t="str">
        <f t="shared" si="7"/>
        <v>0326</v>
      </c>
      <c r="D76" s="1" t="s">
        <v>55</v>
      </c>
      <c r="E76" s="1" t="str">
        <f t="shared" si="8"/>
        <v>03262156200</v>
      </c>
      <c r="F76" t="e">
        <f>IF(INDEX(#REF!,MATCH('JE - Cost'!B76,#REF!,0),MATCH('JE - Cost'!D76,#REF!,0)+3) &gt; 0, INDEX(#REF!,MATCH('JE - Cost'!B76,#REF!,0),MATCH('JE - Cost'!D76,#REF!,0)+3),"")</f>
        <v>#REF!</v>
      </c>
      <c r="G76" t="e">
        <f>IF(INDEX(#REF!,MATCH('JE - Cost'!B76,#REF!,0),MATCH('JE - Cost'!D76,#REF!,0)+3) &lt; 0, -INDEX(#REF!,MATCH('JE - Cost'!B76,#REF!,0),MATCH('JE - Cost'!D76,#REF!,0)+3),"")</f>
        <v>#REF!</v>
      </c>
    </row>
    <row r="77" spans="1:7">
      <c r="A77" s="8" t="e">
        <f ca="1">_xll.DBRA("RXLTM1:Account",D77,"ALIAS English")</f>
        <v>#NAME?</v>
      </c>
      <c r="B77" s="1" t="s">
        <v>20</v>
      </c>
      <c r="C77" s="1" t="str">
        <f t="shared" si="7"/>
        <v>0328</v>
      </c>
      <c r="D77" s="1" t="s">
        <v>55</v>
      </c>
      <c r="E77" s="1" t="str">
        <f t="shared" si="8"/>
        <v>03282156200</v>
      </c>
      <c r="F77" t="e">
        <f>IF(INDEX(#REF!,MATCH('JE - Cost'!B77,#REF!,0),MATCH('JE - Cost'!D77,#REF!,0)+3) &gt; 0, INDEX(#REF!,MATCH('JE - Cost'!B77,#REF!,0),MATCH('JE - Cost'!D77,#REF!,0)+3),"")</f>
        <v>#REF!</v>
      </c>
      <c r="G77" t="e">
        <f>IF(INDEX(#REF!,MATCH('JE - Cost'!B77,#REF!,0),MATCH('JE - Cost'!D77,#REF!,0)+3) &lt; 0, -INDEX(#REF!,MATCH('JE - Cost'!B77,#REF!,0),MATCH('JE - Cost'!D77,#REF!,0)+3),"")</f>
        <v>#REF!</v>
      </c>
    </row>
    <row r="78" spans="1:7">
      <c r="A78" s="8" t="e">
        <f ca="1">_xll.DBRA("RXLTM1:Account",D78,"ALIAS English")</f>
        <v>#NAME?</v>
      </c>
      <c r="B78" s="1" t="s">
        <v>21</v>
      </c>
      <c r="C78" s="1" t="str">
        <f t="shared" si="7"/>
        <v>0329</v>
      </c>
      <c r="D78" s="1" t="s">
        <v>55</v>
      </c>
      <c r="E78" s="1" t="str">
        <f t="shared" si="8"/>
        <v>03292156200</v>
      </c>
      <c r="F78" t="e">
        <f>IF(INDEX(#REF!,MATCH('JE - Cost'!B78,#REF!,0),MATCH('JE - Cost'!D78,#REF!,0)+3) &gt; 0, INDEX(#REF!,MATCH('JE - Cost'!B78,#REF!,0),MATCH('JE - Cost'!D78,#REF!,0)+3),"")</f>
        <v>#REF!</v>
      </c>
      <c r="G78" t="e">
        <f>IF(INDEX(#REF!,MATCH('JE - Cost'!B78,#REF!,0),MATCH('JE - Cost'!D78,#REF!,0)+3) &lt; 0, -INDEX(#REF!,MATCH('JE - Cost'!B78,#REF!,0),MATCH('JE - Cost'!D78,#REF!,0)+3),"")</f>
        <v>#REF!</v>
      </c>
    </row>
    <row r="79" spans="1:7">
      <c r="A79" s="8" t="e">
        <f ca="1">_xll.DBRA("RXLTM1:Account",D79,"ALIAS English")</f>
        <v>#NAME?</v>
      </c>
      <c r="B79" s="1" t="s">
        <v>22</v>
      </c>
      <c r="C79" s="1" t="str">
        <f t="shared" si="7"/>
        <v>0330</v>
      </c>
      <c r="D79" s="1" t="s">
        <v>55</v>
      </c>
      <c r="E79" s="1" t="str">
        <f t="shared" si="8"/>
        <v>03302156200</v>
      </c>
      <c r="F79" t="e">
        <f>IF(INDEX(#REF!,MATCH('JE - Cost'!B79,#REF!,0),MATCH('JE - Cost'!D79,#REF!,0)+3) &gt; 0, INDEX(#REF!,MATCH('JE - Cost'!B79,#REF!,0),MATCH('JE - Cost'!D79,#REF!,0)+3),"")</f>
        <v>#REF!</v>
      </c>
      <c r="G79" t="e">
        <f>IF(INDEX(#REF!,MATCH('JE - Cost'!B79,#REF!,0),MATCH('JE - Cost'!D79,#REF!,0)+3) &lt; 0, -INDEX(#REF!,MATCH('JE - Cost'!B79,#REF!,0),MATCH('JE - Cost'!D79,#REF!,0)+3),"")</f>
        <v>#REF!</v>
      </c>
    </row>
    <row r="81" spans="1:7">
      <c r="A81" s="8" t="e">
        <f ca="1">_xll.DBRA("RXLTM1:Account",D81,"ALIAS English")</f>
        <v>#NAME?</v>
      </c>
      <c r="B81" s="1" t="s">
        <v>6</v>
      </c>
      <c r="C81" s="1" t="str">
        <f>LEFT(B81,4)</f>
        <v>0301</v>
      </c>
      <c r="D81" s="1" t="s">
        <v>57</v>
      </c>
      <c r="E81" s="1" t="str">
        <f>LEFT(C81,4)&amp;"2"&amp;D81&amp;"00"</f>
        <v>03012157200</v>
      </c>
      <c r="F81" t="e">
        <f>IF(INDEX(#REF!,MATCH('JE - Cost'!B81,#REF!,0),MATCH('JE - Cost'!D81,#REF!,0)+3) &gt; 0, INDEX(#REF!,MATCH('JE - Cost'!B81,#REF!,0),MATCH('JE - Cost'!D81,#REF!,0)+3),"")</f>
        <v>#REF!</v>
      </c>
      <c r="G81" t="e">
        <f>IF(INDEX(#REF!,MATCH('JE - Cost'!B81,#REF!,0),MATCH('JE - Cost'!D81,#REF!,0)+3) &lt; 0, -INDEX(#REF!,MATCH('JE - Cost'!B81,#REF!,0),MATCH('JE - Cost'!D81,#REF!,0)+3),"")</f>
        <v>#REF!</v>
      </c>
    </row>
    <row r="82" spans="1:7">
      <c r="A82" s="8" t="e">
        <f ca="1">_xll.DBRA("RXLTM1:Account",D82,"ALIAS English")</f>
        <v>#NAME?</v>
      </c>
      <c r="B82" s="1" t="s">
        <v>23</v>
      </c>
      <c r="C82" s="1" t="str">
        <f t="shared" ref="C82:C98" si="9">LEFT(B82,4)</f>
        <v>0302</v>
      </c>
      <c r="D82" s="1" t="s">
        <v>57</v>
      </c>
      <c r="E82" s="1" t="str">
        <f t="shared" ref="E82:E98" si="10">LEFT(C82,4)&amp;"2"&amp;D82&amp;"00"</f>
        <v>03022157200</v>
      </c>
      <c r="F82" t="e">
        <f>IF(INDEX(#REF!,MATCH('JE - Cost'!B82,#REF!,0),MATCH('JE - Cost'!D82,#REF!,0)+3) &gt; 0, INDEX(#REF!,MATCH('JE - Cost'!B82,#REF!,0),MATCH('JE - Cost'!D82,#REF!,0)+3),"")</f>
        <v>#REF!</v>
      </c>
      <c r="G82" t="e">
        <f>IF(INDEX(#REF!,MATCH('JE - Cost'!B82,#REF!,0),MATCH('JE - Cost'!D82,#REF!,0)+3) &lt; 0, -INDEX(#REF!,MATCH('JE - Cost'!B82,#REF!,0),MATCH('JE - Cost'!D82,#REF!,0)+3),"")</f>
        <v>#REF!</v>
      </c>
    </row>
    <row r="83" spans="1:7">
      <c r="A83" s="8" t="e">
        <f ca="1">_xll.DBRA("RXLTM1:Account",D83,"ALIAS English")</f>
        <v>#NAME?</v>
      </c>
      <c r="B83" s="1" t="s">
        <v>7</v>
      </c>
      <c r="C83" s="1" t="str">
        <f t="shared" si="9"/>
        <v>0303</v>
      </c>
      <c r="D83" s="1" t="s">
        <v>57</v>
      </c>
      <c r="E83" s="1" t="str">
        <f t="shared" si="10"/>
        <v>03032157200</v>
      </c>
      <c r="F83" t="e">
        <f>IF(INDEX(#REF!,MATCH('JE - Cost'!B83,#REF!,0),MATCH('JE - Cost'!D83,#REF!,0)+3) &gt; 0, INDEX(#REF!,MATCH('JE - Cost'!B83,#REF!,0),MATCH('JE - Cost'!D83,#REF!,0)+3),"")</f>
        <v>#REF!</v>
      </c>
      <c r="G83" t="e">
        <f>IF(INDEX(#REF!,MATCH('JE - Cost'!B83,#REF!,0),MATCH('JE - Cost'!D83,#REF!,0)+3) &lt; 0, -INDEX(#REF!,MATCH('JE - Cost'!B83,#REF!,0),MATCH('JE - Cost'!D83,#REF!,0)+3),"")</f>
        <v>#REF!</v>
      </c>
    </row>
    <row r="84" spans="1:7">
      <c r="A84" s="8" t="e">
        <f ca="1">_xll.DBRA("RXLTM1:Account",D84,"ALIAS English")</f>
        <v>#NAME?</v>
      </c>
      <c r="B84" s="1" t="s">
        <v>8</v>
      </c>
      <c r="C84" s="1" t="str">
        <f t="shared" si="9"/>
        <v>0304</v>
      </c>
      <c r="D84" s="1" t="s">
        <v>57</v>
      </c>
      <c r="E84" s="1" t="str">
        <f t="shared" si="10"/>
        <v>03042157200</v>
      </c>
      <c r="F84" t="e">
        <f>IF(INDEX(#REF!,MATCH('JE - Cost'!B84,#REF!,0),MATCH('JE - Cost'!D84,#REF!,0)+3) &gt; 0, INDEX(#REF!,MATCH('JE - Cost'!B84,#REF!,0),MATCH('JE - Cost'!D84,#REF!,0)+3),"")</f>
        <v>#REF!</v>
      </c>
      <c r="G84" t="e">
        <f>IF(INDEX(#REF!,MATCH('JE - Cost'!B84,#REF!,0),MATCH('JE - Cost'!D84,#REF!,0)+3) &lt; 0, -INDEX(#REF!,MATCH('JE - Cost'!B84,#REF!,0),MATCH('JE - Cost'!D84,#REF!,0)+3),"")</f>
        <v>#REF!</v>
      </c>
    </row>
    <row r="85" spans="1:7">
      <c r="A85" s="8" t="e">
        <f ca="1">_xll.DBRA("RXLTM1:Account",D85,"ALIAS English")</f>
        <v>#NAME?</v>
      </c>
      <c r="B85" s="1" t="s">
        <v>9</v>
      </c>
      <c r="C85" s="1" t="str">
        <f t="shared" si="9"/>
        <v>0305</v>
      </c>
      <c r="D85" s="1" t="s">
        <v>57</v>
      </c>
      <c r="E85" s="1" t="str">
        <f t="shared" si="10"/>
        <v>03052157200</v>
      </c>
      <c r="F85" t="e">
        <f>IF(INDEX(#REF!,MATCH('JE - Cost'!B85,#REF!,0),MATCH('JE - Cost'!D85,#REF!,0)+3) &gt; 0, INDEX(#REF!,MATCH('JE - Cost'!B85,#REF!,0),MATCH('JE - Cost'!D85,#REF!,0)+3),"")</f>
        <v>#REF!</v>
      </c>
      <c r="G85" t="e">
        <f>IF(INDEX(#REF!,MATCH('JE - Cost'!B85,#REF!,0),MATCH('JE - Cost'!D85,#REF!,0)+3) &lt; 0, -INDEX(#REF!,MATCH('JE - Cost'!B85,#REF!,0),MATCH('JE - Cost'!D85,#REF!,0)+3),"")</f>
        <v>#REF!</v>
      </c>
    </row>
    <row r="86" spans="1:7">
      <c r="A86" s="8" t="e">
        <f ca="1">_xll.DBRA("RXLTM1:Account",D86,"ALIAS English")</f>
        <v>#NAME?</v>
      </c>
      <c r="B86" s="1" t="s">
        <v>10</v>
      </c>
      <c r="C86" s="1" t="str">
        <f t="shared" si="9"/>
        <v>0306</v>
      </c>
      <c r="D86" s="1" t="s">
        <v>57</v>
      </c>
      <c r="E86" s="1" t="str">
        <f t="shared" si="10"/>
        <v>03062157200</v>
      </c>
      <c r="F86" t="e">
        <f>IF(INDEX(#REF!,MATCH('JE - Cost'!B86,#REF!,0),MATCH('JE - Cost'!D86,#REF!,0)+3) &gt; 0, INDEX(#REF!,MATCH('JE - Cost'!B86,#REF!,0),MATCH('JE - Cost'!D86,#REF!,0)+3),"")</f>
        <v>#REF!</v>
      </c>
      <c r="G86" t="e">
        <f>IF(INDEX(#REF!,MATCH('JE - Cost'!B86,#REF!,0),MATCH('JE - Cost'!D86,#REF!,0)+3) &lt; 0, -INDEX(#REF!,MATCH('JE - Cost'!B86,#REF!,0),MATCH('JE - Cost'!D86,#REF!,0)+3),"")</f>
        <v>#REF!</v>
      </c>
    </row>
    <row r="87" spans="1:7">
      <c r="A87" s="8" t="e">
        <f ca="1">_xll.DBRA("RXLTM1:Account",D87,"ALIAS English")</f>
        <v>#NAME?</v>
      </c>
      <c r="B87" s="1" t="s">
        <v>11</v>
      </c>
      <c r="C87" s="1" t="str">
        <f t="shared" si="9"/>
        <v>0308</v>
      </c>
      <c r="D87" s="1" t="s">
        <v>57</v>
      </c>
      <c r="E87" s="1" t="str">
        <f t="shared" si="10"/>
        <v>03082157200</v>
      </c>
      <c r="F87" t="e">
        <f>IF(INDEX(#REF!,MATCH('JE - Cost'!B87,#REF!,0),MATCH('JE - Cost'!D87,#REF!,0)+3) &gt; 0, INDEX(#REF!,MATCH('JE - Cost'!B87,#REF!,0),MATCH('JE - Cost'!D87,#REF!,0)+3),"")</f>
        <v>#REF!</v>
      </c>
      <c r="G87" t="e">
        <f>IF(INDEX(#REF!,MATCH('JE - Cost'!B87,#REF!,0),MATCH('JE - Cost'!D87,#REF!,0)+3) &lt; 0, -INDEX(#REF!,MATCH('JE - Cost'!B87,#REF!,0),MATCH('JE - Cost'!D87,#REF!,0)+3),"")</f>
        <v>#REF!</v>
      </c>
    </row>
    <row r="88" spans="1:7">
      <c r="A88" s="8" t="e">
        <f ca="1">_xll.DBRA("RXLTM1:Account",D88,"ALIAS English")</f>
        <v>#NAME?</v>
      </c>
      <c r="B88" s="1" t="s">
        <v>12</v>
      </c>
      <c r="C88" s="1" t="str">
        <f t="shared" si="9"/>
        <v>0309</v>
      </c>
      <c r="D88" s="1" t="s">
        <v>57</v>
      </c>
      <c r="E88" s="1" t="str">
        <f t="shared" si="10"/>
        <v>03092157200</v>
      </c>
      <c r="F88" t="e">
        <f>IF(INDEX(#REF!,MATCH('JE - Cost'!B88,#REF!,0),MATCH('JE - Cost'!D88,#REF!,0)+3) &gt; 0, INDEX(#REF!,MATCH('JE - Cost'!B88,#REF!,0),MATCH('JE - Cost'!D88,#REF!,0)+3),"")</f>
        <v>#REF!</v>
      </c>
      <c r="G88" t="e">
        <f>IF(INDEX(#REF!,MATCH('JE - Cost'!B88,#REF!,0),MATCH('JE - Cost'!D88,#REF!,0)+3) &lt; 0, -INDEX(#REF!,MATCH('JE - Cost'!B88,#REF!,0),MATCH('JE - Cost'!D88,#REF!,0)+3),"")</f>
        <v>#REF!</v>
      </c>
    </row>
    <row r="89" spans="1:7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57</v>
      </c>
      <c r="E89" s="1" t="str">
        <f t="shared" si="10"/>
        <v>03112157200</v>
      </c>
      <c r="F89" t="e">
        <f>IF(INDEX(#REF!,MATCH('JE - Cost'!B89,#REF!,0),MATCH('JE - Cost'!D89,#REF!,0)+3) &gt; 0, INDEX(#REF!,MATCH('JE - Cost'!B89,#REF!,0),MATCH('JE - Cost'!D89,#REF!,0)+3),"")</f>
        <v>#REF!</v>
      </c>
      <c r="G89" t="e">
        <f>IF(INDEX(#REF!,MATCH('JE - Cost'!B89,#REF!,0),MATCH('JE - Cost'!D89,#REF!,0)+3) &lt; 0, -INDEX(#REF!,MATCH('JE - Cost'!B89,#REF!,0),MATCH('JE - Cost'!D89,#REF!,0)+3),"")</f>
        <v>#REF!</v>
      </c>
    </row>
    <row r="90" spans="1:7">
      <c r="A90" s="8" t="e">
        <f ca="1">_xll.DBRA("RXLTM1:Account",D90,"ALIAS English")</f>
        <v>#NAME?</v>
      </c>
      <c r="B90" s="1" t="s">
        <v>14</v>
      </c>
      <c r="C90" s="1" t="str">
        <f t="shared" si="9"/>
        <v>0321</v>
      </c>
      <c r="D90" s="1" t="s">
        <v>57</v>
      </c>
      <c r="E90" s="1" t="str">
        <f t="shared" si="10"/>
        <v>03212157200</v>
      </c>
      <c r="F90" t="e">
        <f>IF(INDEX(#REF!,MATCH('JE - Cost'!B90,#REF!,0),MATCH('JE - Cost'!D90,#REF!,0)+3) &gt; 0, INDEX(#REF!,MATCH('JE - Cost'!B90,#REF!,0),MATCH('JE - Cost'!D90,#REF!,0)+3),"")</f>
        <v>#REF!</v>
      </c>
      <c r="G90" t="e">
        <f>IF(INDEX(#REF!,MATCH('JE - Cost'!B90,#REF!,0),MATCH('JE - Cost'!D90,#REF!,0)+3) &lt; 0, -INDEX(#REF!,MATCH('JE - Cost'!B90,#REF!,0),MATCH('JE - Cost'!D90,#REF!,0)+3),"")</f>
        <v>#REF!</v>
      </c>
    </row>
    <row r="91" spans="1:7">
      <c r="A91" s="8" t="e">
        <f ca="1">_xll.DBRA("RXLTM1:Account",D91,"ALIAS English")</f>
        <v>#NAME?</v>
      </c>
      <c r="B91" s="1" t="s">
        <v>15</v>
      </c>
      <c r="C91" s="1" t="str">
        <f t="shared" si="9"/>
        <v>0322</v>
      </c>
      <c r="D91" s="1" t="s">
        <v>57</v>
      </c>
      <c r="E91" s="1" t="str">
        <f t="shared" si="10"/>
        <v>03222157200</v>
      </c>
      <c r="F91" t="e">
        <f>IF(INDEX(#REF!,MATCH('JE - Cost'!B91,#REF!,0),MATCH('JE - Cost'!D91,#REF!,0)+3) &gt; 0, INDEX(#REF!,MATCH('JE - Cost'!B91,#REF!,0),MATCH('JE - Cost'!D91,#REF!,0)+3),"")</f>
        <v>#REF!</v>
      </c>
      <c r="G91" t="e">
        <f>IF(INDEX(#REF!,MATCH('JE - Cost'!B91,#REF!,0),MATCH('JE - Cost'!D91,#REF!,0)+3) &lt; 0, -INDEX(#REF!,MATCH('JE - Cost'!B91,#REF!,0),MATCH('JE - Cost'!D91,#REF!,0)+3),"")</f>
        <v>#REF!</v>
      </c>
    </row>
    <row r="92" spans="1:7">
      <c r="A92" s="8" t="e">
        <f ca="1">_xll.DBRA("RXLTM1:Account",D92,"ALIAS English")</f>
        <v>#NAME?</v>
      </c>
      <c r="B92" s="1" t="s">
        <v>16</v>
      </c>
      <c r="C92" s="1" t="str">
        <f t="shared" si="9"/>
        <v>0323</v>
      </c>
      <c r="D92" s="1" t="s">
        <v>57</v>
      </c>
      <c r="E92" s="1" t="str">
        <f t="shared" si="10"/>
        <v>03232157200</v>
      </c>
      <c r="F92" t="e">
        <f>IF(INDEX(#REF!,MATCH('JE - Cost'!B92,#REF!,0),MATCH('JE - Cost'!D92,#REF!,0)+3) &gt; 0, INDEX(#REF!,MATCH('JE - Cost'!B92,#REF!,0),MATCH('JE - Cost'!D92,#REF!,0)+3),"")</f>
        <v>#REF!</v>
      </c>
      <c r="G92" t="e">
        <f>IF(INDEX(#REF!,MATCH('JE - Cost'!B92,#REF!,0),MATCH('JE - Cost'!D92,#REF!,0)+3) &lt; 0, -INDEX(#REF!,MATCH('JE - Cost'!B92,#REF!,0),MATCH('JE - Cost'!D92,#REF!,0)+3),"")</f>
        <v>#REF!</v>
      </c>
    </row>
    <row r="93" spans="1:7">
      <c r="A93" s="8" t="e">
        <f ca="1">_xll.DBRA("RXLTM1:Account",D93,"ALIAS English")</f>
        <v>#NAME?</v>
      </c>
      <c r="B93" s="1" t="s">
        <v>17</v>
      </c>
      <c r="C93" s="1" t="str">
        <f t="shared" si="9"/>
        <v>0324</v>
      </c>
      <c r="D93" s="1" t="s">
        <v>57</v>
      </c>
      <c r="E93" s="1" t="str">
        <f t="shared" si="10"/>
        <v>03242157200</v>
      </c>
      <c r="F93" t="e">
        <f>IF(INDEX(#REF!,MATCH('JE - Cost'!B93,#REF!,0),MATCH('JE - Cost'!D93,#REF!,0)+3) &gt; 0, INDEX(#REF!,MATCH('JE - Cost'!B93,#REF!,0),MATCH('JE - Cost'!D93,#REF!,0)+3),"")</f>
        <v>#REF!</v>
      </c>
      <c r="G93" t="e">
        <f>IF(INDEX(#REF!,MATCH('JE - Cost'!B93,#REF!,0),MATCH('JE - Cost'!D93,#REF!,0)+3) &lt; 0, -INDEX(#REF!,MATCH('JE - Cost'!B93,#REF!,0),MATCH('JE - Cost'!D93,#REF!,0)+3),"")</f>
        <v>#REF!</v>
      </c>
    </row>
    <row r="94" spans="1:7">
      <c r="A94" s="8" t="e">
        <f ca="1">_xll.DBRA("RXLTM1:Account",D94,"ALIAS English")</f>
        <v>#NAME?</v>
      </c>
      <c r="B94" s="1" t="s">
        <v>18</v>
      </c>
      <c r="C94" s="1" t="str">
        <f t="shared" si="9"/>
        <v>0325</v>
      </c>
      <c r="D94" s="1" t="s">
        <v>57</v>
      </c>
      <c r="E94" s="1" t="str">
        <f t="shared" si="10"/>
        <v>03252157200</v>
      </c>
      <c r="F94" t="e">
        <f>IF(INDEX(#REF!,MATCH('JE - Cost'!B94,#REF!,0),MATCH('JE - Cost'!D94,#REF!,0)+3) &gt; 0, INDEX(#REF!,MATCH('JE - Cost'!B94,#REF!,0),MATCH('JE - Cost'!D94,#REF!,0)+3),"")</f>
        <v>#REF!</v>
      </c>
      <c r="G94" t="e">
        <f>IF(INDEX(#REF!,MATCH('JE - Cost'!B94,#REF!,0),MATCH('JE - Cost'!D94,#REF!,0)+3) &lt; 0, -INDEX(#REF!,MATCH('JE - Cost'!B94,#REF!,0),MATCH('JE - Cost'!D94,#REF!,0)+3),"")</f>
        <v>#REF!</v>
      </c>
    </row>
    <row r="95" spans="1:7">
      <c r="A95" s="8" t="e">
        <f ca="1">_xll.DBRA("RXLTM1:Account",D95,"ALIAS English")</f>
        <v>#NAME?</v>
      </c>
      <c r="B95" s="1" t="s">
        <v>19</v>
      </c>
      <c r="C95" s="1" t="str">
        <f t="shared" si="9"/>
        <v>0326</v>
      </c>
      <c r="D95" s="1" t="s">
        <v>57</v>
      </c>
      <c r="E95" s="1" t="str">
        <f t="shared" si="10"/>
        <v>03262157200</v>
      </c>
      <c r="F95" t="e">
        <f>IF(INDEX(#REF!,MATCH('JE - Cost'!B95,#REF!,0),MATCH('JE - Cost'!D95,#REF!,0)+3) &gt; 0, INDEX(#REF!,MATCH('JE - Cost'!B95,#REF!,0),MATCH('JE - Cost'!D95,#REF!,0)+3),"")</f>
        <v>#REF!</v>
      </c>
      <c r="G95" t="e">
        <f>IF(INDEX(#REF!,MATCH('JE - Cost'!B95,#REF!,0),MATCH('JE - Cost'!D95,#REF!,0)+3) &lt; 0, -INDEX(#REF!,MATCH('JE - Cost'!B95,#REF!,0),MATCH('JE - Cost'!D95,#REF!,0)+3),"")</f>
        <v>#REF!</v>
      </c>
    </row>
    <row r="96" spans="1:7">
      <c r="A96" s="8" t="e">
        <f ca="1">_xll.DBRA("RXLTM1:Account",D96,"ALIAS English")</f>
        <v>#NAME?</v>
      </c>
      <c r="B96" s="1" t="s">
        <v>20</v>
      </c>
      <c r="C96" s="1" t="str">
        <f t="shared" si="9"/>
        <v>0328</v>
      </c>
      <c r="D96" s="1" t="s">
        <v>57</v>
      </c>
      <c r="E96" s="1" t="str">
        <f t="shared" si="10"/>
        <v>03282157200</v>
      </c>
      <c r="F96" t="e">
        <f>IF(INDEX(#REF!,MATCH('JE - Cost'!B96,#REF!,0),MATCH('JE - Cost'!D96,#REF!,0)+3) &gt; 0, INDEX(#REF!,MATCH('JE - Cost'!B96,#REF!,0),MATCH('JE - Cost'!D96,#REF!,0)+3),"")</f>
        <v>#REF!</v>
      </c>
      <c r="G96" t="e">
        <f>IF(INDEX(#REF!,MATCH('JE - Cost'!B96,#REF!,0),MATCH('JE - Cost'!D96,#REF!,0)+3) &lt; 0, -INDEX(#REF!,MATCH('JE - Cost'!B96,#REF!,0),MATCH('JE - Cost'!D96,#REF!,0)+3),"")</f>
        <v>#REF!</v>
      </c>
    </row>
    <row r="97" spans="1:7">
      <c r="A97" s="8" t="e">
        <f ca="1">_xll.DBRA("RXLTM1:Account",D97,"ALIAS English")</f>
        <v>#NAME?</v>
      </c>
      <c r="B97" s="1" t="s">
        <v>21</v>
      </c>
      <c r="C97" s="1" t="str">
        <f t="shared" si="9"/>
        <v>0329</v>
      </c>
      <c r="D97" s="1" t="s">
        <v>57</v>
      </c>
      <c r="E97" s="1" t="str">
        <f t="shared" si="10"/>
        <v>03292157200</v>
      </c>
      <c r="F97" t="e">
        <f>IF(INDEX(#REF!,MATCH('JE - Cost'!B97,#REF!,0),MATCH('JE - Cost'!D97,#REF!,0)+3) &gt; 0, INDEX(#REF!,MATCH('JE - Cost'!B97,#REF!,0),MATCH('JE - Cost'!D97,#REF!,0)+3),"")</f>
        <v>#REF!</v>
      </c>
      <c r="G97" t="e">
        <f>IF(INDEX(#REF!,MATCH('JE - Cost'!B97,#REF!,0),MATCH('JE - Cost'!D97,#REF!,0)+3) &lt; 0, -INDEX(#REF!,MATCH('JE - Cost'!B97,#REF!,0),MATCH('JE - Cost'!D97,#REF!,0)+3),"")</f>
        <v>#REF!</v>
      </c>
    </row>
    <row r="98" spans="1:7">
      <c r="A98" s="8" t="e">
        <f ca="1">_xll.DBRA("RXLTM1:Account",D98,"ALIAS English")</f>
        <v>#NAME?</v>
      </c>
      <c r="B98" s="1" t="s">
        <v>22</v>
      </c>
      <c r="C98" s="1" t="str">
        <f t="shared" si="9"/>
        <v>0330</v>
      </c>
      <c r="D98" s="1" t="s">
        <v>57</v>
      </c>
      <c r="E98" s="1" t="str">
        <f t="shared" si="10"/>
        <v>03302157200</v>
      </c>
      <c r="F98" t="e">
        <f>IF(INDEX(#REF!,MATCH('JE - Cost'!B98,#REF!,0),MATCH('JE - Cost'!D98,#REF!,0)+3) &gt; 0, INDEX(#REF!,MATCH('JE - Cost'!B98,#REF!,0),MATCH('JE - Cost'!D98,#REF!,0)+3),"")</f>
        <v>#REF!</v>
      </c>
      <c r="G98" t="e">
        <f>IF(INDEX(#REF!,MATCH('JE - Cost'!B98,#REF!,0),MATCH('JE - Cost'!D98,#REF!,0)+3) &lt; 0, -INDEX(#REF!,MATCH('JE - Cost'!B98,#REF!,0),MATCH('JE - Cost'!D98,#REF!,0)+3),"")</f>
        <v>#REF!</v>
      </c>
    </row>
    <row r="100" spans="1:7">
      <c r="A100" s="8" t="e">
        <f ca="1">_xll.DBRA("RXLTM1:Account",D100,"ALIAS English")</f>
        <v>#NAME?</v>
      </c>
      <c r="B100" s="1" t="s">
        <v>6</v>
      </c>
      <c r="C100" s="1" t="str">
        <f>LEFT(B100,4)</f>
        <v>0301</v>
      </c>
      <c r="D100" s="1" t="s">
        <v>59</v>
      </c>
      <c r="E100" s="1" t="str">
        <f>LEFT(C100,4)&amp;"2"&amp;D100&amp;"00"</f>
        <v>03012157700</v>
      </c>
      <c r="F100" t="e">
        <f>IF(INDEX(#REF!,MATCH('JE - Cost'!B100,#REF!,0),MATCH('JE - Cost'!D100,#REF!,0)+3) &gt; 0, INDEX(#REF!,MATCH('JE - Cost'!B100,#REF!,0),MATCH('JE - Cost'!D100,#REF!,0)+3),"")</f>
        <v>#REF!</v>
      </c>
      <c r="G100" t="e">
        <f>IF(INDEX(#REF!,MATCH('JE - Cost'!B100,#REF!,0),MATCH('JE - Cost'!D100,#REF!,0)+3) &lt; 0, -INDEX(#REF!,MATCH('JE - Cost'!B100,#REF!,0),MATCH('JE - Cost'!D100,#REF!,0)+3),"")</f>
        <v>#REF!</v>
      </c>
    </row>
    <row r="101" spans="1:7">
      <c r="A101" s="8" t="e">
        <f ca="1">_xll.DBRA("RXLTM1:Account",D101,"ALIAS English")</f>
        <v>#NAME?</v>
      </c>
      <c r="B101" s="1" t="s">
        <v>23</v>
      </c>
      <c r="C101" s="1" t="str">
        <f t="shared" ref="C101:C117" si="11">LEFT(B101,4)</f>
        <v>0302</v>
      </c>
      <c r="D101" s="1" t="s">
        <v>59</v>
      </c>
      <c r="E101" s="1" t="str">
        <f t="shared" ref="E101:E117" si="12">LEFT(C101,4)&amp;"2"&amp;D101&amp;"00"</f>
        <v>03022157700</v>
      </c>
      <c r="F101" t="e">
        <f>IF(INDEX(#REF!,MATCH('JE - Cost'!B101,#REF!,0),MATCH('JE - Cost'!D101,#REF!,0)+3) &gt; 0, INDEX(#REF!,MATCH('JE - Cost'!B101,#REF!,0),MATCH('JE - Cost'!D101,#REF!,0)+3),"")</f>
        <v>#REF!</v>
      </c>
      <c r="G101" t="e">
        <f>IF(INDEX(#REF!,MATCH('JE - Cost'!B101,#REF!,0),MATCH('JE - Cost'!D101,#REF!,0)+3) &lt; 0, -INDEX(#REF!,MATCH('JE - Cost'!B101,#REF!,0),MATCH('JE - Cost'!D101,#REF!,0)+3),"")</f>
        <v>#REF!</v>
      </c>
    </row>
    <row r="102" spans="1:7">
      <c r="A102" s="8" t="e">
        <f ca="1">_xll.DBRA("RXLTM1:Account",D102,"ALIAS English")</f>
        <v>#NAME?</v>
      </c>
      <c r="B102" s="1" t="s">
        <v>7</v>
      </c>
      <c r="C102" s="1" t="str">
        <f t="shared" si="11"/>
        <v>0303</v>
      </c>
      <c r="D102" s="1" t="s">
        <v>59</v>
      </c>
      <c r="E102" s="1" t="str">
        <f t="shared" si="12"/>
        <v>03032157700</v>
      </c>
      <c r="F102" t="e">
        <f>IF(INDEX(#REF!,MATCH('JE - Cost'!B102,#REF!,0),MATCH('JE - Cost'!D102,#REF!,0)+3) &gt; 0, INDEX(#REF!,MATCH('JE - Cost'!B102,#REF!,0),MATCH('JE - Cost'!D102,#REF!,0)+3),"")</f>
        <v>#REF!</v>
      </c>
      <c r="G102" t="e">
        <f>IF(INDEX(#REF!,MATCH('JE - Cost'!B102,#REF!,0),MATCH('JE - Cost'!D102,#REF!,0)+3) &lt; 0, -INDEX(#REF!,MATCH('JE - Cost'!B102,#REF!,0),MATCH('JE - Cost'!D102,#REF!,0)+3),"")</f>
        <v>#REF!</v>
      </c>
    </row>
    <row r="103" spans="1:7">
      <c r="A103" s="8" t="e">
        <f ca="1">_xll.DBRA("RXLTM1:Account",D103,"ALIAS English")</f>
        <v>#NAME?</v>
      </c>
      <c r="B103" s="1" t="s">
        <v>8</v>
      </c>
      <c r="C103" s="1" t="str">
        <f t="shared" si="11"/>
        <v>0304</v>
      </c>
      <c r="D103" s="1" t="s">
        <v>59</v>
      </c>
      <c r="E103" s="1" t="str">
        <f t="shared" si="12"/>
        <v>03042157700</v>
      </c>
      <c r="F103" t="e">
        <f>IF(INDEX(#REF!,MATCH('JE - Cost'!B103,#REF!,0),MATCH('JE - Cost'!D103,#REF!,0)+3) &gt; 0, INDEX(#REF!,MATCH('JE - Cost'!B103,#REF!,0),MATCH('JE - Cost'!D103,#REF!,0)+3),"")</f>
        <v>#REF!</v>
      </c>
      <c r="G103" t="e">
        <f>IF(INDEX(#REF!,MATCH('JE - Cost'!B103,#REF!,0),MATCH('JE - Cost'!D103,#REF!,0)+3) &lt; 0, -INDEX(#REF!,MATCH('JE - Cost'!B103,#REF!,0),MATCH('JE - Cost'!D103,#REF!,0)+3),"")</f>
        <v>#REF!</v>
      </c>
    </row>
    <row r="104" spans="1:7">
      <c r="A104" s="8" t="e">
        <f ca="1">_xll.DBRA("RXLTM1:Account",D104,"ALIAS English")</f>
        <v>#NAME?</v>
      </c>
      <c r="B104" s="1" t="s">
        <v>9</v>
      </c>
      <c r="C104" s="1" t="str">
        <f t="shared" si="11"/>
        <v>0305</v>
      </c>
      <c r="D104" s="1" t="s">
        <v>59</v>
      </c>
      <c r="E104" s="1" t="str">
        <f t="shared" si="12"/>
        <v>03052157700</v>
      </c>
      <c r="F104" t="e">
        <f>IF(INDEX(#REF!,MATCH('JE - Cost'!B104,#REF!,0),MATCH('JE - Cost'!D104,#REF!,0)+3) &gt; 0, INDEX(#REF!,MATCH('JE - Cost'!B104,#REF!,0),MATCH('JE - Cost'!D104,#REF!,0)+3),"")</f>
        <v>#REF!</v>
      </c>
      <c r="G104" t="e">
        <f>IF(INDEX(#REF!,MATCH('JE - Cost'!B104,#REF!,0),MATCH('JE - Cost'!D104,#REF!,0)+3) &lt; 0, -INDEX(#REF!,MATCH('JE - Cost'!B104,#REF!,0),MATCH('JE - Cost'!D104,#REF!,0)+3),"")</f>
        <v>#REF!</v>
      </c>
    </row>
    <row r="105" spans="1:7">
      <c r="A105" s="8" t="e">
        <f ca="1">_xll.DBRA("RXLTM1:Account",D105,"ALIAS English")</f>
        <v>#NAME?</v>
      </c>
      <c r="B105" s="1" t="s">
        <v>10</v>
      </c>
      <c r="C105" s="1" t="str">
        <f t="shared" si="11"/>
        <v>0306</v>
      </c>
      <c r="D105" s="1" t="s">
        <v>59</v>
      </c>
      <c r="E105" s="1" t="str">
        <f t="shared" si="12"/>
        <v>03062157700</v>
      </c>
      <c r="F105" t="e">
        <f>IF(INDEX(#REF!,MATCH('JE - Cost'!B105,#REF!,0),MATCH('JE - Cost'!D105,#REF!,0)+3) &gt; 0, INDEX(#REF!,MATCH('JE - Cost'!B105,#REF!,0),MATCH('JE - Cost'!D105,#REF!,0)+3),"")</f>
        <v>#REF!</v>
      </c>
      <c r="G105" t="e">
        <f>IF(INDEX(#REF!,MATCH('JE - Cost'!B105,#REF!,0),MATCH('JE - Cost'!D105,#REF!,0)+3) &lt; 0, -INDEX(#REF!,MATCH('JE - Cost'!B105,#REF!,0),MATCH('JE - Cost'!D105,#REF!,0)+3),"")</f>
        <v>#REF!</v>
      </c>
    </row>
    <row r="106" spans="1:7">
      <c r="A106" s="8" t="e">
        <f ca="1">_xll.DBRA("RXLTM1:Account",D106,"ALIAS English")</f>
        <v>#NAME?</v>
      </c>
      <c r="B106" s="1" t="s">
        <v>11</v>
      </c>
      <c r="C106" s="1" t="str">
        <f t="shared" si="11"/>
        <v>0308</v>
      </c>
      <c r="D106" s="1" t="s">
        <v>59</v>
      </c>
      <c r="E106" s="1" t="str">
        <f t="shared" si="12"/>
        <v>03082157700</v>
      </c>
      <c r="F106" t="e">
        <f>IF(INDEX(#REF!,MATCH('JE - Cost'!B106,#REF!,0),MATCH('JE - Cost'!D106,#REF!,0)+3) &gt; 0, INDEX(#REF!,MATCH('JE - Cost'!B106,#REF!,0),MATCH('JE - Cost'!D106,#REF!,0)+3),"")</f>
        <v>#REF!</v>
      </c>
      <c r="G106" t="e">
        <f>IF(INDEX(#REF!,MATCH('JE - Cost'!B106,#REF!,0),MATCH('JE - Cost'!D106,#REF!,0)+3) &lt; 0, -INDEX(#REF!,MATCH('JE - Cost'!B106,#REF!,0),MATCH('JE - Cost'!D106,#REF!,0)+3),"")</f>
        <v>#REF!</v>
      </c>
    </row>
    <row r="107" spans="1:7">
      <c r="A107" s="8" t="e">
        <f ca="1">_xll.DBRA("RXLTM1:Account",D107,"ALIAS English")</f>
        <v>#NAME?</v>
      </c>
      <c r="B107" s="1" t="s">
        <v>12</v>
      </c>
      <c r="C107" s="1" t="str">
        <f t="shared" si="11"/>
        <v>0309</v>
      </c>
      <c r="D107" s="1" t="s">
        <v>59</v>
      </c>
      <c r="E107" s="1" t="str">
        <f t="shared" si="12"/>
        <v>03092157700</v>
      </c>
      <c r="F107" t="e">
        <f>IF(INDEX(#REF!,MATCH('JE - Cost'!B107,#REF!,0),MATCH('JE - Cost'!D107,#REF!,0)+3) &gt; 0, INDEX(#REF!,MATCH('JE - Cost'!B107,#REF!,0),MATCH('JE - Cost'!D107,#REF!,0)+3),"")</f>
        <v>#REF!</v>
      </c>
      <c r="G107" t="e">
        <f>IF(INDEX(#REF!,MATCH('JE - Cost'!B107,#REF!,0),MATCH('JE - Cost'!D107,#REF!,0)+3) &lt; 0, -INDEX(#REF!,MATCH('JE - Cost'!B107,#REF!,0),MATCH('JE - Cost'!D107,#REF!,0)+3),"")</f>
        <v>#REF!</v>
      </c>
    </row>
    <row r="108" spans="1:7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59</v>
      </c>
      <c r="E108" s="1" t="str">
        <f t="shared" si="12"/>
        <v>03112157700</v>
      </c>
      <c r="F108" t="e">
        <f>IF(INDEX(#REF!,MATCH('JE - Cost'!B108,#REF!,0),MATCH('JE - Cost'!D108,#REF!,0)+3) &gt; 0, INDEX(#REF!,MATCH('JE - Cost'!B108,#REF!,0),MATCH('JE - Cost'!D108,#REF!,0)+3),"")</f>
        <v>#REF!</v>
      </c>
      <c r="G108" t="e">
        <f>IF(INDEX(#REF!,MATCH('JE - Cost'!B108,#REF!,0),MATCH('JE - Cost'!D108,#REF!,0)+3) &lt; 0, -INDEX(#REF!,MATCH('JE - Cost'!B108,#REF!,0),MATCH('JE - Cost'!D108,#REF!,0)+3),"")</f>
        <v>#REF!</v>
      </c>
    </row>
    <row r="109" spans="1:7">
      <c r="A109" s="8" t="e">
        <f ca="1">_xll.DBRA("RXLTM1:Account",D109,"ALIAS English")</f>
        <v>#NAME?</v>
      </c>
      <c r="B109" s="1" t="s">
        <v>14</v>
      </c>
      <c r="C109" s="1" t="str">
        <f t="shared" si="11"/>
        <v>0321</v>
      </c>
      <c r="D109" s="1" t="s">
        <v>59</v>
      </c>
      <c r="E109" s="1" t="str">
        <f t="shared" si="12"/>
        <v>03212157700</v>
      </c>
      <c r="F109" t="e">
        <f>IF(INDEX(#REF!,MATCH('JE - Cost'!B109,#REF!,0),MATCH('JE - Cost'!D109,#REF!,0)+3) &gt; 0, INDEX(#REF!,MATCH('JE - Cost'!B109,#REF!,0),MATCH('JE - Cost'!D109,#REF!,0)+3),"")</f>
        <v>#REF!</v>
      </c>
      <c r="G109" t="e">
        <f>IF(INDEX(#REF!,MATCH('JE - Cost'!B109,#REF!,0),MATCH('JE - Cost'!D109,#REF!,0)+3) &lt; 0, -INDEX(#REF!,MATCH('JE - Cost'!B109,#REF!,0),MATCH('JE - Cost'!D109,#REF!,0)+3),"")</f>
        <v>#REF!</v>
      </c>
    </row>
    <row r="110" spans="1:7">
      <c r="A110" s="8" t="e">
        <f ca="1">_xll.DBRA("RXLTM1:Account",D110,"ALIAS English")</f>
        <v>#NAME?</v>
      </c>
      <c r="B110" s="1" t="s">
        <v>15</v>
      </c>
      <c r="C110" s="1" t="str">
        <f t="shared" si="11"/>
        <v>0322</v>
      </c>
      <c r="D110" s="1" t="s">
        <v>59</v>
      </c>
      <c r="E110" s="1" t="str">
        <f t="shared" si="12"/>
        <v>03222157700</v>
      </c>
      <c r="F110" t="e">
        <f>IF(INDEX(#REF!,MATCH('JE - Cost'!B110,#REF!,0),MATCH('JE - Cost'!D110,#REF!,0)+3) &gt; 0, INDEX(#REF!,MATCH('JE - Cost'!B110,#REF!,0),MATCH('JE - Cost'!D110,#REF!,0)+3),"")</f>
        <v>#REF!</v>
      </c>
      <c r="G110" t="e">
        <f>IF(INDEX(#REF!,MATCH('JE - Cost'!B110,#REF!,0),MATCH('JE - Cost'!D110,#REF!,0)+3) &lt; 0, -INDEX(#REF!,MATCH('JE - Cost'!B110,#REF!,0),MATCH('JE - Cost'!D110,#REF!,0)+3),"")</f>
        <v>#REF!</v>
      </c>
    </row>
    <row r="111" spans="1:7">
      <c r="A111" s="8" t="e">
        <f ca="1">_xll.DBRA("RXLTM1:Account",D111,"ALIAS English")</f>
        <v>#NAME?</v>
      </c>
      <c r="B111" s="1" t="s">
        <v>16</v>
      </c>
      <c r="C111" s="1" t="str">
        <f t="shared" si="11"/>
        <v>0323</v>
      </c>
      <c r="D111" s="1" t="s">
        <v>59</v>
      </c>
      <c r="E111" s="1" t="str">
        <f t="shared" si="12"/>
        <v>03232157700</v>
      </c>
      <c r="F111" t="e">
        <f>IF(INDEX(#REF!,MATCH('JE - Cost'!B111,#REF!,0),MATCH('JE - Cost'!D111,#REF!,0)+3) &gt; 0, INDEX(#REF!,MATCH('JE - Cost'!B111,#REF!,0),MATCH('JE - Cost'!D111,#REF!,0)+3),"")</f>
        <v>#REF!</v>
      </c>
      <c r="G111" t="e">
        <f>IF(INDEX(#REF!,MATCH('JE - Cost'!B111,#REF!,0),MATCH('JE - Cost'!D111,#REF!,0)+3) &lt; 0, -INDEX(#REF!,MATCH('JE - Cost'!B111,#REF!,0),MATCH('JE - Cost'!D111,#REF!,0)+3),"")</f>
        <v>#REF!</v>
      </c>
    </row>
    <row r="112" spans="1:7">
      <c r="A112" s="8" t="e">
        <f ca="1">_xll.DBRA("RXLTM1:Account",D112,"ALIAS English")</f>
        <v>#NAME?</v>
      </c>
      <c r="B112" s="1" t="s">
        <v>17</v>
      </c>
      <c r="C112" s="1" t="str">
        <f t="shared" si="11"/>
        <v>0324</v>
      </c>
      <c r="D112" s="1" t="s">
        <v>59</v>
      </c>
      <c r="E112" s="1" t="str">
        <f t="shared" si="12"/>
        <v>03242157700</v>
      </c>
      <c r="F112" t="e">
        <f>IF(INDEX(#REF!,MATCH('JE - Cost'!B112,#REF!,0),MATCH('JE - Cost'!D112,#REF!,0)+3) &gt; 0, INDEX(#REF!,MATCH('JE - Cost'!B112,#REF!,0),MATCH('JE - Cost'!D112,#REF!,0)+3),"")</f>
        <v>#REF!</v>
      </c>
      <c r="G112" t="e">
        <f>IF(INDEX(#REF!,MATCH('JE - Cost'!B112,#REF!,0),MATCH('JE - Cost'!D112,#REF!,0)+3) &lt; 0, -INDEX(#REF!,MATCH('JE - Cost'!B112,#REF!,0),MATCH('JE - Cost'!D112,#REF!,0)+3),"")</f>
        <v>#REF!</v>
      </c>
    </row>
    <row r="113" spans="1:7">
      <c r="A113" s="8" t="e">
        <f ca="1">_xll.DBRA("RXLTM1:Account",D113,"ALIAS English")</f>
        <v>#NAME?</v>
      </c>
      <c r="B113" s="1" t="s">
        <v>18</v>
      </c>
      <c r="C113" s="1" t="str">
        <f t="shared" si="11"/>
        <v>0325</v>
      </c>
      <c r="D113" s="1" t="s">
        <v>59</v>
      </c>
      <c r="E113" s="1" t="str">
        <f t="shared" si="12"/>
        <v>03252157700</v>
      </c>
      <c r="F113" t="e">
        <f>IF(INDEX(#REF!,MATCH('JE - Cost'!B113,#REF!,0),MATCH('JE - Cost'!D113,#REF!,0)+3) &gt; 0, INDEX(#REF!,MATCH('JE - Cost'!B113,#REF!,0),MATCH('JE - Cost'!D113,#REF!,0)+3),"")</f>
        <v>#REF!</v>
      </c>
      <c r="G113" t="e">
        <f>IF(INDEX(#REF!,MATCH('JE - Cost'!B113,#REF!,0),MATCH('JE - Cost'!D113,#REF!,0)+3) &lt; 0, -INDEX(#REF!,MATCH('JE - Cost'!B113,#REF!,0),MATCH('JE - Cost'!D113,#REF!,0)+3),"")</f>
        <v>#REF!</v>
      </c>
    </row>
    <row r="114" spans="1:7">
      <c r="A114" s="8" t="e">
        <f ca="1">_xll.DBRA("RXLTM1:Account",D114,"ALIAS English")</f>
        <v>#NAME?</v>
      </c>
      <c r="B114" s="1" t="s">
        <v>19</v>
      </c>
      <c r="C114" s="1" t="str">
        <f t="shared" si="11"/>
        <v>0326</v>
      </c>
      <c r="D114" s="1" t="s">
        <v>59</v>
      </c>
      <c r="E114" s="1" t="str">
        <f t="shared" si="12"/>
        <v>03262157700</v>
      </c>
      <c r="F114" t="e">
        <f>IF(INDEX(#REF!,MATCH('JE - Cost'!B114,#REF!,0),MATCH('JE - Cost'!D114,#REF!,0)+3) &gt; 0, INDEX(#REF!,MATCH('JE - Cost'!B114,#REF!,0),MATCH('JE - Cost'!D114,#REF!,0)+3),"")</f>
        <v>#REF!</v>
      </c>
      <c r="G114" t="e">
        <f>IF(INDEX(#REF!,MATCH('JE - Cost'!B114,#REF!,0),MATCH('JE - Cost'!D114,#REF!,0)+3) &lt; 0, -INDEX(#REF!,MATCH('JE - Cost'!B114,#REF!,0),MATCH('JE - Cost'!D114,#REF!,0)+3),"")</f>
        <v>#REF!</v>
      </c>
    </row>
    <row r="115" spans="1:7">
      <c r="A115" s="8" t="e">
        <f ca="1">_xll.DBRA("RXLTM1:Account",D115,"ALIAS English")</f>
        <v>#NAME?</v>
      </c>
      <c r="B115" s="1" t="s">
        <v>20</v>
      </c>
      <c r="C115" s="1" t="str">
        <f t="shared" si="11"/>
        <v>0328</v>
      </c>
      <c r="D115" s="1" t="s">
        <v>59</v>
      </c>
      <c r="E115" s="1" t="str">
        <f t="shared" si="12"/>
        <v>03282157700</v>
      </c>
      <c r="F115" t="e">
        <f>IF(INDEX(#REF!,MATCH('JE - Cost'!B115,#REF!,0),MATCH('JE - Cost'!D115,#REF!,0)+3) &gt; 0, INDEX(#REF!,MATCH('JE - Cost'!B115,#REF!,0),MATCH('JE - Cost'!D115,#REF!,0)+3),"")</f>
        <v>#REF!</v>
      </c>
      <c r="G115" t="e">
        <f>IF(INDEX(#REF!,MATCH('JE - Cost'!B115,#REF!,0),MATCH('JE - Cost'!D115,#REF!,0)+3) &lt; 0, -INDEX(#REF!,MATCH('JE - Cost'!B115,#REF!,0),MATCH('JE - Cost'!D115,#REF!,0)+3),"")</f>
        <v>#REF!</v>
      </c>
    </row>
    <row r="116" spans="1:7">
      <c r="A116" s="8" t="e">
        <f ca="1">_xll.DBRA("RXLTM1:Account",D116,"ALIAS English")</f>
        <v>#NAME?</v>
      </c>
      <c r="B116" s="1" t="s">
        <v>21</v>
      </c>
      <c r="C116" s="1" t="str">
        <f t="shared" si="11"/>
        <v>0329</v>
      </c>
      <c r="D116" s="1" t="s">
        <v>59</v>
      </c>
      <c r="E116" s="1" t="str">
        <f t="shared" si="12"/>
        <v>03292157700</v>
      </c>
      <c r="F116" t="e">
        <f>IF(INDEX(#REF!,MATCH('JE - Cost'!B116,#REF!,0),MATCH('JE - Cost'!D116,#REF!,0)+3) &gt; 0, INDEX(#REF!,MATCH('JE - Cost'!B116,#REF!,0),MATCH('JE - Cost'!D116,#REF!,0)+3),"")</f>
        <v>#REF!</v>
      </c>
      <c r="G116" t="e">
        <f>IF(INDEX(#REF!,MATCH('JE - Cost'!B116,#REF!,0),MATCH('JE - Cost'!D116,#REF!,0)+3) &lt; 0, -INDEX(#REF!,MATCH('JE - Cost'!B116,#REF!,0),MATCH('JE - Cost'!D116,#REF!,0)+3),"")</f>
        <v>#REF!</v>
      </c>
    </row>
    <row r="117" spans="1:7">
      <c r="A117" s="8" t="e">
        <f ca="1">_xll.DBRA("RXLTM1:Account",D117,"ALIAS English")</f>
        <v>#NAME?</v>
      </c>
      <c r="B117" s="1" t="s">
        <v>22</v>
      </c>
      <c r="C117" s="1" t="str">
        <f t="shared" si="11"/>
        <v>0330</v>
      </c>
      <c r="D117" s="1" t="s">
        <v>59</v>
      </c>
      <c r="E117" s="1" t="str">
        <f t="shared" si="12"/>
        <v>03302157700</v>
      </c>
      <c r="F117" t="e">
        <f>IF(INDEX(#REF!,MATCH('JE - Cost'!B117,#REF!,0),MATCH('JE - Cost'!D117,#REF!,0)+3) &gt; 0, INDEX(#REF!,MATCH('JE - Cost'!B117,#REF!,0),MATCH('JE - Cost'!D117,#REF!,0)+3),"")</f>
        <v>#REF!</v>
      </c>
      <c r="G117" t="e">
        <f>IF(INDEX(#REF!,MATCH('JE - Cost'!B117,#REF!,0),MATCH('JE - Cost'!D117,#REF!,0)+3) &lt; 0, -INDEX(#REF!,MATCH('JE - Cost'!B117,#REF!,0),MATCH('JE - Cost'!D117,#REF!,0)+3),"")</f>
        <v>#REF!</v>
      </c>
    </row>
    <row r="119" spans="1:7">
      <c r="A119" s="8" t="e">
        <f ca="1">_xll.DBRA("RXLTM1:Account",D119,"ALIAS English")</f>
        <v>#NAME?</v>
      </c>
      <c r="B119" s="1" t="s">
        <v>6</v>
      </c>
      <c r="C119" s="1" t="str">
        <f>LEFT(B119,4)</f>
        <v>0301</v>
      </c>
      <c r="D119" s="1" t="s">
        <v>61</v>
      </c>
      <c r="E119" s="1" t="str">
        <f>LEFT(C119,4)&amp;"2"&amp;D119&amp;"00"</f>
        <v>03012159200</v>
      </c>
      <c r="F119" t="e">
        <f>IF(INDEX(#REF!,MATCH('JE - Cost'!B119,#REF!,0),MATCH('JE - Cost'!D119,#REF!,0)+3) &gt; 0, INDEX(#REF!,MATCH('JE - Cost'!B119,#REF!,0),MATCH('JE - Cost'!D119,#REF!,0)+3),"")</f>
        <v>#REF!</v>
      </c>
      <c r="G119" t="e">
        <f>IF(INDEX(#REF!,MATCH('JE - Cost'!B119,#REF!,0),MATCH('JE - Cost'!D119,#REF!,0)+3) &lt; 0, -INDEX(#REF!,MATCH('JE - Cost'!B119,#REF!,0),MATCH('JE - Cost'!D119,#REF!,0)+3),"")</f>
        <v>#REF!</v>
      </c>
    </row>
    <row r="120" spans="1:7">
      <c r="A120" s="8" t="e">
        <f ca="1">_xll.DBRA("RXLTM1:Account",D120,"ALIAS English")</f>
        <v>#NAME?</v>
      </c>
      <c r="B120" s="1" t="s">
        <v>23</v>
      </c>
      <c r="C120" s="1" t="str">
        <f t="shared" ref="C120:C136" si="13">LEFT(B120,4)</f>
        <v>0302</v>
      </c>
      <c r="D120" s="1" t="s">
        <v>61</v>
      </c>
      <c r="E120" s="1" t="str">
        <f t="shared" ref="E120:E136" si="14">LEFT(C120,4)&amp;"2"&amp;D120&amp;"00"</f>
        <v>03022159200</v>
      </c>
      <c r="F120" t="e">
        <f>IF(INDEX(#REF!,MATCH('JE - Cost'!B120,#REF!,0),MATCH('JE - Cost'!D120,#REF!,0)+3) &gt; 0, INDEX(#REF!,MATCH('JE - Cost'!B120,#REF!,0),MATCH('JE - Cost'!D120,#REF!,0)+3),"")</f>
        <v>#REF!</v>
      </c>
      <c r="G120" t="e">
        <f>IF(INDEX(#REF!,MATCH('JE - Cost'!B120,#REF!,0),MATCH('JE - Cost'!D120,#REF!,0)+3) &lt; 0, -INDEX(#REF!,MATCH('JE - Cost'!B120,#REF!,0),MATCH('JE - Cost'!D120,#REF!,0)+3),"")</f>
        <v>#REF!</v>
      </c>
    </row>
    <row r="121" spans="1:7">
      <c r="A121" s="8" t="e">
        <f ca="1">_xll.DBRA("RXLTM1:Account",D121,"ALIAS English")</f>
        <v>#NAME?</v>
      </c>
      <c r="B121" s="1" t="s">
        <v>7</v>
      </c>
      <c r="C121" s="1" t="str">
        <f t="shared" si="13"/>
        <v>0303</v>
      </c>
      <c r="D121" s="1" t="s">
        <v>61</v>
      </c>
      <c r="E121" s="1" t="str">
        <f t="shared" si="14"/>
        <v>03032159200</v>
      </c>
      <c r="F121" t="e">
        <f>IF(INDEX(#REF!,MATCH('JE - Cost'!B121,#REF!,0),MATCH('JE - Cost'!D121,#REF!,0)+3) &gt; 0, INDEX(#REF!,MATCH('JE - Cost'!B121,#REF!,0),MATCH('JE - Cost'!D121,#REF!,0)+3),"")</f>
        <v>#REF!</v>
      </c>
      <c r="G121" t="e">
        <f>IF(INDEX(#REF!,MATCH('JE - Cost'!B121,#REF!,0),MATCH('JE - Cost'!D121,#REF!,0)+3) &lt; 0, -INDEX(#REF!,MATCH('JE - Cost'!B121,#REF!,0),MATCH('JE - Cost'!D121,#REF!,0)+3),"")</f>
        <v>#REF!</v>
      </c>
    </row>
    <row r="122" spans="1:7">
      <c r="A122" s="8" t="e">
        <f ca="1">_xll.DBRA("RXLTM1:Account",D122,"ALIAS English")</f>
        <v>#NAME?</v>
      </c>
      <c r="B122" s="1" t="s">
        <v>8</v>
      </c>
      <c r="C122" s="1" t="str">
        <f t="shared" si="13"/>
        <v>0304</v>
      </c>
      <c r="D122" s="1" t="s">
        <v>61</v>
      </c>
      <c r="E122" s="1" t="str">
        <f t="shared" si="14"/>
        <v>03042159200</v>
      </c>
      <c r="F122" t="e">
        <f>IF(INDEX(#REF!,MATCH('JE - Cost'!B122,#REF!,0),MATCH('JE - Cost'!D122,#REF!,0)+3) &gt; 0, INDEX(#REF!,MATCH('JE - Cost'!B122,#REF!,0),MATCH('JE - Cost'!D122,#REF!,0)+3),"")</f>
        <v>#REF!</v>
      </c>
      <c r="G122" t="e">
        <f>IF(INDEX(#REF!,MATCH('JE - Cost'!B122,#REF!,0),MATCH('JE - Cost'!D122,#REF!,0)+3) &lt; 0, -INDEX(#REF!,MATCH('JE - Cost'!B122,#REF!,0),MATCH('JE - Cost'!D122,#REF!,0)+3),"")</f>
        <v>#REF!</v>
      </c>
    </row>
    <row r="123" spans="1:7">
      <c r="A123" s="8" t="e">
        <f ca="1">_xll.DBRA("RXLTM1:Account",D123,"ALIAS English")</f>
        <v>#NAME?</v>
      </c>
      <c r="B123" s="1" t="s">
        <v>9</v>
      </c>
      <c r="C123" s="1" t="str">
        <f t="shared" si="13"/>
        <v>0305</v>
      </c>
      <c r="D123" s="1" t="s">
        <v>61</v>
      </c>
      <c r="E123" s="1" t="str">
        <f t="shared" si="14"/>
        <v>03052159200</v>
      </c>
      <c r="F123" t="e">
        <f>IF(INDEX(#REF!,MATCH('JE - Cost'!B123,#REF!,0),MATCH('JE - Cost'!D123,#REF!,0)+3) &gt; 0, INDEX(#REF!,MATCH('JE - Cost'!B123,#REF!,0),MATCH('JE - Cost'!D123,#REF!,0)+3),"")</f>
        <v>#REF!</v>
      </c>
      <c r="G123" t="e">
        <f>IF(INDEX(#REF!,MATCH('JE - Cost'!B123,#REF!,0),MATCH('JE - Cost'!D123,#REF!,0)+3) &lt; 0, -INDEX(#REF!,MATCH('JE - Cost'!B123,#REF!,0),MATCH('JE - Cost'!D123,#REF!,0)+3),"")</f>
        <v>#REF!</v>
      </c>
    </row>
    <row r="124" spans="1:7">
      <c r="A124" s="8" t="e">
        <f ca="1">_xll.DBRA("RXLTM1:Account",D124,"ALIAS English")</f>
        <v>#NAME?</v>
      </c>
      <c r="B124" s="1" t="s">
        <v>10</v>
      </c>
      <c r="C124" s="1" t="str">
        <f t="shared" si="13"/>
        <v>0306</v>
      </c>
      <c r="D124" s="1" t="s">
        <v>61</v>
      </c>
      <c r="E124" s="1" t="str">
        <f t="shared" si="14"/>
        <v>03062159200</v>
      </c>
      <c r="F124" t="e">
        <f>IF(INDEX(#REF!,MATCH('JE - Cost'!B124,#REF!,0),MATCH('JE - Cost'!D124,#REF!,0)+3) &gt; 0, INDEX(#REF!,MATCH('JE - Cost'!B124,#REF!,0),MATCH('JE - Cost'!D124,#REF!,0)+3),"")</f>
        <v>#REF!</v>
      </c>
      <c r="G124" t="e">
        <f>IF(INDEX(#REF!,MATCH('JE - Cost'!B124,#REF!,0),MATCH('JE - Cost'!D124,#REF!,0)+3) &lt; 0, -INDEX(#REF!,MATCH('JE - Cost'!B124,#REF!,0),MATCH('JE - Cost'!D124,#REF!,0)+3),"")</f>
        <v>#REF!</v>
      </c>
    </row>
    <row r="125" spans="1:7">
      <c r="A125" s="8" t="e">
        <f ca="1">_xll.DBRA("RXLTM1:Account",D125,"ALIAS English")</f>
        <v>#NAME?</v>
      </c>
      <c r="B125" s="1" t="s">
        <v>11</v>
      </c>
      <c r="C125" s="1" t="str">
        <f t="shared" si="13"/>
        <v>0308</v>
      </c>
      <c r="D125" s="1" t="s">
        <v>61</v>
      </c>
      <c r="E125" s="1" t="str">
        <f t="shared" si="14"/>
        <v>03082159200</v>
      </c>
      <c r="F125" t="e">
        <f>IF(INDEX(#REF!,MATCH('JE - Cost'!B125,#REF!,0),MATCH('JE - Cost'!D125,#REF!,0)+3) &gt; 0, INDEX(#REF!,MATCH('JE - Cost'!B125,#REF!,0),MATCH('JE - Cost'!D125,#REF!,0)+3),"")</f>
        <v>#REF!</v>
      </c>
      <c r="G125" t="e">
        <f>IF(INDEX(#REF!,MATCH('JE - Cost'!B125,#REF!,0),MATCH('JE - Cost'!D125,#REF!,0)+3) &lt; 0, -INDEX(#REF!,MATCH('JE - Cost'!B125,#REF!,0),MATCH('JE - Cost'!D125,#REF!,0)+3),"")</f>
        <v>#REF!</v>
      </c>
    </row>
    <row r="126" spans="1:7">
      <c r="A126" s="8" t="e">
        <f ca="1">_xll.DBRA("RXLTM1:Account",D126,"ALIAS English")</f>
        <v>#NAME?</v>
      </c>
      <c r="B126" s="1" t="s">
        <v>12</v>
      </c>
      <c r="C126" s="1" t="str">
        <f t="shared" si="13"/>
        <v>0309</v>
      </c>
      <c r="D126" s="1" t="s">
        <v>61</v>
      </c>
      <c r="E126" s="1" t="str">
        <f t="shared" si="14"/>
        <v>03092159200</v>
      </c>
      <c r="F126" t="e">
        <f>IF(INDEX(#REF!,MATCH('JE - Cost'!B126,#REF!,0),MATCH('JE - Cost'!D126,#REF!,0)+3) &gt; 0, INDEX(#REF!,MATCH('JE - Cost'!B126,#REF!,0),MATCH('JE - Cost'!D126,#REF!,0)+3),"")</f>
        <v>#REF!</v>
      </c>
      <c r="G126" t="e">
        <f>IF(INDEX(#REF!,MATCH('JE - Cost'!B126,#REF!,0),MATCH('JE - Cost'!D126,#REF!,0)+3) &lt; 0, -INDEX(#REF!,MATCH('JE - Cost'!B126,#REF!,0),MATCH('JE - Cost'!D126,#REF!,0)+3),"")</f>
        <v>#REF!</v>
      </c>
    </row>
    <row r="127" spans="1:7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61</v>
      </c>
      <c r="E127" s="1" t="str">
        <f t="shared" si="14"/>
        <v>03112159200</v>
      </c>
      <c r="F127" t="e">
        <f>IF(INDEX(#REF!,MATCH('JE - Cost'!B127,#REF!,0),MATCH('JE - Cost'!D127,#REF!,0)+3) &gt; 0, INDEX(#REF!,MATCH('JE - Cost'!B127,#REF!,0),MATCH('JE - Cost'!D127,#REF!,0)+3),"")</f>
        <v>#REF!</v>
      </c>
      <c r="G127" t="e">
        <f>IF(INDEX(#REF!,MATCH('JE - Cost'!B127,#REF!,0),MATCH('JE - Cost'!D127,#REF!,0)+3) &lt; 0, -INDEX(#REF!,MATCH('JE - Cost'!B127,#REF!,0),MATCH('JE - Cost'!D127,#REF!,0)+3),"")</f>
        <v>#REF!</v>
      </c>
    </row>
    <row r="128" spans="1:7">
      <c r="A128" s="8" t="e">
        <f ca="1">_xll.DBRA("RXLTM1:Account",D128,"ALIAS English")</f>
        <v>#NAME?</v>
      </c>
      <c r="B128" s="1" t="s">
        <v>14</v>
      </c>
      <c r="C128" s="1" t="str">
        <f t="shared" si="13"/>
        <v>0321</v>
      </c>
      <c r="D128" s="1" t="s">
        <v>61</v>
      </c>
      <c r="E128" s="1" t="str">
        <f t="shared" si="14"/>
        <v>03212159200</v>
      </c>
      <c r="F128" t="e">
        <f>IF(INDEX(#REF!,MATCH('JE - Cost'!B128,#REF!,0),MATCH('JE - Cost'!D128,#REF!,0)+3) &gt; 0, INDEX(#REF!,MATCH('JE - Cost'!B128,#REF!,0),MATCH('JE - Cost'!D128,#REF!,0)+3),"")</f>
        <v>#REF!</v>
      </c>
      <c r="G128" t="e">
        <f>IF(INDEX(#REF!,MATCH('JE - Cost'!B128,#REF!,0),MATCH('JE - Cost'!D128,#REF!,0)+3) &lt; 0, -INDEX(#REF!,MATCH('JE - Cost'!B128,#REF!,0),MATCH('JE - Cost'!D128,#REF!,0)+3),"")</f>
        <v>#REF!</v>
      </c>
    </row>
    <row r="129" spans="1:7">
      <c r="A129" s="8" t="e">
        <f ca="1">_xll.DBRA("RXLTM1:Account",D129,"ALIAS English")</f>
        <v>#NAME?</v>
      </c>
      <c r="B129" s="1" t="s">
        <v>15</v>
      </c>
      <c r="C129" s="1" t="str">
        <f t="shared" si="13"/>
        <v>0322</v>
      </c>
      <c r="D129" s="1" t="s">
        <v>61</v>
      </c>
      <c r="E129" s="1" t="str">
        <f t="shared" si="14"/>
        <v>03222159200</v>
      </c>
      <c r="F129" t="e">
        <f>IF(INDEX(#REF!,MATCH('JE - Cost'!B129,#REF!,0),MATCH('JE - Cost'!D129,#REF!,0)+3) &gt; 0, INDEX(#REF!,MATCH('JE - Cost'!B129,#REF!,0),MATCH('JE - Cost'!D129,#REF!,0)+3),"")</f>
        <v>#REF!</v>
      </c>
      <c r="G129" t="e">
        <f>IF(INDEX(#REF!,MATCH('JE - Cost'!B129,#REF!,0),MATCH('JE - Cost'!D129,#REF!,0)+3) &lt; 0, -INDEX(#REF!,MATCH('JE - Cost'!B129,#REF!,0),MATCH('JE - Cost'!D129,#REF!,0)+3),"")</f>
        <v>#REF!</v>
      </c>
    </row>
    <row r="130" spans="1:7">
      <c r="A130" s="8" t="e">
        <f ca="1">_xll.DBRA("RXLTM1:Account",D130,"ALIAS English")</f>
        <v>#NAME?</v>
      </c>
      <c r="B130" s="1" t="s">
        <v>16</v>
      </c>
      <c r="C130" s="1" t="str">
        <f t="shared" si="13"/>
        <v>0323</v>
      </c>
      <c r="D130" s="1" t="s">
        <v>61</v>
      </c>
      <c r="E130" s="1" t="str">
        <f t="shared" si="14"/>
        <v>03232159200</v>
      </c>
      <c r="F130" t="e">
        <f>IF(INDEX(#REF!,MATCH('JE - Cost'!B130,#REF!,0),MATCH('JE - Cost'!D130,#REF!,0)+3) &gt; 0, INDEX(#REF!,MATCH('JE - Cost'!B130,#REF!,0),MATCH('JE - Cost'!D130,#REF!,0)+3),"")</f>
        <v>#REF!</v>
      </c>
      <c r="G130" t="e">
        <f>IF(INDEX(#REF!,MATCH('JE - Cost'!B130,#REF!,0),MATCH('JE - Cost'!D130,#REF!,0)+3) &lt; 0, -INDEX(#REF!,MATCH('JE - Cost'!B130,#REF!,0),MATCH('JE - Cost'!D130,#REF!,0)+3),"")</f>
        <v>#REF!</v>
      </c>
    </row>
    <row r="131" spans="1:7">
      <c r="A131" s="8" t="e">
        <f ca="1">_xll.DBRA("RXLTM1:Account",D131,"ALIAS English")</f>
        <v>#NAME?</v>
      </c>
      <c r="B131" s="1" t="s">
        <v>17</v>
      </c>
      <c r="C131" s="1" t="str">
        <f t="shared" si="13"/>
        <v>0324</v>
      </c>
      <c r="D131" s="1" t="s">
        <v>61</v>
      </c>
      <c r="E131" s="1" t="str">
        <f t="shared" si="14"/>
        <v>03242159200</v>
      </c>
      <c r="F131" t="e">
        <f>IF(INDEX(#REF!,MATCH('JE - Cost'!B131,#REF!,0),MATCH('JE - Cost'!D131,#REF!,0)+3) &gt; 0, INDEX(#REF!,MATCH('JE - Cost'!B131,#REF!,0),MATCH('JE - Cost'!D131,#REF!,0)+3),"")</f>
        <v>#REF!</v>
      </c>
      <c r="G131" t="e">
        <f>IF(INDEX(#REF!,MATCH('JE - Cost'!B131,#REF!,0),MATCH('JE - Cost'!D131,#REF!,0)+3) &lt; 0, -INDEX(#REF!,MATCH('JE - Cost'!B131,#REF!,0),MATCH('JE - Cost'!D131,#REF!,0)+3),"")</f>
        <v>#REF!</v>
      </c>
    </row>
    <row r="132" spans="1:7">
      <c r="A132" s="8" t="e">
        <f ca="1">_xll.DBRA("RXLTM1:Account",D132,"ALIAS English")</f>
        <v>#NAME?</v>
      </c>
      <c r="B132" s="1" t="s">
        <v>18</v>
      </c>
      <c r="C132" s="1" t="str">
        <f t="shared" si="13"/>
        <v>0325</v>
      </c>
      <c r="D132" s="1" t="s">
        <v>61</v>
      </c>
      <c r="E132" s="1" t="str">
        <f t="shared" si="14"/>
        <v>03252159200</v>
      </c>
      <c r="F132" t="e">
        <f>IF(INDEX(#REF!,MATCH('JE - Cost'!B132,#REF!,0),MATCH('JE - Cost'!D132,#REF!,0)+3) &gt; 0, INDEX(#REF!,MATCH('JE - Cost'!B132,#REF!,0),MATCH('JE - Cost'!D132,#REF!,0)+3),"")</f>
        <v>#REF!</v>
      </c>
      <c r="G132" t="e">
        <f>IF(INDEX(#REF!,MATCH('JE - Cost'!B132,#REF!,0),MATCH('JE - Cost'!D132,#REF!,0)+3) &lt; 0, -INDEX(#REF!,MATCH('JE - Cost'!B132,#REF!,0),MATCH('JE - Cost'!D132,#REF!,0)+3),"")</f>
        <v>#REF!</v>
      </c>
    </row>
    <row r="133" spans="1:7">
      <c r="A133" s="8" t="e">
        <f ca="1">_xll.DBRA("RXLTM1:Account",D133,"ALIAS English")</f>
        <v>#NAME?</v>
      </c>
      <c r="B133" s="1" t="s">
        <v>19</v>
      </c>
      <c r="C133" s="1" t="str">
        <f t="shared" si="13"/>
        <v>0326</v>
      </c>
      <c r="D133" s="1" t="s">
        <v>61</v>
      </c>
      <c r="E133" s="1" t="str">
        <f t="shared" si="14"/>
        <v>03262159200</v>
      </c>
      <c r="F133" t="e">
        <f>IF(INDEX(#REF!,MATCH('JE - Cost'!B133,#REF!,0),MATCH('JE - Cost'!D133,#REF!,0)+3) &gt; 0, INDEX(#REF!,MATCH('JE - Cost'!B133,#REF!,0),MATCH('JE - Cost'!D133,#REF!,0)+3),"")</f>
        <v>#REF!</v>
      </c>
      <c r="G133" t="e">
        <f>IF(INDEX(#REF!,MATCH('JE - Cost'!B133,#REF!,0),MATCH('JE - Cost'!D133,#REF!,0)+3) &lt; 0, -INDEX(#REF!,MATCH('JE - Cost'!B133,#REF!,0),MATCH('JE - Cost'!D133,#REF!,0)+3),"")</f>
        <v>#REF!</v>
      </c>
    </row>
    <row r="134" spans="1:7">
      <c r="A134" s="8" t="e">
        <f ca="1">_xll.DBRA("RXLTM1:Account",D134,"ALIAS English")</f>
        <v>#NAME?</v>
      </c>
      <c r="B134" s="1" t="s">
        <v>20</v>
      </c>
      <c r="C134" s="1" t="str">
        <f t="shared" si="13"/>
        <v>0328</v>
      </c>
      <c r="D134" s="1" t="s">
        <v>61</v>
      </c>
      <c r="E134" s="1" t="str">
        <f t="shared" si="14"/>
        <v>03282159200</v>
      </c>
      <c r="F134" t="e">
        <f>IF(INDEX(#REF!,MATCH('JE - Cost'!B134,#REF!,0),MATCH('JE - Cost'!D134,#REF!,0)+3) &gt; 0, INDEX(#REF!,MATCH('JE - Cost'!B134,#REF!,0),MATCH('JE - Cost'!D134,#REF!,0)+3),"")</f>
        <v>#REF!</v>
      </c>
      <c r="G134" t="e">
        <f>IF(INDEX(#REF!,MATCH('JE - Cost'!B134,#REF!,0),MATCH('JE - Cost'!D134,#REF!,0)+3) &lt; 0, -INDEX(#REF!,MATCH('JE - Cost'!B134,#REF!,0),MATCH('JE - Cost'!D134,#REF!,0)+3),"")</f>
        <v>#REF!</v>
      </c>
    </row>
    <row r="135" spans="1:7">
      <c r="A135" s="8" t="e">
        <f ca="1">_xll.DBRA("RXLTM1:Account",D135,"ALIAS English")</f>
        <v>#NAME?</v>
      </c>
      <c r="B135" s="1" t="s">
        <v>21</v>
      </c>
      <c r="C135" s="1" t="str">
        <f t="shared" si="13"/>
        <v>0329</v>
      </c>
      <c r="D135" s="1" t="s">
        <v>61</v>
      </c>
      <c r="E135" s="1" t="str">
        <f t="shared" si="14"/>
        <v>03292159200</v>
      </c>
      <c r="F135" t="e">
        <f>IF(INDEX(#REF!,MATCH('JE - Cost'!B135,#REF!,0),MATCH('JE - Cost'!D135,#REF!,0)+3) &gt; 0, INDEX(#REF!,MATCH('JE - Cost'!B135,#REF!,0),MATCH('JE - Cost'!D135,#REF!,0)+3),"")</f>
        <v>#REF!</v>
      </c>
      <c r="G135" t="e">
        <f>IF(INDEX(#REF!,MATCH('JE - Cost'!B135,#REF!,0),MATCH('JE - Cost'!D135,#REF!,0)+3) &lt; 0, -INDEX(#REF!,MATCH('JE - Cost'!B135,#REF!,0),MATCH('JE - Cost'!D135,#REF!,0)+3),"")</f>
        <v>#REF!</v>
      </c>
    </row>
    <row r="136" spans="1:7">
      <c r="A136" s="8" t="e">
        <f ca="1">_xll.DBRA("RXLTM1:Account",D136,"ALIAS English")</f>
        <v>#NAME?</v>
      </c>
      <c r="B136" s="1" t="s">
        <v>22</v>
      </c>
      <c r="C136" s="1" t="str">
        <f t="shared" si="13"/>
        <v>0330</v>
      </c>
      <c r="D136" s="1" t="s">
        <v>61</v>
      </c>
      <c r="E136" s="1" t="str">
        <f t="shared" si="14"/>
        <v>03302159200</v>
      </c>
      <c r="F136" t="e">
        <f>IF(INDEX(#REF!,MATCH('JE - Cost'!B136,#REF!,0),MATCH('JE - Cost'!D136,#REF!,0)+3) &gt; 0, INDEX(#REF!,MATCH('JE - Cost'!B136,#REF!,0),MATCH('JE - Cost'!D136,#REF!,0)+3),"")</f>
        <v>#REF!</v>
      </c>
      <c r="G136" t="e">
        <f>IF(INDEX(#REF!,MATCH('JE - Cost'!B136,#REF!,0),MATCH('JE - Cost'!D136,#REF!,0)+3) &lt; 0, -INDEX(#REF!,MATCH('JE - Cost'!B136,#REF!,0),MATCH('JE - Cost'!D136,#REF!,0)+3),"")</f>
        <v>#REF!</v>
      </c>
    </row>
    <row r="138" spans="1:7">
      <c r="A138" s="8" t="e">
        <f ca="1">_xll.DBRA("RXLTM1:Account",D138,"ALIAS English")</f>
        <v>#NAME?</v>
      </c>
      <c r="B138" s="1" t="s">
        <v>6</v>
      </c>
      <c r="C138" s="1" t="str">
        <f>LEFT(B138,4)</f>
        <v>0301</v>
      </c>
      <c r="D138" s="1" t="s">
        <v>63</v>
      </c>
      <c r="E138" s="1" t="str">
        <f>LEFT(C138,4)&amp;"2"&amp;D138&amp;"00"</f>
        <v>03012159700</v>
      </c>
      <c r="F138" t="e">
        <f>IF(INDEX(#REF!,MATCH('JE - Cost'!B138,#REF!,0),MATCH('JE - Cost'!D138,#REF!,0)+3) &gt; 0, INDEX(#REF!,MATCH('JE - Cost'!B138,#REF!,0),MATCH('JE - Cost'!D138,#REF!,0)+3),"")</f>
        <v>#REF!</v>
      </c>
      <c r="G138" t="e">
        <f>IF(INDEX(#REF!,MATCH('JE - Cost'!B138,#REF!,0),MATCH('JE - Cost'!D138,#REF!,0)+3) &lt; 0, -INDEX(#REF!,MATCH('JE - Cost'!B138,#REF!,0),MATCH('JE - Cost'!D138,#REF!,0)+3),"")</f>
        <v>#REF!</v>
      </c>
    </row>
    <row r="139" spans="1:7">
      <c r="A139" s="8" t="e">
        <f ca="1">_xll.DBRA("RXLTM1:Account",D139,"ALIAS English")</f>
        <v>#NAME?</v>
      </c>
      <c r="B139" s="1" t="s">
        <v>23</v>
      </c>
      <c r="C139" s="1" t="str">
        <f t="shared" ref="C139:C155" si="15">LEFT(B139,4)</f>
        <v>0302</v>
      </c>
      <c r="D139" s="1" t="s">
        <v>63</v>
      </c>
      <c r="E139" s="1" t="str">
        <f t="shared" ref="E139:E155" si="16">LEFT(C139,4)&amp;"2"&amp;D139&amp;"00"</f>
        <v>03022159700</v>
      </c>
      <c r="F139" t="e">
        <f>IF(INDEX(#REF!,MATCH('JE - Cost'!B139,#REF!,0),MATCH('JE - Cost'!D139,#REF!,0)+3) &gt; 0, INDEX(#REF!,MATCH('JE - Cost'!B139,#REF!,0),MATCH('JE - Cost'!D139,#REF!,0)+3),"")</f>
        <v>#REF!</v>
      </c>
      <c r="G139" t="e">
        <f>IF(INDEX(#REF!,MATCH('JE - Cost'!B139,#REF!,0),MATCH('JE - Cost'!D139,#REF!,0)+3) &lt; 0, -INDEX(#REF!,MATCH('JE - Cost'!B139,#REF!,0),MATCH('JE - Cost'!D139,#REF!,0)+3),"")</f>
        <v>#REF!</v>
      </c>
    </row>
    <row r="140" spans="1:7">
      <c r="A140" s="8" t="e">
        <f ca="1">_xll.DBRA("RXLTM1:Account",D140,"ALIAS English")</f>
        <v>#NAME?</v>
      </c>
      <c r="B140" s="1" t="s">
        <v>7</v>
      </c>
      <c r="C140" s="1" t="str">
        <f t="shared" si="15"/>
        <v>0303</v>
      </c>
      <c r="D140" s="1" t="s">
        <v>63</v>
      </c>
      <c r="E140" s="1" t="str">
        <f t="shared" si="16"/>
        <v>03032159700</v>
      </c>
      <c r="F140" t="e">
        <f>IF(INDEX(#REF!,MATCH('JE - Cost'!B140,#REF!,0),MATCH('JE - Cost'!D140,#REF!,0)+3) &gt; 0, INDEX(#REF!,MATCH('JE - Cost'!B140,#REF!,0),MATCH('JE - Cost'!D140,#REF!,0)+3),"")</f>
        <v>#REF!</v>
      </c>
      <c r="G140" t="e">
        <f>IF(INDEX(#REF!,MATCH('JE - Cost'!B140,#REF!,0),MATCH('JE - Cost'!D140,#REF!,0)+3) &lt; 0, -INDEX(#REF!,MATCH('JE - Cost'!B140,#REF!,0),MATCH('JE - Cost'!D140,#REF!,0)+3),"")</f>
        <v>#REF!</v>
      </c>
    </row>
    <row r="141" spans="1:7">
      <c r="A141" s="8" t="e">
        <f ca="1">_xll.DBRA("RXLTM1:Account",D141,"ALIAS English")</f>
        <v>#NAME?</v>
      </c>
      <c r="B141" s="1" t="s">
        <v>8</v>
      </c>
      <c r="C141" s="1" t="str">
        <f t="shared" si="15"/>
        <v>0304</v>
      </c>
      <c r="D141" s="1" t="s">
        <v>63</v>
      </c>
      <c r="E141" s="1" t="str">
        <f t="shared" si="16"/>
        <v>03042159700</v>
      </c>
      <c r="F141" t="e">
        <f>IF(INDEX(#REF!,MATCH('JE - Cost'!B141,#REF!,0),MATCH('JE - Cost'!D141,#REF!,0)+3) &gt; 0, INDEX(#REF!,MATCH('JE - Cost'!B141,#REF!,0),MATCH('JE - Cost'!D141,#REF!,0)+3),"")</f>
        <v>#REF!</v>
      </c>
      <c r="G141" t="e">
        <f>IF(INDEX(#REF!,MATCH('JE - Cost'!B141,#REF!,0),MATCH('JE - Cost'!D141,#REF!,0)+3) &lt; 0, -INDEX(#REF!,MATCH('JE - Cost'!B141,#REF!,0),MATCH('JE - Cost'!D141,#REF!,0)+3),"")</f>
        <v>#REF!</v>
      </c>
    </row>
    <row r="142" spans="1:7">
      <c r="A142" s="8" t="e">
        <f ca="1">_xll.DBRA("RXLTM1:Account",D142,"ALIAS English")</f>
        <v>#NAME?</v>
      </c>
      <c r="B142" s="1" t="s">
        <v>9</v>
      </c>
      <c r="C142" s="1" t="str">
        <f t="shared" si="15"/>
        <v>0305</v>
      </c>
      <c r="D142" s="1" t="s">
        <v>63</v>
      </c>
      <c r="E142" s="1" t="str">
        <f t="shared" si="16"/>
        <v>03052159700</v>
      </c>
      <c r="F142" t="e">
        <f>IF(INDEX(#REF!,MATCH('JE - Cost'!B142,#REF!,0),MATCH('JE - Cost'!D142,#REF!,0)+3) &gt; 0, INDEX(#REF!,MATCH('JE - Cost'!B142,#REF!,0),MATCH('JE - Cost'!D142,#REF!,0)+3),"")</f>
        <v>#REF!</v>
      </c>
      <c r="G142" t="e">
        <f>IF(INDEX(#REF!,MATCH('JE - Cost'!B142,#REF!,0),MATCH('JE - Cost'!D142,#REF!,0)+3) &lt; 0, -INDEX(#REF!,MATCH('JE - Cost'!B142,#REF!,0),MATCH('JE - Cost'!D142,#REF!,0)+3),"")</f>
        <v>#REF!</v>
      </c>
    </row>
    <row r="143" spans="1:7">
      <c r="A143" s="8" t="e">
        <f ca="1">_xll.DBRA("RXLTM1:Account",D143,"ALIAS English")</f>
        <v>#NAME?</v>
      </c>
      <c r="B143" s="1" t="s">
        <v>10</v>
      </c>
      <c r="C143" s="1" t="str">
        <f t="shared" si="15"/>
        <v>0306</v>
      </c>
      <c r="D143" s="1" t="s">
        <v>63</v>
      </c>
      <c r="E143" s="1" t="str">
        <f t="shared" si="16"/>
        <v>03062159700</v>
      </c>
      <c r="F143" t="e">
        <f>IF(INDEX(#REF!,MATCH('JE - Cost'!B143,#REF!,0),MATCH('JE - Cost'!D143,#REF!,0)+3) &gt; 0, INDEX(#REF!,MATCH('JE - Cost'!B143,#REF!,0),MATCH('JE - Cost'!D143,#REF!,0)+3),"")</f>
        <v>#REF!</v>
      </c>
      <c r="G143" t="e">
        <f>IF(INDEX(#REF!,MATCH('JE - Cost'!B143,#REF!,0),MATCH('JE - Cost'!D143,#REF!,0)+3) &lt; 0, -INDEX(#REF!,MATCH('JE - Cost'!B143,#REF!,0),MATCH('JE - Cost'!D143,#REF!,0)+3),"")</f>
        <v>#REF!</v>
      </c>
    </row>
    <row r="144" spans="1:7">
      <c r="A144" s="8" t="e">
        <f ca="1">_xll.DBRA("RXLTM1:Account",D144,"ALIAS English")</f>
        <v>#NAME?</v>
      </c>
      <c r="B144" s="1" t="s">
        <v>11</v>
      </c>
      <c r="C144" s="1" t="str">
        <f t="shared" si="15"/>
        <v>0308</v>
      </c>
      <c r="D144" s="1" t="s">
        <v>63</v>
      </c>
      <c r="E144" s="1" t="str">
        <f t="shared" si="16"/>
        <v>03082159700</v>
      </c>
      <c r="F144" t="e">
        <f>IF(INDEX(#REF!,MATCH('JE - Cost'!B144,#REF!,0),MATCH('JE - Cost'!D144,#REF!,0)+3) &gt; 0, INDEX(#REF!,MATCH('JE - Cost'!B144,#REF!,0),MATCH('JE - Cost'!D144,#REF!,0)+3),"")</f>
        <v>#REF!</v>
      </c>
      <c r="G144" t="e">
        <f>IF(INDEX(#REF!,MATCH('JE - Cost'!B144,#REF!,0),MATCH('JE - Cost'!D144,#REF!,0)+3) &lt; 0, -INDEX(#REF!,MATCH('JE - Cost'!B144,#REF!,0),MATCH('JE - Cost'!D144,#REF!,0)+3),"")</f>
        <v>#REF!</v>
      </c>
    </row>
    <row r="145" spans="1:7">
      <c r="A145" s="8" t="e">
        <f ca="1">_xll.DBRA("RXLTM1:Account",D145,"ALIAS English")</f>
        <v>#NAME?</v>
      </c>
      <c r="B145" s="1" t="s">
        <v>12</v>
      </c>
      <c r="C145" s="1" t="str">
        <f t="shared" si="15"/>
        <v>0309</v>
      </c>
      <c r="D145" s="1" t="s">
        <v>63</v>
      </c>
      <c r="E145" s="1" t="str">
        <f t="shared" si="16"/>
        <v>03092159700</v>
      </c>
      <c r="F145" t="e">
        <f>IF(INDEX(#REF!,MATCH('JE - Cost'!B145,#REF!,0),MATCH('JE - Cost'!D145,#REF!,0)+3) &gt; 0, INDEX(#REF!,MATCH('JE - Cost'!B145,#REF!,0),MATCH('JE - Cost'!D145,#REF!,0)+3),"")</f>
        <v>#REF!</v>
      </c>
      <c r="G145" t="e">
        <f>IF(INDEX(#REF!,MATCH('JE - Cost'!B145,#REF!,0),MATCH('JE - Cost'!D145,#REF!,0)+3) &lt; 0, -INDEX(#REF!,MATCH('JE - Cost'!B145,#REF!,0),MATCH('JE - Cost'!D145,#REF!,0)+3),"")</f>
        <v>#REF!</v>
      </c>
    </row>
    <row r="146" spans="1:7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63</v>
      </c>
      <c r="E146" s="1" t="str">
        <f t="shared" si="16"/>
        <v>03112159700</v>
      </c>
      <c r="F146" t="e">
        <f>IF(INDEX(#REF!,MATCH('JE - Cost'!B146,#REF!,0),MATCH('JE - Cost'!D146,#REF!,0)+3) &gt; 0, INDEX(#REF!,MATCH('JE - Cost'!B146,#REF!,0),MATCH('JE - Cost'!D146,#REF!,0)+3),"")</f>
        <v>#REF!</v>
      </c>
      <c r="G146" t="e">
        <f>IF(INDEX(#REF!,MATCH('JE - Cost'!B146,#REF!,0),MATCH('JE - Cost'!D146,#REF!,0)+3) &lt; 0, -INDEX(#REF!,MATCH('JE - Cost'!B146,#REF!,0),MATCH('JE - Cost'!D146,#REF!,0)+3),"")</f>
        <v>#REF!</v>
      </c>
    </row>
    <row r="147" spans="1:7">
      <c r="A147" s="8" t="e">
        <f ca="1">_xll.DBRA("RXLTM1:Account",D147,"ALIAS English")</f>
        <v>#NAME?</v>
      </c>
      <c r="B147" s="1" t="s">
        <v>14</v>
      </c>
      <c r="C147" s="1" t="str">
        <f t="shared" si="15"/>
        <v>0321</v>
      </c>
      <c r="D147" s="1" t="s">
        <v>63</v>
      </c>
      <c r="E147" s="1" t="str">
        <f t="shared" si="16"/>
        <v>03212159700</v>
      </c>
      <c r="F147" t="e">
        <f>IF(INDEX(#REF!,MATCH('JE - Cost'!B147,#REF!,0),MATCH('JE - Cost'!D147,#REF!,0)+3) &gt; 0, INDEX(#REF!,MATCH('JE - Cost'!B147,#REF!,0),MATCH('JE - Cost'!D147,#REF!,0)+3),"")</f>
        <v>#REF!</v>
      </c>
      <c r="G147" t="e">
        <f>IF(INDEX(#REF!,MATCH('JE - Cost'!B147,#REF!,0),MATCH('JE - Cost'!D147,#REF!,0)+3) &lt; 0, -INDEX(#REF!,MATCH('JE - Cost'!B147,#REF!,0),MATCH('JE - Cost'!D147,#REF!,0)+3),"")</f>
        <v>#REF!</v>
      </c>
    </row>
    <row r="148" spans="1:7">
      <c r="A148" s="8" t="e">
        <f ca="1">_xll.DBRA("RXLTM1:Account",D148,"ALIAS English")</f>
        <v>#NAME?</v>
      </c>
      <c r="B148" s="1" t="s">
        <v>15</v>
      </c>
      <c r="C148" s="1" t="str">
        <f t="shared" si="15"/>
        <v>0322</v>
      </c>
      <c r="D148" s="1" t="s">
        <v>63</v>
      </c>
      <c r="E148" s="1" t="str">
        <f t="shared" si="16"/>
        <v>03222159700</v>
      </c>
      <c r="F148" t="e">
        <f>IF(INDEX(#REF!,MATCH('JE - Cost'!B148,#REF!,0),MATCH('JE - Cost'!D148,#REF!,0)+3) &gt; 0, INDEX(#REF!,MATCH('JE - Cost'!B148,#REF!,0),MATCH('JE - Cost'!D148,#REF!,0)+3),"")</f>
        <v>#REF!</v>
      </c>
      <c r="G148" t="e">
        <f>IF(INDEX(#REF!,MATCH('JE - Cost'!B148,#REF!,0),MATCH('JE - Cost'!D148,#REF!,0)+3) &lt; 0, -INDEX(#REF!,MATCH('JE - Cost'!B148,#REF!,0),MATCH('JE - Cost'!D148,#REF!,0)+3),"")</f>
        <v>#REF!</v>
      </c>
    </row>
    <row r="149" spans="1:7">
      <c r="A149" s="8" t="e">
        <f ca="1">_xll.DBRA("RXLTM1:Account",D149,"ALIAS English")</f>
        <v>#NAME?</v>
      </c>
      <c r="B149" s="1" t="s">
        <v>16</v>
      </c>
      <c r="C149" s="1" t="str">
        <f t="shared" si="15"/>
        <v>0323</v>
      </c>
      <c r="D149" s="1" t="s">
        <v>63</v>
      </c>
      <c r="E149" s="1" t="str">
        <f t="shared" si="16"/>
        <v>03232159700</v>
      </c>
      <c r="F149" t="e">
        <f>IF(INDEX(#REF!,MATCH('JE - Cost'!B149,#REF!,0),MATCH('JE - Cost'!D149,#REF!,0)+3) &gt; 0, INDEX(#REF!,MATCH('JE - Cost'!B149,#REF!,0),MATCH('JE - Cost'!D149,#REF!,0)+3),"")</f>
        <v>#REF!</v>
      </c>
      <c r="G149" t="e">
        <f>IF(INDEX(#REF!,MATCH('JE - Cost'!B149,#REF!,0),MATCH('JE - Cost'!D149,#REF!,0)+3) &lt; 0, -INDEX(#REF!,MATCH('JE - Cost'!B149,#REF!,0),MATCH('JE - Cost'!D149,#REF!,0)+3),"")</f>
        <v>#REF!</v>
      </c>
    </row>
    <row r="150" spans="1:7">
      <c r="A150" s="8" t="e">
        <f ca="1">_xll.DBRA("RXLTM1:Account",D150,"ALIAS English")</f>
        <v>#NAME?</v>
      </c>
      <c r="B150" s="1" t="s">
        <v>17</v>
      </c>
      <c r="C150" s="1" t="str">
        <f t="shared" si="15"/>
        <v>0324</v>
      </c>
      <c r="D150" s="1" t="s">
        <v>63</v>
      </c>
      <c r="E150" s="1" t="str">
        <f t="shared" si="16"/>
        <v>03242159700</v>
      </c>
      <c r="F150" t="e">
        <f>IF(INDEX(#REF!,MATCH('JE - Cost'!B150,#REF!,0),MATCH('JE - Cost'!D150,#REF!,0)+3) &gt; 0, INDEX(#REF!,MATCH('JE - Cost'!B150,#REF!,0),MATCH('JE - Cost'!D150,#REF!,0)+3),"")</f>
        <v>#REF!</v>
      </c>
      <c r="G150" t="e">
        <f>IF(INDEX(#REF!,MATCH('JE - Cost'!B150,#REF!,0),MATCH('JE - Cost'!D150,#REF!,0)+3) &lt; 0, -INDEX(#REF!,MATCH('JE - Cost'!B150,#REF!,0),MATCH('JE - Cost'!D150,#REF!,0)+3),"")</f>
        <v>#REF!</v>
      </c>
    </row>
    <row r="151" spans="1:7">
      <c r="A151" s="8" t="e">
        <f ca="1">_xll.DBRA("RXLTM1:Account",D151,"ALIAS English")</f>
        <v>#NAME?</v>
      </c>
      <c r="B151" s="1" t="s">
        <v>18</v>
      </c>
      <c r="C151" s="1" t="str">
        <f t="shared" si="15"/>
        <v>0325</v>
      </c>
      <c r="D151" s="1" t="s">
        <v>63</v>
      </c>
      <c r="E151" s="1" t="str">
        <f t="shared" si="16"/>
        <v>03252159700</v>
      </c>
      <c r="F151" t="e">
        <f>IF(INDEX(#REF!,MATCH('JE - Cost'!B151,#REF!,0),MATCH('JE - Cost'!D151,#REF!,0)+3) &gt; 0, INDEX(#REF!,MATCH('JE - Cost'!B151,#REF!,0),MATCH('JE - Cost'!D151,#REF!,0)+3),"")</f>
        <v>#REF!</v>
      </c>
      <c r="G151" t="e">
        <f>IF(INDEX(#REF!,MATCH('JE - Cost'!B151,#REF!,0),MATCH('JE - Cost'!D151,#REF!,0)+3) &lt; 0, -INDEX(#REF!,MATCH('JE - Cost'!B151,#REF!,0),MATCH('JE - Cost'!D151,#REF!,0)+3),"")</f>
        <v>#REF!</v>
      </c>
    </row>
    <row r="152" spans="1:7">
      <c r="A152" s="8" t="e">
        <f ca="1">_xll.DBRA("RXLTM1:Account",D152,"ALIAS English")</f>
        <v>#NAME?</v>
      </c>
      <c r="B152" s="1" t="s">
        <v>19</v>
      </c>
      <c r="C152" s="1" t="str">
        <f t="shared" si="15"/>
        <v>0326</v>
      </c>
      <c r="D152" s="1" t="s">
        <v>63</v>
      </c>
      <c r="E152" s="1" t="str">
        <f t="shared" si="16"/>
        <v>03262159700</v>
      </c>
      <c r="F152" t="e">
        <f>IF(INDEX(#REF!,MATCH('JE - Cost'!B152,#REF!,0),MATCH('JE - Cost'!D152,#REF!,0)+3) &gt; 0, INDEX(#REF!,MATCH('JE - Cost'!B152,#REF!,0),MATCH('JE - Cost'!D152,#REF!,0)+3),"")</f>
        <v>#REF!</v>
      </c>
      <c r="G152" t="e">
        <f>IF(INDEX(#REF!,MATCH('JE - Cost'!B152,#REF!,0),MATCH('JE - Cost'!D152,#REF!,0)+3) &lt; 0, -INDEX(#REF!,MATCH('JE - Cost'!B152,#REF!,0),MATCH('JE - Cost'!D152,#REF!,0)+3),"")</f>
        <v>#REF!</v>
      </c>
    </row>
    <row r="153" spans="1:7">
      <c r="A153" s="8" t="e">
        <f ca="1">_xll.DBRA("RXLTM1:Account",D153,"ALIAS English")</f>
        <v>#NAME?</v>
      </c>
      <c r="B153" s="1" t="s">
        <v>20</v>
      </c>
      <c r="C153" s="1" t="str">
        <f t="shared" si="15"/>
        <v>0328</v>
      </c>
      <c r="D153" s="1" t="s">
        <v>63</v>
      </c>
      <c r="E153" s="1" t="str">
        <f t="shared" si="16"/>
        <v>03282159700</v>
      </c>
      <c r="F153" t="e">
        <f>IF(INDEX(#REF!,MATCH('JE - Cost'!B153,#REF!,0),MATCH('JE - Cost'!D153,#REF!,0)+3) &gt; 0, INDEX(#REF!,MATCH('JE - Cost'!B153,#REF!,0),MATCH('JE - Cost'!D153,#REF!,0)+3),"")</f>
        <v>#REF!</v>
      </c>
      <c r="G153" t="e">
        <f>IF(INDEX(#REF!,MATCH('JE - Cost'!B153,#REF!,0),MATCH('JE - Cost'!D153,#REF!,0)+3) &lt; 0, -INDEX(#REF!,MATCH('JE - Cost'!B153,#REF!,0),MATCH('JE - Cost'!D153,#REF!,0)+3),"")</f>
        <v>#REF!</v>
      </c>
    </row>
    <row r="154" spans="1:7">
      <c r="A154" s="8" t="e">
        <f ca="1">_xll.DBRA("RXLTM1:Account",D154,"ALIAS English")</f>
        <v>#NAME?</v>
      </c>
      <c r="B154" s="1" t="s">
        <v>21</v>
      </c>
      <c r="C154" s="1" t="str">
        <f t="shared" si="15"/>
        <v>0329</v>
      </c>
      <c r="D154" s="1" t="s">
        <v>63</v>
      </c>
      <c r="E154" s="1" t="str">
        <f t="shared" si="16"/>
        <v>03292159700</v>
      </c>
      <c r="F154" t="e">
        <f>IF(INDEX(#REF!,MATCH('JE - Cost'!B154,#REF!,0),MATCH('JE - Cost'!D154,#REF!,0)+3) &gt; 0, INDEX(#REF!,MATCH('JE - Cost'!B154,#REF!,0),MATCH('JE - Cost'!D154,#REF!,0)+3),"")</f>
        <v>#REF!</v>
      </c>
      <c r="G154" t="e">
        <f>IF(INDEX(#REF!,MATCH('JE - Cost'!B154,#REF!,0),MATCH('JE - Cost'!D154,#REF!,0)+3) &lt; 0, -INDEX(#REF!,MATCH('JE - Cost'!B154,#REF!,0),MATCH('JE - Cost'!D154,#REF!,0)+3),"")</f>
        <v>#REF!</v>
      </c>
    </row>
    <row r="155" spans="1:7">
      <c r="A155" s="8" t="e">
        <f ca="1">_xll.DBRA("RXLTM1:Account",D155,"ALIAS English")</f>
        <v>#NAME?</v>
      </c>
      <c r="B155" s="1" t="s">
        <v>22</v>
      </c>
      <c r="C155" s="1" t="str">
        <f t="shared" si="15"/>
        <v>0330</v>
      </c>
      <c r="D155" s="1" t="s">
        <v>63</v>
      </c>
      <c r="E155" s="1" t="str">
        <f t="shared" si="16"/>
        <v>03302159700</v>
      </c>
      <c r="F155" t="e">
        <f>IF(INDEX(#REF!,MATCH('JE - Cost'!B155,#REF!,0),MATCH('JE - Cost'!D155,#REF!,0)+3) &gt; 0, INDEX(#REF!,MATCH('JE - Cost'!B155,#REF!,0),MATCH('JE - Cost'!D155,#REF!,0)+3),"")</f>
        <v>#REF!</v>
      </c>
      <c r="G155" t="e">
        <f>IF(INDEX(#REF!,MATCH('JE - Cost'!B155,#REF!,0),MATCH('JE - Cost'!D155,#REF!,0)+3) &lt; 0, -INDEX(#REF!,MATCH('JE - Cost'!B155,#REF!,0),MATCH('JE - Cost'!D155,#REF!,0)+3),"")</f>
        <v>#REF!</v>
      </c>
    </row>
    <row r="157" spans="1:7">
      <c r="A157" s="8" t="e">
        <f ca="1">_xll.DBRA("RXLTM1:Account",D157,"ALIAS English")</f>
        <v>#NAME?</v>
      </c>
      <c r="B157" s="1" t="s">
        <v>6</v>
      </c>
      <c r="C157" s="1" t="str">
        <f>LEFT(B157,4)</f>
        <v>0301</v>
      </c>
      <c r="D157" s="1" t="s">
        <v>65</v>
      </c>
      <c r="E157" s="1" t="str">
        <f>LEFT(C157,4)&amp;"2"&amp;D157&amp;"00"</f>
        <v>03012162200</v>
      </c>
      <c r="F157" t="e">
        <f>IF(INDEX(#REF!,MATCH('JE - Cost'!B157,#REF!,0),MATCH('JE - Cost'!D157,#REF!,0)+3) &gt; 0, INDEX(#REF!,MATCH('JE - Cost'!B157,#REF!,0),MATCH('JE - Cost'!D157,#REF!,0)+3),"")</f>
        <v>#REF!</v>
      </c>
      <c r="G157" t="e">
        <f>IF(INDEX(#REF!,MATCH('JE - Cost'!B157,#REF!,0),MATCH('JE - Cost'!D157,#REF!,0)+3) &lt; 0, -INDEX(#REF!,MATCH('JE - Cost'!B157,#REF!,0),MATCH('JE - Cost'!D157,#REF!,0)+3),"")</f>
        <v>#REF!</v>
      </c>
    </row>
    <row r="158" spans="1:7">
      <c r="A158" s="8" t="e">
        <f ca="1">_xll.DBRA("RXLTM1:Account",D158,"ALIAS English")</f>
        <v>#NAME?</v>
      </c>
      <c r="B158" s="1" t="s">
        <v>23</v>
      </c>
      <c r="C158" s="1" t="str">
        <f t="shared" ref="C158:C174" si="17">LEFT(B158,4)</f>
        <v>0302</v>
      </c>
      <c r="D158" s="1" t="s">
        <v>65</v>
      </c>
      <c r="E158" s="1" t="str">
        <f t="shared" ref="E158:E174" si="18">LEFT(C158,4)&amp;"2"&amp;D158&amp;"00"</f>
        <v>03022162200</v>
      </c>
      <c r="F158" t="e">
        <f>IF(INDEX(#REF!,MATCH('JE - Cost'!B158,#REF!,0),MATCH('JE - Cost'!D158,#REF!,0)+3) &gt; 0, INDEX(#REF!,MATCH('JE - Cost'!B158,#REF!,0),MATCH('JE - Cost'!D158,#REF!,0)+3),"")</f>
        <v>#REF!</v>
      </c>
      <c r="G158" t="e">
        <f>IF(INDEX(#REF!,MATCH('JE - Cost'!B158,#REF!,0),MATCH('JE - Cost'!D158,#REF!,0)+3) &lt; 0, -INDEX(#REF!,MATCH('JE - Cost'!B158,#REF!,0),MATCH('JE - Cost'!D158,#REF!,0)+3),"")</f>
        <v>#REF!</v>
      </c>
    </row>
    <row r="159" spans="1:7">
      <c r="A159" s="8" t="e">
        <f ca="1">_xll.DBRA("RXLTM1:Account",D159,"ALIAS English")</f>
        <v>#NAME?</v>
      </c>
      <c r="B159" s="1" t="s">
        <v>7</v>
      </c>
      <c r="C159" s="1" t="str">
        <f t="shared" si="17"/>
        <v>0303</v>
      </c>
      <c r="D159" s="1" t="s">
        <v>65</v>
      </c>
      <c r="E159" s="1" t="str">
        <f t="shared" si="18"/>
        <v>03032162200</v>
      </c>
      <c r="F159" t="e">
        <f>IF(INDEX(#REF!,MATCH('JE - Cost'!B159,#REF!,0),MATCH('JE - Cost'!D159,#REF!,0)+3) &gt; 0, INDEX(#REF!,MATCH('JE - Cost'!B159,#REF!,0),MATCH('JE - Cost'!D159,#REF!,0)+3),"")</f>
        <v>#REF!</v>
      </c>
      <c r="G159" t="e">
        <f>IF(INDEX(#REF!,MATCH('JE - Cost'!B159,#REF!,0),MATCH('JE - Cost'!D159,#REF!,0)+3) &lt; 0, -INDEX(#REF!,MATCH('JE - Cost'!B159,#REF!,0),MATCH('JE - Cost'!D159,#REF!,0)+3),"")</f>
        <v>#REF!</v>
      </c>
    </row>
    <row r="160" spans="1:7">
      <c r="A160" s="8" t="e">
        <f ca="1">_xll.DBRA("RXLTM1:Account",D160,"ALIAS English")</f>
        <v>#NAME?</v>
      </c>
      <c r="B160" s="1" t="s">
        <v>8</v>
      </c>
      <c r="C160" s="1" t="str">
        <f t="shared" si="17"/>
        <v>0304</v>
      </c>
      <c r="D160" s="1" t="s">
        <v>65</v>
      </c>
      <c r="E160" s="1" t="str">
        <f t="shared" si="18"/>
        <v>03042162200</v>
      </c>
      <c r="F160" t="e">
        <f>IF(INDEX(#REF!,MATCH('JE - Cost'!B160,#REF!,0),MATCH('JE - Cost'!D160,#REF!,0)+3) &gt; 0, INDEX(#REF!,MATCH('JE - Cost'!B160,#REF!,0),MATCH('JE - Cost'!D160,#REF!,0)+3),"")</f>
        <v>#REF!</v>
      </c>
      <c r="G160" t="e">
        <f>IF(INDEX(#REF!,MATCH('JE - Cost'!B160,#REF!,0),MATCH('JE - Cost'!D160,#REF!,0)+3) &lt; 0, -INDEX(#REF!,MATCH('JE - Cost'!B160,#REF!,0),MATCH('JE - Cost'!D160,#REF!,0)+3),"")</f>
        <v>#REF!</v>
      </c>
    </row>
    <row r="161" spans="1:7">
      <c r="A161" s="8" t="e">
        <f ca="1">_xll.DBRA("RXLTM1:Account",D161,"ALIAS English")</f>
        <v>#NAME?</v>
      </c>
      <c r="B161" s="1" t="s">
        <v>9</v>
      </c>
      <c r="C161" s="1" t="str">
        <f t="shared" si="17"/>
        <v>0305</v>
      </c>
      <c r="D161" s="1" t="s">
        <v>65</v>
      </c>
      <c r="E161" s="1" t="str">
        <f t="shared" si="18"/>
        <v>03052162200</v>
      </c>
      <c r="F161" t="e">
        <f>IF(INDEX(#REF!,MATCH('JE - Cost'!B161,#REF!,0),MATCH('JE - Cost'!D161,#REF!,0)+3) &gt; 0, INDEX(#REF!,MATCH('JE - Cost'!B161,#REF!,0),MATCH('JE - Cost'!D161,#REF!,0)+3),"")</f>
        <v>#REF!</v>
      </c>
      <c r="G161" t="e">
        <f>IF(INDEX(#REF!,MATCH('JE - Cost'!B161,#REF!,0),MATCH('JE - Cost'!D161,#REF!,0)+3) &lt; 0, -INDEX(#REF!,MATCH('JE - Cost'!B161,#REF!,0),MATCH('JE - Cost'!D161,#REF!,0)+3),"")</f>
        <v>#REF!</v>
      </c>
    </row>
    <row r="162" spans="1:7">
      <c r="A162" s="8" t="e">
        <f ca="1">_xll.DBRA("RXLTM1:Account",D162,"ALIAS English")</f>
        <v>#NAME?</v>
      </c>
      <c r="B162" s="1" t="s">
        <v>10</v>
      </c>
      <c r="C162" s="1" t="str">
        <f t="shared" si="17"/>
        <v>0306</v>
      </c>
      <c r="D162" s="1" t="s">
        <v>65</v>
      </c>
      <c r="E162" s="1" t="str">
        <f t="shared" si="18"/>
        <v>03062162200</v>
      </c>
      <c r="F162" t="e">
        <f>IF(INDEX(#REF!,MATCH('JE - Cost'!B162,#REF!,0),MATCH('JE - Cost'!D162,#REF!,0)+3) &gt; 0, INDEX(#REF!,MATCH('JE - Cost'!B162,#REF!,0),MATCH('JE - Cost'!D162,#REF!,0)+3),"")</f>
        <v>#REF!</v>
      </c>
      <c r="G162" t="e">
        <f>IF(INDEX(#REF!,MATCH('JE - Cost'!B162,#REF!,0),MATCH('JE - Cost'!D162,#REF!,0)+3) &lt; 0, -INDEX(#REF!,MATCH('JE - Cost'!B162,#REF!,0),MATCH('JE - Cost'!D162,#REF!,0)+3),"")</f>
        <v>#REF!</v>
      </c>
    </row>
    <row r="163" spans="1:7">
      <c r="A163" s="8" t="e">
        <f ca="1">_xll.DBRA("RXLTM1:Account",D163,"ALIAS English")</f>
        <v>#NAME?</v>
      </c>
      <c r="B163" s="1" t="s">
        <v>11</v>
      </c>
      <c r="C163" s="1" t="str">
        <f t="shared" si="17"/>
        <v>0308</v>
      </c>
      <c r="D163" s="1" t="s">
        <v>65</v>
      </c>
      <c r="E163" s="1" t="str">
        <f t="shared" si="18"/>
        <v>03082162200</v>
      </c>
      <c r="F163" t="e">
        <f>IF(INDEX(#REF!,MATCH('JE - Cost'!B163,#REF!,0),MATCH('JE - Cost'!D163,#REF!,0)+3) &gt; 0, INDEX(#REF!,MATCH('JE - Cost'!B163,#REF!,0),MATCH('JE - Cost'!D163,#REF!,0)+3),"")</f>
        <v>#REF!</v>
      </c>
      <c r="G163" t="e">
        <f>IF(INDEX(#REF!,MATCH('JE - Cost'!B163,#REF!,0),MATCH('JE - Cost'!D163,#REF!,0)+3) &lt; 0, -INDEX(#REF!,MATCH('JE - Cost'!B163,#REF!,0),MATCH('JE - Cost'!D163,#REF!,0)+3),"")</f>
        <v>#REF!</v>
      </c>
    </row>
    <row r="164" spans="1:7">
      <c r="A164" s="8" t="e">
        <f ca="1">_xll.DBRA("RXLTM1:Account",D164,"ALIAS English")</f>
        <v>#NAME?</v>
      </c>
      <c r="B164" s="1" t="s">
        <v>12</v>
      </c>
      <c r="C164" s="1" t="str">
        <f t="shared" si="17"/>
        <v>0309</v>
      </c>
      <c r="D164" s="1" t="s">
        <v>65</v>
      </c>
      <c r="E164" s="1" t="str">
        <f t="shared" si="18"/>
        <v>03092162200</v>
      </c>
      <c r="F164" t="e">
        <f>IF(INDEX(#REF!,MATCH('JE - Cost'!B164,#REF!,0),MATCH('JE - Cost'!D164,#REF!,0)+3) &gt; 0, INDEX(#REF!,MATCH('JE - Cost'!B164,#REF!,0),MATCH('JE - Cost'!D164,#REF!,0)+3),"")</f>
        <v>#REF!</v>
      </c>
      <c r="G164" t="e">
        <f>IF(INDEX(#REF!,MATCH('JE - Cost'!B164,#REF!,0),MATCH('JE - Cost'!D164,#REF!,0)+3) &lt; 0, -INDEX(#REF!,MATCH('JE - Cost'!B164,#REF!,0),MATCH('JE - Cost'!D164,#REF!,0)+3),"")</f>
        <v>#REF!</v>
      </c>
    </row>
    <row r="165" spans="1:7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65</v>
      </c>
      <c r="E165" s="1" t="str">
        <f t="shared" si="18"/>
        <v>03112162200</v>
      </c>
      <c r="F165" t="e">
        <f>IF(INDEX(#REF!,MATCH('JE - Cost'!B165,#REF!,0),MATCH('JE - Cost'!D165,#REF!,0)+3) &gt; 0, INDEX(#REF!,MATCH('JE - Cost'!B165,#REF!,0),MATCH('JE - Cost'!D165,#REF!,0)+3),"")</f>
        <v>#REF!</v>
      </c>
      <c r="G165" t="e">
        <f>IF(INDEX(#REF!,MATCH('JE - Cost'!B165,#REF!,0),MATCH('JE - Cost'!D165,#REF!,0)+3) &lt; 0, -INDEX(#REF!,MATCH('JE - Cost'!B165,#REF!,0),MATCH('JE - Cost'!D165,#REF!,0)+3),"")</f>
        <v>#REF!</v>
      </c>
    </row>
    <row r="166" spans="1:7">
      <c r="A166" s="8" t="e">
        <f ca="1">_xll.DBRA("RXLTM1:Account",D166,"ALIAS English")</f>
        <v>#NAME?</v>
      </c>
      <c r="B166" s="1" t="s">
        <v>14</v>
      </c>
      <c r="C166" s="1" t="str">
        <f t="shared" si="17"/>
        <v>0321</v>
      </c>
      <c r="D166" s="1" t="s">
        <v>65</v>
      </c>
      <c r="E166" s="1" t="str">
        <f t="shared" si="18"/>
        <v>03212162200</v>
      </c>
      <c r="F166" t="e">
        <f>IF(INDEX(#REF!,MATCH('JE - Cost'!B166,#REF!,0),MATCH('JE - Cost'!D166,#REF!,0)+3) &gt; 0, INDEX(#REF!,MATCH('JE - Cost'!B166,#REF!,0),MATCH('JE - Cost'!D166,#REF!,0)+3),"")</f>
        <v>#REF!</v>
      </c>
      <c r="G166" t="e">
        <f>IF(INDEX(#REF!,MATCH('JE - Cost'!B166,#REF!,0),MATCH('JE - Cost'!D166,#REF!,0)+3) &lt; 0, -INDEX(#REF!,MATCH('JE - Cost'!B166,#REF!,0),MATCH('JE - Cost'!D166,#REF!,0)+3),"")</f>
        <v>#REF!</v>
      </c>
    </row>
    <row r="167" spans="1:7">
      <c r="A167" s="8" t="e">
        <f ca="1">_xll.DBRA("RXLTM1:Account",D167,"ALIAS English")</f>
        <v>#NAME?</v>
      </c>
      <c r="B167" s="1" t="s">
        <v>15</v>
      </c>
      <c r="C167" s="1" t="str">
        <f t="shared" si="17"/>
        <v>0322</v>
      </c>
      <c r="D167" s="1" t="s">
        <v>65</v>
      </c>
      <c r="E167" s="1" t="str">
        <f t="shared" si="18"/>
        <v>03222162200</v>
      </c>
      <c r="F167" t="e">
        <f>IF(INDEX(#REF!,MATCH('JE - Cost'!B167,#REF!,0),MATCH('JE - Cost'!D167,#REF!,0)+3) &gt; 0, INDEX(#REF!,MATCH('JE - Cost'!B167,#REF!,0),MATCH('JE - Cost'!D167,#REF!,0)+3),"")</f>
        <v>#REF!</v>
      </c>
      <c r="G167" t="e">
        <f>IF(INDEX(#REF!,MATCH('JE - Cost'!B167,#REF!,0),MATCH('JE - Cost'!D167,#REF!,0)+3) &lt; 0, -INDEX(#REF!,MATCH('JE - Cost'!B167,#REF!,0),MATCH('JE - Cost'!D167,#REF!,0)+3),"")</f>
        <v>#REF!</v>
      </c>
    </row>
    <row r="168" spans="1:7">
      <c r="A168" s="8" t="e">
        <f ca="1">_xll.DBRA("RXLTM1:Account",D168,"ALIAS English")</f>
        <v>#NAME?</v>
      </c>
      <c r="B168" s="1" t="s">
        <v>16</v>
      </c>
      <c r="C168" s="1" t="str">
        <f t="shared" si="17"/>
        <v>0323</v>
      </c>
      <c r="D168" s="1" t="s">
        <v>65</v>
      </c>
      <c r="E168" s="1" t="str">
        <f t="shared" si="18"/>
        <v>03232162200</v>
      </c>
      <c r="F168" t="e">
        <f>IF(INDEX(#REF!,MATCH('JE - Cost'!B168,#REF!,0),MATCH('JE - Cost'!D168,#REF!,0)+3) &gt; 0, INDEX(#REF!,MATCH('JE - Cost'!B168,#REF!,0),MATCH('JE - Cost'!D168,#REF!,0)+3),"")</f>
        <v>#REF!</v>
      </c>
      <c r="G168" t="e">
        <f>IF(INDEX(#REF!,MATCH('JE - Cost'!B168,#REF!,0),MATCH('JE - Cost'!D168,#REF!,0)+3) &lt; 0, -INDEX(#REF!,MATCH('JE - Cost'!B168,#REF!,0),MATCH('JE - Cost'!D168,#REF!,0)+3),"")</f>
        <v>#REF!</v>
      </c>
    </row>
    <row r="169" spans="1:7">
      <c r="A169" s="8" t="e">
        <f ca="1">_xll.DBRA("RXLTM1:Account",D169,"ALIAS English")</f>
        <v>#NAME?</v>
      </c>
      <c r="B169" s="1" t="s">
        <v>17</v>
      </c>
      <c r="C169" s="1" t="str">
        <f t="shared" si="17"/>
        <v>0324</v>
      </c>
      <c r="D169" s="1" t="s">
        <v>65</v>
      </c>
      <c r="E169" s="1" t="str">
        <f t="shared" si="18"/>
        <v>03242162200</v>
      </c>
      <c r="F169" t="e">
        <f>IF(INDEX(#REF!,MATCH('JE - Cost'!B169,#REF!,0),MATCH('JE - Cost'!D169,#REF!,0)+3) &gt; 0, INDEX(#REF!,MATCH('JE - Cost'!B169,#REF!,0),MATCH('JE - Cost'!D169,#REF!,0)+3),"")</f>
        <v>#REF!</v>
      </c>
      <c r="G169" t="e">
        <f>IF(INDEX(#REF!,MATCH('JE - Cost'!B169,#REF!,0),MATCH('JE - Cost'!D169,#REF!,0)+3) &lt; 0, -INDEX(#REF!,MATCH('JE - Cost'!B169,#REF!,0),MATCH('JE - Cost'!D169,#REF!,0)+3),"")</f>
        <v>#REF!</v>
      </c>
    </row>
    <row r="170" spans="1:7">
      <c r="A170" s="8" t="e">
        <f ca="1">_xll.DBRA("RXLTM1:Account",D170,"ALIAS English")</f>
        <v>#NAME?</v>
      </c>
      <c r="B170" s="1" t="s">
        <v>18</v>
      </c>
      <c r="C170" s="1" t="str">
        <f t="shared" si="17"/>
        <v>0325</v>
      </c>
      <c r="D170" s="1" t="s">
        <v>65</v>
      </c>
      <c r="E170" s="1" t="str">
        <f t="shared" si="18"/>
        <v>03252162200</v>
      </c>
      <c r="F170" t="e">
        <f>IF(INDEX(#REF!,MATCH('JE - Cost'!B170,#REF!,0),MATCH('JE - Cost'!D170,#REF!,0)+3) &gt; 0, INDEX(#REF!,MATCH('JE - Cost'!B170,#REF!,0),MATCH('JE - Cost'!D170,#REF!,0)+3),"")</f>
        <v>#REF!</v>
      </c>
      <c r="G170" t="e">
        <f>IF(INDEX(#REF!,MATCH('JE - Cost'!B170,#REF!,0),MATCH('JE - Cost'!D170,#REF!,0)+3) &lt; 0, -INDEX(#REF!,MATCH('JE - Cost'!B170,#REF!,0),MATCH('JE - Cost'!D170,#REF!,0)+3),"")</f>
        <v>#REF!</v>
      </c>
    </row>
    <row r="171" spans="1:7">
      <c r="A171" s="8" t="e">
        <f ca="1">_xll.DBRA("RXLTM1:Account",D171,"ALIAS English")</f>
        <v>#NAME?</v>
      </c>
      <c r="B171" s="1" t="s">
        <v>19</v>
      </c>
      <c r="C171" s="1" t="str">
        <f t="shared" si="17"/>
        <v>0326</v>
      </c>
      <c r="D171" s="1" t="s">
        <v>65</v>
      </c>
      <c r="E171" s="1" t="str">
        <f t="shared" si="18"/>
        <v>03262162200</v>
      </c>
      <c r="F171" t="e">
        <f>IF(INDEX(#REF!,MATCH('JE - Cost'!B171,#REF!,0),MATCH('JE - Cost'!D171,#REF!,0)+3) &gt; 0, INDEX(#REF!,MATCH('JE - Cost'!B171,#REF!,0),MATCH('JE - Cost'!D171,#REF!,0)+3),"")</f>
        <v>#REF!</v>
      </c>
      <c r="G171" t="e">
        <f>IF(INDEX(#REF!,MATCH('JE - Cost'!B171,#REF!,0),MATCH('JE - Cost'!D171,#REF!,0)+3) &lt; 0, -INDEX(#REF!,MATCH('JE - Cost'!B171,#REF!,0),MATCH('JE - Cost'!D171,#REF!,0)+3),"")</f>
        <v>#REF!</v>
      </c>
    </row>
    <row r="172" spans="1:7">
      <c r="A172" s="8" t="e">
        <f ca="1">_xll.DBRA("RXLTM1:Account",D172,"ALIAS English")</f>
        <v>#NAME?</v>
      </c>
      <c r="B172" s="1" t="s">
        <v>20</v>
      </c>
      <c r="C172" s="1" t="str">
        <f t="shared" si="17"/>
        <v>0328</v>
      </c>
      <c r="D172" s="1" t="s">
        <v>65</v>
      </c>
      <c r="E172" s="1" t="str">
        <f t="shared" si="18"/>
        <v>03282162200</v>
      </c>
      <c r="F172" t="e">
        <f>IF(INDEX(#REF!,MATCH('JE - Cost'!B172,#REF!,0),MATCH('JE - Cost'!D172,#REF!,0)+3) &gt; 0, INDEX(#REF!,MATCH('JE - Cost'!B172,#REF!,0),MATCH('JE - Cost'!D172,#REF!,0)+3),"")</f>
        <v>#REF!</v>
      </c>
      <c r="G172" t="e">
        <f>IF(INDEX(#REF!,MATCH('JE - Cost'!B172,#REF!,0),MATCH('JE - Cost'!D172,#REF!,0)+3) &lt; 0, -INDEX(#REF!,MATCH('JE - Cost'!B172,#REF!,0),MATCH('JE - Cost'!D172,#REF!,0)+3),"")</f>
        <v>#REF!</v>
      </c>
    </row>
    <row r="173" spans="1:7">
      <c r="A173" s="8" t="e">
        <f ca="1">_xll.DBRA("RXLTM1:Account",D173,"ALIAS English")</f>
        <v>#NAME?</v>
      </c>
      <c r="B173" s="1" t="s">
        <v>21</v>
      </c>
      <c r="C173" s="1" t="str">
        <f t="shared" si="17"/>
        <v>0329</v>
      </c>
      <c r="D173" s="1" t="s">
        <v>65</v>
      </c>
      <c r="E173" s="1" t="str">
        <f t="shared" si="18"/>
        <v>03292162200</v>
      </c>
      <c r="F173" t="e">
        <f>IF(INDEX(#REF!,MATCH('JE - Cost'!B173,#REF!,0),MATCH('JE - Cost'!D173,#REF!,0)+3) &gt; 0, INDEX(#REF!,MATCH('JE - Cost'!B173,#REF!,0),MATCH('JE - Cost'!D173,#REF!,0)+3),"")</f>
        <v>#REF!</v>
      </c>
      <c r="G173" t="e">
        <f>IF(INDEX(#REF!,MATCH('JE - Cost'!B173,#REF!,0),MATCH('JE - Cost'!D173,#REF!,0)+3) &lt; 0, -INDEX(#REF!,MATCH('JE - Cost'!B173,#REF!,0),MATCH('JE - Cost'!D173,#REF!,0)+3),"")</f>
        <v>#REF!</v>
      </c>
    </row>
    <row r="174" spans="1:7">
      <c r="A174" s="8" t="e">
        <f ca="1">_xll.DBRA("RXLTM1:Account",D174,"ALIAS English")</f>
        <v>#NAME?</v>
      </c>
      <c r="B174" s="1" t="s">
        <v>22</v>
      </c>
      <c r="C174" s="1" t="str">
        <f t="shared" si="17"/>
        <v>0330</v>
      </c>
      <c r="D174" s="1" t="s">
        <v>65</v>
      </c>
      <c r="E174" s="1" t="str">
        <f t="shared" si="18"/>
        <v>03302162200</v>
      </c>
      <c r="F174" t="e">
        <f>IF(INDEX(#REF!,MATCH('JE - Cost'!B174,#REF!,0),MATCH('JE - Cost'!D174,#REF!,0)+3) &gt; 0, INDEX(#REF!,MATCH('JE - Cost'!B174,#REF!,0),MATCH('JE - Cost'!D174,#REF!,0)+3),"")</f>
        <v>#REF!</v>
      </c>
      <c r="G174" t="e">
        <f>IF(INDEX(#REF!,MATCH('JE - Cost'!B174,#REF!,0),MATCH('JE - Cost'!D174,#REF!,0)+3) &lt; 0, -INDEX(#REF!,MATCH('JE - Cost'!B174,#REF!,0),MATCH('JE - Cost'!D174,#REF!,0)+3),"")</f>
        <v>#REF!</v>
      </c>
    </row>
    <row r="176" spans="1:7">
      <c r="A176" s="8" t="e">
        <f ca="1">_xll.DBRA("RXLTM1:Account",D176,"ALIAS English")</f>
        <v>#NAME?</v>
      </c>
      <c r="B176" s="1" t="s">
        <v>6</v>
      </c>
      <c r="C176" s="1" t="str">
        <f>LEFT(B176,4)</f>
        <v>0301</v>
      </c>
      <c r="D176" s="1" t="s">
        <v>67</v>
      </c>
      <c r="E176" s="1" t="str">
        <f>LEFT(C176,4)&amp;"2"&amp;D176&amp;"00"</f>
        <v>03012163200</v>
      </c>
      <c r="F176" t="e">
        <f>IF(INDEX(#REF!,MATCH('JE - Cost'!B176,#REF!,0),MATCH('JE - Cost'!D176,#REF!,0)+3) &gt; 0, INDEX(#REF!,MATCH('JE - Cost'!B176,#REF!,0),MATCH('JE - Cost'!D176,#REF!,0)+3),"")</f>
        <v>#REF!</v>
      </c>
      <c r="G176" t="e">
        <f>IF(INDEX(#REF!,MATCH('JE - Cost'!B176,#REF!,0),MATCH('JE - Cost'!D176,#REF!,0)+3) &lt; 0, -INDEX(#REF!,MATCH('JE - Cost'!B176,#REF!,0),MATCH('JE - Cost'!D176,#REF!,0)+3),"")</f>
        <v>#REF!</v>
      </c>
    </row>
    <row r="177" spans="1:7">
      <c r="A177" s="8" t="e">
        <f ca="1">_xll.DBRA("RXLTM1:Account",D177,"ALIAS English")</f>
        <v>#NAME?</v>
      </c>
      <c r="B177" s="1" t="s">
        <v>23</v>
      </c>
      <c r="C177" s="1" t="str">
        <f t="shared" ref="C177:C193" si="19">LEFT(B177,4)</f>
        <v>0302</v>
      </c>
      <c r="D177" s="1" t="s">
        <v>67</v>
      </c>
      <c r="E177" s="1" t="str">
        <f t="shared" ref="E177:E193" si="20">LEFT(C177,4)&amp;"2"&amp;D177&amp;"00"</f>
        <v>03022163200</v>
      </c>
      <c r="F177" t="e">
        <f>IF(INDEX(#REF!,MATCH('JE - Cost'!B177,#REF!,0),MATCH('JE - Cost'!D177,#REF!,0)+3) &gt; 0, INDEX(#REF!,MATCH('JE - Cost'!B177,#REF!,0),MATCH('JE - Cost'!D177,#REF!,0)+3),"")</f>
        <v>#REF!</v>
      </c>
      <c r="G177" t="e">
        <f>IF(INDEX(#REF!,MATCH('JE - Cost'!B177,#REF!,0),MATCH('JE - Cost'!D177,#REF!,0)+3) &lt; 0, -INDEX(#REF!,MATCH('JE - Cost'!B177,#REF!,0),MATCH('JE - Cost'!D177,#REF!,0)+3),"")</f>
        <v>#REF!</v>
      </c>
    </row>
    <row r="178" spans="1:7">
      <c r="A178" s="8" t="e">
        <f ca="1">_xll.DBRA("RXLTM1:Account",D178,"ALIAS English")</f>
        <v>#NAME?</v>
      </c>
      <c r="B178" s="1" t="s">
        <v>7</v>
      </c>
      <c r="C178" s="1" t="str">
        <f t="shared" si="19"/>
        <v>0303</v>
      </c>
      <c r="D178" s="1" t="s">
        <v>67</v>
      </c>
      <c r="E178" s="1" t="str">
        <f t="shared" si="20"/>
        <v>03032163200</v>
      </c>
      <c r="F178" t="e">
        <f>IF(INDEX(#REF!,MATCH('JE - Cost'!B178,#REF!,0),MATCH('JE - Cost'!D178,#REF!,0)+3) &gt; 0, INDEX(#REF!,MATCH('JE - Cost'!B178,#REF!,0),MATCH('JE - Cost'!D178,#REF!,0)+3),"")</f>
        <v>#REF!</v>
      </c>
      <c r="G178" t="e">
        <f>IF(INDEX(#REF!,MATCH('JE - Cost'!B178,#REF!,0),MATCH('JE - Cost'!D178,#REF!,0)+3) &lt; 0, -INDEX(#REF!,MATCH('JE - Cost'!B178,#REF!,0),MATCH('JE - Cost'!D178,#REF!,0)+3),"")</f>
        <v>#REF!</v>
      </c>
    </row>
    <row r="179" spans="1:7">
      <c r="A179" s="8" t="e">
        <f ca="1">_xll.DBRA("RXLTM1:Account",D179,"ALIAS English")</f>
        <v>#NAME?</v>
      </c>
      <c r="B179" s="1" t="s">
        <v>8</v>
      </c>
      <c r="C179" s="1" t="str">
        <f t="shared" si="19"/>
        <v>0304</v>
      </c>
      <c r="D179" s="1" t="s">
        <v>67</v>
      </c>
      <c r="E179" s="1" t="str">
        <f t="shared" si="20"/>
        <v>03042163200</v>
      </c>
      <c r="F179" t="e">
        <f>IF(INDEX(#REF!,MATCH('JE - Cost'!B179,#REF!,0),MATCH('JE - Cost'!D179,#REF!,0)+3) &gt; 0, INDEX(#REF!,MATCH('JE - Cost'!B179,#REF!,0),MATCH('JE - Cost'!D179,#REF!,0)+3),"")</f>
        <v>#REF!</v>
      </c>
      <c r="G179" t="e">
        <f>IF(INDEX(#REF!,MATCH('JE - Cost'!B179,#REF!,0),MATCH('JE - Cost'!D179,#REF!,0)+3) &lt; 0, -INDEX(#REF!,MATCH('JE - Cost'!B179,#REF!,0),MATCH('JE - Cost'!D179,#REF!,0)+3),"")</f>
        <v>#REF!</v>
      </c>
    </row>
    <row r="180" spans="1:7">
      <c r="A180" s="8" t="e">
        <f ca="1">_xll.DBRA("RXLTM1:Account",D180,"ALIAS English")</f>
        <v>#NAME?</v>
      </c>
      <c r="B180" s="1" t="s">
        <v>9</v>
      </c>
      <c r="C180" s="1" t="str">
        <f t="shared" si="19"/>
        <v>0305</v>
      </c>
      <c r="D180" s="1" t="s">
        <v>67</v>
      </c>
      <c r="E180" s="1" t="str">
        <f t="shared" si="20"/>
        <v>03052163200</v>
      </c>
      <c r="F180" t="e">
        <f>IF(INDEX(#REF!,MATCH('JE - Cost'!B180,#REF!,0),MATCH('JE - Cost'!D180,#REF!,0)+3) &gt; 0, INDEX(#REF!,MATCH('JE - Cost'!B180,#REF!,0),MATCH('JE - Cost'!D180,#REF!,0)+3),"")</f>
        <v>#REF!</v>
      </c>
      <c r="G180" t="e">
        <f>IF(INDEX(#REF!,MATCH('JE - Cost'!B180,#REF!,0),MATCH('JE - Cost'!D180,#REF!,0)+3) &lt; 0, -INDEX(#REF!,MATCH('JE - Cost'!B180,#REF!,0),MATCH('JE - Cost'!D180,#REF!,0)+3),"")</f>
        <v>#REF!</v>
      </c>
    </row>
    <row r="181" spans="1:7">
      <c r="A181" s="8" t="e">
        <f ca="1">_xll.DBRA("RXLTM1:Account",D181,"ALIAS English")</f>
        <v>#NAME?</v>
      </c>
      <c r="B181" s="1" t="s">
        <v>10</v>
      </c>
      <c r="C181" s="1" t="str">
        <f t="shared" si="19"/>
        <v>0306</v>
      </c>
      <c r="D181" s="1" t="s">
        <v>67</v>
      </c>
      <c r="E181" s="1" t="str">
        <f t="shared" si="20"/>
        <v>03062163200</v>
      </c>
      <c r="F181" t="e">
        <f>IF(INDEX(#REF!,MATCH('JE - Cost'!B181,#REF!,0),MATCH('JE - Cost'!D181,#REF!,0)+3) &gt; 0, INDEX(#REF!,MATCH('JE - Cost'!B181,#REF!,0),MATCH('JE - Cost'!D181,#REF!,0)+3),"")</f>
        <v>#REF!</v>
      </c>
      <c r="G181" t="e">
        <f>IF(INDEX(#REF!,MATCH('JE - Cost'!B181,#REF!,0),MATCH('JE - Cost'!D181,#REF!,0)+3) &lt; 0, -INDEX(#REF!,MATCH('JE - Cost'!B181,#REF!,0),MATCH('JE - Cost'!D181,#REF!,0)+3),"")</f>
        <v>#REF!</v>
      </c>
    </row>
    <row r="182" spans="1:7">
      <c r="A182" s="8" t="e">
        <f ca="1">_xll.DBRA("RXLTM1:Account",D182,"ALIAS English")</f>
        <v>#NAME?</v>
      </c>
      <c r="B182" s="1" t="s">
        <v>11</v>
      </c>
      <c r="C182" s="1" t="str">
        <f t="shared" si="19"/>
        <v>0308</v>
      </c>
      <c r="D182" s="1" t="s">
        <v>67</v>
      </c>
      <c r="E182" s="1" t="str">
        <f t="shared" si="20"/>
        <v>03082163200</v>
      </c>
      <c r="F182" t="e">
        <f>IF(INDEX(#REF!,MATCH('JE - Cost'!B182,#REF!,0),MATCH('JE - Cost'!D182,#REF!,0)+3) &gt; 0, INDEX(#REF!,MATCH('JE - Cost'!B182,#REF!,0),MATCH('JE - Cost'!D182,#REF!,0)+3),"")</f>
        <v>#REF!</v>
      </c>
      <c r="G182" t="e">
        <f>IF(INDEX(#REF!,MATCH('JE - Cost'!B182,#REF!,0),MATCH('JE - Cost'!D182,#REF!,0)+3) &lt; 0, -INDEX(#REF!,MATCH('JE - Cost'!B182,#REF!,0),MATCH('JE - Cost'!D182,#REF!,0)+3),"")</f>
        <v>#REF!</v>
      </c>
    </row>
    <row r="183" spans="1:7">
      <c r="A183" s="8" t="e">
        <f ca="1">_xll.DBRA("RXLTM1:Account",D183,"ALIAS English")</f>
        <v>#NAME?</v>
      </c>
      <c r="B183" s="1" t="s">
        <v>12</v>
      </c>
      <c r="C183" s="1" t="str">
        <f t="shared" si="19"/>
        <v>0309</v>
      </c>
      <c r="D183" s="1" t="s">
        <v>67</v>
      </c>
      <c r="E183" s="1" t="str">
        <f t="shared" si="20"/>
        <v>03092163200</v>
      </c>
      <c r="F183" t="e">
        <f>IF(INDEX(#REF!,MATCH('JE - Cost'!B183,#REF!,0),MATCH('JE - Cost'!D183,#REF!,0)+3) &gt; 0, INDEX(#REF!,MATCH('JE - Cost'!B183,#REF!,0),MATCH('JE - Cost'!D183,#REF!,0)+3),"")</f>
        <v>#REF!</v>
      </c>
      <c r="G183" t="e">
        <f>IF(INDEX(#REF!,MATCH('JE - Cost'!B183,#REF!,0),MATCH('JE - Cost'!D183,#REF!,0)+3) &lt; 0, -INDEX(#REF!,MATCH('JE - Cost'!B183,#REF!,0),MATCH('JE - Cost'!D183,#REF!,0)+3),"")</f>
        <v>#REF!</v>
      </c>
    </row>
    <row r="184" spans="1:7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67</v>
      </c>
      <c r="E184" s="1" t="str">
        <f t="shared" si="20"/>
        <v>03112163200</v>
      </c>
      <c r="F184" t="e">
        <f>IF(INDEX(#REF!,MATCH('JE - Cost'!B184,#REF!,0),MATCH('JE - Cost'!D184,#REF!,0)+3) &gt; 0, INDEX(#REF!,MATCH('JE - Cost'!B184,#REF!,0),MATCH('JE - Cost'!D184,#REF!,0)+3),"")</f>
        <v>#REF!</v>
      </c>
      <c r="G184" t="e">
        <f>IF(INDEX(#REF!,MATCH('JE - Cost'!B184,#REF!,0),MATCH('JE - Cost'!D184,#REF!,0)+3) &lt; 0, -INDEX(#REF!,MATCH('JE - Cost'!B184,#REF!,0),MATCH('JE - Cost'!D184,#REF!,0)+3),"")</f>
        <v>#REF!</v>
      </c>
    </row>
    <row r="185" spans="1:7">
      <c r="A185" s="8" t="e">
        <f ca="1">_xll.DBRA("RXLTM1:Account",D185,"ALIAS English")</f>
        <v>#NAME?</v>
      </c>
      <c r="B185" s="1" t="s">
        <v>14</v>
      </c>
      <c r="C185" s="1" t="str">
        <f t="shared" si="19"/>
        <v>0321</v>
      </c>
      <c r="D185" s="1" t="s">
        <v>67</v>
      </c>
      <c r="E185" s="1" t="str">
        <f t="shared" si="20"/>
        <v>03212163200</v>
      </c>
      <c r="F185" t="e">
        <f>IF(INDEX(#REF!,MATCH('JE - Cost'!B185,#REF!,0),MATCH('JE - Cost'!D185,#REF!,0)+3) &gt; 0, INDEX(#REF!,MATCH('JE - Cost'!B185,#REF!,0),MATCH('JE - Cost'!D185,#REF!,0)+3),"")</f>
        <v>#REF!</v>
      </c>
      <c r="G185" t="e">
        <f>IF(INDEX(#REF!,MATCH('JE - Cost'!B185,#REF!,0),MATCH('JE - Cost'!D185,#REF!,0)+3) &lt; 0, -INDEX(#REF!,MATCH('JE - Cost'!B185,#REF!,0),MATCH('JE - Cost'!D185,#REF!,0)+3),"")</f>
        <v>#REF!</v>
      </c>
    </row>
    <row r="186" spans="1:7">
      <c r="A186" s="8" t="e">
        <f ca="1">_xll.DBRA("RXLTM1:Account",D186,"ALIAS English")</f>
        <v>#NAME?</v>
      </c>
      <c r="B186" s="1" t="s">
        <v>15</v>
      </c>
      <c r="C186" s="1" t="str">
        <f t="shared" si="19"/>
        <v>0322</v>
      </c>
      <c r="D186" s="1" t="s">
        <v>67</v>
      </c>
      <c r="E186" s="1" t="str">
        <f t="shared" si="20"/>
        <v>03222163200</v>
      </c>
      <c r="F186" t="e">
        <f>IF(INDEX(#REF!,MATCH('JE - Cost'!B186,#REF!,0),MATCH('JE - Cost'!D186,#REF!,0)+3) &gt; 0, INDEX(#REF!,MATCH('JE - Cost'!B186,#REF!,0),MATCH('JE - Cost'!D186,#REF!,0)+3),"")</f>
        <v>#REF!</v>
      </c>
      <c r="G186" t="e">
        <f>IF(INDEX(#REF!,MATCH('JE - Cost'!B186,#REF!,0),MATCH('JE - Cost'!D186,#REF!,0)+3) &lt; 0, -INDEX(#REF!,MATCH('JE - Cost'!B186,#REF!,0),MATCH('JE - Cost'!D186,#REF!,0)+3),"")</f>
        <v>#REF!</v>
      </c>
    </row>
    <row r="187" spans="1:7">
      <c r="A187" s="8" t="e">
        <f ca="1">_xll.DBRA("RXLTM1:Account",D187,"ALIAS English")</f>
        <v>#NAME?</v>
      </c>
      <c r="B187" s="1" t="s">
        <v>16</v>
      </c>
      <c r="C187" s="1" t="str">
        <f t="shared" si="19"/>
        <v>0323</v>
      </c>
      <c r="D187" s="1" t="s">
        <v>67</v>
      </c>
      <c r="E187" s="1" t="str">
        <f t="shared" si="20"/>
        <v>03232163200</v>
      </c>
      <c r="F187" t="e">
        <f>IF(INDEX(#REF!,MATCH('JE - Cost'!B187,#REF!,0),MATCH('JE - Cost'!D187,#REF!,0)+3) &gt; 0, INDEX(#REF!,MATCH('JE - Cost'!B187,#REF!,0),MATCH('JE - Cost'!D187,#REF!,0)+3),"")</f>
        <v>#REF!</v>
      </c>
      <c r="G187" t="e">
        <f>IF(INDEX(#REF!,MATCH('JE - Cost'!B187,#REF!,0),MATCH('JE - Cost'!D187,#REF!,0)+3) &lt; 0, -INDEX(#REF!,MATCH('JE - Cost'!B187,#REF!,0),MATCH('JE - Cost'!D187,#REF!,0)+3),"")</f>
        <v>#REF!</v>
      </c>
    </row>
    <row r="188" spans="1:7">
      <c r="A188" s="8" t="e">
        <f ca="1">_xll.DBRA("RXLTM1:Account",D188,"ALIAS English")</f>
        <v>#NAME?</v>
      </c>
      <c r="B188" s="1" t="s">
        <v>17</v>
      </c>
      <c r="C188" s="1" t="str">
        <f t="shared" si="19"/>
        <v>0324</v>
      </c>
      <c r="D188" s="1" t="s">
        <v>67</v>
      </c>
      <c r="E188" s="1" t="str">
        <f t="shared" si="20"/>
        <v>03242163200</v>
      </c>
      <c r="F188" t="e">
        <f>IF(INDEX(#REF!,MATCH('JE - Cost'!B188,#REF!,0),MATCH('JE - Cost'!D188,#REF!,0)+3) &gt; 0, INDEX(#REF!,MATCH('JE - Cost'!B188,#REF!,0),MATCH('JE - Cost'!D188,#REF!,0)+3),"")</f>
        <v>#REF!</v>
      </c>
      <c r="G188" t="e">
        <f>IF(INDEX(#REF!,MATCH('JE - Cost'!B188,#REF!,0),MATCH('JE - Cost'!D188,#REF!,0)+3) &lt; 0, -INDEX(#REF!,MATCH('JE - Cost'!B188,#REF!,0),MATCH('JE - Cost'!D188,#REF!,0)+3),"")</f>
        <v>#REF!</v>
      </c>
    </row>
    <row r="189" spans="1:7">
      <c r="A189" s="8" t="e">
        <f ca="1">_xll.DBRA("RXLTM1:Account",D189,"ALIAS English")</f>
        <v>#NAME?</v>
      </c>
      <c r="B189" s="1" t="s">
        <v>18</v>
      </c>
      <c r="C189" s="1" t="str">
        <f t="shared" si="19"/>
        <v>0325</v>
      </c>
      <c r="D189" s="1" t="s">
        <v>67</v>
      </c>
      <c r="E189" s="1" t="str">
        <f t="shared" si="20"/>
        <v>03252163200</v>
      </c>
      <c r="F189" t="e">
        <f>IF(INDEX(#REF!,MATCH('JE - Cost'!B189,#REF!,0),MATCH('JE - Cost'!D189,#REF!,0)+3) &gt; 0, INDEX(#REF!,MATCH('JE - Cost'!B189,#REF!,0),MATCH('JE - Cost'!D189,#REF!,0)+3),"")</f>
        <v>#REF!</v>
      </c>
      <c r="G189" t="e">
        <f>IF(INDEX(#REF!,MATCH('JE - Cost'!B189,#REF!,0),MATCH('JE - Cost'!D189,#REF!,0)+3) &lt; 0, -INDEX(#REF!,MATCH('JE - Cost'!B189,#REF!,0),MATCH('JE - Cost'!D189,#REF!,0)+3),"")</f>
        <v>#REF!</v>
      </c>
    </row>
    <row r="190" spans="1:7">
      <c r="A190" s="8" t="e">
        <f ca="1">_xll.DBRA("RXLTM1:Account",D190,"ALIAS English")</f>
        <v>#NAME?</v>
      </c>
      <c r="B190" s="1" t="s">
        <v>19</v>
      </c>
      <c r="C190" s="1" t="str">
        <f t="shared" si="19"/>
        <v>0326</v>
      </c>
      <c r="D190" s="1" t="s">
        <v>67</v>
      </c>
      <c r="E190" s="1" t="str">
        <f t="shared" si="20"/>
        <v>03262163200</v>
      </c>
      <c r="F190" t="e">
        <f>IF(INDEX(#REF!,MATCH('JE - Cost'!B190,#REF!,0),MATCH('JE - Cost'!D190,#REF!,0)+3) &gt; 0, INDEX(#REF!,MATCH('JE - Cost'!B190,#REF!,0),MATCH('JE - Cost'!D190,#REF!,0)+3),"")</f>
        <v>#REF!</v>
      </c>
      <c r="G190" t="e">
        <f>IF(INDEX(#REF!,MATCH('JE - Cost'!B190,#REF!,0),MATCH('JE - Cost'!D190,#REF!,0)+3) &lt; 0, -INDEX(#REF!,MATCH('JE - Cost'!B190,#REF!,0),MATCH('JE - Cost'!D190,#REF!,0)+3),"")</f>
        <v>#REF!</v>
      </c>
    </row>
    <row r="191" spans="1:7">
      <c r="A191" s="8" t="e">
        <f ca="1">_xll.DBRA("RXLTM1:Account",D191,"ALIAS English")</f>
        <v>#NAME?</v>
      </c>
      <c r="B191" s="1" t="s">
        <v>20</v>
      </c>
      <c r="C191" s="1" t="str">
        <f t="shared" si="19"/>
        <v>0328</v>
      </c>
      <c r="D191" s="1" t="s">
        <v>67</v>
      </c>
      <c r="E191" s="1" t="str">
        <f t="shared" si="20"/>
        <v>03282163200</v>
      </c>
      <c r="F191" t="e">
        <f>IF(INDEX(#REF!,MATCH('JE - Cost'!B191,#REF!,0),MATCH('JE - Cost'!D191,#REF!,0)+3) &gt; 0, INDEX(#REF!,MATCH('JE - Cost'!B191,#REF!,0),MATCH('JE - Cost'!D191,#REF!,0)+3),"")</f>
        <v>#REF!</v>
      </c>
      <c r="G191" t="e">
        <f>IF(INDEX(#REF!,MATCH('JE - Cost'!B191,#REF!,0),MATCH('JE - Cost'!D191,#REF!,0)+3) &lt; 0, -INDEX(#REF!,MATCH('JE - Cost'!B191,#REF!,0),MATCH('JE - Cost'!D191,#REF!,0)+3),"")</f>
        <v>#REF!</v>
      </c>
    </row>
    <row r="192" spans="1:7">
      <c r="A192" s="8" t="e">
        <f ca="1">_xll.DBRA("RXLTM1:Account",D192,"ALIAS English")</f>
        <v>#NAME?</v>
      </c>
      <c r="B192" s="1" t="s">
        <v>21</v>
      </c>
      <c r="C192" s="1" t="str">
        <f t="shared" si="19"/>
        <v>0329</v>
      </c>
      <c r="D192" s="1" t="s">
        <v>67</v>
      </c>
      <c r="E192" s="1" t="str">
        <f t="shared" si="20"/>
        <v>03292163200</v>
      </c>
      <c r="F192" t="e">
        <f>IF(INDEX(#REF!,MATCH('JE - Cost'!B192,#REF!,0),MATCH('JE - Cost'!D192,#REF!,0)+3) &gt; 0, INDEX(#REF!,MATCH('JE - Cost'!B192,#REF!,0),MATCH('JE - Cost'!D192,#REF!,0)+3),"")</f>
        <v>#REF!</v>
      </c>
      <c r="G192" t="e">
        <f>IF(INDEX(#REF!,MATCH('JE - Cost'!B192,#REF!,0),MATCH('JE - Cost'!D192,#REF!,0)+3) &lt; 0, -INDEX(#REF!,MATCH('JE - Cost'!B192,#REF!,0),MATCH('JE - Cost'!D192,#REF!,0)+3),"")</f>
        <v>#REF!</v>
      </c>
    </row>
    <row r="193" spans="1:7">
      <c r="A193" s="8" t="e">
        <f ca="1">_xll.DBRA("RXLTM1:Account",D193,"ALIAS English")</f>
        <v>#NAME?</v>
      </c>
      <c r="B193" s="1" t="s">
        <v>22</v>
      </c>
      <c r="C193" s="1" t="str">
        <f t="shared" si="19"/>
        <v>0330</v>
      </c>
      <c r="D193" s="1" t="s">
        <v>67</v>
      </c>
      <c r="E193" s="1" t="str">
        <f t="shared" si="20"/>
        <v>03302163200</v>
      </c>
      <c r="F193" t="e">
        <f>IF(INDEX(#REF!,MATCH('JE - Cost'!B193,#REF!,0),MATCH('JE - Cost'!D193,#REF!,0)+3) &gt; 0, INDEX(#REF!,MATCH('JE - Cost'!B193,#REF!,0),MATCH('JE - Cost'!D193,#REF!,0)+3),"")</f>
        <v>#REF!</v>
      </c>
      <c r="G193" t="e">
        <f>IF(INDEX(#REF!,MATCH('JE - Cost'!B193,#REF!,0),MATCH('JE - Cost'!D193,#REF!,0)+3) &lt; 0, -INDEX(#REF!,MATCH('JE - Cost'!B193,#REF!,0),MATCH('JE - Cost'!D193,#REF!,0)+3),"")</f>
        <v>#REF!</v>
      </c>
    </row>
    <row r="194" spans="1:7">
      <c r="B194" s="1"/>
      <c r="C194" s="1"/>
      <c r="D194" s="1"/>
      <c r="E194" s="1"/>
    </row>
    <row r="195" spans="1:7">
      <c r="A195" s="8" t="s">
        <v>75</v>
      </c>
      <c r="B195" s="1"/>
      <c r="C195" s="1"/>
      <c r="D195" s="1"/>
      <c r="E195" s="1" t="s">
        <v>81</v>
      </c>
      <c r="F195" t="e">
        <f>IF(SUM(F5:F193)-SUM(G5:G193)&lt;0,-(SUM(F5:F193)-SUM(G5:G193)),"")</f>
        <v>#REF!</v>
      </c>
      <c r="G195" t="e">
        <f>IF(SUM(F5:F193)-SUM(G5:G193)&gt;0,SUM(F5:F193)-SUM(G5:G193),"")</f>
        <v>#REF!</v>
      </c>
    </row>
    <row r="197" spans="1:7" ht="15.75" thickBot="1">
      <c r="B197" s="1"/>
      <c r="C197" s="1"/>
      <c r="D197" s="1"/>
      <c r="E197" s="1"/>
      <c r="F197" s="9" t="e">
        <f>SUM(F5:F196)</f>
        <v>#REF!</v>
      </c>
      <c r="G197" s="9" t="e">
        <f>SUM(G5:G196)</f>
        <v>#REF!</v>
      </c>
    </row>
    <row r="198" spans="1:7" ht="15.75" thickTop="1">
      <c r="B198" s="1"/>
      <c r="C198" s="1"/>
      <c r="D198" s="1"/>
      <c r="E198" s="1"/>
    </row>
    <row r="199" spans="1:7">
      <c r="A199" s="8" t="s">
        <v>76</v>
      </c>
      <c r="B199" s="1"/>
      <c r="C199" s="1"/>
      <c r="D199" s="1"/>
      <c r="E199" s="1"/>
    </row>
    <row r="200" spans="1:7">
      <c r="B200" s="1"/>
      <c r="C200" s="1"/>
      <c r="D200" s="1"/>
      <c r="E200" s="1"/>
    </row>
    <row r="201" spans="1:7">
      <c r="B201" s="1"/>
      <c r="C201" s="1"/>
      <c r="D201" s="1"/>
      <c r="E201" s="1"/>
    </row>
    <row r="202" spans="1:7">
      <c r="B202" s="1"/>
      <c r="C202" s="1"/>
      <c r="D202" s="1"/>
      <c r="E202" s="1"/>
    </row>
    <row r="203" spans="1:7">
      <c r="B203" s="1"/>
      <c r="C203" s="1"/>
      <c r="D203" s="1"/>
      <c r="E203" s="1"/>
    </row>
    <row r="204" spans="1:7">
      <c r="B204" s="1"/>
      <c r="C204" s="1"/>
      <c r="D204" s="1"/>
      <c r="E204" s="1"/>
    </row>
    <row r="205" spans="1:7">
      <c r="B205" s="1"/>
      <c r="C205" s="1"/>
      <c r="D205" s="1"/>
      <c r="E205" s="1"/>
    </row>
    <row r="206" spans="1:7">
      <c r="B206" s="1"/>
      <c r="C206" s="1"/>
      <c r="D206" s="1"/>
      <c r="E206" s="1"/>
    </row>
    <row r="207" spans="1:7">
      <c r="B207" s="1"/>
      <c r="C207" s="1"/>
      <c r="D207" s="1"/>
      <c r="E207" s="1"/>
    </row>
    <row r="208" spans="1:7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214"/>
  <sheetViews>
    <sheetView topLeftCell="A25" workbookViewId="0">
      <selection activeCell="F44" sqref="F44"/>
    </sheetView>
  </sheetViews>
  <sheetFormatPr defaultColWidth="45.140625" defaultRowHeight="15" outlineLevelCol="1"/>
  <cols>
    <col min="1" max="1" width="4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7" width="10" bestFit="1" customWidth="1"/>
    <col min="8" max="8" width="4.140625" bestFit="1" customWidth="1"/>
  </cols>
  <sheetData>
    <row r="1" spans="1:7">
      <c r="A1" s="10" t="e">
        <f>TEXT(#REF!,"MMMMMMMMM YYYY")</f>
        <v>#REF!</v>
      </c>
      <c r="B1" s="6"/>
      <c r="C1" s="6"/>
      <c r="D1" s="6"/>
      <c r="G1" t="s">
        <v>68</v>
      </c>
    </row>
    <row r="3" spans="1:7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7" s="3" customFormat="1">
      <c r="A4" s="7"/>
      <c r="B4" s="3" t="s">
        <v>70</v>
      </c>
      <c r="C4" s="3" t="s">
        <v>70</v>
      </c>
      <c r="D4" s="3" t="s">
        <v>71</v>
      </c>
    </row>
    <row r="5" spans="1:7">
      <c r="A5" s="8" t="e">
        <f ca="1">_xll.DBRA("RXLTM1:Account",D5,"ALIAS English")</f>
        <v>#NAME?</v>
      </c>
      <c r="B5" s="1" t="s">
        <v>6</v>
      </c>
      <c r="C5" s="1" t="str">
        <f>LEFT(B5,4)</f>
        <v>0301</v>
      </c>
      <c r="D5" s="1" t="s">
        <v>40</v>
      </c>
      <c r="E5" s="1" t="str">
        <f>LEFT(C5,4)&amp;"2"&amp;D5&amp;"00"</f>
        <v>03012173200</v>
      </c>
      <c r="F5" t="e">
        <f>IF(INDEX(#REF!,MATCH('JE - Acc Dep'!B5,#REF!,0),MATCH('JE - Acc Dep'!D5,#REF!,0)+3) &lt; 0, -INDEX(#REF!,MATCH('JE - Acc Dep'!B5,#REF!,0),MATCH('JE - Acc Dep'!D5,#REF!,0)+3),"")</f>
        <v>#REF!</v>
      </c>
      <c r="G5" t="e">
        <f>IF(INDEX(#REF!,MATCH('JE - Acc Dep'!B5,#REF!,0),MATCH('JE - Acc Dep'!D5,#REF!,0)+3) &gt; 0, INDEX(#REF!,MATCH('JE - Acc Dep'!B5,#REF!,0),MATCH('JE - Acc Dep'!D5,#REF!,0)+3),"")</f>
        <v>#REF!</v>
      </c>
    </row>
    <row r="6" spans="1:7">
      <c r="A6" s="8" t="e">
        <f ca="1">_xll.DBRA("RXLTM1:Account",D6,"ALIAS English")</f>
        <v>#NAME?</v>
      </c>
      <c r="B6" s="1" t="s">
        <v>23</v>
      </c>
      <c r="C6" s="1" t="str">
        <f t="shared" ref="C6:C22" si="0">LEFT(B6,4)</f>
        <v>0302</v>
      </c>
      <c r="D6" s="1" t="s">
        <v>40</v>
      </c>
      <c r="E6" s="1" t="str">
        <f t="shared" ref="E6:E22" si="1">LEFT(C6,4)&amp;"2"&amp;D6&amp;"00"</f>
        <v>03022173200</v>
      </c>
      <c r="F6" t="e">
        <f>IF(INDEX(#REF!,MATCH('JE - Acc Dep'!B6,#REF!,0),MATCH('JE - Acc Dep'!D6,#REF!,0)+3) &lt; 0, -INDEX(#REF!,MATCH('JE - Acc Dep'!B6,#REF!,0),MATCH('JE - Acc Dep'!D6,#REF!,0)+3),"")</f>
        <v>#REF!</v>
      </c>
      <c r="G6" t="e">
        <f>IF(INDEX(#REF!,MATCH('JE - Acc Dep'!B6,#REF!,0),MATCH('JE - Acc Dep'!D6,#REF!,0)+3) &gt; 0, INDEX(#REF!,MATCH('JE - Acc Dep'!B6,#REF!,0),MATCH('JE - Acc Dep'!D6,#REF!,0)+3),"")</f>
        <v>#REF!</v>
      </c>
    </row>
    <row r="7" spans="1:7">
      <c r="A7" s="8" t="e">
        <f ca="1">_xll.DBRA("RXLTM1:Account",D7,"ALIAS English")</f>
        <v>#NAME?</v>
      </c>
      <c r="B7" s="1" t="s">
        <v>7</v>
      </c>
      <c r="C7" s="1" t="str">
        <f t="shared" si="0"/>
        <v>0303</v>
      </c>
      <c r="D7" s="1" t="s">
        <v>40</v>
      </c>
      <c r="E7" s="1" t="str">
        <f t="shared" si="1"/>
        <v>03032173200</v>
      </c>
      <c r="F7" t="e">
        <f>IF(INDEX(#REF!,MATCH('JE - Acc Dep'!B7,#REF!,0),MATCH('JE - Acc Dep'!D7,#REF!,0)+3) &lt; 0, -INDEX(#REF!,MATCH('JE - Acc Dep'!B7,#REF!,0),MATCH('JE - Acc Dep'!D7,#REF!,0)+3),"")</f>
        <v>#REF!</v>
      </c>
      <c r="G7" t="e">
        <f>IF(INDEX(#REF!,MATCH('JE - Acc Dep'!B7,#REF!,0),MATCH('JE - Acc Dep'!D7,#REF!,0)+3) &gt; 0, INDEX(#REF!,MATCH('JE - Acc Dep'!B7,#REF!,0),MATCH('JE - Acc Dep'!D7,#REF!,0)+3),"")</f>
        <v>#REF!</v>
      </c>
    </row>
    <row r="8" spans="1:7">
      <c r="A8" s="8" t="e">
        <f ca="1">_xll.DBRA("RXLTM1:Account",D8,"ALIAS English")</f>
        <v>#NAME?</v>
      </c>
      <c r="B8" s="1" t="s">
        <v>8</v>
      </c>
      <c r="C8" s="1" t="str">
        <f t="shared" si="0"/>
        <v>0304</v>
      </c>
      <c r="D8" s="1" t="s">
        <v>40</v>
      </c>
      <c r="E8" s="1" t="str">
        <f t="shared" si="1"/>
        <v>03042173200</v>
      </c>
      <c r="F8" t="e">
        <f>IF(INDEX(#REF!,MATCH('JE - Acc Dep'!B8,#REF!,0),MATCH('JE - Acc Dep'!D8,#REF!,0)+3) &lt; 0, -INDEX(#REF!,MATCH('JE - Acc Dep'!B8,#REF!,0),MATCH('JE - Acc Dep'!D8,#REF!,0)+3),"")</f>
        <v>#REF!</v>
      </c>
      <c r="G8" t="e">
        <f>IF(INDEX(#REF!,MATCH('JE - Acc Dep'!B8,#REF!,0),MATCH('JE - Acc Dep'!D8,#REF!,0)+3) &gt; 0, INDEX(#REF!,MATCH('JE - Acc Dep'!B8,#REF!,0),MATCH('JE - Acc Dep'!D8,#REF!,0)+3),"")</f>
        <v>#REF!</v>
      </c>
    </row>
    <row r="9" spans="1:7">
      <c r="A9" s="8" t="e">
        <f ca="1">_xll.DBRA("RXLTM1:Account",D9,"ALIAS English")</f>
        <v>#NAME?</v>
      </c>
      <c r="B9" s="1" t="s">
        <v>9</v>
      </c>
      <c r="C9" s="1" t="str">
        <f t="shared" si="0"/>
        <v>0305</v>
      </c>
      <c r="D9" s="1" t="s">
        <v>40</v>
      </c>
      <c r="E9" s="1" t="str">
        <f t="shared" si="1"/>
        <v>03052173200</v>
      </c>
      <c r="F9" t="e">
        <f>IF(INDEX(#REF!,MATCH('JE - Acc Dep'!B9,#REF!,0),MATCH('JE - Acc Dep'!D9,#REF!,0)+3) &lt; 0, -INDEX(#REF!,MATCH('JE - Acc Dep'!B9,#REF!,0),MATCH('JE - Acc Dep'!D9,#REF!,0)+3),"")</f>
        <v>#REF!</v>
      </c>
      <c r="G9" t="e">
        <f>IF(INDEX(#REF!,MATCH('JE - Acc Dep'!B9,#REF!,0),MATCH('JE - Acc Dep'!D9,#REF!,0)+3) &gt; 0, INDEX(#REF!,MATCH('JE - Acc Dep'!B9,#REF!,0),MATCH('JE - Acc Dep'!D9,#REF!,0)+3),"")</f>
        <v>#REF!</v>
      </c>
    </row>
    <row r="10" spans="1:7">
      <c r="A10" s="8" t="e">
        <f ca="1">_xll.DBRA("RXLTM1:Account",D10,"ALIAS English")</f>
        <v>#NAME?</v>
      </c>
      <c r="B10" s="1" t="s">
        <v>10</v>
      </c>
      <c r="C10" s="1" t="str">
        <f t="shared" si="0"/>
        <v>0306</v>
      </c>
      <c r="D10" s="1" t="s">
        <v>40</v>
      </c>
      <c r="E10" s="1" t="str">
        <f t="shared" si="1"/>
        <v>03062173200</v>
      </c>
      <c r="F10" t="e">
        <f>IF(INDEX(#REF!,MATCH('JE - Acc Dep'!B10,#REF!,0),MATCH('JE - Acc Dep'!D10,#REF!,0)+3) &lt; 0, -INDEX(#REF!,MATCH('JE - Acc Dep'!B10,#REF!,0),MATCH('JE - Acc Dep'!D10,#REF!,0)+3),"")</f>
        <v>#REF!</v>
      </c>
      <c r="G10" t="e">
        <f>IF(INDEX(#REF!,MATCH('JE - Acc Dep'!B10,#REF!,0),MATCH('JE - Acc Dep'!D10,#REF!,0)+3) &gt; 0, INDEX(#REF!,MATCH('JE - Acc Dep'!B10,#REF!,0),MATCH('JE - Acc Dep'!D10,#REF!,0)+3),"")</f>
        <v>#REF!</v>
      </c>
    </row>
    <row r="11" spans="1:7">
      <c r="A11" s="8" t="e">
        <f ca="1">_xll.DBRA("RXLTM1:Account",D11,"ALIAS English")</f>
        <v>#NAME?</v>
      </c>
      <c r="B11" s="1" t="s">
        <v>11</v>
      </c>
      <c r="C11" s="1" t="str">
        <f t="shared" si="0"/>
        <v>0308</v>
      </c>
      <c r="D11" s="1" t="s">
        <v>40</v>
      </c>
      <c r="E11" s="1" t="str">
        <f t="shared" si="1"/>
        <v>03082173200</v>
      </c>
      <c r="F11" t="e">
        <f>IF(INDEX(#REF!,MATCH('JE - Acc Dep'!B11,#REF!,0),MATCH('JE - Acc Dep'!D11,#REF!,0)+3) &lt; 0, -INDEX(#REF!,MATCH('JE - Acc Dep'!B11,#REF!,0),MATCH('JE - Acc Dep'!D11,#REF!,0)+3),"")</f>
        <v>#REF!</v>
      </c>
      <c r="G11" t="e">
        <f>IF(INDEX(#REF!,MATCH('JE - Acc Dep'!B11,#REF!,0),MATCH('JE - Acc Dep'!D11,#REF!,0)+3) &gt; 0, INDEX(#REF!,MATCH('JE - Acc Dep'!B11,#REF!,0),MATCH('JE - Acc Dep'!D11,#REF!,0)+3),"")</f>
        <v>#REF!</v>
      </c>
    </row>
    <row r="12" spans="1:7">
      <c r="A12" s="8" t="e">
        <f ca="1">_xll.DBRA("RXLTM1:Account",D12,"ALIAS English")</f>
        <v>#NAME?</v>
      </c>
      <c r="B12" s="1" t="s">
        <v>12</v>
      </c>
      <c r="C12" s="1" t="str">
        <f t="shared" si="0"/>
        <v>0309</v>
      </c>
      <c r="D12" s="1" t="s">
        <v>40</v>
      </c>
      <c r="E12" s="1" t="str">
        <f t="shared" si="1"/>
        <v>03092173200</v>
      </c>
      <c r="F12" t="e">
        <f>IF(INDEX(#REF!,MATCH('JE - Acc Dep'!B12,#REF!,0),MATCH('JE - Acc Dep'!D12,#REF!,0)+3) &lt; 0, -INDEX(#REF!,MATCH('JE - Acc Dep'!B12,#REF!,0),MATCH('JE - Acc Dep'!D12,#REF!,0)+3),"")</f>
        <v>#REF!</v>
      </c>
      <c r="G12" t="e">
        <f>IF(INDEX(#REF!,MATCH('JE - Acc Dep'!B12,#REF!,0),MATCH('JE - Acc Dep'!D12,#REF!,0)+3) &gt; 0, INDEX(#REF!,MATCH('JE - Acc Dep'!B12,#REF!,0),MATCH('JE - Acc Dep'!D12,#REF!,0)+3),"")</f>
        <v>#REF!</v>
      </c>
    </row>
    <row r="13" spans="1:7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40</v>
      </c>
      <c r="E13" s="1" t="str">
        <f t="shared" si="1"/>
        <v>03112173200</v>
      </c>
      <c r="F13" t="e">
        <f>IF(INDEX(#REF!,MATCH('JE - Acc Dep'!B13,#REF!,0),MATCH('JE - Acc Dep'!D13,#REF!,0)+3) &lt; 0, -INDEX(#REF!,MATCH('JE - Acc Dep'!B13,#REF!,0),MATCH('JE - Acc Dep'!D13,#REF!,0)+3),"")</f>
        <v>#REF!</v>
      </c>
      <c r="G13" t="e">
        <f>IF(INDEX(#REF!,MATCH('JE - Acc Dep'!B13,#REF!,0),MATCH('JE - Acc Dep'!D13,#REF!,0)+3) &gt; 0, INDEX(#REF!,MATCH('JE - Acc Dep'!B13,#REF!,0),MATCH('JE - Acc Dep'!D13,#REF!,0)+3),"")</f>
        <v>#REF!</v>
      </c>
    </row>
    <row r="14" spans="1:7">
      <c r="A14" s="8" t="e">
        <f ca="1">_xll.DBRA("RXLTM1:Account",D14,"ALIAS English")</f>
        <v>#NAME?</v>
      </c>
      <c r="B14" s="1" t="s">
        <v>14</v>
      </c>
      <c r="C14" s="1" t="str">
        <f t="shared" si="0"/>
        <v>0321</v>
      </c>
      <c r="D14" s="1" t="s">
        <v>40</v>
      </c>
      <c r="E14" s="1" t="str">
        <f t="shared" si="1"/>
        <v>03212173200</v>
      </c>
      <c r="F14" t="e">
        <f>IF(INDEX(#REF!,MATCH('JE - Acc Dep'!B14,#REF!,0),MATCH('JE - Acc Dep'!D14,#REF!,0)+3) &lt; 0, -INDEX(#REF!,MATCH('JE - Acc Dep'!B14,#REF!,0),MATCH('JE - Acc Dep'!D14,#REF!,0)+3),"")</f>
        <v>#REF!</v>
      </c>
      <c r="G14" t="e">
        <f>IF(INDEX(#REF!,MATCH('JE - Acc Dep'!B14,#REF!,0),MATCH('JE - Acc Dep'!D14,#REF!,0)+3) &gt; 0, INDEX(#REF!,MATCH('JE - Acc Dep'!B14,#REF!,0),MATCH('JE - Acc Dep'!D14,#REF!,0)+3),"")</f>
        <v>#REF!</v>
      </c>
    </row>
    <row r="15" spans="1:7">
      <c r="A15" s="8" t="e">
        <f ca="1">_xll.DBRA("RXLTM1:Account",D15,"ALIAS English")</f>
        <v>#NAME?</v>
      </c>
      <c r="B15" s="1" t="s">
        <v>15</v>
      </c>
      <c r="C15" s="1" t="str">
        <f t="shared" si="0"/>
        <v>0322</v>
      </c>
      <c r="D15" s="1" t="s">
        <v>40</v>
      </c>
      <c r="E15" s="1" t="str">
        <f t="shared" si="1"/>
        <v>03222173200</v>
      </c>
      <c r="F15" t="e">
        <f>IF(INDEX(#REF!,MATCH('JE - Acc Dep'!B15,#REF!,0),MATCH('JE - Acc Dep'!D15,#REF!,0)+3) &lt; 0, -INDEX(#REF!,MATCH('JE - Acc Dep'!B15,#REF!,0),MATCH('JE - Acc Dep'!D15,#REF!,0)+3),"")</f>
        <v>#REF!</v>
      </c>
      <c r="G15" t="e">
        <f>IF(INDEX(#REF!,MATCH('JE - Acc Dep'!B15,#REF!,0),MATCH('JE - Acc Dep'!D15,#REF!,0)+3) &gt; 0, INDEX(#REF!,MATCH('JE - Acc Dep'!B15,#REF!,0),MATCH('JE - Acc Dep'!D15,#REF!,0)+3),"")</f>
        <v>#REF!</v>
      </c>
    </row>
    <row r="16" spans="1:7">
      <c r="A16" s="8" t="e">
        <f ca="1">_xll.DBRA("RXLTM1:Account",D16,"ALIAS English")</f>
        <v>#NAME?</v>
      </c>
      <c r="B16" s="1" t="s">
        <v>16</v>
      </c>
      <c r="C16" s="1" t="str">
        <f t="shared" si="0"/>
        <v>0323</v>
      </c>
      <c r="D16" s="1" t="s">
        <v>40</v>
      </c>
      <c r="E16" s="1" t="str">
        <f t="shared" si="1"/>
        <v>03232173200</v>
      </c>
      <c r="F16" t="e">
        <f>IF(INDEX(#REF!,MATCH('JE - Acc Dep'!B16,#REF!,0),MATCH('JE - Acc Dep'!D16,#REF!,0)+3) &lt; 0, -INDEX(#REF!,MATCH('JE - Acc Dep'!B16,#REF!,0),MATCH('JE - Acc Dep'!D16,#REF!,0)+3),"")</f>
        <v>#REF!</v>
      </c>
      <c r="G16" t="e">
        <f>IF(INDEX(#REF!,MATCH('JE - Acc Dep'!B16,#REF!,0),MATCH('JE - Acc Dep'!D16,#REF!,0)+3) &gt; 0, INDEX(#REF!,MATCH('JE - Acc Dep'!B16,#REF!,0),MATCH('JE - Acc Dep'!D16,#REF!,0)+3),"")</f>
        <v>#REF!</v>
      </c>
    </row>
    <row r="17" spans="1:7">
      <c r="A17" s="8" t="e">
        <f ca="1">_xll.DBRA("RXLTM1:Account",D17,"ALIAS English")</f>
        <v>#NAME?</v>
      </c>
      <c r="B17" s="1" t="s">
        <v>17</v>
      </c>
      <c r="C17" s="1" t="str">
        <f t="shared" si="0"/>
        <v>0324</v>
      </c>
      <c r="D17" s="1" t="s">
        <v>40</v>
      </c>
      <c r="E17" s="1" t="str">
        <f t="shared" si="1"/>
        <v>03242173200</v>
      </c>
      <c r="F17" t="e">
        <f>IF(INDEX(#REF!,MATCH('JE - Acc Dep'!B17,#REF!,0),MATCH('JE - Acc Dep'!D17,#REF!,0)+3) &lt; 0, -INDEX(#REF!,MATCH('JE - Acc Dep'!B17,#REF!,0),MATCH('JE - Acc Dep'!D17,#REF!,0)+3),"")</f>
        <v>#REF!</v>
      </c>
      <c r="G17" t="e">
        <f>IF(INDEX(#REF!,MATCH('JE - Acc Dep'!B17,#REF!,0),MATCH('JE - Acc Dep'!D17,#REF!,0)+3) &gt; 0, INDEX(#REF!,MATCH('JE - Acc Dep'!B17,#REF!,0),MATCH('JE - Acc Dep'!D17,#REF!,0)+3),"")</f>
        <v>#REF!</v>
      </c>
    </row>
    <row r="18" spans="1:7">
      <c r="A18" s="8" t="e">
        <f ca="1">_xll.DBRA("RXLTM1:Account",D18,"ALIAS English")</f>
        <v>#NAME?</v>
      </c>
      <c r="B18" s="1" t="s">
        <v>18</v>
      </c>
      <c r="C18" s="1" t="str">
        <f t="shared" si="0"/>
        <v>0325</v>
      </c>
      <c r="D18" s="1" t="s">
        <v>40</v>
      </c>
      <c r="E18" s="1" t="str">
        <f t="shared" si="1"/>
        <v>03252173200</v>
      </c>
      <c r="F18" t="e">
        <f>IF(INDEX(#REF!,MATCH('JE - Acc Dep'!B18,#REF!,0),MATCH('JE - Acc Dep'!D18,#REF!,0)+3) &lt; 0, -INDEX(#REF!,MATCH('JE - Acc Dep'!B18,#REF!,0),MATCH('JE - Acc Dep'!D18,#REF!,0)+3),"")</f>
        <v>#REF!</v>
      </c>
      <c r="G18" t="e">
        <f>IF(INDEX(#REF!,MATCH('JE - Acc Dep'!B18,#REF!,0),MATCH('JE - Acc Dep'!D18,#REF!,0)+3) &gt; 0, INDEX(#REF!,MATCH('JE - Acc Dep'!B18,#REF!,0),MATCH('JE - Acc Dep'!D18,#REF!,0)+3),"")</f>
        <v>#REF!</v>
      </c>
    </row>
    <row r="19" spans="1:7">
      <c r="A19" s="8" t="e">
        <f ca="1">_xll.DBRA("RXLTM1:Account",D19,"ALIAS English")</f>
        <v>#NAME?</v>
      </c>
      <c r="B19" s="1" t="s">
        <v>19</v>
      </c>
      <c r="C19" s="1" t="str">
        <f t="shared" si="0"/>
        <v>0326</v>
      </c>
      <c r="D19" s="1" t="s">
        <v>40</v>
      </c>
      <c r="E19" s="1" t="str">
        <f t="shared" si="1"/>
        <v>03262173200</v>
      </c>
      <c r="F19" t="e">
        <f>IF(INDEX(#REF!,MATCH('JE - Acc Dep'!B19,#REF!,0),MATCH('JE - Acc Dep'!D19,#REF!,0)+3) &lt; 0, -INDEX(#REF!,MATCH('JE - Acc Dep'!B19,#REF!,0),MATCH('JE - Acc Dep'!D19,#REF!,0)+3),"")</f>
        <v>#REF!</v>
      </c>
      <c r="G19" t="e">
        <f>IF(INDEX(#REF!,MATCH('JE - Acc Dep'!B19,#REF!,0),MATCH('JE - Acc Dep'!D19,#REF!,0)+3) &gt; 0, INDEX(#REF!,MATCH('JE - Acc Dep'!B19,#REF!,0),MATCH('JE - Acc Dep'!D19,#REF!,0)+3),"")</f>
        <v>#REF!</v>
      </c>
    </row>
    <row r="20" spans="1:7">
      <c r="A20" s="8" t="e">
        <f ca="1">_xll.DBRA("RXLTM1:Account",D20,"ALIAS English")</f>
        <v>#NAME?</v>
      </c>
      <c r="B20" s="1" t="s">
        <v>20</v>
      </c>
      <c r="C20" s="1" t="str">
        <f t="shared" si="0"/>
        <v>0328</v>
      </c>
      <c r="D20" s="1" t="s">
        <v>40</v>
      </c>
      <c r="E20" s="1" t="str">
        <f t="shared" si="1"/>
        <v>03282173200</v>
      </c>
      <c r="F20" t="e">
        <f>IF(INDEX(#REF!,MATCH('JE - Acc Dep'!B20,#REF!,0),MATCH('JE - Acc Dep'!D20,#REF!,0)+3) &lt; 0, -INDEX(#REF!,MATCH('JE - Acc Dep'!B20,#REF!,0),MATCH('JE - Acc Dep'!D20,#REF!,0)+3),"")</f>
        <v>#REF!</v>
      </c>
      <c r="G20" t="e">
        <f>IF(INDEX(#REF!,MATCH('JE - Acc Dep'!B20,#REF!,0),MATCH('JE - Acc Dep'!D20,#REF!,0)+3) &gt; 0, INDEX(#REF!,MATCH('JE - Acc Dep'!B20,#REF!,0),MATCH('JE - Acc Dep'!D20,#REF!,0)+3),"")</f>
        <v>#REF!</v>
      </c>
    </row>
    <row r="21" spans="1:7">
      <c r="A21" s="8" t="e">
        <f ca="1">_xll.DBRA("RXLTM1:Account",D21,"ALIAS English")</f>
        <v>#NAME?</v>
      </c>
      <c r="B21" s="1" t="s">
        <v>21</v>
      </c>
      <c r="C21" s="1" t="str">
        <f t="shared" si="0"/>
        <v>0329</v>
      </c>
      <c r="D21" s="1" t="s">
        <v>40</v>
      </c>
      <c r="E21" s="1" t="str">
        <f t="shared" si="1"/>
        <v>03292173200</v>
      </c>
      <c r="F21" t="e">
        <f>IF(INDEX(#REF!,MATCH('JE - Acc Dep'!B21,#REF!,0),MATCH('JE - Acc Dep'!D21,#REF!,0)+3) &lt; 0, -INDEX(#REF!,MATCH('JE - Acc Dep'!B21,#REF!,0),MATCH('JE - Acc Dep'!D21,#REF!,0)+3),"")</f>
        <v>#REF!</v>
      </c>
      <c r="G21" t="e">
        <f>IF(INDEX(#REF!,MATCH('JE - Acc Dep'!B21,#REF!,0),MATCH('JE - Acc Dep'!D21,#REF!,0)+3) &gt; 0, INDEX(#REF!,MATCH('JE - Acc Dep'!B21,#REF!,0),MATCH('JE - Acc Dep'!D21,#REF!,0)+3),"")</f>
        <v>#REF!</v>
      </c>
    </row>
    <row r="22" spans="1:7">
      <c r="A22" s="8" t="e">
        <f ca="1">_xll.DBRA("RXLTM1:Account",D22,"ALIAS English")</f>
        <v>#NAME?</v>
      </c>
      <c r="B22" s="1" t="s">
        <v>22</v>
      </c>
      <c r="C22" s="1" t="str">
        <f t="shared" si="0"/>
        <v>0330</v>
      </c>
      <c r="D22" s="1" t="s">
        <v>40</v>
      </c>
      <c r="E22" s="1" t="str">
        <f t="shared" si="1"/>
        <v>03302173200</v>
      </c>
      <c r="F22" t="e">
        <f>IF(INDEX(#REF!,MATCH('JE - Acc Dep'!B22,#REF!,0),MATCH('JE - Acc Dep'!D22,#REF!,0)+3) &lt; 0, -INDEX(#REF!,MATCH('JE - Acc Dep'!B22,#REF!,0),MATCH('JE - Acc Dep'!D22,#REF!,0)+3),"")</f>
        <v>#REF!</v>
      </c>
      <c r="G22" t="e">
        <f>IF(INDEX(#REF!,MATCH('JE - Acc Dep'!B22,#REF!,0),MATCH('JE - Acc Dep'!D22,#REF!,0)+3) &gt; 0, INDEX(#REF!,MATCH('JE - Acc Dep'!B22,#REF!,0),MATCH('JE - Acc Dep'!D22,#REF!,0)+3),"")</f>
        <v>#REF!</v>
      </c>
    </row>
    <row r="24" spans="1:7">
      <c r="A24" s="8" t="e">
        <f ca="1">_xll.DBRA("RXLTM1:Account",D24,"ALIAS English")</f>
        <v>#NAME?</v>
      </c>
      <c r="B24" s="1" t="s">
        <v>6</v>
      </c>
      <c r="C24" s="1" t="str">
        <f>LEFT(B24,4)</f>
        <v>0301</v>
      </c>
      <c r="D24" s="1" t="s">
        <v>80</v>
      </c>
      <c r="E24" s="1" t="str">
        <f>LEFT(C24,4)&amp;"2"&amp;D24&amp;"00"</f>
        <v>03012174200</v>
      </c>
      <c r="F24" t="e">
        <f>IF(INDEX(#REF!,MATCH('JE - Acc Dep'!B24,#REF!,0),MATCH('JE - Acc Dep'!D24,#REF!,0)+3) &lt; 0, -INDEX(#REF!,MATCH('JE - Acc Dep'!B24,#REF!,0),MATCH('JE - Acc Dep'!D24,#REF!,0)+3),"")</f>
        <v>#REF!</v>
      </c>
      <c r="G24" t="e">
        <f>IF(INDEX(#REF!,MATCH('JE - Acc Dep'!B24,#REF!,0),MATCH('JE - Acc Dep'!D24,#REF!,0)+3) &gt; 0, INDEX(#REF!,MATCH('JE - Acc Dep'!B24,#REF!,0),MATCH('JE - Acc Dep'!D24,#REF!,0)+3),"")</f>
        <v>#REF!</v>
      </c>
    </row>
    <row r="25" spans="1:7">
      <c r="A25" s="8" t="e">
        <f ca="1">_xll.DBRA("RXLTM1:Account",D25,"ALIAS English")</f>
        <v>#NAME?</v>
      </c>
      <c r="B25" s="1" t="s">
        <v>23</v>
      </c>
      <c r="C25" s="1" t="str">
        <f t="shared" ref="C25:C31" si="2">LEFT(B25,4)</f>
        <v>0302</v>
      </c>
      <c r="D25" s="1" t="s">
        <v>80</v>
      </c>
      <c r="E25" s="1" t="str">
        <f t="shared" ref="E25:E41" si="3">LEFT(C25,4)&amp;"2"&amp;D25&amp;"00"</f>
        <v>03022174200</v>
      </c>
      <c r="F25" t="e">
        <f>IF(INDEX(#REF!,MATCH('JE - Acc Dep'!B25,#REF!,0),MATCH('JE - Acc Dep'!D25,#REF!,0)+3) &lt; 0, -INDEX(#REF!,MATCH('JE - Acc Dep'!B25,#REF!,0),MATCH('JE - Acc Dep'!D25,#REF!,0)+3),"")</f>
        <v>#REF!</v>
      </c>
      <c r="G25" t="e">
        <f>IF(INDEX(#REF!,MATCH('JE - Acc Dep'!B25,#REF!,0),MATCH('JE - Acc Dep'!D25,#REF!,0)+3) &gt; 0, INDEX(#REF!,MATCH('JE - Acc Dep'!B25,#REF!,0),MATCH('JE - Acc Dep'!D25,#REF!,0)+3),"")</f>
        <v>#REF!</v>
      </c>
    </row>
    <row r="26" spans="1:7">
      <c r="A26" s="8" t="e">
        <f ca="1">_xll.DBRA("RXLTM1:Account",D26,"ALIAS English")</f>
        <v>#NAME?</v>
      </c>
      <c r="B26" s="1" t="s">
        <v>7</v>
      </c>
      <c r="C26" s="1" t="str">
        <f t="shared" si="2"/>
        <v>0303</v>
      </c>
      <c r="D26" s="1" t="s">
        <v>80</v>
      </c>
      <c r="E26" s="1" t="str">
        <f t="shared" si="3"/>
        <v>03032174200</v>
      </c>
      <c r="F26" t="e">
        <f>IF(INDEX(#REF!,MATCH('JE - Acc Dep'!B26,#REF!,0),MATCH('JE - Acc Dep'!D26,#REF!,0)+3) &lt; 0, -INDEX(#REF!,MATCH('JE - Acc Dep'!B26,#REF!,0),MATCH('JE - Acc Dep'!D26,#REF!,0)+3),"")</f>
        <v>#REF!</v>
      </c>
      <c r="G26" t="e">
        <f>IF(INDEX(#REF!,MATCH('JE - Acc Dep'!B26,#REF!,0),MATCH('JE - Acc Dep'!D26,#REF!,0)+3) &gt; 0, INDEX(#REF!,MATCH('JE - Acc Dep'!B26,#REF!,0),MATCH('JE - Acc Dep'!D26,#REF!,0)+3),"")</f>
        <v>#REF!</v>
      </c>
    </row>
    <row r="27" spans="1:7">
      <c r="A27" s="8" t="e">
        <f ca="1">_xll.DBRA("RXLTM1:Account",D27,"ALIAS English")</f>
        <v>#NAME?</v>
      </c>
      <c r="B27" s="1" t="s">
        <v>8</v>
      </c>
      <c r="C27" s="1" t="str">
        <f t="shared" si="2"/>
        <v>0304</v>
      </c>
      <c r="D27" s="1" t="s">
        <v>80</v>
      </c>
      <c r="E27" s="1" t="str">
        <f t="shared" si="3"/>
        <v>03042174200</v>
      </c>
      <c r="F27" t="e">
        <f>IF(INDEX(#REF!,MATCH('JE - Acc Dep'!B27,#REF!,0),MATCH('JE - Acc Dep'!D27,#REF!,0)+3) &lt; 0, -INDEX(#REF!,MATCH('JE - Acc Dep'!B27,#REF!,0),MATCH('JE - Acc Dep'!D27,#REF!,0)+3),"")</f>
        <v>#REF!</v>
      </c>
      <c r="G27" t="e">
        <f>IF(INDEX(#REF!,MATCH('JE - Acc Dep'!B27,#REF!,0),MATCH('JE - Acc Dep'!D27,#REF!,0)+3) &gt; 0, INDEX(#REF!,MATCH('JE - Acc Dep'!B27,#REF!,0),MATCH('JE - Acc Dep'!D27,#REF!,0)+3),"")</f>
        <v>#REF!</v>
      </c>
    </row>
    <row r="28" spans="1:7">
      <c r="A28" s="8" t="e">
        <f ca="1">_xll.DBRA("RXLTM1:Account",D28,"ALIAS English")</f>
        <v>#NAME?</v>
      </c>
      <c r="B28" s="1" t="s">
        <v>9</v>
      </c>
      <c r="C28" s="1" t="str">
        <f t="shared" si="2"/>
        <v>0305</v>
      </c>
      <c r="D28" s="1" t="s">
        <v>80</v>
      </c>
      <c r="E28" s="1" t="str">
        <f t="shared" si="3"/>
        <v>03052174200</v>
      </c>
      <c r="F28" t="e">
        <f>IF(INDEX(#REF!,MATCH('JE - Acc Dep'!B28,#REF!,0),MATCH('JE - Acc Dep'!D28,#REF!,0)+3) &lt; 0, -INDEX(#REF!,MATCH('JE - Acc Dep'!B28,#REF!,0),MATCH('JE - Acc Dep'!D28,#REF!,0)+3),"")</f>
        <v>#REF!</v>
      </c>
      <c r="G28" t="e">
        <f>IF(INDEX(#REF!,MATCH('JE - Acc Dep'!B28,#REF!,0),MATCH('JE - Acc Dep'!D28,#REF!,0)+3) &gt; 0, INDEX(#REF!,MATCH('JE - Acc Dep'!B28,#REF!,0),MATCH('JE - Acc Dep'!D28,#REF!,0)+3),"")</f>
        <v>#REF!</v>
      </c>
    </row>
    <row r="29" spans="1:7">
      <c r="A29" s="8" t="e">
        <f ca="1">_xll.DBRA("RXLTM1:Account",D29,"ALIAS English")</f>
        <v>#NAME?</v>
      </c>
      <c r="B29" s="1" t="s">
        <v>10</v>
      </c>
      <c r="C29" s="1" t="str">
        <f t="shared" si="2"/>
        <v>0306</v>
      </c>
      <c r="D29" s="1" t="s">
        <v>80</v>
      </c>
      <c r="E29" s="1" t="str">
        <f t="shared" si="3"/>
        <v>03062174200</v>
      </c>
      <c r="F29" t="e">
        <f>IF(INDEX(#REF!,MATCH('JE - Acc Dep'!B29,#REF!,0),MATCH('JE - Acc Dep'!D29,#REF!,0)+3) &lt; 0, -INDEX(#REF!,MATCH('JE - Acc Dep'!B29,#REF!,0),MATCH('JE - Acc Dep'!D29,#REF!,0)+3),"")</f>
        <v>#REF!</v>
      </c>
      <c r="G29" t="e">
        <f>IF(INDEX(#REF!,MATCH('JE - Acc Dep'!B29,#REF!,0),MATCH('JE - Acc Dep'!D29,#REF!,0)+3) &gt; 0, INDEX(#REF!,MATCH('JE - Acc Dep'!B29,#REF!,0),MATCH('JE - Acc Dep'!D29,#REF!,0)+3),"")</f>
        <v>#REF!</v>
      </c>
    </row>
    <row r="30" spans="1:7">
      <c r="A30" s="8" t="e">
        <f ca="1">_xll.DBRA("RXLTM1:Account",D30,"ALIAS English")</f>
        <v>#NAME?</v>
      </c>
      <c r="B30" s="1" t="s">
        <v>11</v>
      </c>
      <c r="C30" s="1" t="str">
        <f t="shared" si="2"/>
        <v>0308</v>
      </c>
      <c r="D30" s="1" t="s">
        <v>80</v>
      </c>
      <c r="E30" s="1" t="str">
        <f t="shared" si="3"/>
        <v>03082174200</v>
      </c>
      <c r="F30" t="e">
        <f>IF(INDEX(#REF!,MATCH('JE - Acc Dep'!B30,#REF!,0),MATCH('JE - Acc Dep'!D30,#REF!,0)+3) &lt; 0, -INDEX(#REF!,MATCH('JE - Acc Dep'!B30,#REF!,0),MATCH('JE - Acc Dep'!D30,#REF!,0)+3),"")</f>
        <v>#REF!</v>
      </c>
      <c r="G30" t="e">
        <f>IF(INDEX(#REF!,MATCH('JE - Acc Dep'!B30,#REF!,0),MATCH('JE - Acc Dep'!D30,#REF!,0)+3) &gt; 0, INDEX(#REF!,MATCH('JE - Acc Dep'!B30,#REF!,0),MATCH('JE - Acc Dep'!D30,#REF!,0)+3),"")</f>
        <v>#REF!</v>
      </c>
    </row>
    <row r="31" spans="1:7">
      <c r="A31" s="8" t="e">
        <f ca="1">_xll.DBRA("RXLTM1:Account",D31,"ALIAS English")</f>
        <v>#NAME?</v>
      </c>
      <c r="B31" s="1" t="s">
        <v>12</v>
      </c>
      <c r="C31" s="1" t="str">
        <f t="shared" si="2"/>
        <v>0309</v>
      </c>
      <c r="D31" s="1" t="s">
        <v>80</v>
      </c>
      <c r="E31" s="1" t="str">
        <f t="shared" si="3"/>
        <v>03092174200</v>
      </c>
      <c r="F31" t="e">
        <f>IF(INDEX(#REF!,MATCH('JE - Acc Dep'!B31,#REF!,0),MATCH('JE - Acc Dep'!D31,#REF!,0)+3) &lt; 0, -INDEX(#REF!,MATCH('JE - Acc Dep'!B31,#REF!,0),MATCH('JE - Acc Dep'!D31,#REF!,0)+3),"")</f>
        <v>#REF!</v>
      </c>
      <c r="G31" t="e">
        <f>IF(INDEX(#REF!,MATCH('JE - Acc Dep'!B31,#REF!,0),MATCH('JE - Acc Dep'!D31,#REF!,0)+3) &gt; 0, INDEX(#REF!,MATCH('JE - Acc Dep'!B31,#REF!,0),MATCH('JE - Acc Dep'!D31,#REF!,0)+3),"")</f>
        <v>#REF!</v>
      </c>
    </row>
    <row r="32" spans="1:7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80</v>
      </c>
      <c r="E32" s="1" t="str">
        <f t="shared" si="3"/>
        <v>03112174200</v>
      </c>
      <c r="F32" t="e">
        <f>IF(INDEX(#REF!,MATCH('JE - Acc Dep'!B32,#REF!,0),MATCH('JE - Acc Dep'!D32,#REF!,0)+3) &lt; 0, -INDEX(#REF!,MATCH('JE - Acc Dep'!B32,#REF!,0),MATCH('JE - Acc Dep'!D32,#REF!,0)+3),"")</f>
        <v>#REF!</v>
      </c>
      <c r="G32" t="e">
        <f>IF(INDEX(#REF!,MATCH('JE - Acc Dep'!B32,#REF!,0),MATCH('JE - Acc Dep'!D32,#REF!,0)+3) &gt; 0, INDEX(#REF!,MATCH('JE - Acc Dep'!B32,#REF!,0),MATCH('JE - Acc Dep'!D32,#REF!,0)+3),"")</f>
        <v>#REF!</v>
      </c>
    </row>
    <row r="33" spans="1:7">
      <c r="A33" s="8" t="e">
        <f ca="1">_xll.DBRA("RXLTM1:Account",D33,"ALIAS English")</f>
        <v>#NAME?</v>
      </c>
      <c r="B33" s="1" t="s">
        <v>14</v>
      </c>
      <c r="C33" s="1" t="str">
        <f t="shared" ref="C33:C41" si="4">LEFT(B33,4)</f>
        <v>0321</v>
      </c>
      <c r="D33" s="1" t="s">
        <v>80</v>
      </c>
      <c r="E33" s="1" t="str">
        <f t="shared" si="3"/>
        <v>03212174200</v>
      </c>
      <c r="F33" t="e">
        <f>IF(INDEX(#REF!,MATCH('JE - Acc Dep'!B33,#REF!,0),MATCH('JE - Acc Dep'!D33,#REF!,0)+3) &lt; 0, -INDEX(#REF!,MATCH('JE - Acc Dep'!B33,#REF!,0),MATCH('JE - Acc Dep'!D33,#REF!,0)+3),"")</f>
        <v>#REF!</v>
      </c>
      <c r="G33" t="e">
        <f>IF(INDEX(#REF!,MATCH('JE - Acc Dep'!B33,#REF!,0),MATCH('JE - Acc Dep'!D33,#REF!,0)+3) &gt; 0, INDEX(#REF!,MATCH('JE - Acc Dep'!B33,#REF!,0),MATCH('JE - Acc Dep'!D33,#REF!,0)+3),"")</f>
        <v>#REF!</v>
      </c>
    </row>
    <row r="34" spans="1:7">
      <c r="A34" s="8" t="e">
        <f ca="1">_xll.DBRA("RXLTM1:Account",D34,"ALIAS English")</f>
        <v>#NAME?</v>
      </c>
      <c r="B34" s="1" t="s">
        <v>15</v>
      </c>
      <c r="C34" s="1" t="str">
        <f t="shared" si="4"/>
        <v>0322</v>
      </c>
      <c r="D34" s="1" t="s">
        <v>80</v>
      </c>
      <c r="E34" s="1" t="str">
        <f t="shared" si="3"/>
        <v>03222174200</v>
      </c>
      <c r="F34" t="e">
        <f>IF(INDEX(#REF!,MATCH('JE - Acc Dep'!B34,#REF!,0),MATCH('JE - Acc Dep'!D34,#REF!,0)+3) &lt; 0, -INDEX(#REF!,MATCH('JE - Acc Dep'!B34,#REF!,0),MATCH('JE - Acc Dep'!D34,#REF!,0)+3),"")</f>
        <v>#REF!</v>
      </c>
      <c r="G34" t="e">
        <f>IF(INDEX(#REF!,MATCH('JE - Acc Dep'!B34,#REF!,0),MATCH('JE - Acc Dep'!D34,#REF!,0)+3) &gt; 0, INDEX(#REF!,MATCH('JE - Acc Dep'!B34,#REF!,0),MATCH('JE - Acc Dep'!D34,#REF!,0)+3),"")</f>
        <v>#REF!</v>
      </c>
    </row>
    <row r="35" spans="1:7">
      <c r="A35" s="8" t="e">
        <f ca="1">_xll.DBRA("RXLTM1:Account",D35,"ALIAS English")</f>
        <v>#NAME?</v>
      </c>
      <c r="B35" s="1" t="s">
        <v>16</v>
      </c>
      <c r="C35" s="1" t="str">
        <f t="shared" si="4"/>
        <v>0323</v>
      </c>
      <c r="D35" s="1" t="s">
        <v>80</v>
      </c>
      <c r="E35" s="1" t="str">
        <f t="shared" si="3"/>
        <v>03232174200</v>
      </c>
      <c r="F35" t="e">
        <f>IF(INDEX(#REF!,MATCH('JE - Acc Dep'!B35,#REF!,0),MATCH('JE - Acc Dep'!D35,#REF!,0)+3) &lt; 0, -INDEX(#REF!,MATCH('JE - Acc Dep'!B35,#REF!,0),MATCH('JE - Acc Dep'!D35,#REF!,0)+3),"")</f>
        <v>#REF!</v>
      </c>
      <c r="G35" t="e">
        <f>IF(INDEX(#REF!,MATCH('JE - Acc Dep'!B35,#REF!,0),MATCH('JE - Acc Dep'!D35,#REF!,0)+3) &gt; 0, INDEX(#REF!,MATCH('JE - Acc Dep'!B35,#REF!,0),MATCH('JE - Acc Dep'!D35,#REF!,0)+3),"")</f>
        <v>#REF!</v>
      </c>
    </row>
    <row r="36" spans="1:7">
      <c r="A36" s="8" t="e">
        <f ca="1">_xll.DBRA("RXLTM1:Account",D36,"ALIAS English")</f>
        <v>#NAME?</v>
      </c>
      <c r="B36" s="1" t="s">
        <v>17</v>
      </c>
      <c r="C36" s="1" t="str">
        <f t="shared" si="4"/>
        <v>0324</v>
      </c>
      <c r="D36" s="1" t="s">
        <v>80</v>
      </c>
      <c r="E36" s="1" t="str">
        <f t="shared" si="3"/>
        <v>03242174200</v>
      </c>
      <c r="F36" t="e">
        <f>IF(INDEX(#REF!,MATCH('JE - Acc Dep'!B36,#REF!,0),MATCH('JE - Acc Dep'!D36,#REF!,0)+3) &lt; 0, -INDEX(#REF!,MATCH('JE - Acc Dep'!B36,#REF!,0),MATCH('JE - Acc Dep'!D36,#REF!,0)+3),"")</f>
        <v>#REF!</v>
      </c>
      <c r="G36" t="e">
        <f>IF(INDEX(#REF!,MATCH('JE - Acc Dep'!B36,#REF!,0),MATCH('JE - Acc Dep'!D36,#REF!,0)+3) &gt; 0, INDEX(#REF!,MATCH('JE - Acc Dep'!B36,#REF!,0),MATCH('JE - Acc Dep'!D36,#REF!,0)+3),"")</f>
        <v>#REF!</v>
      </c>
    </row>
    <row r="37" spans="1:7">
      <c r="A37" s="8" t="e">
        <f ca="1">_xll.DBRA("RXLTM1:Account",D37,"ALIAS English")</f>
        <v>#NAME?</v>
      </c>
      <c r="B37" s="1" t="s">
        <v>18</v>
      </c>
      <c r="C37" s="1" t="str">
        <f t="shared" si="4"/>
        <v>0325</v>
      </c>
      <c r="D37" s="1" t="s">
        <v>80</v>
      </c>
      <c r="E37" s="1" t="str">
        <f t="shared" si="3"/>
        <v>03252174200</v>
      </c>
      <c r="F37" t="e">
        <f>IF(INDEX(#REF!,MATCH('JE - Acc Dep'!B37,#REF!,0),MATCH('JE - Acc Dep'!D37,#REF!,0)+3) &lt; 0, -INDEX(#REF!,MATCH('JE - Acc Dep'!B37,#REF!,0),MATCH('JE - Acc Dep'!D37,#REF!,0)+3),"")</f>
        <v>#REF!</v>
      </c>
      <c r="G37" t="e">
        <f>IF(INDEX(#REF!,MATCH('JE - Acc Dep'!B37,#REF!,0),MATCH('JE - Acc Dep'!D37,#REF!,0)+3) &gt; 0, INDEX(#REF!,MATCH('JE - Acc Dep'!B37,#REF!,0),MATCH('JE - Acc Dep'!D37,#REF!,0)+3),"")</f>
        <v>#REF!</v>
      </c>
    </row>
    <row r="38" spans="1:7">
      <c r="A38" s="8" t="e">
        <f ca="1">_xll.DBRA("RXLTM1:Account",D38,"ALIAS English")</f>
        <v>#NAME?</v>
      </c>
      <c r="B38" s="1" t="s">
        <v>19</v>
      </c>
      <c r="C38" s="1" t="str">
        <f t="shared" si="4"/>
        <v>0326</v>
      </c>
      <c r="D38" s="1" t="s">
        <v>80</v>
      </c>
      <c r="E38" s="1" t="str">
        <f t="shared" si="3"/>
        <v>03262174200</v>
      </c>
      <c r="F38" t="e">
        <f>IF(INDEX(#REF!,MATCH('JE - Acc Dep'!B38,#REF!,0),MATCH('JE - Acc Dep'!D38,#REF!,0)+3) &lt; 0, -INDEX(#REF!,MATCH('JE - Acc Dep'!B38,#REF!,0),MATCH('JE - Acc Dep'!D38,#REF!,0)+3),"")</f>
        <v>#REF!</v>
      </c>
      <c r="G38" t="e">
        <f>IF(INDEX(#REF!,MATCH('JE - Acc Dep'!B38,#REF!,0),MATCH('JE - Acc Dep'!D38,#REF!,0)+3) &gt; 0, INDEX(#REF!,MATCH('JE - Acc Dep'!B38,#REF!,0),MATCH('JE - Acc Dep'!D38,#REF!,0)+3),"")</f>
        <v>#REF!</v>
      </c>
    </row>
    <row r="39" spans="1:7">
      <c r="A39" s="8" t="e">
        <f ca="1">_xll.DBRA("RXLTM1:Account",D39,"ALIAS English")</f>
        <v>#NAME?</v>
      </c>
      <c r="B39" s="1" t="s">
        <v>20</v>
      </c>
      <c r="C39" s="1" t="str">
        <f t="shared" si="4"/>
        <v>0328</v>
      </c>
      <c r="D39" s="1" t="s">
        <v>80</v>
      </c>
      <c r="E39" s="1" t="str">
        <f t="shared" si="3"/>
        <v>03282174200</v>
      </c>
      <c r="F39" t="e">
        <f>IF(INDEX(#REF!,MATCH('JE - Acc Dep'!B39,#REF!,0),MATCH('JE - Acc Dep'!D39,#REF!,0)+3) &lt; 0, -INDEX(#REF!,MATCH('JE - Acc Dep'!B39,#REF!,0),MATCH('JE - Acc Dep'!D39,#REF!,0)+3),"")</f>
        <v>#REF!</v>
      </c>
      <c r="G39" t="e">
        <f>IF(INDEX(#REF!,MATCH('JE - Acc Dep'!B39,#REF!,0),MATCH('JE - Acc Dep'!D39,#REF!,0)+3) &gt; 0, INDEX(#REF!,MATCH('JE - Acc Dep'!B39,#REF!,0),MATCH('JE - Acc Dep'!D39,#REF!,0)+3),"")</f>
        <v>#REF!</v>
      </c>
    </row>
    <row r="40" spans="1:7">
      <c r="A40" s="8" t="e">
        <f ca="1">_xll.DBRA("RXLTM1:Account",D40,"ALIAS English")</f>
        <v>#NAME?</v>
      </c>
      <c r="B40" s="1" t="s">
        <v>21</v>
      </c>
      <c r="C40" s="1" t="str">
        <f t="shared" si="4"/>
        <v>0329</v>
      </c>
      <c r="D40" s="1" t="s">
        <v>80</v>
      </c>
      <c r="E40" s="1" t="str">
        <f t="shared" si="3"/>
        <v>03292174200</v>
      </c>
      <c r="F40" t="e">
        <f>IF(INDEX(#REF!,MATCH('JE - Acc Dep'!B40,#REF!,0),MATCH('JE - Acc Dep'!D40,#REF!,0)+3) &lt; 0, -INDEX(#REF!,MATCH('JE - Acc Dep'!B40,#REF!,0),MATCH('JE - Acc Dep'!D40,#REF!,0)+3),"")</f>
        <v>#REF!</v>
      </c>
      <c r="G40" t="e">
        <f>IF(INDEX(#REF!,MATCH('JE - Acc Dep'!B40,#REF!,0),MATCH('JE - Acc Dep'!D40,#REF!,0)+3) &gt; 0, INDEX(#REF!,MATCH('JE - Acc Dep'!B40,#REF!,0),MATCH('JE - Acc Dep'!D40,#REF!,0)+3),"")</f>
        <v>#REF!</v>
      </c>
    </row>
    <row r="41" spans="1:7">
      <c r="A41" s="8" t="e">
        <f ca="1">_xll.DBRA("RXLTM1:Account",D41,"ALIAS English")</f>
        <v>#NAME?</v>
      </c>
      <c r="B41" s="1" t="s">
        <v>22</v>
      </c>
      <c r="C41" s="1" t="str">
        <f t="shared" si="4"/>
        <v>0330</v>
      </c>
      <c r="D41" s="1" t="s">
        <v>80</v>
      </c>
      <c r="E41" s="1" t="str">
        <f t="shared" si="3"/>
        <v>03302174200</v>
      </c>
      <c r="F41" t="e">
        <f>IF(INDEX(#REF!,MATCH('JE - Acc Dep'!B41,#REF!,0),MATCH('JE - Acc Dep'!D41,#REF!,0)+3) &lt; 0, -INDEX(#REF!,MATCH('JE - Acc Dep'!B41,#REF!,0),MATCH('JE - Acc Dep'!D41,#REF!,0)+3),"")</f>
        <v>#REF!</v>
      </c>
      <c r="G41" t="e">
        <f>IF(INDEX(#REF!,MATCH('JE - Acc Dep'!B41,#REF!,0),MATCH('JE - Acc Dep'!D41,#REF!,0)+3) &gt; 0, INDEX(#REF!,MATCH('JE - Acc Dep'!B41,#REF!,0),MATCH('JE - Acc Dep'!D41,#REF!,0)+3),"")</f>
        <v>#REF!</v>
      </c>
    </row>
    <row r="43" spans="1:7">
      <c r="A43" s="8" t="e">
        <f ca="1">_xll.DBRA("RXLTM1:Account",D43,"ALIAS English")</f>
        <v>#NAME?</v>
      </c>
      <c r="B43" s="1" t="s">
        <v>6</v>
      </c>
      <c r="C43" s="1" t="str">
        <f>LEFT(B43,4)</f>
        <v>0301</v>
      </c>
      <c r="D43" s="1" t="s">
        <v>38</v>
      </c>
      <c r="E43" s="1" t="str">
        <f>LEFT(C43,4)&amp;"2"&amp;D43&amp;"00"</f>
        <v>03012175200</v>
      </c>
      <c r="F43" t="e">
        <f>IF(INDEX(#REF!,MATCH('JE - Acc Dep'!B43,#REF!,0),MATCH('JE - Acc Dep'!D43,#REF!,0)+3) &lt; 0, -INDEX(#REF!,MATCH('JE - Acc Dep'!B43,#REF!,0),MATCH('JE - Acc Dep'!D43,#REF!,0)+3),"")</f>
        <v>#REF!</v>
      </c>
      <c r="G43" t="e">
        <f>IF(INDEX(#REF!,MATCH('JE - Acc Dep'!B43,#REF!,0),MATCH('JE - Acc Dep'!D43,#REF!,0)+3) &gt; 0, INDEX(#REF!,MATCH('JE - Acc Dep'!B43,#REF!,0),MATCH('JE - Acc Dep'!D43,#REF!,0)+3),"")</f>
        <v>#REF!</v>
      </c>
    </row>
    <row r="44" spans="1:7">
      <c r="A44" s="8" t="e">
        <f ca="1">_xll.DBRA("RXLTM1:Account",D44,"ALIAS English")</f>
        <v>#NAME?</v>
      </c>
      <c r="B44" s="1" t="s">
        <v>23</v>
      </c>
      <c r="C44" s="1" t="str">
        <f t="shared" ref="C44:C60" si="5">LEFT(B44,4)</f>
        <v>0302</v>
      </c>
      <c r="D44" s="1" t="s">
        <v>38</v>
      </c>
      <c r="E44" s="1" t="str">
        <f t="shared" ref="E44:E60" si="6">LEFT(C44,4)&amp;"2"&amp;D44&amp;"00"</f>
        <v>03022175200</v>
      </c>
      <c r="F44" t="e">
        <f>IF(INDEX(#REF!,MATCH('JE - Acc Dep'!B44,#REF!,0),MATCH('JE - Acc Dep'!D44,#REF!,0)+3) &lt; 0, -INDEX(#REF!,MATCH('JE - Acc Dep'!B44,#REF!,0),MATCH('JE - Acc Dep'!D44,#REF!,0)+3),"")</f>
        <v>#REF!</v>
      </c>
      <c r="G44" t="e">
        <f>IF(INDEX(#REF!,MATCH('JE - Acc Dep'!B44,#REF!,0),MATCH('JE - Acc Dep'!D44,#REF!,0)+3) &gt; 0, INDEX(#REF!,MATCH('JE - Acc Dep'!B44,#REF!,0),MATCH('JE - Acc Dep'!D44,#REF!,0)+3),"")</f>
        <v>#REF!</v>
      </c>
    </row>
    <row r="45" spans="1:7">
      <c r="A45" s="8" t="e">
        <f ca="1">_xll.DBRA("RXLTM1:Account",D45,"ALIAS English")</f>
        <v>#NAME?</v>
      </c>
      <c r="B45" s="1" t="s">
        <v>7</v>
      </c>
      <c r="C45" s="1" t="str">
        <f t="shared" si="5"/>
        <v>0303</v>
      </c>
      <c r="D45" s="1" t="s">
        <v>38</v>
      </c>
      <c r="E45" s="1" t="str">
        <f t="shared" si="6"/>
        <v>03032175200</v>
      </c>
      <c r="F45" t="e">
        <f>IF(INDEX(#REF!,MATCH('JE - Acc Dep'!B45,#REF!,0),MATCH('JE - Acc Dep'!D45,#REF!,0)+3) &lt; 0, -INDEX(#REF!,MATCH('JE - Acc Dep'!B45,#REF!,0),MATCH('JE - Acc Dep'!D45,#REF!,0)+3),"")</f>
        <v>#REF!</v>
      </c>
      <c r="G45" t="e">
        <f>IF(INDEX(#REF!,MATCH('JE - Acc Dep'!B45,#REF!,0),MATCH('JE - Acc Dep'!D45,#REF!,0)+3) &gt; 0, INDEX(#REF!,MATCH('JE - Acc Dep'!B45,#REF!,0),MATCH('JE - Acc Dep'!D45,#REF!,0)+3),"")</f>
        <v>#REF!</v>
      </c>
    </row>
    <row r="46" spans="1:7">
      <c r="A46" s="8" t="e">
        <f ca="1">_xll.DBRA("RXLTM1:Account",D46,"ALIAS English")</f>
        <v>#NAME?</v>
      </c>
      <c r="B46" s="1" t="s">
        <v>8</v>
      </c>
      <c r="C46" s="1" t="str">
        <f t="shared" si="5"/>
        <v>0304</v>
      </c>
      <c r="D46" s="1" t="s">
        <v>38</v>
      </c>
      <c r="E46" s="1" t="str">
        <f t="shared" si="6"/>
        <v>03042175200</v>
      </c>
      <c r="F46" t="e">
        <f>IF(INDEX(#REF!,MATCH('JE - Acc Dep'!B46,#REF!,0),MATCH('JE - Acc Dep'!D46,#REF!,0)+3) &lt; 0, -INDEX(#REF!,MATCH('JE - Acc Dep'!B46,#REF!,0),MATCH('JE - Acc Dep'!D46,#REF!,0)+3),"")</f>
        <v>#REF!</v>
      </c>
      <c r="G46" t="e">
        <f>IF(INDEX(#REF!,MATCH('JE - Acc Dep'!B46,#REF!,0),MATCH('JE - Acc Dep'!D46,#REF!,0)+3) &gt; 0, INDEX(#REF!,MATCH('JE - Acc Dep'!B46,#REF!,0),MATCH('JE - Acc Dep'!D46,#REF!,0)+3),"")</f>
        <v>#REF!</v>
      </c>
    </row>
    <row r="47" spans="1:7">
      <c r="A47" s="8" t="e">
        <f ca="1">_xll.DBRA("RXLTM1:Account",D47,"ALIAS English")</f>
        <v>#NAME?</v>
      </c>
      <c r="B47" s="1" t="s">
        <v>9</v>
      </c>
      <c r="C47" s="1" t="str">
        <f t="shared" si="5"/>
        <v>0305</v>
      </c>
      <c r="D47" s="1" t="s">
        <v>38</v>
      </c>
      <c r="E47" s="1" t="str">
        <f t="shared" si="6"/>
        <v>03052175200</v>
      </c>
      <c r="F47" t="e">
        <f>IF(INDEX(#REF!,MATCH('JE - Acc Dep'!B47,#REF!,0),MATCH('JE - Acc Dep'!D47,#REF!,0)+3) &lt; 0, -INDEX(#REF!,MATCH('JE - Acc Dep'!B47,#REF!,0),MATCH('JE - Acc Dep'!D47,#REF!,0)+3),"")</f>
        <v>#REF!</v>
      </c>
      <c r="G47" t="e">
        <f>IF(INDEX(#REF!,MATCH('JE - Acc Dep'!B47,#REF!,0),MATCH('JE - Acc Dep'!D47,#REF!,0)+3) &gt; 0, INDEX(#REF!,MATCH('JE - Acc Dep'!B47,#REF!,0),MATCH('JE - Acc Dep'!D47,#REF!,0)+3),"")</f>
        <v>#REF!</v>
      </c>
    </row>
    <row r="48" spans="1:7">
      <c r="A48" s="8" t="e">
        <f ca="1">_xll.DBRA("RXLTM1:Account",D48,"ALIAS English")</f>
        <v>#NAME?</v>
      </c>
      <c r="B48" s="1" t="s">
        <v>10</v>
      </c>
      <c r="C48" s="1" t="str">
        <f t="shared" si="5"/>
        <v>0306</v>
      </c>
      <c r="D48" s="1" t="s">
        <v>38</v>
      </c>
      <c r="E48" s="1" t="str">
        <f t="shared" si="6"/>
        <v>03062175200</v>
      </c>
      <c r="F48" t="e">
        <f>IF(INDEX(#REF!,MATCH('JE - Acc Dep'!B48,#REF!,0),MATCH('JE - Acc Dep'!D48,#REF!,0)+3) &lt; 0, -INDEX(#REF!,MATCH('JE - Acc Dep'!B48,#REF!,0),MATCH('JE - Acc Dep'!D48,#REF!,0)+3),"")</f>
        <v>#REF!</v>
      </c>
      <c r="G48" t="e">
        <f>IF(INDEX(#REF!,MATCH('JE - Acc Dep'!B48,#REF!,0),MATCH('JE - Acc Dep'!D48,#REF!,0)+3) &gt; 0, INDEX(#REF!,MATCH('JE - Acc Dep'!B48,#REF!,0),MATCH('JE - Acc Dep'!D48,#REF!,0)+3),"")</f>
        <v>#REF!</v>
      </c>
    </row>
    <row r="49" spans="1:7">
      <c r="A49" s="8" t="e">
        <f ca="1">_xll.DBRA("RXLTM1:Account",D49,"ALIAS English")</f>
        <v>#NAME?</v>
      </c>
      <c r="B49" s="1" t="s">
        <v>11</v>
      </c>
      <c r="C49" s="1" t="str">
        <f t="shared" si="5"/>
        <v>0308</v>
      </c>
      <c r="D49" s="1" t="s">
        <v>38</v>
      </c>
      <c r="E49" s="1" t="str">
        <f t="shared" si="6"/>
        <v>03082175200</v>
      </c>
      <c r="F49" t="e">
        <f>IF(INDEX(#REF!,MATCH('JE - Acc Dep'!B49,#REF!,0),MATCH('JE - Acc Dep'!D49,#REF!,0)+3) &lt; 0, -INDEX(#REF!,MATCH('JE - Acc Dep'!B49,#REF!,0),MATCH('JE - Acc Dep'!D49,#REF!,0)+3),"")</f>
        <v>#REF!</v>
      </c>
      <c r="G49" t="e">
        <f>IF(INDEX(#REF!,MATCH('JE - Acc Dep'!B49,#REF!,0),MATCH('JE - Acc Dep'!D49,#REF!,0)+3) &gt; 0, INDEX(#REF!,MATCH('JE - Acc Dep'!B49,#REF!,0),MATCH('JE - Acc Dep'!D49,#REF!,0)+3),"")</f>
        <v>#REF!</v>
      </c>
    </row>
    <row r="50" spans="1:7">
      <c r="A50" s="8" t="e">
        <f ca="1">_xll.DBRA("RXLTM1:Account",D50,"ALIAS English")</f>
        <v>#NAME?</v>
      </c>
      <c r="B50" s="1" t="s">
        <v>12</v>
      </c>
      <c r="C50" s="1" t="str">
        <f t="shared" si="5"/>
        <v>0309</v>
      </c>
      <c r="D50" s="1" t="s">
        <v>38</v>
      </c>
      <c r="E50" s="1" t="str">
        <f t="shared" si="6"/>
        <v>03092175200</v>
      </c>
      <c r="F50" t="e">
        <f>IF(INDEX(#REF!,MATCH('JE - Acc Dep'!B50,#REF!,0),MATCH('JE - Acc Dep'!D50,#REF!,0)+3) &lt; 0, -INDEX(#REF!,MATCH('JE - Acc Dep'!B50,#REF!,0),MATCH('JE - Acc Dep'!D50,#REF!,0)+3),"")</f>
        <v>#REF!</v>
      </c>
      <c r="G50" t="e">
        <f>IF(INDEX(#REF!,MATCH('JE - Acc Dep'!B50,#REF!,0),MATCH('JE - Acc Dep'!D50,#REF!,0)+3) &gt; 0, INDEX(#REF!,MATCH('JE - Acc Dep'!B50,#REF!,0),MATCH('JE - Acc Dep'!D50,#REF!,0)+3),"")</f>
        <v>#REF!</v>
      </c>
    </row>
    <row r="51" spans="1:7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38</v>
      </c>
      <c r="E51" s="1" t="str">
        <f t="shared" si="6"/>
        <v>03112175200</v>
      </c>
      <c r="F51" t="e">
        <f>IF(INDEX(#REF!,MATCH('JE - Acc Dep'!B51,#REF!,0),MATCH('JE - Acc Dep'!D51,#REF!,0)+3) &lt; 0, -INDEX(#REF!,MATCH('JE - Acc Dep'!B51,#REF!,0),MATCH('JE - Acc Dep'!D51,#REF!,0)+3),"")</f>
        <v>#REF!</v>
      </c>
      <c r="G51" t="e">
        <f>IF(INDEX(#REF!,MATCH('JE - Acc Dep'!B51,#REF!,0),MATCH('JE - Acc Dep'!D51,#REF!,0)+3) &gt; 0, INDEX(#REF!,MATCH('JE - Acc Dep'!B51,#REF!,0),MATCH('JE - Acc Dep'!D51,#REF!,0)+3),"")</f>
        <v>#REF!</v>
      </c>
    </row>
    <row r="52" spans="1:7">
      <c r="A52" s="8" t="e">
        <f ca="1">_xll.DBRA("RXLTM1:Account",D52,"ALIAS English")</f>
        <v>#NAME?</v>
      </c>
      <c r="B52" s="1" t="s">
        <v>14</v>
      </c>
      <c r="C52" s="1" t="str">
        <f t="shared" si="5"/>
        <v>0321</v>
      </c>
      <c r="D52" s="1" t="s">
        <v>38</v>
      </c>
      <c r="E52" s="1" t="str">
        <f t="shared" si="6"/>
        <v>03212175200</v>
      </c>
      <c r="F52" t="e">
        <f>IF(INDEX(#REF!,MATCH('JE - Acc Dep'!B52,#REF!,0),MATCH('JE - Acc Dep'!D52,#REF!,0)+3) &lt; 0, -INDEX(#REF!,MATCH('JE - Acc Dep'!B52,#REF!,0),MATCH('JE - Acc Dep'!D52,#REF!,0)+3),"")</f>
        <v>#REF!</v>
      </c>
      <c r="G52" t="e">
        <f>IF(INDEX(#REF!,MATCH('JE - Acc Dep'!B52,#REF!,0),MATCH('JE - Acc Dep'!D52,#REF!,0)+3) &gt; 0, INDEX(#REF!,MATCH('JE - Acc Dep'!B52,#REF!,0),MATCH('JE - Acc Dep'!D52,#REF!,0)+3),"")</f>
        <v>#REF!</v>
      </c>
    </row>
    <row r="53" spans="1:7">
      <c r="A53" s="8" t="e">
        <f ca="1">_xll.DBRA("RXLTM1:Account",D53,"ALIAS English")</f>
        <v>#NAME?</v>
      </c>
      <c r="B53" s="1" t="s">
        <v>15</v>
      </c>
      <c r="C53" s="1" t="str">
        <f t="shared" si="5"/>
        <v>0322</v>
      </c>
      <c r="D53" s="1" t="s">
        <v>38</v>
      </c>
      <c r="E53" s="1" t="str">
        <f t="shared" si="6"/>
        <v>03222175200</v>
      </c>
      <c r="F53" t="e">
        <f>IF(INDEX(#REF!,MATCH('JE - Acc Dep'!B53,#REF!,0),MATCH('JE - Acc Dep'!D53,#REF!,0)+3) &lt; 0, -INDEX(#REF!,MATCH('JE - Acc Dep'!B53,#REF!,0),MATCH('JE - Acc Dep'!D53,#REF!,0)+3),"")</f>
        <v>#REF!</v>
      </c>
      <c r="G53" t="e">
        <f>IF(INDEX(#REF!,MATCH('JE - Acc Dep'!B53,#REF!,0),MATCH('JE - Acc Dep'!D53,#REF!,0)+3) &gt; 0, INDEX(#REF!,MATCH('JE - Acc Dep'!B53,#REF!,0),MATCH('JE - Acc Dep'!D53,#REF!,0)+3),"")</f>
        <v>#REF!</v>
      </c>
    </row>
    <row r="54" spans="1:7">
      <c r="A54" s="8" t="e">
        <f ca="1">_xll.DBRA("RXLTM1:Account",D54,"ALIAS English")</f>
        <v>#NAME?</v>
      </c>
      <c r="B54" s="1" t="s">
        <v>16</v>
      </c>
      <c r="C54" s="1" t="str">
        <f t="shared" si="5"/>
        <v>0323</v>
      </c>
      <c r="D54" s="1" t="s">
        <v>38</v>
      </c>
      <c r="E54" s="1" t="str">
        <f t="shared" si="6"/>
        <v>03232175200</v>
      </c>
      <c r="F54" t="e">
        <f>IF(INDEX(#REF!,MATCH('JE - Acc Dep'!B54,#REF!,0),MATCH('JE - Acc Dep'!D54,#REF!,0)+3) &lt; 0, -INDEX(#REF!,MATCH('JE - Acc Dep'!B54,#REF!,0),MATCH('JE - Acc Dep'!D54,#REF!,0)+3),"")</f>
        <v>#REF!</v>
      </c>
      <c r="G54" t="e">
        <f>IF(INDEX(#REF!,MATCH('JE - Acc Dep'!B54,#REF!,0),MATCH('JE - Acc Dep'!D54,#REF!,0)+3) &gt; 0, INDEX(#REF!,MATCH('JE - Acc Dep'!B54,#REF!,0),MATCH('JE - Acc Dep'!D54,#REF!,0)+3),"")</f>
        <v>#REF!</v>
      </c>
    </row>
    <row r="55" spans="1:7">
      <c r="A55" s="8" t="e">
        <f ca="1">_xll.DBRA("RXLTM1:Account",D55,"ALIAS English")</f>
        <v>#NAME?</v>
      </c>
      <c r="B55" s="1" t="s">
        <v>17</v>
      </c>
      <c r="C55" s="1" t="str">
        <f t="shared" si="5"/>
        <v>0324</v>
      </c>
      <c r="D55" s="1" t="s">
        <v>38</v>
      </c>
      <c r="E55" s="1" t="str">
        <f t="shared" si="6"/>
        <v>03242175200</v>
      </c>
      <c r="F55" t="e">
        <f>IF(INDEX(#REF!,MATCH('JE - Acc Dep'!B55,#REF!,0),MATCH('JE - Acc Dep'!D55,#REF!,0)+3) &lt; 0, -INDEX(#REF!,MATCH('JE - Acc Dep'!B55,#REF!,0),MATCH('JE - Acc Dep'!D55,#REF!,0)+3),"")</f>
        <v>#REF!</v>
      </c>
      <c r="G55" t="e">
        <f>IF(INDEX(#REF!,MATCH('JE - Acc Dep'!B55,#REF!,0),MATCH('JE - Acc Dep'!D55,#REF!,0)+3) &gt; 0, INDEX(#REF!,MATCH('JE - Acc Dep'!B55,#REF!,0),MATCH('JE - Acc Dep'!D55,#REF!,0)+3),"")</f>
        <v>#REF!</v>
      </c>
    </row>
    <row r="56" spans="1:7">
      <c r="A56" s="8" t="e">
        <f ca="1">_xll.DBRA("RXLTM1:Account",D56,"ALIAS English")</f>
        <v>#NAME?</v>
      </c>
      <c r="B56" s="1" t="s">
        <v>18</v>
      </c>
      <c r="C56" s="1" t="str">
        <f t="shared" si="5"/>
        <v>0325</v>
      </c>
      <c r="D56" s="1" t="s">
        <v>38</v>
      </c>
      <c r="E56" s="1" t="str">
        <f t="shared" si="6"/>
        <v>03252175200</v>
      </c>
      <c r="F56" t="e">
        <f>IF(INDEX(#REF!,MATCH('JE - Acc Dep'!B56,#REF!,0),MATCH('JE - Acc Dep'!D56,#REF!,0)+3) &lt; 0, -INDEX(#REF!,MATCH('JE - Acc Dep'!B56,#REF!,0),MATCH('JE - Acc Dep'!D56,#REF!,0)+3),"")</f>
        <v>#REF!</v>
      </c>
      <c r="G56" t="e">
        <f>IF(INDEX(#REF!,MATCH('JE - Acc Dep'!B56,#REF!,0),MATCH('JE - Acc Dep'!D56,#REF!,0)+3) &gt; 0, INDEX(#REF!,MATCH('JE - Acc Dep'!B56,#REF!,0),MATCH('JE - Acc Dep'!D56,#REF!,0)+3),"")</f>
        <v>#REF!</v>
      </c>
    </row>
    <row r="57" spans="1:7">
      <c r="A57" s="8" t="e">
        <f ca="1">_xll.DBRA("RXLTM1:Account",D57,"ALIAS English")</f>
        <v>#NAME?</v>
      </c>
      <c r="B57" s="1" t="s">
        <v>19</v>
      </c>
      <c r="C57" s="1" t="str">
        <f t="shared" si="5"/>
        <v>0326</v>
      </c>
      <c r="D57" s="1" t="s">
        <v>38</v>
      </c>
      <c r="E57" s="1" t="str">
        <f t="shared" si="6"/>
        <v>03262175200</v>
      </c>
      <c r="F57" t="e">
        <f>IF(INDEX(#REF!,MATCH('JE - Acc Dep'!B57,#REF!,0),MATCH('JE - Acc Dep'!D57,#REF!,0)+3) &lt; 0, -INDEX(#REF!,MATCH('JE - Acc Dep'!B57,#REF!,0),MATCH('JE - Acc Dep'!D57,#REF!,0)+3),"")</f>
        <v>#REF!</v>
      </c>
      <c r="G57" t="e">
        <f>IF(INDEX(#REF!,MATCH('JE - Acc Dep'!B57,#REF!,0),MATCH('JE - Acc Dep'!D57,#REF!,0)+3) &gt; 0, INDEX(#REF!,MATCH('JE - Acc Dep'!B57,#REF!,0),MATCH('JE - Acc Dep'!D57,#REF!,0)+3),"")</f>
        <v>#REF!</v>
      </c>
    </row>
    <row r="58" spans="1:7">
      <c r="A58" s="8" t="e">
        <f ca="1">_xll.DBRA("RXLTM1:Account",D58,"ALIAS English")</f>
        <v>#NAME?</v>
      </c>
      <c r="B58" s="1" t="s">
        <v>20</v>
      </c>
      <c r="C58" s="1" t="str">
        <f t="shared" si="5"/>
        <v>0328</v>
      </c>
      <c r="D58" s="1" t="s">
        <v>38</v>
      </c>
      <c r="E58" s="1" t="str">
        <f t="shared" si="6"/>
        <v>03282175200</v>
      </c>
      <c r="F58" t="e">
        <f>IF(INDEX(#REF!,MATCH('JE - Acc Dep'!B58,#REF!,0),MATCH('JE - Acc Dep'!D58,#REF!,0)+3) &lt; 0, -INDEX(#REF!,MATCH('JE - Acc Dep'!B58,#REF!,0),MATCH('JE - Acc Dep'!D58,#REF!,0)+3),"")</f>
        <v>#REF!</v>
      </c>
      <c r="G58" t="e">
        <f>IF(INDEX(#REF!,MATCH('JE - Acc Dep'!B58,#REF!,0),MATCH('JE - Acc Dep'!D58,#REF!,0)+3) &gt; 0, INDEX(#REF!,MATCH('JE - Acc Dep'!B58,#REF!,0),MATCH('JE - Acc Dep'!D58,#REF!,0)+3),"")</f>
        <v>#REF!</v>
      </c>
    </row>
    <row r="59" spans="1:7">
      <c r="A59" s="8" t="e">
        <f ca="1">_xll.DBRA("RXLTM1:Account",D59,"ALIAS English")</f>
        <v>#NAME?</v>
      </c>
      <c r="B59" s="1" t="s">
        <v>21</v>
      </c>
      <c r="C59" s="1" t="str">
        <f t="shared" si="5"/>
        <v>0329</v>
      </c>
      <c r="D59" s="1" t="s">
        <v>38</v>
      </c>
      <c r="E59" s="1" t="str">
        <f t="shared" si="6"/>
        <v>03292175200</v>
      </c>
      <c r="F59" t="e">
        <f>IF(INDEX(#REF!,MATCH('JE - Acc Dep'!B59,#REF!,0),MATCH('JE - Acc Dep'!D59,#REF!,0)+3) &lt; 0, -INDEX(#REF!,MATCH('JE - Acc Dep'!B59,#REF!,0),MATCH('JE - Acc Dep'!D59,#REF!,0)+3),"")</f>
        <v>#REF!</v>
      </c>
      <c r="G59" t="e">
        <f>IF(INDEX(#REF!,MATCH('JE - Acc Dep'!B59,#REF!,0),MATCH('JE - Acc Dep'!D59,#REF!,0)+3) &gt; 0, INDEX(#REF!,MATCH('JE - Acc Dep'!B59,#REF!,0),MATCH('JE - Acc Dep'!D59,#REF!,0)+3),"")</f>
        <v>#REF!</v>
      </c>
    </row>
    <row r="60" spans="1:7">
      <c r="A60" s="8" t="e">
        <f ca="1">_xll.DBRA("RXLTM1:Account",D60,"ALIAS English")</f>
        <v>#NAME?</v>
      </c>
      <c r="B60" s="1" t="s">
        <v>22</v>
      </c>
      <c r="C60" s="1" t="str">
        <f t="shared" si="5"/>
        <v>0330</v>
      </c>
      <c r="D60" s="1" t="s">
        <v>38</v>
      </c>
      <c r="E60" s="1" t="str">
        <f t="shared" si="6"/>
        <v>03302175200</v>
      </c>
      <c r="F60" t="e">
        <f>IF(INDEX(#REF!,MATCH('JE - Acc Dep'!B60,#REF!,0),MATCH('JE - Acc Dep'!D60,#REF!,0)+3) &lt; 0, -INDEX(#REF!,MATCH('JE - Acc Dep'!B60,#REF!,0),MATCH('JE - Acc Dep'!D60,#REF!,0)+3),"")</f>
        <v>#REF!</v>
      </c>
      <c r="G60" t="e">
        <f>IF(INDEX(#REF!,MATCH('JE - Acc Dep'!B60,#REF!,0),MATCH('JE - Acc Dep'!D60,#REF!,0)+3) &gt; 0, INDEX(#REF!,MATCH('JE - Acc Dep'!B60,#REF!,0),MATCH('JE - Acc Dep'!D60,#REF!,0)+3),"")</f>
        <v>#REF!</v>
      </c>
    </row>
    <row r="62" spans="1:7">
      <c r="A62" s="8" t="e">
        <f ca="1">_xll.DBRA("RXLTM1:Account",D62,"ALIAS English")</f>
        <v>#NAME?</v>
      </c>
      <c r="B62" s="1" t="s">
        <v>6</v>
      </c>
      <c r="C62" s="1" t="str">
        <f>LEFT(B62,4)</f>
        <v>0301</v>
      </c>
      <c r="D62" s="1" t="s">
        <v>36</v>
      </c>
      <c r="E62" s="1" t="str">
        <f>LEFT(C62,4)&amp;"2"&amp;D62&amp;"00"</f>
        <v>03012176200</v>
      </c>
      <c r="F62" t="e">
        <f>IF(INDEX(#REF!,MATCH('JE - Acc Dep'!B62,#REF!,0),MATCH('JE - Acc Dep'!D62,#REF!,0)+3) &lt; 0, -INDEX(#REF!,MATCH('JE - Acc Dep'!B62,#REF!,0),MATCH('JE - Acc Dep'!D62,#REF!,0)+3),"")</f>
        <v>#REF!</v>
      </c>
      <c r="G62" t="e">
        <f>IF(INDEX(#REF!,MATCH('JE - Acc Dep'!B62,#REF!,0),MATCH('JE - Acc Dep'!D62,#REF!,0)+3) &gt; 0, INDEX(#REF!,MATCH('JE - Acc Dep'!B62,#REF!,0),MATCH('JE - Acc Dep'!D62,#REF!,0)+3),"")</f>
        <v>#REF!</v>
      </c>
    </row>
    <row r="63" spans="1:7">
      <c r="A63" s="8" t="e">
        <f ca="1">_xll.DBRA("RXLTM1:Account",D63,"ALIAS English")</f>
        <v>#NAME?</v>
      </c>
      <c r="B63" s="1" t="s">
        <v>23</v>
      </c>
      <c r="C63" s="1" t="str">
        <f t="shared" ref="C63:C79" si="7">LEFT(B63,4)</f>
        <v>0302</v>
      </c>
      <c r="D63" s="1" t="s">
        <v>36</v>
      </c>
      <c r="E63" s="1" t="str">
        <f t="shared" ref="E63:E79" si="8">LEFT(C63,4)&amp;"2"&amp;D63&amp;"00"</f>
        <v>03022176200</v>
      </c>
      <c r="F63" t="e">
        <f>IF(INDEX(#REF!,MATCH('JE - Acc Dep'!B63,#REF!,0),MATCH('JE - Acc Dep'!D63,#REF!,0)+3) &lt; 0, -INDEX(#REF!,MATCH('JE - Acc Dep'!B63,#REF!,0),MATCH('JE - Acc Dep'!D63,#REF!,0)+3),"")</f>
        <v>#REF!</v>
      </c>
      <c r="G63" t="e">
        <f>IF(INDEX(#REF!,MATCH('JE - Acc Dep'!B63,#REF!,0),MATCH('JE - Acc Dep'!D63,#REF!,0)+3) &gt; 0, INDEX(#REF!,MATCH('JE - Acc Dep'!B63,#REF!,0),MATCH('JE - Acc Dep'!D63,#REF!,0)+3),"")</f>
        <v>#REF!</v>
      </c>
    </row>
    <row r="64" spans="1:7">
      <c r="A64" s="8" t="e">
        <f ca="1">_xll.DBRA("RXLTM1:Account",D64,"ALIAS English")</f>
        <v>#NAME?</v>
      </c>
      <c r="B64" s="1" t="s">
        <v>7</v>
      </c>
      <c r="C64" s="1" t="str">
        <f t="shared" si="7"/>
        <v>0303</v>
      </c>
      <c r="D64" s="1" t="s">
        <v>36</v>
      </c>
      <c r="E64" s="1" t="str">
        <f t="shared" si="8"/>
        <v>03032176200</v>
      </c>
      <c r="F64" t="e">
        <f>IF(INDEX(#REF!,MATCH('JE - Acc Dep'!B64,#REF!,0),MATCH('JE - Acc Dep'!D64,#REF!,0)+3) &lt; 0, -INDEX(#REF!,MATCH('JE - Acc Dep'!B64,#REF!,0),MATCH('JE - Acc Dep'!D64,#REF!,0)+3),"")</f>
        <v>#REF!</v>
      </c>
      <c r="G64" t="e">
        <f>IF(INDEX(#REF!,MATCH('JE - Acc Dep'!B64,#REF!,0),MATCH('JE - Acc Dep'!D64,#REF!,0)+3) &gt; 0, INDEX(#REF!,MATCH('JE - Acc Dep'!B64,#REF!,0),MATCH('JE - Acc Dep'!D64,#REF!,0)+3),"")</f>
        <v>#REF!</v>
      </c>
    </row>
    <row r="65" spans="1:7">
      <c r="A65" s="8" t="e">
        <f ca="1">_xll.DBRA("RXLTM1:Account",D65,"ALIAS English")</f>
        <v>#NAME?</v>
      </c>
      <c r="B65" s="1" t="s">
        <v>8</v>
      </c>
      <c r="C65" s="1" t="str">
        <f t="shared" si="7"/>
        <v>0304</v>
      </c>
      <c r="D65" s="1" t="s">
        <v>36</v>
      </c>
      <c r="E65" s="1" t="str">
        <f t="shared" si="8"/>
        <v>03042176200</v>
      </c>
      <c r="F65" t="e">
        <f>IF(INDEX(#REF!,MATCH('JE - Acc Dep'!B65,#REF!,0),MATCH('JE - Acc Dep'!D65,#REF!,0)+3) &lt; 0, -INDEX(#REF!,MATCH('JE - Acc Dep'!B65,#REF!,0),MATCH('JE - Acc Dep'!D65,#REF!,0)+3),"")</f>
        <v>#REF!</v>
      </c>
      <c r="G65" t="e">
        <f>IF(INDEX(#REF!,MATCH('JE - Acc Dep'!B65,#REF!,0),MATCH('JE - Acc Dep'!D65,#REF!,0)+3) &gt; 0, INDEX(#REF!,MATCH('JE - Acc Dep'!B65,#REF!,0),MATCH('JE - Acc Dep'!D65,#REF!,0)+3),"")</f>
        <v>#REF!</v>
      </c>
    </row>
    <row r="66" spans="1:7">
      <c r="A66" s="8" t="e">
        <f ca="1">_xll.DBRA("RXLTM1:Account",D66,"ALIAS English")</f>
        <v>#NAME?</v>
      </c>
      <c r="B66" s="1" t="s">
        <v>9</v>
      </c>
      <c r="C66" s="1" t="str">
        <f t="shared" si="7"/>
        <v>0305</v>
      </c>
      <c r="D66" s="1" t="s">
        <v>36</v>
      </c>
      <c r="E66" s="1" t="str">
        <f t="shared" si="8"/>
        <v>03052176200</v>
      </c>
      <c r="F66" t="e">
        <f>IF(INDEX(#REF!,MATCH('JE - Acc Dep'!B66,#REF!,0),MATCH('JE - Acc Dep'!D66,#REF!,0)+3) &lt; 0, -INDEX(#REF!,MATCH('JE - Acc Dep'!B66,#REF!,0),MATCH('JE - Acc Dep'!D66,#REF!,0)+3),"")</f>
        <v>#REF!</v>
      </c>
      <c r="G66" t="e">
        <f>IF(INDEX(#REF!,MATCH('JE - Acc Dep'!B66,#REF!,0),MATCH('JE - Acc Dep'!D66,#REF!,0)+3) &gt; 0, INDEX(#REF!,MATCH('JE - Acc Dep'!B66,#REF!,0),MATCH('JE - Acc Dep'!D66,#REF!,0)+3),"")</f>
        <v>#REF!</v>
      </c>
    </row>
    <row r="67" spans="1:7">
      <c r="A67" s="8" t="e">
        <f ca="1">_xll.DBRA("RXLTM1:Account",D67,"ALIAS English")</f>
        <v>#NAME?</v>
      </c>
      <c r="B67" s="1" t="s">
        <v>10</v>
      </c>
      <c r="C67" s="1" t="str">
        <f t="shared" si="7"/>
        <v>0306</v>
      </c>
      <c r="D67" s="1" t="s">
        <v>36</v>
      </c>
      <c r="E67" s="1" t="str">
        <f t="shared" si="8"/>
        <v>03062176200</v>
      </c>
      <c r="F67" t="e">
        <f>IF(INDEX(#REF!,MATCH('JE - Acc Dep'!B67,#REF!,0),MATCH('JE - Acc Dep'!D67,#REF!,0)+3) &lt; 0, -INDEX(#REF!,MATCH('JE - Acc Dep'!B67,#REF!,0),MATCH('JE - Acc Dep'!D67,#REF!,0)+3),"")</f>
        <v>#REF!</v>
      </c>
      <c r="G67" t="e">
        <f>IF(INDEX(#REF!,MATCH('JE - Acc Dep'!B67,#REF!,0),MATCH('JE - Acc Dep'!D67,#REF!,0)+3) &gt; 0, INDEX(#REF!,MATCH('JE - Acc Dep'!B67,#REF!,0),MATCH('JE - Acc Dep'!D67,#REF!,0)+3),"")</f>
        <v>#REF!</v>
      </c>
    </row>
    <row r="68" spans="1:7">
      <c r="A68" s="8" t="e">
        <f ca="1">_xll.DBRA("RXLTM1:Account",D68,"ALIAS English")</f>
        <v>#NAME?</v>
      </c>
      <c r="B68" s="1" t="s">
        <v>11</v>
      </c>
      <c r="C68" s="1" t="str">
        <f t="shared" si="7"/>
        <v>0308</v>
      </c>
      <c r="D68" s="1" t="s">
        <v>36</v>
      </c>
      <c r="E68" s="1" t="str">
        <f t="shared" si="8"/>
        <v>03082176200</v>
      </c>
      <c r="F68" t="e">
        <f>IF(INDEX(#REF!,MATCH('JE - Acc Dep'!B68,#REF!,0),MATCH('JE - Acc Dep'!D68,#REF!,0)+3) &lt; 0, -INDEX(#REF!,MATCH('JE - Acc Dep'!B68,#REF!,0),MATCH('JE - Acc Dep'!D68,#REF!,0)+3),"")</f>
        <v>#REF!</v>
      </c>
      <c r="G68" t="e">
        <f>IF(INDEX(#REF!,MATCH('JE - Acc Dep'!B68,#REF!,0),MATCH('JE - Acc Dep'!D68,#REF!,0)+3) &gt; 0, INDEX(#REF!,MATCH('JE - Acc Dep'!B68,#REF!,0),MATCH('JE - Acc Dep'!D68,#REF!,0)+3),"")</f>
        <v>#REF!</v>
      </c>
    </row>
    <row r="69" spans="1:7">
      <c r="A69" s="8" t="e">
        <f ca="1">_xll.DBRA("RXLTM1:Account",D69,"ALIAS English")</f>
        <v>#NAME?</v>
      </c>
      <c r="B69" s="1" t="s">
        <v>12</v>
      </c>
      <c r="C69" s="1" t="str">
        <f t="shared" si="7"/>
        <v>0309</v>
      </c>
      <c r="D69" s="1" t="s">
        <v>36</v>
      </c>
      <c r="E69" s="1" t="str">
        <f t="shared" si="8"/>
        <v>03092176200</v>
      </c>
      <c r="F69" t="e">
        <f>IF(INDEX(#REF!,MATCH('JE - Acc Dep'!B69,#REF!,0),MATCH('JE - Acc Dep'!D69,#REF!,0)+3) &lt; 0, -INDEX(#REF!,MATCH('JE - Acc Dep'!B69,#REF!,0),MATCH('JE - Acc Dep'!D69,#REF!,0)+3),"")</f>
        <v>#REF!</v>
      </c>
      <c r="G69" t="e">
        <f>IF(INDEX(#REF!,MATCH('JE - Acc Dep'!B69,#REF!,0),MATCH('JE - Acc Dep'!D69,#REF!,0)+3) &gt; 0, INDEX(#REF!,MATCH('JE - Acc Dep'!B69,#REF!,0),MATCH('JE - Acc Dep'!D69,#REF!,0)+3),"")</f>
        <v>#REF!</v>
      </c>
    </row>
    <row r="70" spans="1:7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36</v>
      </c>
      <c r="E70" s="1" t="str">
        <f t="shared" si="8"/>
        <v>03112176200</v>
      </c>
      <c r="F70" t="e">
        <f>IF(INDEX(#REF!,MATCH('JE - Acc Dep'!B70,#REF!,0),MATCH('JE - Acc Dep'!D70,#REF!,0)+3) &lt; 0, -INDEX(#REF!,MATCH('JE - Acc Dep'!B70,#REF!,0),MATCH('JE - Acc Dep'!D70,#REF!,0)+3),"")</f>
        <v>#REF!</v>
      </c>
      <c r="G70" t="e">
        <f>IF(INDEX(#REF!,MATCH('JE - Acc Dep'!B70,#REF!,0),MATCH('JE - Acc Dep'!D70,#REF!,0)+3) &gt; 0, INDEX(#REF!,MATCH('JE - Acc Dep'!B70,#REF!,0),MATCH('JE - Acc Dep'!D70,#REF!,0)+3),"")</f>
        <v>#REF!</v>
      </c>
    </row>
    <row r="71" spans="1:7">
      <c r="A71" s="8" t="e">
        <f ca="1">_xll.DBRA("RXLTM1:Account",D71,"ALIAS English")</f>
        <v>#NAME?</v>
      </c>
      <c r="B71" s="1" t="s">
        <v>14</v>
      </c>
      <c r="C71" s="1" t="str">
        <f t="shared" si="7"/>
        <v>0321</v>
      </c>
      <c r="D71" s="1" t="s">
        <v>36</v>
      </c>
      <c r="E71" s="1" t="str">
        <f t="shared" si="8"/>
        <v>03212176200</v>
      </c>
      <c r="F71" t="e">
        <f>IF(INDEX(#REF!,MATCH('JE - Acc Dep'!B71,#REF!,0),MATCH('JE - Acc Dep'!D71,#REF!,0)+3) &lt; 0, -INDEX(#REF!,MATCH('JE - Acc Dep'!B71,#REF!,0),MATCH('JE - Acc Dep'!D71,#REF!,0)+3),"")</f>
        <v>#REF!</v>
      </c>
      <c r="G71" t="e">
        <f>IF(INDEX(#REF!,MATCH('JE - Acc Dep'!B71,#REF!,0),MATCH('JE - Acc Dep'!D71,#REF!,0)+3) &gt; 0, INDEX(#REF!,MATCH('JE - Acc Dep'!B71,#REF!,0),MATCH('JE - Acc Dep'!D71,#REF!,0)+3),"")</f>
        <v>#REF!</v>
      </c>
    </row>
    <row r="72" spans="1:7">
      <c r="A72" s="8" t="e">
        <f ca="1">_xll.DBRA("RXLTM1:Account",D72,"ALIAS English")</f>
        <v>#NAME?</v>
      </c>
      <c r="B72" s="1" t="s">
        <v>15</v>
      </c>
      <c r="C72" s="1" t="str">
        <f t="shared" si="7"/>
        <v>0322</v>
      </c>
      <c r="D72" s="1" t="s">
        <v>36</v>
      </c>
      <c r="E72" s="1" t="str">
        <f t="shared" si="8"/>
        <v>03222176200</v>
      </c>
      <c r="F72" t="e">
        <f>IF(INDEX(#REF!,MATCH('JE - Acc Dep'!B72,#REF!,0),MATCH('JE - Acc Dep'!D72,#REF!,0)+3) &lt; 0, -INDEX(#REF!,MATCH('JE - Acc Dep'!B72,#REF!,0),MATCH('JE - Acc Dep'!D72,#REF!,0)+3),"")</f>
        <v>#REF!</v>
      </c>
      <c r="G72" t="e">
        <f>IF(INDEX(#REF!,MATCH('JE - Acc Dep'!B72,#REF!,0),MATCH('JE - Acc Dep'!D72,#REF!,0)+3) &gt; 0, INDEX(#REF!,MATCH('JE - Acc Dep'!B72,#REF!,0),MATCH('JE - Acc Dep'!D72,#REF!,0)+3),"")</f>
        <v>#REF!</v>
      </c>
    </row>
    <row r="73" spans="1:7">
      <c r="A73" s="8" t="e">
        <f ca="1">_xll.DBRA("RXLTM1:Account",D73,"ALIAS English")</f>
        <v>#NAME?</v>
      </c>
      <c r="B73" s="1" t="s">
        <v>16</v>
      </c>
      <c r="C73" s="1" t="str">
        <f t="shared" si="7"/>
        <v>0323</v>
      </c>
      <c r="D73" s="1" t="s">
        <v>36</v>
      </c>
      <c r="E73" s="1" t="str">
        <f t="shared" si="8"/>
        <v>03232176200</v>
      </c>
      <c r="F73" t="e">
        <f>IF(INDEX(#REF!,MATCH('JE - Acc Dep'!B73,#REF!,0),MATCH('JE - Acc Dep'!D73,#REF!,0)+3) &lt; 0, -INDEX(#REF!,MATCH('JE - Acc Dep'!B73,#REF!,0),MATCH('JE - Acc Dep'!D73,#REF!,0)+3),"")</f>
        <v>#REF!</v>
      </c>
      <c r="G73" t="e">
        <f>IF(INDEX(#REF!,MATCH('JE - Acc Dep'!B73,#REF!,0),MATCH('JE - Acc Dep'!D73,#REF!,0)+3) &gt; 0, INDEX(#REF!,MATCH('JE - Acc Dep'!B73,#REF!,0),MATCH('JE - Acc Dep'!D73,#REF!,0)+3),"")</f>
        <v>#REF!</v>
      </c>
    </row>
    <row r="74" spans="1:7">
      <c r="A74" s="8" t="e">
        <f ca="1">_xll.DBRA("RXLTM1:Account",D74,"ALIAS English")</f>
        <v>#NAME?</v>
      </c>
      <c r="B74" s="1" t="s">
        <v>17</v>
      </c>
      <c r="C74" s="1" t="str">
        <f t="shared" si="7"/>
        <v>0324</v>
      </c>
      <c r="D74" s="1" t="s">
        <v>36</v>
      </c>
      <c r="E74" s="1" t="str">
        <f t="shared" si="8"/>
        <v>03242176200</v>
      </c>
      <c r="F74" t="e">
        <f>IF(INDEX(#REF!,MATCH('JE - Acc Dep'!B74,#REF!,0),MATCH('JE - Acc Dep'!D74,#REF!,0)+3) &lt; 0, -INDEX(#REF!,MATCH('JE - Acc Dep'!B74,#REF!,0),MATCH('JE - Acc Dep'!D74,#REF!,0)+3),"")</f>
        <v>#REF!</v>
      </c>
      <c r="G74" t="e">
        <f>IF(INDEX(#REF!,MATCH('JE - Acc Dep'!B74,#REF!,0),MATCH('JE - Acc Dep'!D74,#REF!,0)+3) &gt; 0, INDEX(#REF!,MATCH('JE - Acc Dep'!B74,#REF!,0),MATCH('JE - Acc Dep'!D74,#REF!,0)+3),"")</f>
        <v>#REF!</v>
      </c>
    </row>
    <row r="75" spans="1:7">
      <c r="A75" s="8" t="e">
        <f ca="1">_xll.DBRA("RXLTM1:Account",D75,"ALIAS English")</f>
        <v>#NAME?</v>
      </c>
      <c r="B75" s="1" t="s">
        <v>18</v>
      </c>
      <c r="C75" s="1" t="str">
        <f t="shared" si="7"/>
        <v>0325</v>
      </c>
      <c r="D75" s="1" t="s">
        <v>36</v>
      </c>
      <c r="E75" s="1" t="str">
        <f t="shared" si="8"/>
        <v>03252176200</v>
      </c>
      <c r="F75" t="e">
        <f>IF(INDEX(#REF!,MATCH('JE - Acc Dep'!B75,#REF!,0),MATCH('JE - Acc Dep'!D75,#REF!,0)+3) &lt; 0, -INDEX(#REF!,MATCH('JE - Acc Dep'!B75,#REF!,0),MATCH('JE - Acc Dep'!D75,#REF!,0)+3),"")</f>
        <v>#REF!</v>
      </c>
      <c r="G75" t="e">
        <f>IF(INDEX(#REF!,MATCH('JE - Acc Dep'!B75,#REF!,0),MATCH('JE - Acc Dep'!D75,#REF!,0)+3) &gt; 0, INDEX(#REF!,MATCH('JE - Acc Dep'!B75,#REF!,0),MATCH('JE - Acc Dep'!D75,#REF!,0)+3),"")</f>
        <v>#REF!</v>
      </c>
    </row>
    <row r="76" spans="1:7">
      <c r="A76" s="8" t="e">
        <f ca="1">_xll.DBRA("RXLTM1:Account",D76,"ALIAS English")</f>
        <v>#NAME?</v>
      </c>
      <c r="B76" s="1" t="s">
        <v>19</v>
      </c>
      <c r="C76" s="1" t="str">
        <f t="shared" si="7"/>
        <v>0326</v>
      </c>
      <c r="D76" s="1" t="s">
        <v>36</v>
      </c>
      <c r="E76" s="1" t="str">
        <f t="shared" si="8"/>
        <v>03262176200</v>
      </c>
      <c r="F76" t="e">
        <f>IF(INDEX(#REF!,MATCH('JE - Acc Dep'!B76,#REF!,0),MATCH('JE - Acc Dep'!D76,#REF!,0)+3) &lt; 0, -INDEX(#REF!,MATCH('JE - Acc Dep'!B76,#REF!,0),MATCH('JE - Acc Dep'!D76,#REF!,0)+3),"")</f>
        <v>#REF!</v>
      </c>
      <c r="G76" t="e">
        <f>IF(INDEX(#REF!,MATCH('JE - Acc Dep'!B76,#REF!,0),MATCH('JE - Acc Dep'!D76,#REF!,0)+3) &gt; 0, INDEX(#REF!,MATCH('JE - Acc Dep'!B76,#REF!,0),MATCH('JE - Acc Dep'!D76,#REF!,0)+3),"")</f>
        <v>#REF!</v>
      </c>
    </row>
    <row r="77" spans="1:7">
      <c r="A77" s="8" t="e">
        <f ca="1">_xll.DBRA("RXLTM1:Account",D77,"ALIAS English")</f>
        <v>#NAME?</v>
      </c>
      <c r="B77" s="1" t="s">
        <v>20</v>
      </c>
      <c r="C77" s="1" t="str">
        <f t="shared" si="7"/>
        <v>0328</v>
      </c>
      <c r="D77" s="1" t="s">
        <v>36</v>
      </c>
      <c r="E77" s="1" t="str">
        <f t="shared" si="8"/>
        <v>03282176200</v>
      </c>
      <c r="F77" t="e">
        <f>IF(INDEX(#REF!,MATCH('JE - Acc Dep'!B77,#REF!,0),MATCH('JE - Acc Dep'!D77,#REF!,0)+3) &lt; 0, -INDEX(#REF!,MATCH('JE - Acc Dep'!B77,#REF!,0),MATCH('JE - Acc Dep'!D77,#REF!,0)+3),"")</f>
        <v>#REF!</v>
      </c>
      <c r="G77" t="e">
        <f>IF(INDEX(#REF!,MATCH('JE - Acc Dep'!B77,#REF!,0),MATCH('JE - Acc Dep'!D77,#REF!,0)+3) &gt; 0, INDEX(#REF!,MATCH('JE - Acc Dep'!B77,#REF!,0),MATCH('JE - Acc Dep'!D77,#REF!,0)+3),"")</f>
        <v>#REF!</v>
      </c>
    </row>
    <row r="78" spans="1:7">
      <c r="A78" s="8" t="e">
        <f ca="1">_xll.DBRA("RXLTM1:Account",D78,"ALIAS English")</f>
        <v>#NAME?</v>
      </c>
      <c r="B78" s="1" t="s">
        <v>21</v>
      </c>
      <c r="C78" s="1" t="str">
        <f t="shared" si="7"/>
        <v>0329</v>
      </c>
      <c r="D78" s="1" t="s">
        <v>36</v>
      </c>
      <c r="E78" s="1" t="str">
        <f t="shared" si="8"/>
        <v>03292176200</v>
      </c>
      <c r="F78" t="e">
        <f>IF(INDEX(#REF!,MATCH('JE - Acc Dep'!B78,#REF!,0),MATCH('JE - Acc Dep'!D78,#REF!,0)+3) &lt; 0, -INDEX(#REF!,MATCH('JE - Acc Dep'!B78,#REF!,0),MATCH('JE - Acc Dep'!D78,#REF!,0)+3),"")</f>
        <v>#REF!</v>
      </c>
      <c r="G78" t="e">
        <f>IF(INDEX(#REF!,MATCH('JE - Acc Dep'!B78,#REF!,0),MATCH('JE - Acc Dep'!D78,#REF!,0)+3) &gt; 0, INDEX(#REF!,MATCH('JE - Acc Dep'!B78,#REF!,0),MATCH('JE - Acc Dep'!D78,#REF!,0)+3),"")</f>
        <v>#REF!</v>
      </c>
    </row>
    <row r="79" spans="1:7">
      <c r="A79" s="8" t="e">
        <f ca="1">_xll.DBRA("RXLTM1:Account",D79,"ALIAS English")</f>
        <v>#NAME?</v>
      </c>
      <c r="B79" s="1" t="s">
        <v>22</v>
      </c>
      <c r="C79" s="1" t="str">
        <f t="shared" si="7"/>
        <v>0330</v>
      </c>
      <c r="D79" s="1" t="s">
        <v>36</v>
      </c>
      <c r="E79" s="1" t="str">
        <f t="shared" si="8"/>
        <v>03302176200</v>
      </c>
      <c r="F79" t="e">
        <f>IF(INDEX(#REF!,MATCH('JE - Acc Dep'!B79,#REF!,0),MATCH('JE - Acc Dep'!D79,#REF!,0)+3) &lt; 0, -INDEX(#REF!,MATCH('JE - Acc Dep'!B79,#REF!,0),MATCH('JE - Acc Dep'!D79,#REF!,0)+3),"")</f>
        <v>#REF!</v>
      </c>
      <c r="G79" t="e">
        <f>IF(INDEX(#REF!,MATCH('JE - Acc Dep'!B79,#REF!,0),MATCH('JE - Acc Dep'!D79,#REF!,0)+3) &gt; 0, INDEX(#REF!,MATCH('JE - Acc Dep'!B79,#REF!,0),MATCH('JE - Acc Dep'!D79,#REF!,0)+3),"")</f>
        <v>#REF!</v>
      </c>
    </row>
    <row r="81" spans="1:7">
      <c r="A81" s="8" t="e">
        <f ca="1">_xll.DBRA("RXLTM1:Account",D81,"ALIAS English")</f>
        <v>#NAME?</v>
      </c>
      <c r="B81" s="1" t="s">
        <v>6</v>
      </c>
      <c r="C81" s="1" t="str">
        <f>LEFT(B81,4)</f>
        <v>0301</v>
      </c>
      <c r="D81" s="1" t="s">
        <v>34</v>
      </c>
      <c r="E81" s="1" t="str">
        <f>LEFT(C81,4)&amp;"2"&amp;D81&amp;"00"</f>
        <v>03012177200</v>
      </c>
      <c r="F81" t="e">
        <f>IF(INDEX(#REF!,MATCH('JE - Acc Dep'!B81,#REF!,0),MATCH('JE - Acc Dep'!D81,#REF!,0)+3) &lt; 0, -INDEX(#REF!,MATCH('JE - Acc Dep'!B81,#REF!,0),MATCH('JE - Acc Dep'!D81,#REF!,0)+3),"")</f>
        <v>#REF!</v>
      </c>
      <c r="G81" t="e">
        <f>IF(INDEX(#REF!,MATCH('JE - Acc Dep'!B81,#REF!,0),MATCH('JE - Acc Dep'!D81,#REF!,0)+3) &gt; 0, INDEX(#REF!,MATCH('JE - Acc Dep'!B81,#REF!,0),MATCH('JE - Acc Dep'!D81,#REF!,0)+3),"")</f>
        <v>#REF!</v>
      </c>
    </row>
    <row r="82" spans="1:7">
      <c r="A82" s="8" t="e">
        <f ca="1">_xll.DBRA("RXLTM1:Account",D82,"ALIAS English")</f>
        <v>#NAME?</v>
      </c>
      <c r="B82" s="1" t="s">
        <v>23</v>
      </c>
      <c r="C82" s="1" t="str">
        <f t="shared" ref="C82:C98" si="9">LEFT(B82,4)</f>
        <v>0302</v>
      </c>
      <c r="D82" s="1" t="s">
        <v>34</v>
      </c>
      <c r="E82" s="1" t="str">
        <f t="shared" ref="E82:E98" si="10">LEFT(C82,4)&amp;"2"&amp;D82&amp;"00"</f>
        <v>03022177200</v>
      </c>
      <c r="F82" t="e">
        <f>IF(INDEX(#REF!,MATCH('JE - Acc Dep'!B82,#REF!,0),MATCH('JE - Acc Dep'!D82,#REF!,0)+3) &lt; 0, -INDEX(#REF!,MATCH('JE - Acc Dep'!B82,#REF!,0),MATCH('JE - Acc Dep'!D82,#REF!,0)+3),"")</f>
        <v>#REF!</v>
      </c>
      <c r="G82" t="e">
        <f>IF(INDEX(#REF!,MATCH('JE - Acc Dep'!B82,#REF!,0),MATCH('JE - Acc Dep'!D82,#REF!,0)+3) &gt; 0, INDEX(#REF!,MATCH('JE - Acc Dep'!B82,#REF!,0),MATCH('JE - Acc Dep'!D82,#REF!,0)+3),"")</f>
        <v>#REF!</v>
      </c>
    </row>
    <row r="83" spans="1:7">
      <c r="A83" s="8" t="e">
        <f ca="1">_xll.DBRA("RXLTM1:Account",D83,"ALIAS English")</f>
        <v>#NAME?</v>
      </c>
      <c r="B83" s="1" t="s">
        <v>7</v>
      </c>
      <c r="C83" s="1" t="str">
        <f t="shared" si="9"/>
        <v>0303</v>
      </c>
      <c r="D83" s="1" t="s">
        <v>34</v>
      </c>
      <c r="E83" s="1" t="str">
        <f t="shared" si="10"/>
        <v>03032177200</v>
      </c>
      <c r="F83" t="e">
        <f>IF(INDEX(#REF!,MATCH('JE - Acc Dep'!B83,#REF!,0),MATCH('JE - Acc Dep'!D83,#REF!,0)+3) &lt; 0, -INDEX(#REF!,MATCH('JE - Acc Dep'!B83,#REF!,0),MATCH('JE - Acc Dep'!D83,#REF!,0)+3),"")</f>
        <v>#REF!</v>
      </c>
      <c r="G83" t="e">
        <f>IF(INDEX(#REF!,MATCH('JE - Acc Dep'!B83,#REF!,0),MATCH('JE - Acc Dep'!D83,#REF!,0)+3) &gt; 0, INDEX(#REF!,MATCH('JE - Acc Dep'!B83,#REF!,0),MATCH('JE - Acc Dep'!D83,#REF!,0)+3),"")</f>
        <v>#REF!</v>
      </c>
    </row>
    <row r="84" spans="1:7">
      <c r="A84" s="8" t="e">
        <f ca="1">_xll.DBRA("RXLTM1:Account",D84,"ALIAS English")</f>
        <v>#NAME?</v>
      </c>
      <c r="B84" s="1" t="s">
        <v>8</v>
      </c>
      <c r="C84" s="1" t="str">
        <f t="shared" si="9"/>
        <v>0304</v>
      </c>
      <c r="D84" s="1" t="s">
        <v>34</v>
      </c>
      <c r="E84" s="1" t="str">
        <f t="shared" si="10"/>
        <v>03042177200</v>
      </c>
      <c r="F84" t="e">
        <f>IF(INDEX(#REF!,MATCH('JE - Acc Dep'!B84,#REF!,0),MATCH('JE - Acc Dep'!D84,#REF!,0)+3) &lt; 0, -INDEX(#REF!,MATCH('JE - Acc Dep'!B84,#REF!,0),MATCH('JE - Acc Dep'!D84,#REF!,0)+3),"")</f>
        <v>#REF!</v>
      </c>
      <c r="G84" t="e">
        <f>IF(INDEX(#REF!,MATCH('JE - Acc Dep'!B84,#REF!,0),MATCH('JE - Acc Dep'!D84,#REF!,0)+3) &gt; 0, INDEX(#REF!,MATCH('JE - Acc Dep'!B84,#REF!,0),MATCH('JE - Acc Dep'!D84,#REF!,0)+3),"")</f>
        <v>#REF!</v>
      </c>
    </row>
    <row r="85" spans="1:7">
      <c r="A85" s="8" t="e">
        <f ca="1">_xll.DBRA("RXLTM1:Account",D85,"ALIAS English")</f>
        <v>#NAME?</v>
      </c>
      <c r="B85" s="1" t="s">
        <v>9</v>
      </c>
      <c r="C85" s="1" t="str">
        <f t="shared" si="9"/>
        <v>0305</v>
      </c>
      <c r="D85" s="1" t="s">
        <v>34</v>
      </c>
      <c r="E85" s="1" t="str">
        <f t="shared" si="10"/>
        <v>03052177200</v>
      </c>
      <c r="F85" t="e">
        <f>IF(INDEX(#REF!,MATCH('JE - Acc Dep'!B85,#REF!,0),MATCH('JE - Acc Dep'!D85,#REF!,0)+3) &lt; 0, -INDEX(#REF!,MATCH('JE - Acc Dep'!B85,#REF!,0),MATCH('JE - Acc Dep'!D85,#REF!,0)+3),"")</f>
        <v>#REF!</v>
      </c>
      <c r="G85" t="e">
        <f>IF(INDEX(#REF!,MATCH('JE - Acc Dep'!B85,#REF!,0),MATCH('JE - Acc Dep'!D85,#REF!,0)+3) &gt; 0, INDEX(#REF!,MATCH('JE - Acc Dep'!B85,#REF!,0),MATCH('JE - Acc Dep'!D85,#REF!,0)+3),"")</f>
        <v>#REF!</v>
      </c>
    </row>
    <row r="86" spans="1:7">
      <c r="A86" s="8" t="e">
        <f ca="1">_xll.DBRA("RXLTM1:Account",D86,"ALIAS English")</f>
        <v>#NAME?</v>
      </c>
      <c r="B86" s="1" t="s">
        <v>10</v>
      </c>
      <c r="C86" s="1" t="str">
        <f t="shared" si="9"/>
        <v>0306</v>
      </c>
      <c r="D86" s="1" t="s">
        <v>34</v>
      </c>
      <c r="E86" s="1" t="str">
        <f t="shared" si="10"/>
        <v>03062177200</v>
      </c>
      <c r="F86" t="e">
        <f>IF(INDEX(#REF!,MATCH('JE - Acc Dep'!B86,#REF!,0),MATCH('JE - Acc Dep'!D86,#REF!,0)+3) &lt; 0, -INDEX(#REF!,MATCH('JE - Acc Dep'!B86,#REF!,0),MATCH('JE - Acc Dep'!D86,#REF!,0)+3),"")</f>
        <v>#REF!</v>
      </c>
      <c r="G86" t="e">
        <f>IF(INDEX(#REF!,MATCH('JE - Acc Dep'!B86,#REF!,0),MATCH('JE - Acc Dep'!D86,#REF!,0)+3) &gt; 0, INDEX(#REF!,MATCH('JE - Acc Dep'!B86,#REF!,0),MATCH('JE - Acc Dep'!D86,#REF!,0)+3),"")</f>
        <v>#REF!</v>
      </c>
    </row>
    <row r="87" spans="1:7">
      <c r="A87" s="8" t="e">
        <f ca="1">_xll.DBRA("RXLTM1:Account",D87,"ALIAS English")</f>
        <v>#NAME?</v>
      </c>
      <c r="B87" s="1" t="s">
        <v>11</v>
      </c>
      <c r="C87" s="1" t="str">
        <f t="shared" si="9"/>
        <v>0308</v>
      </c>
      <c r="D87" s="1" t="s">
        <v>34</v>
      </c>
      <c r="E87" s="1" t="str">
        <f t="shared" si="10"/>
        <v>03082177200</v>
      </c>
      <c r="F87" t="e">
        <f>IF(INDEX(#REF!,MATCH('JE - Acc Dep'!B87,#REF!,0),MATCH('JE - Acc Dep'!D87,#REF!,0)+3) &lt; 0, -INDEX(#REF!,MATCH('JE - Acc Dep'!B87,#REF!,0),MATCH('JE - Acc Dep'!D87,#REF!,0)+3),"")</f>
        <v>#REF!</v>
      </c>
      <c r="G87" t="e">
        <f>IF(INDEX(#REF!,MATCH('JE - Acc Dep'!B87,#REF!,0),MATCH('JE - Acc Dep'!D87,#REF!,0)+3) &gt; 0, INDEX(#REF!,MATCH('JE - Acc Dep'!B87,#REF!,0),MATCH('JE - Acc Dep'!D87,#REF!,0)+3),"")</f>
        <v>#REF!</v>
      </c>
    </row>
    <row r="88" spans="1:7">
      <c r="A88" s="8" t="e">
        <f ca="1">_xll.DBRA("RXLTM1:Account",D88,"ALIAS English")</f>
        <v>#NAME?</v>
      </c>
      <c r="B88" s="1" t="s">
        <v>12</v>
      </c>
      <c r="C88" s="1" t="str">
        <f t="shared" si="9"/>
        <v>0309</v>
      </c>
      <c r="D88" s="1" t="s">
        <v>34</v>
      </c>
      <c r="E88" s="1" t="str">
        <f t="shared" si="10"/>
        <v>03092177200</v>
      </c>
      <c r="F88" t="e">
        <f>IF(INDEX(#REF!,MATCH('JE - Acc Dep'!B88,#REF!,0),MATCH('JE - Acc Dep'!D88,#REF!,0)+3) &lt; 0, -INDEX(#REF!,MATCH('JE - Acc Dep'!B88,#REF!,0),MATCH('JE - Acc Dep'!D88,#REF!,0)+3),"")</f>
        <v>#REF!</v>
      </c>
      <c r="G88" t="e">
        <f>IF(INDEX(#REF!,MATCH('JE - Acc Dep'!B88,#REF!,0),MATCH('JE - Acc Dep'!D88,#REF!,0)+3) &gt; 0, INDEX(#REF!,MATCH('JE - Acc Dep'!B88,#REF!,0),MATCH('JE - Acc Dep'!D88,#REF!,0)+3),"")</f>
        <v>#REF!</v>
      </c>
    </row>
    <row r="89" spans="1:7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34</v>
      </c>
      <c r="E89" s="1" t="str">
        <f t="shared" si="10"/>
        <v>03112177200</v>
      </c>
      <c r="F89" t="e">
        <f>IF(INDEX(#REF!,MATCH('JE - Acc Dep'!B89,#REF!,0),MATCH('JE - Acc Dep'!D89,#REF!,0)+3) &lt; 0, -INDEX(#REF!,MATCH('JE - Acc Dep'!B89,#REF!,0),MATCH('JE - Acc Dep'!D89,#REF!,0)+3),"")</f>
        <v>#REF!</v>
      </c>
      <c r="G89" t="e">
        <f>IF(INDEX(#REF!,MATCH('JE - Acc Dep'!B89,#REF!,0),MATCH('JE - Acc Dep'!D89,#REF!,0)+3) &gt; 0, INDEX(#REF!,MATCH('JE - Acc Dep'!B89,#REF!,0),MATCH('JE - Acc Dep'!D89,#REF!,0)+3),"")</f>
        <v>#REF!</v>
      </c>
    </row>
    <row r="90" spans="1:7">
      <c r="A90" s="8" t="e">
        <f ca="1">_xll.DBRA("RXLTM1:Account",D90,"ALIAS English")</f>
        <v>#NAME?</v>
      </c>
      <c r="B90" s="1" t="s">
        <v>14</v>
      </c>
      <c r="C90" s="1" t="str">
        <f t="shared" si="9"/>
        <v>0321</v>
      </c>
      <c r="D90" s="1" t="s">
        <v>34</v>
      </c>
      <c r="E90" s="1" t="str">
        <f t="shared" si="10"/>
        <v>03212177200</v>
      </c>
      <c r="F90" t="e">
        <f>IF(INDEX(#REF!,MATCH('JE - Acc Dep'!B90,#REF!,0),MATCH('JE - Acc Dep'!D90,#REF!,0)+3) &lt; 0, -INDEX(#REF!,MATCH('JE - Acc Dep'!B90,#REF!,0),MATCH('JE - Acc Dep'!D90,#REF!,0)+3),"")</f>
        <v>#REF!</v>
      </c>
      <c r="G90" t="e">
        <f>IF(INDEX(#REF!,MATCH('JE - Acc Dep'!B90,#REF!,0),MATCH('JE - Acc Dep'!D90,#REF!,0)+3) &gt; 0, INDEX(#REF!,MATCH('JE - Acc Dep'!B90,#REF!,0),MATCH('JE - Acc Dep'!D90,#REF!,0)+3),"")</f>
        <v>#REF!</v>
      </c>
    </row>
    <row r="91" spans="1:7">
      <c r="A91" s="8" t="e">
        <f ca="1">_xll.DBRA("RXLTM1:Account",D91,"ALIAS English")</f>
        <v>#NAME?</v>
      </c>
      <c r="B91" s="1" t="s">
        <v>15</v>
      </c>
      <c r="C91" s="1" t="str">
        <f t="shared" si="9"/>
        <v>0322</v>
      </c>
      <c r="D91" s="1" t="s">
        <v>34</v>
      </c>
      <c r="E91" s="1" t="str">
        <f t="shared" si="10"/>
        <v>03222177200</v>
      </c>
      <c r="F91" t="e">
        <f>IF(INDEX(#REF!,MATCH('JE - Acc Dep'!B91,#REF!,0),MATCH('JE - Acc Dep'!D91,#REF!,0)+3) &lt; 0, -INDEX(#REF!,MATCH('JE - Acc Dep'!B91,#REF!,0),MATCH('JE - Acc Dep'!D91,#REF!,0)+3),"")</f>
        <v>#REF!</v>
      </c>
      <c r="G91" t="e">
        <f>IF(INDEX(#REF!,MATCH('JE - Acc Dep'!B91,#REF!,0),MATCH('JE - Acc Dep'!D91,#REF!,0)+3) &gt; 0, INDEX(#REF!,MATCH('JE - Acc Dep'!B91,#REF!,0),MATCH('JE - Acc Dep'!D91,#REF!,0)+3),"")</f>
        <v>#REF!</v>
      </c>
    </row>
    <row r="92" spans="1:7">
      <c r="A92" s="8" t="e">
        <f ca="1">_xll.DBRA("RXLTM1:Account",D92,"ALIAS English")</f>
        <v>#NAME?</v>
      </c>
      <c r="B92" s="1" t="s">
        <v>16</v>
      </c>
      <c r="C92" s="1" t="str">
        <f t="shared" si="9"/>
        <v>0323</v>
      </c>
      <c r="D92" s="1" t="s">
        <v>34</v>
      </c>
      <c r="E92" s="1" t="str">
        <f t="shared" si="10"/>
        <v>03232177200</v>
      </c>
      <c r="F92" t="e">
        <f>IF(INDEX(#REF!,MATCH('JE - Acc Dep'!B92,#REF!,0),MATCH('JE - Acc Dep'!D92,#REF!,0)+3) &lt; 0, -INDEX(#REF!,MATCH('JE - Acc Dep'!B92,#REF!,0),MATCH('JE - Acc Dep'!D92,#REF!,0)+3),"")</f>
        <v>#REF!</v>
      </c>
      <c r="G92" t="e">
        <f>IF(INDEX(#REF!,MATCH('JE - Acc Dep'!B92,#REF!,0),MATCH('JE - Acc Dep'!D92,#REF!,0)+3) &gt; 0, INDEX(#REF!,MATCH('JE - Acc Dep'!B92,#REF!,0),MATCH('JE - Acc Dep'!D92,#REF!,0)+3),"")</f>
        <v>#REF!</v>
      </c>
    </row>
    <row r="93" spans="1:7">
      <c r="A93" s="8" t="e">
        <f ca="1">_xll.DBRA("RXLTM1:Account",D93,"ALIAS English")</f>
        <v>#NAME?</v>
      </c>
      <c r="B93" s="1" t="s">
        <v>17</v>
      </c>
      <c r="C93" s="1" t="str">
        <f t="shared" si="9"/>
        <v>0324</v>
      </c>
      <c r="D93" s="1" t="s">
        <v>34</v>
      </c>
      <c r="E93" s="1" t="str">
        <f t="shared" si="10"/>
        <v>03242177200</v>
      </c>
      <c r="F93" t="e">
        <f>IF(INDEX(#REF!,MATCH('JE - Acc Dep'!B93,#REF!,0),MATCH('JE - Acc Dep'!D93,#REF!,0)+3) &lt; 0, -INDEX(#REF!,MATCH('JE - Acc Dep'!B93,#REF!,0),MATCH('JE - Acc Dep'!D93,#REF!,0)+3),"")</f>
        <v>#REF!</v>
      </c>
      <c r="G93" t="e">
        <f>IF(INDEX(#REF!,MATCH('JE - Acc Dep'!B93,#REF!,0),MATCH('JE - Acc Dep'!D93,#REF!,0)+3) &gt; 0, INDEX(#REF!,MATCH('JE - Acc Dep'!B93,#REF!,0),MATCH('JE - Acc Dep'!D93,#REF!,0)+3),"")</f>
        <v>#REF!</v>
      </c>
    </row>
    <row r="94" spans="1:7">
      <c r="A94" s="8" t="e">
        <f ca="1">_xll.DBRA("RXLTM1:Account",D94,"ALIAS English")</f>
        <v>#NAME?</v>
      </c>
      <c r="B94" s="1" t="s">
        <v>18</v>
      </c>
      <c r="C94" s="1" t="str">
        <f t="shared" si="9"/>
        <v>0325</v>
      </c>
      <c r="D94" s="1" t="s">
        <v>34</v>
      </c>
      <c r="E94" s="1" t="str">
        <f t="shared" si="10"/>
        <v>03252177200</v>
      </c>
      <c r="F94" t="e">
        <f>IF(INDEX(#REF!,MATCH('JE - Acc Dep'!B94,#REF!,0),MATCH('JE - Acc Dep'!D94,#REF!,0)+3) &lt; 0, -INDEX(#REF!,MATCH('JE - Acc Dep'!B94,#REF!,0),MATCH('JE - Acc Dep'!D94,#REF!,0)+3),"")</f>
        <v>#REF!</v>
      </c>
      <c r="G94" t="e">
        <f>IF(INDEX(#REF!,MATCH('JE - Acc Dep'!B94,#REF!,0),MATCH('JE - Acc Dep'!D94,#REF!,0)+3) &gt; 0, INDEX(#REF!,MATCH('JE - Acc Dep'!B94,#REF!,0),MATCH('JE - Acc Dep'!D94,#REF!,0)+3),"")</f>
        <v>#REF!</v>
      </c>
    </row>
    <row r="95" spans="1:7">
      <c r="A95" s="8" t="e">
        <f ca="1">_xll.DBRA("RXLTM1:Account",D95,"ALIAS English")</f>
        <v>#NAME?</v>
      </c>
      <c r="B95" s="1" t="s">
        <v>19</v>
      </c>
      <c r="C95" s="1" t="str">
        <f t="shared" si="9"/>
        <v>0326</v>
      </c>
      <c r="D95" s="1" t="s">
        <v>34</v>
      </c>
      <c r="E95" s="1" t="str">
        <f t="shared" si="10"/>
        <v>03262177200</v>
      </c>
      <c r="F95" t="e">
        <f>IF(INDEX(#REF!,MATCH('JE - Acc Dep'!B95,#REF!,0),MATCH('JE - Acc Dep'!D95,#REF!,0)+3) &lt; 0, -INDEX(#REF!,MATCH('JE - Acc Dep'!B95,#REF!,0),MATCH('JE - Acc Dep'!D95,#REF!,0)+3),"")</f>
        <v>#REF!</v>
      </c>
      <c r="G95" t="e">
        <f>IF(INDEX(#REF!,MATCH('JE - Acc Dep'!B95,#REF!,0),MATCH('JE - Acc Dep'!D95,#REF!,0)+3) &gt; 0, INDEX(#REF!,MATCH('JE - Acc Dep'!B95,#REF!,0),MATCH('JE - Acc Dep'!D95,#REF!,0)+3),"")</f>
        <v>#REF!</v>
      </c>
    </row>
    <row r="96" spans="1:7">
      <c r="A96" s="8" t="e">
        <f ca="1">_xll.DBRA("RXLTM1:Account",D96,"ALIAS English")</f>
        <v>#NAME?</v>
      </c>
      <c r="B96" s="1" t="s">
        <v>20</v>
      </c>
      <c r="C96" s="1" t="str">
        <f t="shared" si="9"/>
        <v>0328</v>
      </c>
      <c r="D96" s="1" t="s">
        <v>34</v>
      </c>
      <c r="E96" s="1" t="str">
        <f t="shared" si="10"/>
        <v>03282177200</v>
      </c>
      <c r="F96" t="e">
        <f>IF(INDEX(#REF!,MATCH('JE - Acc Dep'!B96,#REF!,0),MATCH('JE - Acc Dep'!D96,#REF!,0)+3) &lt; 0, -INDEX(#REF!,MATCH('JE - Acc Dep'!B96,#REF!,0),MATCH('JE - Acc Dep'!D96,#REF!,0)+3),"")</f>
        <v>#REF!</v>
      </c>
      <c r="G96" t="e">
        <f>IF(INDEX(#REF!,MATCH('JE - Acc Dep'!B96,#REF!,0),MATCH('JE - Acc Dep'!D96,#REF!,0)+3) &gt; 0, INDEX(#REF!,MATCH('JE - Acc Dep'!B96,#REF!,0),MATCH('JE - Acc Dep'!D96,#REF!,0)+3),"")</f>
        <v>#REF!</v>
      </c>
    </row>
    <row r="97" spans="1:7">
      <c r="A97" s="8" t="e">
        <f ca="1">_xll.DBRA("RXLTM1:Account",D97,"ALIAS English")</f>
        <v>#NAME?</v>
      </c>
      <c r="B97" s="1" t="s">
        <v>21</v>
      </c>
      <c r="C97" s="1" t="str">
        <f t="shared" si="9"/>
        <v>0329</v>
      </c>
      <c r="D97" s="1" t="s">
        <v>34</v>
      </c>
      <c r="E97" s="1" t="str">
        <f t="shared" si="10"/>
        <v>03292177200</v>
      </c>
      <c r="F97" t="e">
        <f>IF(INDEX(#REF!,MATCH('JE - Acc Dep'!B97,#REF!,0),MATCH('JE - Acc Dep'!D97,#REF!,0)+3) &lt; 0, -INDEX(#REF!,MATCH('JE - Acc Dep'!B97,#REF!,0),MATCH('JE - Acc Dep'!D97,#REF!,0)+3),"")</f>
        <v>#REF!</v>
      </c>
      <c r="G97" t="e">
        <f>IF(INDEX(#REF!,MATCH('JE - Acc Dep'!B97,#REF!,0),MATCH('JE - Acc Dep'!D97,#REF!,0)+3) &gt; 0, INDEX(#REF!,MATCH('JE - Acc Dep'!B97,#REF!,0),MATCH('JE - Acc Dep'!D97,#REF!,0)+3),"")</f>
        <v>#REF!</v>
      </c>
    </row>
    <row r="98" spans="1:7">
      <c r="A98" s="8" t="e">
        <f ca="1">_xll.DBRA("RXLTM1:Account",D98,"ALIAS English")</f>
        <v>#NAME?</v>
      </c>
      <c r="B98" s="1" t="s">
        <v>22</v>
      </c>
      <c r="C98" s="1" t="str">
        <f t="shared" si="9"/>
        <v>0330</v>
      </c>
      <c r="D98" s="1" t="s">
        <v>34</v>
      </c>
      <c r="E98" s="1" t="str">
        <f t="shared" si="10"/>
        <v>03302177200</v>
      </c>
      <c r="F98" t="e">
        <f>IF(INDEX(#REF!,MATCH('JE - Acc Dep'!B98,#REF!,0),MATCH('JE - Acc Dep'!D98,#REF!,0)+3) &lt; 0, -INDEX(#REF!,MATCH('JE - Acc Dep'!B98,#REF!,0),MATCH('JE - Acc Dep'!D98,#REF!,0)+3),"")</f>
        <v>#REF!</v>
      </c>
      <c r="G98" t="e">
        <f>IF(INDEX(#REF!,MATCH('JE - Acc Dep'!B98,#REF!,0),MATCH('JE - Acc Dep'!D98,#REF!,0)+3) &gt; 0, INDEX(#REF!,MATCH('JE - Acc Dep'!B98,#REF!,0),MATCH('JE - Acc Dep'!D98,#REF!,0)+3),"")</f>
        <v>#REF!</v>
      </c>
    </row>
    <row r="100" spans="1:7">
      <c r="A100" s="8" t="e">
        <f ca="1">_xll.DBRA("RXLTM1:Account",D100,"ALIAS English")</f>
        <v>#NAME?</v>
      </c>
      <c r="B100" s="1" t="s">
        <v>6</v>
      </c>
      <c r="C100" s="1" t="str">
        <f>LEFT(B100,4)</f>
        <v>0301</v>
      </c>
      <c r="D100" s="1" t="s">
        <v>25</v>
      </c>
      <c r="E100" s="1" t="str">
        <f>LEFT(C100,4)&amp;"2"&amp;D100&amp;"00"</f>
        <v>03012177700</v>
      </c>
      <c r="F100" t="e">
        <f>IF(INDEX(#REF!,MATCH('JE - Acc Dep'!B100,#REF!,0),MATCH('JE - Acc Dep'!D100,#REF!,0)+3) &lt; 0, -INDEX(#REF!,MATCH('JE - Acc Dep'!B100,#REF!,0),MATCH('JE - Acc Dep'!D100,#REF!,0)+3),"")</f>
        <v>#REF!</v>
      </c>
      <c r="G100" t="e">
        <f>IF(INDEX(#REF!,MATCH('JE - Acc Dep'!B100,#REF!,0),MATCH('JE - Acc Dep'!D100,#REF!,0)+3) &gt; 0, INDEX(#REF!,MATCH('JE - Acc Dep'!B100,#REF!,0),MATCH('JE - Acc Dep'!D100,#REF!,0)+3),"")</f>
        <v>#REF!</v>
      </c>
    </row>
    <row r="101" spans="1:7">
      <c r="A101" s="8" t="e">
        <f ca="1">_xll.DBRA("RXLTM1:Account",D101,"ALIAS English")</f>
        <v>#NAME?</v>
      </c>
      <c r="B101" s="1" t="s">
        <v>23</v>
      </c>
      <c r="C101" s="1" t="str">
        <f t="shared" ref="C101:C117" si="11">LEFT(B101,4)</f>
        <v>0302</v>
      </c>
      <c r="D101" s="1" t="s">
        <v>25</v>
      </c>
      <c r="E101" s="1" t="str">
        <f t="shared" ref="E101:E117" si="12">LEFT(C101,4)&amp;"2"&amp;D101&amp;"00"</f>
        <v>03022177700</v>
      </c>
      <c r="F101" t="e">
        <f>IF(INDEX(#REF!,MATCH('JE - Acc Dep'!B101,#REF!,0),MATCH('JE - Acc Dep'!D101,#REF!,0)+3) &lt; 0, -INDEX(#REF!,MATCH('JE - Acc Dep'!B101,#REF!,0),MATCH('JE - Acc Dep'!D101,#REF!,0)+3),"")</f>
        <v>#REF!</v>
      </c>
      <c r="G101" t="e">
        <f>IF(INDEX(#REF!,MATCH('JE - Acc Dep'!B101,#REF!,0),MATCH('JE - Acc Dep'!D101,#REF!,0)+3) &gt; 0, INDEX(#REF!,MATCH('JE - Acc Dep'!B101,#REF!,0),MATCH('JE - Acc Dep'!D101,#REF!,0)+3),"")</f>
        <v>#REF!</v>
      </c>
    </row>
    <row r="102" spans="1:7">
      <c r="A102" s="8" t="e">
        <f ca="1">_xll.DBRA("RXLTM1:Account",D102,"ALIAS English")</f>
        <v>#NAME?</v>
      </c>
      <c r="B102" s="1" t="s">
        <v>7</v>
      </c>
      <c r="C102" s="1" t="str">
        <f t="shared" si="11"/>
        <v>0303</v>
      </c>
      <c r="D102" s="1" t="s">
        <v>25</v>
      </c>
      <c r="E102" s="1" t="str">
        <f t="shared" si="12"/>
        <v>03032177700</v>
      </c>
      <c r="F102" t="e">
        <f>IF(INDEX(#REF!,MATCH('JE - Acc Dep'!B102,#REF!,0),MATCH('JE - Acc Dep'!D102,#REF!,0)+3) &lt; 0, -INDEX(#REF!,MATCH('JE - Acc Dep'!B102,#REF!,0),MATCH('JE - Acc Dep'!D102,#REF!,0)+3),"")</f>
        <v>#REF!</v>
      </c>
      <c r="G102" t="e">
        <f>IF(INDEX(#REF!,MATCH('JE - Acc Dep'!B102,#REF!,0),MATCH('JE - Acc Dep'!D102,#REF!,0)+3) &gt; 0, INDEX(#REF!,MATCH('JE - Acc Dep'!B102,#REF!,0),MATCH('JE - Acc Dep'!D102,#REF!,0)+3),"")</f>
        <v>#REF!</v>
      </c>
    </row>
    <row r="103" spans="1:7">
      <c r="A103" s="8" t="e">
        <f ca="1">_xll.DBRA("RXLTM1:Account",D103,"ALIAS English")</f>
        <v>#NAME?</v>
      </c>
      <c r="B103" s="1" t="s">
        <v>8</v>
      </c>
      <c r="C103" s="1" t="str">
        <f t="shared" si="11"/>
        <v>0304</v>
      </c>
      <c r="D103" s="1" t="s">
        <v>25</v>
      </c>
      <c r="E103" s="1" t="str">
        <f t="shared" si="12"/>
        <v>03042177700</v>
      </c>
      <c r="F103" t="e">
        <f>IF(INDEX(#REF!,MATCH('JE - Acc Dep'!B103,#REF!,0),MATCH('JE - Acc Dep'!D103,#REF!,0)+3) &lt; 0, -INDEX(#REF!,MATCH('JE - Acc Dep'!B103,#REF!,0),MATCH('JE - Acc Dep'!D103,#REF!,0)+3),"")</f>
        <v>#REF!</v>
      </c>
      <c r="G103" t="e">
        <f>IF(INDEX(#REF!,MATCH('JE - Acc Dep'!B103,#REF!,0),MATCH('JE - Acc Dep'!D103,#REF!,0)+3) &gt; 0, INDEX(#REF!,MATCH('JE - Acc Dep'!B103,#REF!,0),MATCH('JE - Acc Dep'!D103,#REF!,0)+3),"")</f>
        <v>#REF!</v>
      </c>
    </row>
    <row r="104" spans="1:7">
      <c r="A104" s="8" t="e">
        <f ca="1">_xll.DBRA("RXLTM1:Account",D104,"ALIAS English")</f>
        <v>#NAME?</v>
      </c>
      <c r="B104" s="1" t="s">
        <v>9</v>
      </c>
      <c r="C104" s="1" t="str">
        <f t="shared" si="11"/>
        <v>0305</v>
      </c>
      <c r="D104" s="1" t="s">
        <v>25</v>
      </c>
      <c r="E104" s="1" t="str">
        <f t="shared" si="12"/>
        <v>03052177700</v>
      </c>
      <c r="F104" t="e">
        <f>IF(INDEX(#REF!,MATCH('JE - Acc Dep'!B104,#REF!,0),MATCH('JE - Acc Dep'!D104,#REF!,0)+3) &lt; 0, -INDEX(#REF!,MATCH('JE - Acc Dep'!B104,#REF!,0),MATCH('JE - Acc Dep'!D104,#REF!,0)+3),"")</f>
        <v>#REF!</v>
      </c>
      <c r="G104" t="e">
        <f>IF(INDEX(#REF!,MATCH('JE - Acc Dep'!B104,#REF!,0),MATCH('JE - Acc Dep'!D104,#REF!,0)+3) &gt; 0, INDEX(#REF!,MATCH('JE - Acc Dep'!B104,#REF!,0),MATCH('JE - Acc Dep'!D104,#REF!,0)+3),"")</f>
        <v>#REF!</v>
      </c>
    </row>
    <row r="105" spans="1:7">
      <c r="A105" s="8" t="e">
        <f ca="1">_xll.DBRA("RXLTM1:Account",D105,"ALIAS English")</f>
        <v>#NAME?</v>
      </c>
      <c r="B105" s="1" t="s">
        <v>10</v>
      </c>
      <c r="C105" s="1" t="str">
        <f t="shared" si="11"/>
        <v>0306</v>
      </c>
      <c r="D105" s="1" t="s">
        <v>25</v>
      </c>
      <c r="E105" s="1" t="str">
        <f t="shared" si="12"/>
        <v>03062177700</v>
      </c>
      <c r="F105" t="e">
        <f>IF(INDEX(#REF!,MATCH('JE - Acc Dep'!B105,#REF!,0),MATCH('JE - Acc Dep'!D105,#REF!,0)+3) &lt; 0, -INDEX(#REF!,MATCH('JE - Acc Dep'!B105,#REF!,0),MATCH('JE - Acc Dep'!D105,#REF!,0)+3),"")</f>
        <v>#REF!</v>
      </c>
      <c r="G105" t="e">
        <f>IF(INDEX(#REF!,MATCH('JE - Acc Dep'!B105,#REF!,0),MATCH('JE - Acc Dep'!D105,#REF!,0)+3) &gt; 0, INDEX(#REF!,MATCH('JE - Acc Dep'!B105,#REF!,0),MATCH('JE - Acc Dep'!D105,#REF!,0)+3),"")</f>
        <v>#REF!</v>
      </c>
    </row>
    <row r="106" spans="1:7">
      <c r="A106" s="8" t="e">
        <f ca="1">_xll.DBRA("RXLTM1:Account",D106,"ALIAS English")</f>
        <v>#NAME?</v>
      </c>
      <c r="B106" s="1" t="s">
        <v>11</v>
      </c>
      <c r="C106" s="1" t="str">
        <f t="shared" si="11"/>
        <v>0308</v>
      </c>
      <c r="D106" s="1" t="s">
        <v>25</v>
      </c>
      <c r="E106" s="1" t="str">
        <f t="shared" si="12"/>
        <v>03082177700</v>
      </c>
      <c r="F106" t="e">
        <f>IF(INDEX(#REF!,MATCH('JE - Acc Dep'!B106,#REF!,0),MATCH('JE - Acc Dep'!D106,#REF!,0)+3) &lt; 0, -INDEX(#REF!,MATCH('JE - Acc Dep'!B106,#REF!,0),MATCH('JE - Acc Dep'!D106,#REF!,0)+3),"")</f>
        <v>#REF!</v>
      </c>
      <c r="G106" t="e">
        <f>IF(INDEX(#REF!,MATCH('JE - Acc Dep'!B106,#REF!,0),MATCH('JE - Acc Dep'!D106,#REF!,0)+3) &gt; 0, INDEX(#REF!,MATCH('JE - Acc Dep'!B106,#REF!,0),MATCH('JE - Acc Dep'!D106,#REF!,0)+3),"")</f>
        <v>#REF!</v>
      </c>
    </row>
    <row r="107" spans="1:7">
      <c r="A107" s="8" t="e">
        <f ca="1">_xll.DBRA("RXLTM1:Account",D107,"ALIAS English")</f>
        <v>#NAME?</v>
      </c>
      <c r="B107" s="1" t="s">
        <v>12</v>
      </c>
      <c r="C107" s="1" t="str">
        <f t="shared" si="11"/>
        <v>0309</v>
      </c>
      <c r="D107" s="1" t="s">
        <v>25</v>
      </c>
      <c r="E107" s="1" t="str">
        <f t="shared" si="12"/>
        <v>03092177700</v>
      </c>
      <c r="F107" t="e">
        <f>IF(INDEX(#REF!,MATCH('JE - Acc Dep'!B107,#REF!,0),MATCH('JE - Acc Dep'!D107,#REF!,0)+3) &lt; 0, -INDEX(#REF!,MATCH('JE - Acc Dep'!B107,#REF!,0),MATCH('JE - Acc Dep'!D107,#REF!,0)+3),"")</f>
        <v>#REF!</v>
      </c>
      <c r="G107" t="e">
        <f>IF(INDEX(#REF!,MATCH('JE - Acc Dep'!B107,#REF!,0),MATCH('JE - Acc Dep'!D107,#REF!,0)+3) &gt; 0, INDEX(#REF!,MATCH('JE - Acc Dep'!B107,#REF!,0),MATCH('JE - Acc Dep'!D107,#REF!,0)+3),"")</f>
        <v>#REF!</v>
      </c>
    </row>
    <row r="108" spans="1:7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25</v>
      </c>
      <c r="E108" s="1" t="str">
        <f t="shared" si="12"/>
        <v>03112177700</v>
      </c>
      <c r="F108" t="e">
        <f>IF(INDEX(#REF!,MATCH('JE - Acc Dep'!B108,#REF!,0),MATCH('JE - Acc Dep'!D108,#REF!,0)+3) &lt; 0, -INDEX(#REF!,MATCH('JE - Acc Dep'!B108,#REF!,0),MATCH('JE - Acc Dep'!D108,#REF!,0)+3),"")</f>
        <v>#REF!</v>
      </c>
      <c r="G108" t="e">
        <f>IF(INDEX(#REF!,MATCH('JE - Acc Dep'!B108,#REF!,0),MATCH('JE - Acc Dep'!D108,#REF!,0)+3) &gt; 0, INDEX(#REF!,MATCH('JE - Acc Dep'!B108,#REF!,0),MATCH('JE - Acc Dep'!D108,#REF!,0)+3),"")</f>
        <v>#REF!</v>
      </c>
    </row>
    <row r="109" spans="1:7">
      <c r="A109" s="8" t="e">
        <f ca="1">_xll.DBRA("RXLTM1:Account",D109,"ALIAS English")</f>
        <v>#NAME?</v>
      </c>
      <c r="B109" s="1" t="s">
        <v>14</v>
      </c>
      <c r="C109" s="1" t="str">
        <f t="shared" si="11"/>
        <v>0321</v>
      </c>
      <c r="D109" s="1" t="s">
        <v>25</v>
      </c>
      <c r="E109" s="1" t="str">
        <f t="shared" si="12"/>
        <v>03212177700</v>
      </c>
      <c r="F109" t="e">
        <f>IF(INDEX(#REF!,MATCH('JE - Acc Dep'!B109,#REF!,0),MATCH('JE - Acc Dep'!D109,#REF!,0)+3) &lt; 0, -INDEX(#REF!,MATCH('JE - Acc Dep'!B109,#REF!,0),MATCH('JE - Acc Dep'!D109,#REF!,0)+3),"")</f>
        <v>#REF!</v>
      </c>
      <c r="G109" t="e">
        <f>IF(INDEX(#REF!,MATCH('JE - Acc Dep'!B109,#REF!,0),MATCH('JE - Acc Dep'!D109,#REF!,0)+3) &gt; 0, INDEX(#REF!,MATCH('JE - Acc Dep'!B109,#REF!,0),MATCH('JE - Acc Dep'!D109,#REF!,0)+3),"")</f>
        <v>#REF!</v>
      </c>
    </row>
    <row r="110" spans="1:7">
      <c r="A110" s="8" t="e">
        <f ca="1">_xll.DBRA("RXLTM1:Account",D110,"ALIAS English")</f>
        <v>#NAME?</v>
      </c>
      <c r="B110" s="1" t="s">
        <v>15</v>
      </c>
      <c r="C110" s="1" t="str">
        <f t="shared" si="11"/>
        <v>0322</v>
      </c>
      <c r="D110" s="1" t="s">
        <v>25</v>
      </c>
      <c r="E110" s="1" t="str">
        <f t="shared" si="12"/>
        <v>03222177700</v>
      </c>
      <c r="F110" t="e">
        <f>IF(INDEX(#REF!,MATCH('JE - Acc Dep'!B110,#REF!,0),MATCH('JE - Acc Dep'!D110,#REF!,0)+3) &lt; 0, -INDEX(#REF!,MATCH('JE - Acc Dep'!B110,#REF!,0),MATCH('JE - Acc Dep'!D110,#REF!,0)+3),"")</f>
        <v>#REF!</v>
      </c>
      <c r="G110" t="e">
        <f>IF(INDEX(#REF!,MATCH('JE - Acc Dep'!B110,#REF!,0),MATCH('JE - Acc Dep'!D110,#REF!,0)+3) &gt; 0, INDEX(#REF!,MATCH('JE - Acc Dep'!B110,#REF!,0),MATCH('JE - Acc Dep'!D110,#REF!,0)+3),"")</f>
        <v>#REF!</v>
      </c>
    </row>
    <row r="111" spans="1:7">
      <c r="A111" s="8" t="e">
        <f ca="1">_xll.DBRA("RXLTM1:Account",D111,"ALIAS English")</f>
        <v>#NAME?</v>
      </c>
      <c r="B111" s="1" t="s">
        <v>16</v>
      </c>
      <c r="C111" s="1" t="str">
        <f t="shared" si="11"/>
        <v>0323</v>
      </c>
      <c r="D111" s="1" t="s">
        <v>25</v>
      </c>
      <c r="E111" s="1" t="str">
        <f t="shared" si="12"/>
        <v>03232177700</v>
      </c>
      <c r="F111" t="e">
        <f>IF(INDEX(#REF!,MATCH('JE - Acc Dep'!B111,#REF!,0),MATCH('JE - Acc Dep'!D111,#REF!,0)+3) &lt; 0, -INDEX(#REF!,MATCH('JE - Acc Dep'!B111,#REF!,0),MATCH('JE - Acc Dep'!D111,#REF!,0)+3),"")</f>
        <v>#REF!</v>
      </c>
      <c r="G111" t="e">
        <f>IF(INDEX(#REF!,MATCH('JE - Acc Dep'!B111,#REF!,0),MATCH('JE - Acc Dep'!D111,#REF!,0)+3) &gt; 0, INDEX(#REF!,MATCH('JE - Acc Dep'!B111,#REF!,0),MATCH('JE - Acc Dep'!D111,#REF!,0)+3),"")</f>
        <v>#REF!</v>
      </c>
    </row>
    <row r="112" spans="1:7">
      <c r="A112" s="8" t="e">
        <f ca="1">_xll.DBRA("RXLTM1:Account",D112,"ALIAS English")</f>
        <v>#NAME?</v>
      </c>
      <c r="B112" s="1" t="s">
        <v>17</v>
      </c>
      <c r="C112" s="1" t="str">
        <f t="shared" si="11"/>
        <v>0324</v>
      </c>
      <c r="D112" s="1" t="s">
        <v>25</v>
      </c>
      <c r="E112" s="1" t="str">
        <f t="shared" si="12"/>
        <v>03242177700</v>
      </c>
      <c r="F112" t="e">
        <f>IF(INDEX(#REF!,MATCH('JE - Acc Dep'!B112,#REF!,0),MATCH('JE - Acc Dep'!D112,#REF!,0)+3) &lt; 0, -INDEX(#REF!,MATCH('JE - Acc Dep'!B112,#REF!,0),MATCH('JE - Acc Dep'!D112,#REF!,0)+3),"")</f>
        <v>#REF!</v>
      </c>
      <c r="G112" t="e">
        <f>IF(INDEX(#REF!,MATCH('JE - Acc Dep'!B112,#REF!,0),MATCH('JE - Acc Dep'!D112,#REF!,0)+3) &gt; 0, INDEX(#REF!,MATCH('JE - Acc Dep'!B112,#REF!,0),MATCH('JE - Acc Dep'!D112,#REF!,0)+3),"")</f>
        <v>#REF!</v>
      </c>
    </row>
    <row r="113" spans="1:7">
      <c r="A113" s="8" t="e">
        <f ca="1">_xll.DBRA("RXLTM1:Account",D113,"ALIAS English")</f>
        <v>#NAME?</v>
      </c>
      <c r="B113" s="1" t="s">
        <v>18</v>
      </c>
      <c r="C113" s="1" t="str">
        <f t="shared" si="11"/>
        <v>0325</v>
      </c>
      <c r="D113" s="1" t="s">
        <v>25</v>
      </c>
      <c r="E113" s="1" t="str">
        <f t="shared" si="12"/>
        <v>03252177700</v>
      </c>
      <c r="F113" t="e">
        <f>IF(INDEX(#REF!,MATCH('JE - Acc Dep'!B113,#REF!,0),MATCH('JE - Acc Dep'!D113,#REF!,0)+3) &lt; 0, -INDEX(#REF!,MATCH('JE - Acc Dep'!B113,#REF!,0),MATCH('JE - Acc Dep'!D113,#REF!,0)+3),"")</f>
        <v>#REF!</v>
      </c>
      <c r="G113" t="e">
        <f>IF(INDEX(#REF!,MATCH('JE - Acc Dep'!B113,#REF!,0),MATCH('JE - Acc Dep'!D113,#REF!,0)+3) &gt; 0, INDEX(#REF!,MATCH('JE - Acc Dep'!B113,#REF!,0),MATCH('JE - Acc Dep'!D113,#REF!,0)+3),"")</f>
        <v>#REF!</v>
      </c>
    </row>
    <row r="114" spans="1:7">
      <c r="A114" s="8" t="e">
        <f ca="1">_xll.DBRA("RXLTM1:Account",D114,"ALIAS English")</f>
        <v>#NAME?</v>
      </c>
      <c r="B114" s="1" t="s">
        <v>19</v>
      </c>
      <c r="C114" s="1" t="str">
        <f t="shared" si="11"/>
        <v>0326</v>
      </c>
      <c r="D114" s="1" t="s">
        <v>25</v>
      </c>
      <c r="E114" s="1" t="str">
        <f t="shared" si="12"/>
        <v>03262177700</v>
      </c>
      <c r="F114" t="e">
        <f>IF(INDEX(#REF!,MATCH('JE - Acc Dep'!B114,#REF!,0),MATCH('JE - Acc Dep'!D114,#REF!,0)+3) &lt; 0, -INDEX(#REF!,MATCH('JE - Acc Dep'!B114,#REF!,0),MATCH('JE - Acc Dep'!D114,#REF!,0)+3),"")</f>
        <v>#REF!</v>
      </c>
      <c r="G114" t="e">
        <f>IF(INDEX(#REF!,MATCH('JE - Acc Dep'!B114,#REF!,0),MATCH('JE - Acc Dep'!D114,#REF!,0)+3) &gt; 0, INDEX(#REF!,MATCH('JE - Acc Dep'!B114,#REF!,0),MATCH('JE - Acc Dep'!D114,#REF!,0)+3),"")</f>
        <v>#REF!</v>
      </c>
    </row>
    <row r="115" spans="1:7">
      <c r="A115" s="8" t="e">
        <f ca="1">_xll.DBRA("RXLTM1:Account",D115,"ALIAS English")</f>
        <v>#NAME?</v>
      </c>
      <c r="B115" s="1" t="s">
        <v>20</v>
      </c>
      <c r="C115" s="1" t="str">
        <f t="shared" si="11"/>
        <v>0328</v>
      </c>
      <c r="D115" s="1" t="s">
        <v>25</v>
      </c>
      <c r="E115" s="1" t="str">
        <f t="shared" si="12"/>
        <v>03282177700</v>
      </c>
      <c r="F115" t="e">
        <f>IF(INDEX(#REF!,MATCH('JE - Acc Dep'!B115,#REF!,0),MATCH('JE - Acc Dep'!D115,#REF!,0)+3) &lt; 0, -INDEX(#REF!,MATCH('JE - Acc Dep'!B115,#REF!,0),MATCH('JE - Acc Dep'!D115,#REF!,0)+3),"")</f>
        <v>#REF!</v>
      </c>
      <c r="G115" t="e">
        <f>IF(INDEX(#REF!,MATCH('JE - Acc Dep'!B115,#REF!,0),MATCH('JE - Acc Dep'!D115,#REF!,0)+3) &gt; 0, INDEX(#REF!,MATCH('JE - Acc Dep'!B115,#REF!,0),MATCH('JE - Acc Dep'!D115,#REF!,0)+3),"")</f>
        <v>#REF!</v>
      </c>
    </row>
    <row r="116" spans="1:7">
      <c r="A116" s="8" t="e">
        <f ca="1">_xll.DBRA("RXLTM1:Account",D116,"ALIAS English")</f>
        <v>#NAME?</v>
      </c>
      <c r="B116" s="1" t="s">
        <v>21</v>
      </c>
      <c r="C116" s="1" t="str">
        <f t="shared" si="11"/>
        <v>0329</v>
      </c>
      <c r="D116" s="1" t="s">
        <v>25</v>
      </c>
      <c r="E116" s="1" t="str">
        <f t="shared" si="12"/>
        <v>03292177700</v>
      </c>
      <c r="F116" t="e">
        <f>IF(INDEX(#REF!,MATCH('JE - Acc Dep'!B116,#REF!,0),MATCH('JE - Acc Dep'!D116,#REF!,0)+3) &lt; 0, -INDEX(#REF!,MATCH('JE - Acc Dep'!B116,#REF!,0),MATCH('JE - Acc Dep'!D116,#REF!,0)+3),"")</f>
        <v>#REF!</v>
      </c>
      <c r="G116" t="e">
        <f>IF(INDEX(#REF!,MATCH('JE - Acc Dep'!B116,#REF!,0),MATCH('JE - Acc Dep'!D116,#REF!,0)+3) &gt; 0, INDEX(#REF!,MATCH('JE - Acc Dep'!B116,#REF!,0),MATCH('JE - Acc Dep'!D116,#REF!,0)+3),"")</f>
        <v>#REF!</v>
      </c>
    </row>
    <row r="117" spans="1:7">
      <c r="A117" s="8" t="e">
        <f ca="1">_xll.DBRA("RXLTM1:Account",D117,"ALIAS English")</f>
        <v>#NAME?</v>
      </c>
      <c r="B117" s="1" t="s">
        <v>22</v>
      </c>
      <c r="C117" s="1" t="str">
        <f t="shared" si="11"/>
        <v>0330</v>
      </c>
      <c r="D117" s="1" t="s">
        <v>25</v>
      </c>
      <c r="E117" s="1" t="str">
        <f t="shared" si="12"/>
        <v>03302177700</v>
      </c>
      <c r="F117" t="e">
        <f>IF(INDEX(#REF!,MATCH('JE - Acc Dep'!B117,#REF!,0),MATCH('JE - Acc Dep'!D117,#REF!,0)+3) &lt; 0, -INDEX(#REF!,MATCH('JE - Acc Dep'!B117,#REF!,0),MATCH('JE - Acc Dep'!D117,#REF!,0)+3),"")</f>
        <v>#REF!</v>
      </c>
      <c r="G117" t="e">
        <f>IF(INDEX(#REF!,MATCH('JE - Acc Dep'!B117,#REF!,0),MATCH('JE - Acc Dep'!D117,#REF!,0)+3) &gt; 0, INDEX(#REF!,MATCH('JE - Acc Dep'!B117,#REF!,0),MATCH('JE - Acc Dep'!D117,#REF!,0)+3),"")</f>
        <v>#REF!</v>
      </c>
    </row>
    <row r="119" spans="1:7">
      <c r="A119" s="8" t="e">
        <f ca="1">_xll.DBRA("RXLTM1:Account",D119,"ALIAS English")</f>
        <v>#NAME?</v>
      </c>
      <c r="B119" s="1" t="s">
        <v>6</v>
      </c>
      <c r="C119" s="1" t="str">
        <f>LEFT(B119,4)</f>
        <v>0301</v>
      </c>
      <c r="D119" s="1" t="s">
        <v>27</v>
      </c>
      <c r="E119" s="1" t="str">
        <f>LEFT(C119,4)&amp;"2"&amp;D119&amp;"00"</f>
        <v>03012179200</v>
      </c>
      <c r="F119" t="e">
        <f>IF(INDEX(#REF!,MATCH('JE - Acc Dep'!B119,#REF!,0),MATCH('JE - Acc Dep'!D119,#REF!,0)+3) &lt; 0, -INDEX(#REF!,MATCH('JE - Acc Dep'!B119,#REF!,0),MATCH('JE - Acc Dep'!D119,#REF!,0)+3),"")</f>
        <v>#REF!</v>
      </c>
      <c r="G119" t="e">
        <f>IF(INDEX(#REF!,MATCH('JE - Acc Dep'!B119,#REF!,0),MATCH('JE - Acc Dep'!D119,#REF!,0)+3) &gt; 0, INDEX(#REF!,MATCH('JE - Acc Dep'!B119,#REF!,0),MATCH('JE - Acc Dep'!D119,#REF!,0)+3),"")</f>
        <v>#REF!</v>
      </c>
    </row>
    <row r="120" spans="1:7">
      <c r="A120" s="8" t="e">
        <f ca="1">_xll.DBRA("RXLTM1:Account",D120,"ALIAS English")</f>
        <v>#NAME?</v>
      </c>
      <c r="B120" s="1" t="s">
        <v>23</v>
      </c>
      <c r="C120" s="1" t="str">
        <f t="shared" ref="C120:C136" si="13">LEFT(B120,4)</f>
        <v>0302</v>
      </c>
      <c r="D120" s="1" t="s">
        <v>27</v>
      </c>
      <c r="E120" s="1" t="str">
        <f t="shared" ref="E120:E136" si="14">LEFT(C120,4)&amp;"2"&amp;D120&amp;"00"</f>
        <v>03022179200</v>
      </c>
      <c r="F120" t="e">
        <f>IF(INDEX(#REF!,MATCH('JE - Acc Dep'!B120,#REF!,0),MATCH('JE - Acc Dep'!D120,#REF!,0)+3) &lt; 0, -INDEX(#REF!,MATCH('JE - Acc Dep'!B120,#REF!,0),MATCH('JE - Acc Dep'!D120,#REF!,0)+3),"")</f>
        <v>#REF!</v>
      </c>
      <c r="G120" t="e">
        <f>IF(INDEX(#REF!,MATCH('JE - Acc Dep'!B120,#REF!,0),MATCH('JE - Acc Dep'!D120,#REF!,0)+3) &gt; 0, INDEX(#REF!,MATCH('JE - Acc Dep'!B120,#REF!,0),MATCH('JE - Acc Dep'!D120,#REF!,0)+3),"")</f>
        <v>#REF!</v>
      </c>
    </row>
    <row r="121" spans="1:7">
      <c r="A121" s="8" t="e">
        <f ca="1">_xll.DBRA("RXLTM1:Account",D121,"ALIAS English")</f>
        <v>#NAME?</v>
      </c>
      <c r="B121" s="1" t="s">
        <v>7</v>
      </c>
      <c r="C121" s="1" t="str">
        <f t="shared" si="13"/>
        <v>0303</v>
      </c>
      <c r="D121" s="1" t="s">
        <v>27</v>
      </c>
      <c r="E121" s="1" t="str">
        <f t="shared" si="14"/>
        <v>03032179200</v>
      </c>
      <c r="F121" t="e">
        <f>IF(INDEX(#REF!,MATCH('JE - Acc Dep'!B121,#REF!,0),MATCH('JE - Acc Dep'!D121,#REF!,0)+3) &lt; 0, -INDEX(#REF!,MATCH('JE - Acc Dep'!B121,#REF!,0),MATCH('JE - Acc Dep'!D121,#REF!,0)+3),"")</f>
        <v>#REF!</v>
      </c>
      <c r="G121" t="e">
        <f>IF(INDEX(#REF!,MATCH('JE - Acc Dep'!B121,#REF!,0),MATCH('JE - Acc Dep'!D121,#REF!,0)+3) &gt; 0, INDEX(#REF!,MATCH('JE - Acc Dep'!B121,#REF!,0),MATCH('JE - Acc Dep'!D121,#REF!,0)+3),"")</f>
        <v>#REF!</v>
      </c>
    </row>
    <row r="122" spans="1:7">
      <c r="A122" s="8" t="e">
        <f ca="1">_xll.DBRA("RXLTM1:Account",D122,"ALIAS English")</f>
        <v>#NAME?</v>
      </c>
      <c r="B122" s="1" t="s">
        <v>8</v>
      </c>
      <c r="C122" s="1" t="str">
        <f t="shared" si="13"/>
        <v>0304</v>
      </c>
      <c r="D122" s="1" t="s">
        <v>27</v>
      </c>
      <c r="E122" s="1" t="str">
        <f t="shared" si="14"/>
        <v>03042179200</v>
      </c>
      <c r="F122" t="e">
        <f>IF(INDEX(#REF!,MATCH('JE - Acc Dep'!B122,#REF!,0),MATCH('JE - Acc Dep'!D122,#REF!,0)+3) &lt; 0, -INDEX(#REF!,MATCH('JE - Acc Dep'!B122,#REF!,0),MATCH('JE - Acc Dep'!D122,#REF!,0)+3),"")</f>
        <v>#REF!</v>
      </c>
      <c r="G122" t="e">
        <f>IF(INDEX(#REF!,MATCH('JE - Acc Dep'!B122,#REF!,0),MATCH('JE - Acc Dep'!D122,#REF!,0)+3) &gt; 0, INDEX(#REF!,MATCH('JE - Acc Dep'!B122,#REF!,0),MATCH('JE - Acc Dep'!D122,#REF!,0)+3),"")</f>
        <v>#REF!</v>
      </c>
    </row>
    <row r="123" spans="1:7">
      <c r="A123" s="8" t="e">
        <f ca="1">_xll.DBRA("RXLTM1:Account",D123,"ALIAS English")</f>
        <v>#NAME?</v>
      </c>
      <c r="B123" s="1" t="s">
        <v>9</v>
      </c>
      <c r="C123" s="1" t="str">
        <f t="shared" si="13"/>
        <v>0305</v>
      </c>
      <c r="D123" s="1" t="s">
        <v>27</v>
      </c>
      <c r="E123" s="1" t="str">
        <f t="shared" si="14"/>
        <v>03052179200</v>
      </c>
      <c r="F123" t="e">
        <f>IF(INDEX(#REF!,MATCH('JE - Acc Dep'!B123,#REF!,0),MATCH('JE - Acc Dep'!D123,#REF!,0)+3) &lt; 0, -INDEX(#REF!,MATCH('JE - Acc Dep'!B123,#REF!,0),MATCH('JE - Acc Dep'!D123,#REF!,0)+3),"")</f>
        <v>#REF!</v>
      </c>
      <c r="G123" t="e">
        <f>IF(INDEX(#REF!,MATCH('JE - Acc Dep'!B123,#REF!,0),MATCH('JE - Acc Dep'!D123,#REF!,0)+3) &gt; 0, INDEX(#REF!,MATCH('JE - Acc Dep'!B123,#REF!,0),MATCH('JE - Acc Dep'!D123,#REF!,0)+3),"")</f>
        <v>#REF!</v>
      </c>
    </row>
    <row r="124" spans="1:7">
      <c r="A124" s="8" t="e">
        <f ca="1">_xll.DBRA("RXLTM1:Account",D124,"ALIAS English")</f>
        <v>#NAME?</v>
      </c>
      <c r="B124" s="1" t="s">
        <v>10</v>
      </c>
      <c r="C124" s="1" t="str">
        <f t="shared" si="13"/>
        <v>0306</v>
      </c>
      <c r="D124" s="1" t="s">
        <v>27</v>
      </c>
      <c r="E124" s="1" t="str">
        <f t="shared" si="14"/>
        <v>03062179200</v>
      </c>
      <c r="F124" t="e">
        <f>IF(INDEX(#REF!,MATCH('JE - Acc Dep'!B124,#REF!,0),MATCH('JE - Acc Dep'!D124,#REF!,0)+3) &lt; 0, -INDEX(#REF!,MATCH('JE - Acc Dep'!B124,#REF!,0),MATCH('JE - Acc Dep'!D124,#REF!,0)+3),"")</f>
        <v>#REF!</v>
      </c>
      <c r="G124" t="e">
        <f>IF(INDEX(#REF!,MATCH('JE - Acc Dep'!B124,#REF!,0),MATCH('JE - Acc Dep'!D124,#REF!,0)+3) &gt; 0, INDEX(#REF!,MATCH('JE - Acc Dep'!B124,#REF!,0),MATCH('JE - Acc Dep'!D124,#REF!,0)+3),"")</f>
        <v>#REF!</v>
      </c>
    </row>
    <row r="125" spans="1:7">
      <c r="A125" s="8" t="e">
        <f ca="1">_xll.DBRA("RXLTM1:Account",D125,"ALIAS English")</f>
        <v>#NAME?</v>
      </c>
      <c r="B125" s="1" t="s">
        <v>11</v>
      </c>
      <c r="C125" s="1" t="str">
        <f t="shared" si="13"/>
        <v>0308</v>
      </c>
      <c r="D125" s="1" t="s">
        <v>27</v>
      </c>
      <c r="E125" s="1" t="str">
        <f t="shared" si="14"/>
        <v>03082179200</v>
      </c>
      <c r="F125" t="e">
        <f>IF(INDEX(#REF!,MATCH('JE - Acc Dep'!B125,#REF!,0),MATCH('JE - Acc Dep'!D125,#REF!,0)+3) &lt; 0, -INDEX(#REF!,MATCH('JE - Acc Dep'!B125,#REF!,0),MATCH('JE - Acc Dep'!D125,#REF!,0)+3),"")</f>
        <v>#REF!</v>
      </c>
      <c r="G125" t="e">
        <f>IF(INDEX(#REF!,MATCH('JE - Acc Dep'!B125,#REF!,0),MATCH('JE - Acc Dep'!D125,#REF!,0)+3) &gt; 0, INDEX(#REF!,MATCH('JE - Acc Dep'!B125,#REF!,0),MATCH('JE - Acc Dep'!D125,#REF!,0)+3),"")</f>
        <v>#REF!</v>
      </c>
    </row>
    <row r="126" spans="1:7">
      <c r="A126" s="8" t="e">
        <f ca="1">_xll.DBRA("RXLTM1:Account",D126,"ALIAS English")</f>
        <v>#NAME?</v>
      </c>
      <c r="B126" s="1" t="s">
        <v>12</v>
      </c>
      <c r="C126" s="1" t="str">
        <f t="shared" si="13"/>
        <v>0309</v>
      </c>
      <c r="D126" s="1" t="s">
        <v>27</v>
      </c>
      <c r="E126" s="1" t="str">
        <f t="shared" si="14"/>
        <v>03092179200</v>
      </c>
      <c r="F126" t="e">
        <f>IF(INDEX(#REF!,MATCH('JE - Acc Dep'!B126,#REF!,0),MATCH('JE - Acc Dep'!D126,#REF!,0)+3) &lt; 0, -INDEX(#REF!,MATCH('JE - Acc Dep'!B126,#REF!,0),MATCH('JE - Acc Dep'!D126,#REF!,0)+3),"")</f>
        <v>#REF!</v>
      </c>
      <c r="G126" t="e">
        <f>IF(INDEX(#REF!,MATCH('JE - Acc Dep'!B126,#REF!,0),MATCH('JE - Acc Dep'!D126,#REF!,0)+3) &gt; 0, INDEX(#REF!,MATCH('JE - Acc Dep'!B126,#REF!,0),MATCH('JE - Acc Dep'!D126,#REF!,0)+3),"")</f>
        <v>#REF!</v>
      </c>
    </row>
    <row r="127" spans="1:7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27</v>
      </c>
      <c r="E127" s="1" t="str">
        <f t="shared" si="14"/>
        <v>03112179200</v>
      </c>
      <c r="F127" t="e">
        <f>IF(INDEX(#REF!,MATCH('JE - Acc Dep'!B127,#REF!,0),MATCH('JE - Acc Dep'!D127,#REF!,0)+3) &lt; 0, -INDEX(#REF!,MATCH('JE - Acc Dep'!B127,#REF!,0),MATCH('JE - Acc Dep'!D127,#REF!,0)+3),"")</f>
        <v>#REF!</v>
      </c>
      <c r="G127" t="e">
        <f>IF(INDEX(#REF!,MATCH('JE - Acc Dep'!B127,#REF!,0),MATCH('JE - Acc Dep'!D127,#REF!,0)+3) &gt; 0, INDEX(#REF!,MATCH('JE - Acc Dep'!B127,#REF!,0),MATCH('JE - Acc Dep'!D127,#REF!,0)+3),"")</f>
        <v>#REF!</v>
      </c>
    </row>
    <row r="128" spans="1:7">
      <c r="A128" s="8" t="e">
        <f ca="1">_xll.DBRA("RXLTM1:Account",D128,"ALIAS English")</f>
        <v>#NAME?</v>
      </c>
      <c r="B128" s="1" t="s">
        <v>14</v>
      </c>
      <c r="C128" s="1" t="str">
        <f t="shared" si="13"/>
        <v>0321</v>
      </c>
      <c r="D128" s="1" t="s">
        <v>27</v>
      </c>
      <c r="E128" s="1" t="str">
        <f t="shared" si="14"/>
        <v>03212179200</v>
      </c>
      <c r="F128" t="e">
        <f>IF(INDEX(#REF!,MATCH('JE - Acc Dep'!B128,#REF!,0),MATCH('JE - Acc Dep'!D128,#REF!,0)+3) &lt; 0, -INDEX(#REF!,MATCH('JE - Acc Dep'!B128,#REF!,0),MATCH('JE - Acc Dep'!D128,#REF!,0)+3),"")</f>
        <v>#REF!</v>
      </c>
      <c r="G128" t="e">
        <f>IF(INDEX(#REF!,MATCH('JE - Acc Dep'!B128,#REF!,0),MATCH('JE - Acc Dep'!D128,#REF!,0)+3) &gt; 0, INDEX(#REF!,MATCH('JE - Acc Dep'!B128,#REF!,0),MATCH('JE - Acc Dep'!D128,#REF!,0)+3),"")</f>
        <v>#REF!</v>
      </c>
    </row>
    <row r="129" spans="1:7">
      <c r="A129" s="8" t="e">
        <f ca="1">_xll.DBRA("RXLTM1:Account",D129,"ALIAS English")</f>
        <v>#NAME?</v>
      </c>
      <c r="B129" s="1" t="s">
        <v>15</v>
      </c>
      <c r="C129" s="1" t="str">
        <f t="shared" si="13"/>
        <v>0322</v>
      </c>
      <c r="D129" s="1" t="s">
        <v>27</v>
      </c>
      <c r="E129" s="1" t="str">
        <f t="shared" si="14"/>
        <v>03222179200</v>
      </c>
      <c r="F129" t="e">
        <f>IF(INDEX(#REF!,MATCH('JE - Acc Dep'!B129,#REF!,0),MATCH('JE - Acc Dep'!D129,#REF!,0)+3) &lt; 0, -INDEX(#REF!,MATCH('JE - Acc Dep'!B129,#REF!,0),MATCH('JE - Acc Dep'!D129,#REF!,0)+3),"")</f>
        <v>#REF!</v>
      </c>
      <c r="G129" t="e">
        <f>IF(INDEX(#REF!,MATCH('JE - Acc Dep'!B129,#REF!,0),MATCH('JE - Acc Dep'!D129,#REF!,0)+3) &gt; 0, INDEX(#REF!,MATCH('JE - Acc Dep'!B129,#REF!,0),MATCH('JE - Acc Dep'!D129,#REF!,0)+3),"")</f>
        <v>#REF!</v>
      </c>
    </row>
    <row r="130" spans="1:7">
      <c r="A130" s="8" t="e">
        <f ca="1">_xll.DBRA("RXLTM1:Account",D130,"ALIAS English")</f>
        <v>#NAME?</v>
      </c>
      <c r="B130" s="1" t="s">
        <v>16</v>
      </c>
      <c r="C130" s="1" t="str">
        <f t="shared" si="13"/>
        <v>0323</v>
      </c>
      <c r="D130" s="1" t="s">
        <v>27</v>
      </c>
      <c r="E130" s="1" t="str">
        <f t="shared" si="14"/>
        <v>03232179200</v>
      </c>
      <c r="F130" t="e">
        <f>IF(INDEX(#REF!,MATCH('JE - Acc Dep'!B130,#REF!,0),MATCH('JE - Acc Dep'!D130,#REF!,0)+3) &lt; 0, -INDEX(#REF!,MATCH('JE - Acc Dep'!B130,#REF!,0),MATCH('JE - Acc Dep'!D130,#REF!,0)+3),"")</f>
        <v>#REF!</v>
      </c>
      <c r="G130" t="e">
        <f>IF(INDEX(#REF!,MATCH('JE - Acc Dep'!B130,#REF!,0),MATCH('JE - Acc Dep'!D130,#REF!,0)+3) &gt; 0, INDEX(#REF!,MATCH('JE - Acc Dep'!B130,#REF!,0),MATCH('JE - Acc Dep'!D130,#REF!,0)+3),"")</f>
        <v>#REF!</v>
      </c>
    </row>
    <row r="131" spans="1:7">
      <c r="A131" s="8" t="e">
        <f ca="1">_xll.DBRA("RXLTM1:Account",D131,"ALIAS English")</f>
        <v>#NAME?</v>
      </c>
      <c r="B131" s="1" t="s">
        <v>17</v>
      </c>
      <c r="C131" s="1" t="str">
        <f t="shared" si="13"/>
        <v>0324</v>
      </c>
      <c r="D131" s="1" t="s">
        <v>27</v>
      </c>
      <c r="E131" s="1" t="str">
        <f t="shared" si="14"/>
        <v>03242179200</v>
      </c>
      <c r="F131" t="e">
        <f>IF(INDEX(#REF!,MATCH('JE - Acc Dep'!B131,#REF!,0),MATCH('JE - Acc Dep'!D131,#REF!,0)+3) &lt; 0, -INDEX(#REF!,MATCH('JE - Acc Dep'!B131,#REF!,0),MATCH('JE - Acc Dep'!D131,#REF!,0)+3),"")</f>
        <v>#REF!</v>
      </c>
      <c r="G131" t="e">
        <f>IF(INDEX(#REF!,MATCH('JE - Acc Dep'!B131,#REF!,0),MATCH('JE - Acc Dep'!D131,#REF!,0)+3) &gt; 0, INDEX(#REF!,MATCH('JE - Acc Dep'!B131,#REF!,0),MATCH('JE - Acc Dep'!D131,#REF!,0)+3),"")</f>
        <v>#REF!</v>
      </c>
    </row>
    <row r="132" spans="1:7">
      <c r="A132" s="8" t="e">
        <f ca="1">_xll.DBRA("RXLTM1:Account",D132,"ALIAS English")</f>
        <v>#NAME?</v>
      </c>
      <c r="B132" s="1" t="s">
        <v>18</v>
      </c>
      <c r="C132" s="1" t="str">
        <f t="shared" si="13"/>
        <v>0325</v>
      </c>
      <c r="D132" s="1" t="s">
        <v>27</v>
      </c>
      <c r="E132" s="1" t="str">
        <f t="shared" si="14"/>
        <v>03252179200</v>
      </c>
      <c r="F132" t="e">
        <f>IF(INDEX(#REF!,MATCH('JE - Acc Dep'!B132,#REF!,0),MATCH('JE - Acc Dep'!D132,#REF!,0)+3) &lt; 0, -INDEX(#REF!,MATCH('JE - Acc Dep'!B132,#REF!,0),MATCH('JE - Acc Dep'!D132,#REF!,0)+3),"")</f>
        <v>#REF!</v>
      </c>
      <c r="G132" t="e">
        <f>IF(INDEX(#REF!,MATCH('JE - Acc Dep'!B132,#REF!,0),MATCH('JE - Acc Dep'!D132,#REF!,0)+3) &gt; 0, INDEX(#REF!,MATCH('JE - Acc Dep'!B132,#REF!,0),MATCH('JE - Acc Dep'!D132,#REF!,0)+3),"")</f>
        <v>#REF!</v>
      </c>
    </row>
    <row r="133" spans="1:7">
      <c r="A133" s="8" t="e">
        <f ca="1">_xll.DBRA("RXLTM1:Account",D133,"ALIAS English")</f>
        <v>#NAME?</v>
      </c>
      <c r="B133" s="1" t="s">
        <v>19</v>
      </c>
      <c r="C133" s="1" t="str">
        <f t="shared" si="13"/>
        <v>0326</v>
      </c>
      <c r="D133" s="1" t="s">
        <v>27</v>
      </c>
      <c r="E133" s="1" t="str">
        <f t="shared" si="14"/>
        <v>03262179200</v>
      </c>
      <c r="F133" t="e">
        <f>IF(INDEX(#REF!,MATCH('JE - Acc Dep'!B133,#REF!,0),MATCH('JE - Acc Dep'!D133,#REF!,0)+3) &lt; 0, -INDEX(#REF!,MATCH('JE - Acc Dep'!B133,#REF!,0),MATCH('JE - Acc Dep'!D133,#REF!,0)+3),"")</f>
        <v>#REF!</v>
      </c>
      <c r="G133" t="e">
        <f>IF(INDEX(#REF!,MATCH('JE - Acc Dep'!B133,#REF!,0),MATCH('JE - Acc Dep'!D133,#REF!,0)+3) &gt; 0, INDEX(#REF!,MATCH('JE - Acc Dep'!B133,#REF!,0),MATCH('JE - Acc Dep'!D133,#REF!,0)+3),"")</f>
        <v>#REF!</v>
      </c>
    </row>
    <row r="134" spans="1:7">
      <c r="A134" s="8" t="e">
        <f ca="1">_xll.DBRA("RXLTM1:Account",D134,"ALIAS English")</f>
        <v>#NAME?</v>
      </c>
      <c r="B134" s="1" t="s">
        <v>20</v>
      </c>
      <c r="C134" s="1" t="str">
        <f t="shared" si="13"/>
        <v>0328</v>
      </c>
      <c r="D134" s="1" t="s">
        <v>27</v>
      </c>
      <c r="E134" s="1" t="str">
        <f t="shared" si="14"/>
        <v>03282179200</v>
      </c>
      <c r="F134" t="e">
        <f>IF(INDEX(#REF!,MATCH('JE - Acc Dep'!B134,#REF!,0),MATCH('JE - Acc Dep'!D134,#REF!,0)+3) &lt; 0, -INDEX(#REF!,MATCH('JE - Acc Dep'!B134,#REF!,0),MATCH('JE - Acc Dep'!D134,#REF!,0)+3),"")</f>
        <v>#REF!</v>
      </c>
      <c r="G134" t="e">
        <f>IF(INDEX(#REF!,MATCH('JE - Acc Dep'!B134,#REF!,0),MATCH('JE - Acc Dep'!D134,#REF!,0)+3) &gt; 0, INDEX(#REF!,MATCH('JE - Acc Dep'!B134,#REF!,0),MATCH('JE - Acc Dep'!D134,#REF!,0)+3),"")</f>
        <v>#REF!</v>
      </c>
    </row>
    <row r="135" spans="1:7">
      <c r="A135" s="8" t="e">
        <f ca="1">_xll.DBRA("RXLTM1:Account",D135,"ALIAS English")</f>
        <v>#NAME?</v>
      </c>
      <c r="B135" s="1" t="s">
        <v>21</v>
      </c>
      <c r="C135" s="1" t="str">
        <f t="shared" si="13"/>
        <v>0329</v>
      </c>
      <c r="D135" s="1" t="s">
        <v>27</v>
      </c>
      <c r="E135" s="1" t="str">
        <f t="shared" si="14"/>
        <v>03292179200</v>
      </c>
      <c r="F135" t="e">
        <f>IF(INDEX(#REF!,MATCH('JE - Acc Dep'!B135,#REF!,0),MATCH('JE - Acc Dep'!D135,#REF!,0)+3) &lt; 0, -INDEX(#REF!,MATCH('JE - Acc Dep'!B135,#REF!,0),MATCH('JE - Acc Dep'!D135,#REF!,0)+3),"")</f>
        <v>#REF!</v>
      </c>
      <c r="G135" t="e">
        <f>IF(INDEX(#REF!,MATCH('JE - Acc Dep'!B135,#REF!,0),MATCH('JE - Acc Dep'!D135,#REF!,0)+3) &gt; 0, INDEX(#REF!,MATCH('JE - Acc Dep'!B135,#REF!,0),MATCH('JE - Acc Dep'!D135,#REF!,0)+3),"")</f>
        <v>#REF!</v>
      </c>
    </row>
    <row r="136" spans="1:7">
      <c r="A136" s="8" t="e">
        <f ca="1">_xll.DBRA("RXLTM1:Account",D136,"ALIAS English")</f>
        <v>#NAME?</v>
      </c>
      <c r="B136" s="1" t="s">
        <v>22</v>
      </c>
      <c r="C136" s="1" t="str">
        <f t="shared" si="13"/>
        <v>0330</v>
      </c>
      <c r="D136" s="1" t="s">
        <v>27</v>
      </c>
      <c r="E136" s="1" t="str">
        <f t="shared" si="14"/>
        <v>03302179200</v>
      </c>
      <c r="F136" t="e">
        <f>IF(INDEX(#REF!,MATCH('JE - Acc Dep'!B136,#REF!,0),MATCH('JE - Acc Dep'!D136,#REF!,0)+3) &lt; 0, -INDEX(#REF!,MATCH('JE - Acc Dep'!B136,#REF!,0),MATCH('JE - Acc Dep'!D136,#REF!,0)+3),"")</f>
        <v>#REF!</v>
      </c>
      <c r="G136" t="e">
        <f>IF(INDEX(#REF!,MATCH('JE - Acc Dep'!B136,#REF!,0),MATCH('JE - Acc Dep'!D136,#REF!,0)+3) &gt; 0, INDEX(#REF!,MATCH('JE - Acc Dep'!B136,#REF!,0),MATCH('JE - Acc Dep'!D136,#REF!,0)+3),"")</f>
        <v>#REF!</v>
      </c>
    </row>
    <row r="138" spans="1:7">
      <c r="A138" s="8" t="e">
        <f ca="1">_xll.DBRA("RXLTM1:Account",D138,"ALIAS English")</f>
        <v>#NAME?</v>
      </c>
      <c r="B138" s="1" t="s">
        <v>6</v>
      </c>
      <c r="C138" s="1" t="str">
        <f>LEFT(B138,4)</f>
        <v>0301</v>
      </c>
      <c r="D138" s="1" t="s">
        <v>29</v>
      </c>
      <c r="E138" s="1" t="str">
        <f>LEFT(C138,4)&amp;"2"&amp;D138&amp;"00"</f>
        <v>03012179700</v>
      </c>
      <c r="F138" t="e">
        <f>IF(INDEX(#REF!,MATCH('JE - Acc Dep'!B138,#REF!,0),MATCH('JE - Acc Dep'!D138,#REF!,0)+3) &lt; 0, -INDEX(#REF!,MATCH('JE - Acc Dep'!B138,#REF!,0),MATCH('JE - Acc Dep'!D138,#REF!,0)+3),"")</f>
        <v>#REF!</v>
      </c>
      <c r="G138" t="e">
        <f>IF(INDEX(#REF!,MATCH('JE - Acc Dep'!B138,#REF!,0),MATCH('JE - Acc Dep'!D138,#REF!,0)+3) &gt; 0, INDEX(#REF!,MATCH('JE - Acc Dep'!B138,#REF!,0),MATCH('JE - Acc Dep'!D138,#REF!,0)+3),"")</f>
        <v>#REF!</v>
      </c>
    </row>
    <row r="139" spans="1:7">
      <c r="A139" s="8" t="e">
        <f ca="1">_xll.DBRA("RXLTM1:Account",D139,"ALIAS English")</f>
        <v>#NAME?</v>
      </c>
      <c r="B139" s="1" t="s">
        <v>23</v>
      </c>
      <c r="C139" s="1" t="str">
        <f t="shared" ref="C139:C155" si="15">LEFT(B139,4)</f>
        <v>0302</v>
      </c>
      <c r="D139" s="1" t="s">
        <v>29</v>
      </c>
      <c r="E139" s="1" t="str">
        <f t="shared" ref="E139:E155" si="16">LEFT(C139,4)&amp;"2"&amp;D139&amp;"00"</f>
        <v>03022179700</v>
      </c>
      <c r="F139" t="e">
        <f>IF(INDEX(#REF!,MATCH('JE - Acc Dep'!B139,#REF!,0),MATCH('JE - Acc Dep'!D139,#REF!,0)+3) &lt; 0, -INDEX(#REF!,MATCH('JE - Acc Dep'!B139,#REF!,0),MATCH('JE - Acc Dep'!D139,#REF!,0)+3),"")</f>
        <v>#REF!</v>
      </c>
      <c r="G139" t="e">
        <f>IF(INDEX(#REF!,MATCH('JE - Acc Dep'!B139,#REF!,0),MATCH('JE - Acc Dep'!D139,#REF!,0)+3) &gt; 0, INDEX(#REF!,MATCH('JE - Acc Dep'!B139,#REF!,0),MATCH('JE - Acc Dep'!D139,#REF!,0)+3),"")</f>
        <v>#REF!</v>
      </c>
    </row>
    <row r="140" spans="1:7">
      <c r="A140" s="8" t="e">
        <f ca="1">_xll.DBRA("RXLTM1:Account",D140,"ALIAS English")</f>
        <v>#NAME?</v>
      </c>
      <c r="B140" s="1" t="s">
        <v>7</v>
      </c>
      <c r="C140" s="1" t="str">
        <f t="shared" si="15"/>
        <v>0303</v>
      </c>
      <c r="D140" s="1" t="s">
        <v>29</v>
      </c>
      <c r="E140" s="1" t="str">
        <f t="shared" si="16"/>
        <v>03032179700</v>
      </c>
      <c r="F140" t="e">
        <f>IF(INDEX(#REF!,MATCH('JE - Acc Dep'!B140,#REF!,0),MATCH('JE - Acc Dep'!D140,#REF!,0)+3) &lt; 0, -INDEX(#REF!,MATCH('JE - Acc Dep'!B140,#REF!,0),MATCH('JE - Acc Dep'!D140,#REF!,0)+3),"")</f>
        <v>#REF!</v>
      </c>
      <c r="G140" t="e">
        <f>IF(INDEX(#REF!,MATCH('JE - Acc Dep'!B140,#REF!,0),MATCH('JE - Acc Dep'!D140,#REF!,0)+3) &gt; 0, INDEX(#REF!,MATCH('JE - Acc Dep'!B140,#REF!,0),MATCH('JE - Acc Dep'!D140,#REF!,0)+3),"")</f>
        <v>#REF!</v>
      </c>
    </row>
    <row r="141" spans="1:7">
      <c r="A141" s="8" t="e">
        <f ca="1">_xll.DBRA("RXLTM1:Account",D141,"ALIAS English")</f>
        <v>#NAME?</v>
      </c>
      <c r="B141" s="1" t="s">
        <v>8</v>
      </c>
      <c r="C141" s="1" t="str">
        <f t="shared" si="15"/>
        <v>0304</v>
      </c>
      <c r="D141" s="1" t="s">
        <v>29</v>
      </c>
      <c r="E141" s="1" t="str">
        <f t="shared" si="16"/>
        <v>03042179700</v>
      </c>
      <c r="F141" t="e">
        <f>IF(INDEX(#REF!,MATCH('JE - Acc Dep'!B141,#REF!,0),MATCH('JE - Acc Dep'!D141,#REF!,0)+3) &lt; 0, -INDEX(#REF!,MATCH('JE - Acc Dep'!B141,#REF!,0),MATCH('JE - Acc Dep'!D141,#REF!,0)+3),"")</f>
        <v>#REF!</v>
      </c>
      <c r="G141" t="e">
        <f>IF(INDEX(#REF!,MATCH('JE - Acc Dep'!B141,#REF!,0),MATCH('JE - Acc Dep'!D141,#REF!,0)+3) &gt; 0, INDEX(#REF!,MATCH('JE - Acc Dep'!B141,#REF!,0),MATCH('JE - Acc Dep'!D141,#REF!,0)+3),"")</f>
        <v>#REF!</v>
      </c>
    </row>
    <row r="142" spans="1:7">
      <c r="A142" s="8" t="e">
        <f ca="1">_xll.DBRA("RXLTM1:Account",D142,"ALIAS English")</f>
        <v>#NAME?</v>
      </c>
      <c r="B142" s="1" t="s">
        <v>9</v>
      </c>
      <c r="C142" s="1" t="str">
        <f t="shared" si="15"/>
        <v>0305</v>
      </c>
      <c r="D142" s="1" t="s">
        <v>29</v>
      </c>
      <c r="E142" s="1" t="str">
        <f t="shared" si="16"/>
        <v>03052179700</v>
      </c>
      <c r="F142" t="e">
        <f>IF(INDEX(#REF!,MATCH('JE - Acc Dep'!B142,#REF!,0),MATCH('JE - Acc Dep'!D142,#REF!,0)+3) &lt; 0, -INDEX(#REF!,MATCH('JE - Acc Dep'!B142,#REF!,0),MATCH('JE - Acc Dep'!D142,#REF!,0)+3),"")</f>
        <v>#REF!</v>
      </c>
      <c r="G142" t="e">
        <f>IF(INDEX(#REF!,MATCH('JE - Acc Dep'!B142,#REF!,0),MATCH('JE - Acc Dep'!D142,#REF!,0)+3) &gt; 0, INDEX(#REF!,MATCH('JE - Acc Dep'!B142,#REF!,0),MATCH('JE - Acc Dep'!D142,#REF!,0)+3),"")</f>
        <v>#REF!</v>
      </c>
    </row>
    <row r="143" spans="1:7">
      <c r="A143" s="8" t="e">
        <f ca="1">_xll.DBRA("RXLTM1:Account",D143,"ALIAS English")</f>
        <v>#NAME?</v>
      </c>
      <c r="B143" s="1" t="s">
        <v>10</v>
      </c>
      <c r="C143" s="1" t="str">
        <f t="shared" si="15"/>
        <v>0306</v>
      </c>
      <c r="D143" s="1" t="s">
        <v>29</v>
      </c>
      <c r="E143" s="1" t="str">
        <f t="shared" si="16"/>
        <v>03062179700</v>
      </c>
      <c r="F143" t="e">
        <f>IF(INDEX(#REF!,MATCH('JE - Acc Dep'!B143,#REF!,0),MATCH('JE - Acc Dep'!D143,#REF!,0)+3) &lt; 0, -INDEX(#REF!,MATCH('JE - Acc Dep'!B143,#REF!,0),MATCH('JE - Acc Dep'!D143,#REF!,0)+3),"")</f>
        <v>#REF!</v>
      </c>
      <c r="G143" t="e">
        <f>IF(INDEX(#REF!,MATCH('JE - Acc Dep'!B143,#REF!,0),MATCH('JE - Acc Dep'!D143,#REF!,0)+3) &gt; 0, INDEX(#REF!,MATCH('JE - Acc Dep'!B143,#REF!,0),MATCH('JE - Acc Dep'!D143,#REF!,0)+3),"")</f>
        <v>#REF!</v>
      </c>
    </row>
    <row r="144" spans="1:7">
      <c r="A144" s="8" t="e">
        <f ca="1">_xll.DBRA("RXLTM1:Account",D144,"ALIAS English")</f>
        <v>#NAME?</v>
      </c>
      <c r="B144" s="1" t="s">
        <v>11</v>
      </c>
      <c r="C144" s="1" t="str">
        <f t="shared" si="15"/>
        <v>0308</v>
      </c>
      <c r="D144" s="1" t="s">
        <v>29</v>
      </c>
      <c r="E144" s="1" t="str">
        <f t="shared" si="16"/>
        <v>03082179700</v>
      </c>
      <c r="F144" t="e">
        <f>IF(INDEX(#REF!,MATCH('JE - Acc Dep'!B144,#REF!,0),MATCH('JE - Acc Dep'!D144,#REF!,0)+3) &lt; 0, -INDEX(#REF!,MATCH('JE - Acc Dep'!B144,#REF!,0),MATCH('JE - Acc Dep'!D144,#REF!,0)+3),"")</f>
        <v>#REF!</v>
      </c>
      <c r="G144" t="e">
        <f>IF(INDEX(#REF!,MATCH('JE - Acc Dep'!B144,#REF!,0),MATCH('JE - Acc Dep'!D144,#REF!,0)+3) &gt; 0, INDEX(#REF!,MATCH('JE - Acc Dep'!B144,#REF!,0),MATCH('JE - Acc Dep'!D144,#REF!,0)+3),"")</f>
        <v>#REF!</v>
      </c>
    </row>
    <row r="145" spans="1:7">
      <c r="A145" s="8" t="e">
        <f ca="1">_xll.DBRA("RXLTM1:Account",D145,"ALIAS English")</f>
        <v>#NAME?</v>
      </c>
      <c r="B145" s="1" t="s">
        <v>12</v>
      </c>
      <c r="C145" s="1" t="str">
        <f t="shared" si="15"/>
        <v>0309</v>
      </c>
      <c r="D145" s="1" t="s">
        <v>29</v>
      </c>
      <c r="E145" s="1" t="str">
        <f t="shared" si="16"/>
        <v>03092179700</v>
      </c>
      <c r="F145" t="e">
        <f>IF(INDEX(#REF!,MATCH('JE - Acc Dep'!B145,#REF!,0),MATCH('JE - Acc Dep'!D145,#REF!,0)+3) &lt; 0, -INDEX(#REF!,MATCH('JE - Acc Dep'!B145,#REF!,0),MATCH('JE - Acc Dep'!D145,#REF!,0)+3),"")</f>
        <v>#REF!</v>
      </c>
      <c r="G145" t="e">
        <f>IF(INDEX(#REF!,MATCH('JE - Acc Dep'!B145,#REF!,0),MATCH('JE - Acc Dep'!D145,#REF!,0)+3) &gt; 0, INDEX(#REF!,MATCH('JE - Acc Dep'!B145,#REF!,0),MATCH('JE - Acc Dep'!D145,#REF!,0)+3),"")</f>
        <v>#REF!</v>
      </c>
    </row>
    <row r="146" spans="1:7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29</v>
      </c>
      <c r="E146" s="1" t="str">
        <f t="shared" si="16"/>
        <v>03112179700</v>
      </c>
      <c r="F146" t="e">
        <f>IF(INDEX(#REF!,MATCH('JE - Acc Dep'!B146,#REF!,0),MATCH('JE - Acc Dep'!D146,#REF!,0)+3) &lt; 0, -INDEX(#REF!,MATCH('JE - Acc Dep'!B146,#REF!,0),MATCH('JE - Acc Dep'!D146,#REF!,0)+3),"")</f>
        <v>#REF!</v>
      </c>
      <c r="G146" t="e">
        <f>IF(INDEX(#REF!,MATCH('JE - Acc Dep'!B146,#REF!,0),MATCH('JE - Acc Dep'!D146,#REF!,0)+3) &gt; 0, INDEX(#REF!,MATCH('JE - Acc Dep'!B146,#REF!,0),MATCH('JE - Acc Dep'!D146,#REF!,0)+3),"")</f>
        <v>#REF!</v>
      </c>
    </row>
    <row r="147" spans="1:7">
      <c r="A147" s="8" t="e">
        <f ca="1">_xll.DBRA("RXLTM1:Account",D147,"ALIAS English")</f>
        <v>#NAME?</v>
      </c>
      <c r="B147" s="1" t="s">
        <v>14</v>
      </c>
      <c r="C147" s="1" t="str">
        <f t="shared" si="15"/>
        <v>0321</v>
      </c>
      <c r="D147" s="1" t="s">
        <v>29</v>
      </c>
      <c r="E147" s="1" t="str">
        <f t="shared" si="16"/>
        <v>03212179700</v>
      </c>
      <c r="F147" t="e">
        <f>IF(INDEX(#REF!,MATCH('JE - Acc Dep'!B147,#REF!,0),MATCH('JE - Acc Dep'!D147,#REF!,0)+3) &lt; 0, -INDEX(#REF!,MATCH('JE - Acc Dep'!B147,#REF!,0),MATCH('JE - Acc Dep'!D147,#REF!,0)+3),"")</f>
        <v>#REF!</v>
      </c>
      <c r="G147" t="e">
        <f>IF(INDEX(#REF!,MATCH('JE - Acc Dep'!B147,#REF!,0),MATCH('JE - Acc Dep'!D147,#REF!,0)+3) &gt; 0, INDEX(#REF!,MATCH('JE - Acc Dep'!B147,#REF!,0),MATCH('JE - Acc Dep'!D147,#REF!,0)+3),"")</f>
        <v>#REF!</v>
      </c>
    </row>
    <row r="148" spans="1:7">
      <c r="A148" s="8" t="e">
        <f ca="1">_xll.DBRA("RXLTM1:Account",D148,"ALIAS English")</f>
        <v>#NAME?</v>
      </c>
      <c r="B148" s="1" t="s">
        <v>15</v>
      </c>
      <c r="C148" s="1" t="str">
        <f t="shared" si="15"/>
        <v>0322</v>
      </c>
      <c r="D148" s="1" t="s">
        <v>29</v>
      </c>
      <c r="E148" s="1" t="str">
        <f t="shared" si="16"/>
        <v>03222179700</v>
      </c>
      <c r="F148" t="e">
        <f>IF(INDEX(#REF!,MATCH('JE - Acc Dep'!B148,#REF!,0),MATCH('JE - Acc Dep'!D148,#REF!,0)+3) &lt; 0, -INDEX(#REF!,MATCH('JE - Acc Dep'!B148,#REF!,0),MATCH('JE - Acc Dep'!D148,#REF!,0)+3),"")</f>
        <v>#REF!</v>
      </c>
      <c r="G148" t="e">
        <f>IF(INDEX(#REF!,MATCH('JE - Acc Dep'!B148,#REF!,0),MATCH('JE - Acc Dep'!D148,#REF!,0)+3) &gt; 0, INDEX(#REF!,MATCH('JE - Acc Dep'!B148,#REF!,0),MATCH('JE - Acc Dep'!D148,#REF!,0)+3),"")</f>
        <v>#REF!</v>
      </c>
    </row>
    <row r="149" spans="1:7">
      <c r="A149" s="8" t="e">
        <f ca="1">_xll.DBRA("RXLTM1:Account",D149,"ALIAS English")</f>
        <v>#NAME?</v>
      </c>
      <c r="B149" s="1" t="s">
        <v>16</v>
      </c>
      <c r="C149" s="1" t="str">
        <f t="shared" si="15"/>
        <v>0323</v>
      </c>
      <c r="D149" s="1" t="s">
        <v>29</v>
      </c>
      <c r="E149" s="1" t="str">
        <f t="shared" si="16"/>
        <v>03232179700</v>
      </c>
      <c r="F149" t="e">
        <f>IF(INDEX(#REF!,MATCH('JE - Acc Dep'!B149,#REF!,0),MATCH('JE - Acc Dep'!D149,#REF!,0)+3) &lt; 0, -INDEX(#REF!,MATCH('JE - Acc Dep'!B149,#REF!,0),MATCH('JE - Acc Dep'!D149,#REF!,0)+3),"")</f>
        <v>#REF!</v>
      </c>
      <c r="G149" t="e">
        <f>IF(INDEX(#REF!,MATCH('JE - Acc Dep'!B149,#REF!,0),MATCH('JE - Acc Dep'!D149,#REF!,0)+3) &gt; 0, INDEX(#REF!,MATCH('JE - Acc Dep'!B149,#REF!,0),MATCH('JE - Acc Dep'!D149,#REF!,0)+3),"")</f>
        <v>#REF!</v>
      </c>
    </row>
    <row r="150" spans="1:7">
      <c r="A150" s="8" t="e">
        <f ca="1">_xll.DBRA("RXLTM1:Account",D150,"ALIAS English")</f>
        <v>#NAME?</v>
      </c>
      <c r="B150" s="1" t="s">
        <v>17</v>
      </c>
      <c r="C150" s="1" t="str">
        <f t="shared" si="15"/>
        <v>0324</v>
      </c>
      <c r="D150" s="1" t="s">
        <v>29</v>
      </c>
      <c r="E150" s="1" t="str">
        <f t="shared" si="16"/>
        <v>03242179700</v>
      </c>
      <c r="F150" t="e">
        <f>IF(INDEX(#REF!,MATCH('JE - Acc Dep'!B150,#REF!,0),MATCH('JE - Acc Dep'!D150,#REF!,0)+3) &lt; 0, -INDEX(#REF!,MATCH('JE - Acc Dep'!B150,#REF!,0),MATCH('JE - Acc Dep'!D150,#REF!,0)+3),"")</f>
        <v>#REF!</v>
      </c>
      <c r="G150" t="e">
        <f>IF(INDEX(#REF!,MATCH('JE - Acc Dep'!B150,#REF!,0),MATCH('JE - Acc Dep'!D150,#REF!,0)+3) &gt; 0, INDEX(#REF!,MATCH('JE - Acc Dep'!B150,#REF!,0),MATCH('JE - Acc Dep'!D150,#REF!,0)+3),"")</f>
        <v>#REF!</v>
      </c>
    </row>
    <row r="151" spans="1:7">
      <c r="A151" s="8" t="e">
        <f ca="1">_xll.DBRA("RXLTM1:Account",D151,"ALIAS English")</f>
        <v>#NAME?</v>
      </c>
      <c r="B151" s="1" t="s">
        <v>18</v>
      </c>
      <c r="C151" s="1" t="str">
        <f t="shared" si="15"/>
        <v>0325</v>
      </c>
      <c r="D151" s="1" t="s">
        <v>29</v>
      </c>
      <c r="E151" s="1" t="str">
        <f t="shared" si="16"/>
        <v>03252179700</v>
      </c>
      <c r="F151" t="e">
        <f>IF(INDEX(#REF!,MATCH('JE - Acc Dep'!B151,#REF!,0),MATCH('JE - Acc Dep'!D151,#REF!,0)+3) &lt; 0, -INDEX(#REF!,MATCH('JE - Acc Dep'!B151,#REF!,0),MATCH('JE - Acc Dep'!D151,#REF!,0)+3),"")</f>
        <v>#REF!</v>
      </c>
      <c r="G151" t="e">
        <f>IF(INDEX(#REF!,MATCH('JE - Acc Dep'!B151,#REF!,0),MATCH('JE - Acc Dep'!D151,#REF!,0)+3) &gt; 0, INDEX(#REF!,MATCH('JE - Acc Dep'!B151,#REF!,0),MATCH('JE - Acc Dep'!D151,#REF!,0)+3),"")</f>
        <v>#REF!</v>
      </c>
    </row>
    <row r="152" spans="1:7">
      <c r="A152" s="8" t="e">
        <f ca="1">_xll.DBRA("RXLTM1:Account",D152,"ALIAS English")</f>
        <v>#NAME?</v>
      </c>
      <c r="B152" s="1" t="s">
        <v>19</v>
      </c>
      <c r="C152" s="1" t="str">
        <f t="shared" si="15"/>
        <v>0326</v>
      </c>
      <c r="D152" s="1" t="s">
        <v>29</v>
      </c>
      <c r="E152" s="1" t="str">
        <f t="shared" si="16"/>
        <v>03262179700</v>
      </c>
      <c r="F152" t="e">
        <f>IF(INDEX(#REF!,MATCH('JE - Acc Dep'!B152,#REF!,0),MATCH('JE - Acc Dep'!D152,#REF!,0)+3) &lt; 0, -INDEX(#REF!,MATCH('JE - Acc Dep'!B152,#REF!,0),MATCH('JE - Acc Dep'!D152,#REF!,0)+3),"")</f>
        <v>#REF!</v>
      </c>
      <c r="G152" t="e">
        <f>IF(INDEX(#REF!,MATCH('JE - Acc Dep'!B152,#REF!,0),MATCH('JE - Acc Dep'!D152,#REF!,0)+3) &gt; 0, INDEX(#REF!,MATCH('JE - Acc Dep'!B152,#REF!,0),MATCH('JE - Acc Dep'!D152,#REF!,0)+3),"")</f>
        <v>#REF!</v>
      </c>
    </row>
    <row r="153" spans="1:7">
      <c r="A153" s="8" t="e">
        <f ca="1">_xll.DBRA("RXLTM1:Account",D153,"ALIAS English")</f>
        <v>#NAME?</v>
      </c>
      <c r="B153" s="1" t="s">
        <v>20</v>
      </c>
      <c r="C153" s="1" t="str">
        <f t="shared" si="15"/>
        <v>0328</v>
      </c>
      <c r="D153" s="1" t="s">
        <v>29</v>
      </c>
      <c r="E153" s="1" t="str">
        <f t="shared" si="16"/>
        <v>03282179700</v>
      </c>
      <c r="F153" t="e">
        <f>IF(INDEX(#REF!,MATCH('JE - Acc Dep'!B153,#REF!,0),MATCH('JE - Acc Dep'!D153,#REF!,0)+3) &lt; 0, -INDEX(#REF!,MATCH('JE - Acc Dep'!B153,#REF!,0),MATCH('JE - Acc Dep'!D153,#REF!,0)+3),"")</f>
        <v>#REF!</v>
      </c>
      <c r="G153" t="e">
        <f>IF(INDEX(#REF!,MATCH('JE - Acc Dep'!B153,#REF!,0),MATCH('JE - Acc Dep'!D153,#REF!,0)+3) &gt; 0, INDEX(#REF!,MATCH('JE - Acc Dep'!B153,#REF!,0),MATCH('JE - Acc Dep'!D153,#REF!,0)+3),"")</f>
        <v>#REF!</v>
      </c>
    </row>
    <row r="154" spans="1:7">
      <c r="A154" s="8" t="e">
        <f ca="1">_xll.DBRA("RXLTM1:Account",D154,"ALIAS English")</f>
        <v>#NAME?</v>
      </c>
      <c r="B154" s="1" t="s">
        <v>21</v>
      </c>
      <c r="C154" s="1" t="str">
        <f t="shared" si="15"/>
        <v>0329</v>
      </c>
      <c r="D154" s="1" t="s">
        <v>29</v>
      </c>
      <c r="E154" s="1" t="str">
        <f t="shared" si="16"/>
        <v>03292179700</v>
      </c>
      <c r="F154" t="e">
        <f>IF(INDEX(#REF!,MATCH('JE - Acc Dep'!B154,#REF!,0),MATCH('JE - Acc Dep'!D154,#REF!,0)+3) &lt; 0, -INDEX(#REF!,MATCH('JE - Acc Dep'!B154,#REF!,0),MATCH('JE - Acc Dep'!D154,#REF!,0)+3),"")</f>
        <v>#REF!</v>
      </c>
      <c r="G154" t="e">
        <f>IF(INDEX(#REF!,MATCH('JE - Acc Dep'!B154,#REF!,0),MATCH('JE - Acc Dep'!D154,#REF!,0)+3) &gt; 0, INDEX(#REF!,MATCH('JE - Acc Dep'!B154,#REF!,0),MATCH('JE - Acc Dep'!D154,#REF!,0)+3),"")</f>
        <v>#REF!</v>
      </c>
    </row>
    <row r="155" spans="1:7">
      <c r="A155" s="8" t="e">
        <f ca="1">_xll.DBRA("RXLTM1:Account",D155,"ALIAS English")</f>
        <v>#NAME?</v>
      </c>
      <c r="B155" s="1" t="s">
        <v>22</v>
      </c>
      <c r="C155" s="1" t="str">
        <f t="shared" si="15"/>
        <v>0330</v>
      </c>
      <c r="D155" s="1" t="s">
        <v>29</v>
      </c>
      <c r="E155" s="1" t="str">
        <f t="shared" si="16"/>
        <v>03302179700</v>
      </c>
      <c r="F155" t="e">
        <f>IF(INDEX(#REF!,MATCH('JE - Acc Dep'!B155,#REF!,0),MATCH('JE - Acc Dep'!D155,#REF!,0)+3) &lt; 0, -INDEX(#REF!,MATCH('JE - Acc Dep'!B155,#REF!,0),MATCH('JE - Acc Dep'!D155,#REF!,0)+3),"")</f>
        <v>#REF!</v>
      </c>
      <c r="G155" t="e">
        <f>IF(INDEX(#REF!,MATCH('JE - Acc Dep'!B155,#REF!,0),MATCH('JE - Acc Dep'!D155,#REF!,0)+3) &gt; 0, INDEX(#REF!,MATCH('JE - Acc Dep'!B155,#REF!,0),MATCH('JE - Acc Dep'!D155,#REF!,0)+3),"")</f>
        <v>#REF!</v>
      </c>
    </row>
    <row r="157" spans="1:7">
      <c r="A157" s="8" t="e">
        <f ca="1">_xll.DBRA("RXLTM1:Account",D157,"ALIAS English")</f>
        <v>#NAME?</v>
      </c>
      <c r="B157" s="1" t="s">
        <v>6</v>
      </c>
      <c r="C157" s="1" t="str">
        <f>LEFT(B157,4)</f>
        <v>0301</v>
      </c>
      <c r="D157" s="1" t="s">
        <v>31</v>
      </c>
      <c r="E157" s="1" t="str">
        <f>LEFT(C157,4)&amp;"2"&amp;D157&amp;"00"</f>
        <v>03012182200</v>
      </c>
      <c r="F157" t="e">
        <f>IF(INDEX(#REF!,MATCH('JE - Acc Dep'!B157,#REF!,0),MATCH('JE - Acc Dep'!D157,#REF!,0)+3) &lt; 0, -INDEX(#REF!,MATCH('JE - Acc Dep'!B157,#REF!,0),MATCH('JE - Acc Dep'!D157,#REF!,0)+3),"")</f>
        <v>#REF!</v>
      </c>
      <c r="G157" t="e">
        <f>IF(INDEX(#REF!,MATCH('JE - Acc Dep'!B157,#REF!,0),MATCH('JE - Acc Dep'!D157,#REF!,0)+3) &gt; 0, INDEX(#REF!,MATCH('JE - Acc Dep'!B157,#REF!,0),MATCH('JE - Acc Dep'!D157,#REF!,0)+3),"")</f>
        <v>#REF!</v>
      </c>
    </row>
    <row r="158" spans="1:7">
      <c r="A158" s="8" t="e">
        <f ca="1">_xll.DBRA("RXLTM1:Account",D158,"ALIAS English")</f>
        <v>#NAME?</v>
      </c>
      <c r="B158" s="1" t="s">
        <v>23</v>
      </c>
      <c r="C158" s="1" t="str">
        <f t="shared" ref="C158:C174" si="17">LEFT(B158,4)</f>
        <v>0302</v>
      </c>
      <c r="D158" s="1" t="s">
        <v>31</v>
      </c>
      <c r="E158" s="1" t="str">
        <f t="shared" ref="E158:E174" si="18">LEFT(C158,4)&amp;"2"&amp;D158&amp;"00"</f>
        <v>03022182200</v>
      </c>
      <c r="F158" t="e">
        <f>IF(INDEX(#REF!,MATCH('JE - Acc Dep'!B158,#REF!,0),MATCH('JE - Acc Dep'!D158,#REF!,0)+3) &lt; 0, -INDEX(#REF!,MATCH('JE - Acc Dep'!B158,#REF!,0),MATCH('JE - Acc Dep'!D158,#REF!,0)+3),"")</f>
        <v>#REF!</v>
      </c>
      <c r="G158" t="e">
        <f>IF(INDEX(#REF!,MATCH('JE - Acc Dep'!B158,#REF!,0),MATCH('JE - Acc Dep'!D158,#REF!,0)+3) &gt; 0, INDEX(#REF!,MATCH('JE - Acc Dep'!B158,#REF!,0),MATCH('JE - Acc Dep'!D158,#REF!,0)+3),"")</f>
        <v>#REF!</v>
      </c>
    </row>
    <row r="159" spans="1:7">
      <c r="A159" s="8" t="e">
        <f ca="1">_xll.DBRA("RXLTM1:Account",D159,"ALIAS English")</f>
        <v>#NAME?</v>
      </c>
      <c r="B159" s="1" t="s">
        <v>7</v>
      </c>
      <c r="C159" s="1" t="str">
        <f t="shared" si="17"/>
        <v>0303</v>
      </c>
      <c r="D159" s="1" t="s">
        <v>31</v>
      </c>
      <c r="E159" s="1" t="str">
        <f t="shared" si="18"/>
        <v>03032182200</v>
      </c>
      <c r="F159" t="e">
        <f>IF(INDEX(#REF!,MATCH('JE - Acc Dep'!B159,#REF!,0),MATCH('JE - Acc Dep'!D159,#REF!,0)+3) &lt; 0, -INDEX(#REF!,MATCH('JE - Acc Dep'!B159,#REF!,0),MATCH('JE - Acc Dep'!D159,#REF!,0)+3),"")</f>
        <v>#REF!</v>
      </c>
      <c r="G159" t="e">
        <f>IF(INDEX(#REF!,MATCH('JE - Acc Dep'!B159,#REF!,0),MATCH('JE - Acc Dep'!D159,#REF!,0)+3) &gt; 0, INDEX(#REF!,MATCH('JE - Acc Dep'!B159,#REF!,0),MATCH('JE - Acc Dep'!D159,#REF!,0)+3),"")</f>
        <v>#REF!</v>
      </c>
    </row>
    <row r="160" spans="1:7">
      <c r="A160" s="8" t="e">
        <f ca="1">_xll.DBRA("RXLTM1:Account",D160,"ALIAS English")</f>
        <v>#NAME?</v>
      </c>
      <c r="B160" s="1" t="s">
        <v>8</v>
      </c>
      <c r="C160" s="1" t="str">
        <f t="shared" si="17"/>
        <v>0304</v>
      </c>
      <c r="D160" s="1" t="s">
        <v>31</v>
      </c>
      <c r="E160" s="1" t="str">
        <f t="shared" si="18"/>
        <v>03042182200</v>
      </c>
      <c r="F160" t="e">
        <f>IF(INDEX(#REF!,MATCH('JE - Acc Dep'!B160,#REF!,0),MATCH('JE - Acc Dep'!D160,#REF!,0)+3) &lt; 0, -INDEX(#REF!,MATCH('JE - Acc Dep'!B160,#REF!,0),MATCH('JE - Acc Dep'!D160,#REF!,0)+3),"")</f>
        <v>#REF!</v>
      </c>
      <c r="G160" t="e">
        <f>IF(INDEX(#REF!,MATCH('JE - Acc Dep'!B160,#REF!,0),MATCH('JE - Acc Dep'!D160,#REF!,0)+3) &gt; 0, INDEX(#REF!,MATCH('JE - Acc Dep'!B160,#REF!,0),MATCH('JE - Acc Dep'!D160,#REF!,0)+3),"")</f>
        <v>#REF!</v>
      </c>
    </row>
    <row r="161" spans="1:7">
      <c r="A161" s="8" t="e">
        <f ca="1">_xll.DBRA("RXLTM1:Account",D161,"ALIAS English")</f>
        <v>#NAME?</v>
      </c>
      <c r="B161" s="1" t="s">
        <v>9</v>
      </c>
      <c r="C161" s="1" t="str">
        <f t="shared" si="17"/>
        <v>0305</v>
      </c>
      <c r="D161" s="1" t="s">
        <v>31</v>
      </c>
      <c r="E161" s="1" t="str">
        <f t="shared" si="18"/>
        <v>03052182200</v>
      </c>
      <c r="F161" t="e">
        <f>IF(INDEX(#REF!,MATCH('JE - Acc Dep'!B161,#REF!,0),MATCH('JE - Acc Dep'!D161,#REF!,0)+3) &lt; 0, -INDEX(#REF!,MATCH('JE - Acc Dep'!B161,#REF!,0),MATCH('JE - Acc Dep'!D161,#REF!,0)+3),"")</f>
        <v>#REF!</v>
      </c>
      <c r="G161" t="e">
        <f>IF(INDEX(#REF!,MATCH('JE - Acc Dep'!B161,#REF!,0),MATCH('JE - Acc Dep'!D161,#REF!,0)+3) &gt; 0, INDEX(#REF!,MATCH('JE - Acc Dep'!B161,#REF!,0),MATCH('JE - Acc Dep'!D161,#REF!,0)+3),"")</f>
        <v>#REF!</v>
      </c>
    </row>
    <row r="162" spans="1:7">
      <c r="A162" s="8" t="e">
        <f ca="1">_xll.DBRA("RXLTM1:Account",D162,"ALIAS English")</f>
        <v>#NAME?</v>
      </c>
      <c r="B162" s="1" t="s">
        <v>10</v>
      </c>
      <c r="C162" s="1" t="str">
        <f t="shared" si="17"/>
        <v>0306</v>
      </c>
      <c r="D162" s="1" t="s">
        <v>31</v>
      </c>
      <c r="E162" s="1" t="str">
        <f t="shared" si="18"/>
        <v>03062182200</v>
      </c>
      <c r="F162" t="e">
        <f>IF(INDEX(#REF!,MATCH('JE - Acc Dep'!B162,#REF!,0),MATCH('JE - Acc Dep'!D162,#REF!,0)+3) &lt; 0, -INDEX(#REF!,MATCH('JE - Acc Dep'!B162,#REF!,0),MATCH('JE - Acc Dep'!D162,#REF!,0)+3),"")</f>
        <v>#REF!</v>
      </c>
      <c r="G162" t="e">
        <f>IF(INDEX(#REF!,MATCH('JE - Acc Dep'!B162,#REF!,0),MATCH('JE - Acc Dep'!D162,#REF!,0)+3) &gt; 0, INDEX(#REF!,MATCH('JE - Acc Dep'!B162,#REF!,0),MATCH('JE - Acc Dep'!D162,#REF!,0)+3),"")</f>
        <v>#REF!</v>
      </c>
    </row>
    <row r="163" spans="1:7">
      <c r="A163" s="8" t="e">
        <f ca="1">_xll.DBRA("RXLTM1:Account",D163,"ALIAS English")</f>
        <v>#NAME?</v>
      </c>
      <c r="B163" s="1" t="s">
        <v>11</v>
      </c>
      <c r="C163" s="1" t="str">
        <f t="shared" si="17"/>
        <v>0308</v>
      </c>
      <c r="D163" s="1" t="s">
        <v>31</v>
      </c>
      <c r="E163" s="1" t="str">
        <f t="shared" si="18"/>
        <v>03082182200</v>
      </c>
      <c r="F163" t="e">
        <f>IF(INDEX(#REF!,MATCH('JE - Acc Dep'!B163,#REF!,0),MATCH('JE - Acc Dep'!D163,#REF!,0)+3) &lt; 0, -INDEX(#REF!,MATCH('JE - Acc Dep'!B163,#REF!,0),MATCH('JE - Acc Dep'!D163,#REF!,0)+3),"")</f>
        <v>#REF!</v>
      </c>
      <c r="G163" t="e">
        <f>IF(INDEX(#REF!,MATCH('JE - Acc Dep'!B163,#REF!,0),MATCH('JE - Acc Dep'!D163,#REF!,0)+3) &gt; 0, INDEX(#REF!,MATCH('JE - Acc Dep'!B163,#REF!,0),MATCH('JE - Acc Dep'!D163,#REF!,0)+3),"")</f>
        <v>#REF!</v>
      </c>
    </row>
    <row r="164" spans="1:7">
      <c r="A164" s="8" t="e">
        <f ca="1">_xll.DBRA("RXLTM1:Account",D164,"ALIAS English")</f>
        <v>#NAME?</v>
      </c>
      <c r="B164" s="1" t="s">
        <v>12</v>
      </c>
      <c r="C164" s="1" t="str">
        <f t="shared" si="17"/>
        <v>0309</v>
      </c>
      <c r="D164" s="1" t="s">
        <v>31</v>
      </c>
      <c r="E164" s="1" t="str">
        <f t="shared" si="18"/>
        <v>03092182200</v>
      </c>
      <c r="F164" t="e">
        <f>IF(INDEX(#REF!,MATCH('JE - Acc Dep'!B164,#REF!,0),MATCH('JE - Acc Dep'!D164,#REF!,0)+3) &lt; 0, -INDEX(#REF!,MATCH('JE - Acc Dep'!B164,#REF!,0),MATCH('JE - Acc Dep'!D164,#REF!,0)+3),"")</f>
        <v>#REF!</v>
      </c>
      <c r="G164" t="e">
        <f>IF(INDEX(#REF!,MATCH('JE - Acc Dep'!B164,#REF!,0),MATCH('JE - Acc Dep'!D164,#REF!,0)+3) &gt; 0, INDEX(#REF!,MATCH('JE - Acc Dep'!B164,#REF!,0),MATCH('JE - Acc Dep'!D164,#REF!,0)+3),"")</f>
        <v>#REF!</v>
      </c>
    </row>
    <row r="165" spans="1:7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31</v>
      </c>
      <c r="E165" s="1" t="str">
        <f t="shared" si="18"/>
        <v>03112182200</v>
      </c>
      <c r="F165" t="e">
        <f>IF(INDEX(#REF!,MATCH('JE - Acc Dep'!B165,#REF!,0),MATCH('JE - Acc Dep'!D165,#REF!,0)+3) &lt; 0, -INDEX(#REF!,MATCH('JE - Acc Dep'!B165,#REF!,0),MATCH('JE - Acc Dep'!D165,#REF!,0)+3),"")</f>
        <v>#REF!</v>
      </c>
      <c r="G165" t="e">
        <f>IF(INDEX(#REF!,MATCH('JE - Acc Dep'!B165,#REF!,0),MATCH('JE - Acc Dep'!D165,#REF!,0)+3) &gt; 0, INDEX(#REF!,MATCH('JE - Acc Dep'!B165,#REF!,0),MATCH('JE - Acc Dep'!D165,#REF!,0)+3),"")</f>
        <v>#REF!</v>
      </c>
    </row>
    <row r="166" spans="1:7">
      <c r="A166" s="8" t="e">
        <f ca="1">_xll.DBRA("RXLTM1:Account",D166,"ALIAS English")</f>
        <v>#NAME?</v>
      </c>
      <c r="B166" s="1" t="s">
        <v>14</v>
      </c>
      <c r="C166" s="1" t="str">
        <f t="shared" si="17"/>
        <v>0321</v>
      </c>
      <c r="D166" s="1" t="s">
        <v>31</v>
      </c>
      <c r="E166" s="1" t="str">
        <f t="shared" si="18"/>
        <v>03212182200</v>
      </c>
      <c r="F166" t="e">
        <f>IF(INDEX(#REF!,MATCH('JE - Acc Dep'!B166,#REF!,0),MATCH('JE - Acc Dep'!D166,#REF!,0)+3) &lt; 0, -INDEX(#REF!,MATCH('JE - Acc Dep'!B166,#REF!,0),MATCH('JE - Acc Dep'!D166,#REF!,0)+3),"")</f>
        <v>#REF!</v>
      </c>
      <c r="G166" t="e">
        <f>IF(INDEX(#REF!,MATCH('JE - Acc Dep'!B166,#REF!,0),MATCH('JE - Acc Dep'!D166,#REF!,0)+3) &gt; 0, INDEX(#REF!,MATCH('JE - Acc Dep'!B166,#REF!,0),MATCH('JE - Acc Dep'!D166,#REF!,0)+3),"")</f>
        <v>#REF!</v>
      </c>
    </row>
    <row r="167" spans="1:7">
      <c r="A167" s="8" t="e">
        <f ca="1">_xll.DBRA("RXLTM1:Account",D167,"ALIAS English")</f>
        <v>#NAME?</v>
      </c>
      <c r="B167" s="1" t="s">
        <v>15</v>
      </c>
      <c r="C167" s="1" t="str">
        <f t="shared" si="17"/>
        <v>0322</v>
      </c>
      <c r="D167" s="1" t="s">
        <v>31</v>
      </c>
      <c r="E167" s="1" t="str">
        <f t="shared" si="18"/>
        <v>03222182200</v>
      </c>
      <c r="F167" t="e">
        <f>IF(INDEX(#REF!,MATCH('JE - Acc Dep'!B167,#REF!,0),MATCH('JE - Acc Dep'!D167,#REF!,0)+3) &lt; 0, -INDEX(#REF!,MATCH('JE - Acc Dep'!B167,#REF!,0),MATCH('JE - Acc Dep'!D167,#REF!,0)+3),"")</f>
        <v>#REF!</v>
      </c>
      <c r="G167" t="e">
        <f>IF(INDEX(#REF!,MATCH('JE - Acc Dep'!B167,#REF!,0),MATCH('JE - Acc Dep'!D167,#REF!,0)+3) &gt; 0, INDEX(#REF!,MATCH('JE - Acc Dep'!B167,#REF!,0),MATCH('JE - Acc Dep'!D167,#REF!,0)+3),"")</f>
        <v>#REF!</v>
      </c>
    </row>
    <row r="168" spans="1:7">
      <c r="A168" s="8" t="e">
        <f ca="1">_xll.DBRA("RXLTM1:Account",D168,"ALIAS English")</f>
        <v>#NAME?</v>
      </c>
      <c r="B168" s="1" t="s">
        <v>16</v>
      </c>
      <c r="C168" s="1" t="str">
        <f t="shared" si="17"/>
        <v>0323</v>
      </c>
      <c r="D168" s="1" t="s">
        <v>31</v>
      </c>
      <c r="E168" s="1" t="str">
        <f t="shared" si="18"/>
        <v>03232182200</v>
      </c>
      <c r="F168" t="e">
        <f>IF(INDEX(#REF!,MATCH('JE - Acc Dep'!B168,#REF!,0),MATCH('JE - Acc Dep'!D168,#REF!,0)+3) &lt; 0, -INDEX(#REF!,MATCH('JE - Acc Dep'!B168,#REF!,0),MATCH('JE - Acc Dep'!D168,#REF!,0)+3),"")</f>
        <v>#REF!</v>
      </c>
      <c r="G168" t="e">
        <f>IF(INDEX(#REF!,MATCH('JE - Acc Dep'!B168,#REF!,0),MATCH('JE - Acc Dep'!D168,#REF!,0)+3) &gt; 0, INDEX(#REF!,MATCH('JE - Acc Dep'!B168,#REF!,0),MATCH('JE - Acc Dep'!D168,#REF!,0)+3),"")</f>
        <v>#REF!</v>
      </c>
    </row>
    <row r="169" spans="1:7">
      <c r="A169" s="8" t="e">
        <f ca="1">_xll.DBRA("RXLTM1:Account",D169,"ALIAS English")</f>
        <v>#NAME?</v>
      </c>
      <c r="B169" s="1" t="s">
        <v>17</v>
      </c>
      <c r="C169" s="1" t="str">
        <f t="shared" si="17"/>
        <v>0324</v>
      </c>
      <c r="D169" s="1" t="s">
        <v>31</v>
      </c>
      <c r="E169" s="1" t="str">
        <f t="shared" si="18"/>
        <v>03242182200</v>
      </c>
      <c r="F169" t="e">
        <f>IF(INDEX(#REF!,MATCH('JE - Acc Dep'!B169,#REF!,0),MATCH('JE - Acc Dep'!D169,#REF!,0)+3) &lt; 0, -INDEX(#REF!,MATCH('JE - Acc Dep'!B169,#REF!,0),MATCH('JE - Acc Dep'!D169,#REF!,0)+3),"")</f>
        <v>#REF!</v>
      </c>
      <c r="G169" t="e">
        <f>IF(INDEX(#REF!,MATCH('JE - Acc Dep'!B169,#REF!,0),MATCH('JE - Acc Dep'!D169,#REF!,0)+3) &gt; 0, INDEX(#REF!,MATCH('JE - Acc Dep'!B169,#REF!,0),MATCH('JE - Acc Dep'!D169,#REF!,0)+3),"")</f>
        <v>#REF!</v>
      </c>
    </row>
    <row r="170" spans="1:7">
      <c r="A170" s="8" t="e">
        <f ca="1">_xll.DBRA("RXLTM1:Account",D170,"ALIAS English")</f>
        <v>#NAME?</v>
      </c>
      <c r="B170" s="1" t="s">
        <v>18</v>
      </c>
      <c r="C170" s="1" t="str">
        <f t="shared" si="17"/>
        <v>0325</v>
      </c>
      <c r="D170" s="1" t="s">
        <v>31</v>
      </c>
      <c r="E170" s="1" t="str">
        <f t="shared" si="18"/>
        <v>03252182200</v>
      </c>
      <c r="F170" t="e">
        <f>IF(INDEX(#REF!,MATCH('JE - Acc Dep'!B170,#REF!,0),MATCH('JE - Acc Dep'!D170,#REF!,0)+3) &lt; 0, -INDEX(#REF!,MATCH('JE - Acc Dep'!B170,#REF!,0),MATCH('JE - Acc Dep'!D170,#REF!,0)+3),"")</f>
        <v>#REF!</v>
      </c>
      <c r="G170" t="e">
        <f>IF(INDEX(#REF!,MATCH('JE - Acc Dep'!B170,#REF!,0),MATCH('JE - Acc Dep'!D170,#REF!,0)+3) &gt; 0, INDEX(#REF!,MATCH('JE - Acc Dep'!B170,#REF!,0),MATCH('JE - Acc Dep'!D170,#REF!,0)+3),"")</f>
        <v>#REF!</v>
      </c>
    </row>
    <row r="171" spans="1:7">
      <c r="A171" s="8" t="e">
        <f ca="1">_xll.DBRA("RXLTM1:Account",D171,"ALIAS English")</f>
        <v>#NAME?</v>
      </c>
      <c r="B171" s="1" t="s">
        <v>19</v>
      </c>
      <c r="C171" s="1" t="str">
        <f t="shared" si="17"/>
        <v>0326</v>
      </c>
      <c r="D171" s="1" t="s">
        <v>31</v>
      </c>
      <c r="E171" s="1" t="str">
        <f t="shared" si="18"/>
        <v>03262182200</v>
      </c>
      <c r="F171" t="e">
        <f>IF(INDEX(#REF!,MATCH('JE - Acc Dep'!B171,#REF!,0),MATCH('JE - Acc Dep'!D171,#REF!,0)+3) &lt; 0, -INDEX(#REF!,MATCH('JE - Acc Dep'!B171,#REF!,0),MATCH('JE - Acc Dep'!D171,#REF!,0)+3),"")</f>
        <v>#REF!</v>
      </c>
      <c r="G171" t="e">
        <f>IF(INDEX(#REF!,MATCH('JE - Acc Dep'!B171,#REF!,0),MATCH('JE - Acc Dep'!D171,#REF!,0)+3) &gt; 0, INDEX(#REF!,MATCH('JE - Acc Dep'!B171,#REF!,0),MATCH('JE - Acc Dep'!D171,#REF!,0)+3),"")</f>
        <v>#REF!</v>
      </c>
    </row>
    <row r="172" spans="1:7">
      <c r="A172" s="8" t="e">
        <f ca="1">_xll.DBRA("RXLTM1:Account",D172,"ALIAS English")</f>
        <v>#NAME?</v>
      </c>
      <c r="B172" s="1" t="s">
        <v>20</v>
      </c>
      <c r="C172" s="1" t="str">
        <f t="shared" si="17"/>
        <v>0328</v>
      </c>
      <c r="D172" s="1" t="s">
        <v>31</v>
      </c>
      <c r="E172" s="1" t="str">
        <f t="shared" si="18"/>
        <v>03282182200</v>
      </c>
      <c r="F172" t="e">
        <f>IF(INDEX(#REF!,MATCH('JE - Acc Dep'!B172,#REF!,0),MATCH('JE - Acc Dep'!D172,#REF!,0)+3) &lt; 0, -INDEX(#REF!,MATCH('JE - Acc Dep'!B172,#REF!,0),MATCH('JE - Acc Dep'!D172,#REF!,0)+3),"")</f>
        <v>#REF!</v>
      </c>
      <c r="G172" t="e">
        <f>IF(INDEX(#REF!,MATCH('JE - Acc Dep'!B172,#REF!,0),MATCH('JE - Acc Dep'!D172,#REF!,0)+3) &gt; 0, INDEX(#REF!,MATCH('JE - Acc Dep'!B172,#REF!,0),MATCH('JE - Acc Dep'!D172,#REF!,0)+3),"")</f>
        <v>#REF!</v>
      </c>
    </row>
    <row r="173" spans="1:7">
      <c r="A173" s="8" t="e">
        <f ca="1">_xll.DBRA("RXLTM1:Account",D173,"ALIAS English")</f>
        <v>#NAME?</v>
      </c>
      <c r="B173" s="1" t="s">
        <v>21</v>
      </c>
      <c r="C173" s="1" t="str">
        <f t="shared" si="17"/>
        <v>0329</v>
      </c>
      <c r="D173" s="1" t="s">
        <v>31</v>
      </c>
      <c r="E173" s="1" t="str">
        <f t="shared" si="18"/>
        <v>03292182200</v>
      </c>
      <c r="F173" t="e">
        <f>IF(INDEX(#REF!,MATCH('JE - Acc Dep'!B173,#REF!,0),MATCH('JE - Acc Dep'!D173,#REF!,0)+3) &lt; 0, -INDEX(#REF!,MATCH('JE - Acc Dep'!B173,#REF!,0),MATCH('JE - Acc Dep'!D173,#REF!,0)+3),"")</f>
        <v>#REF!</v>
      </c>
      <c r="G173" t="e">
        <f>IF(INDEX(#REF!,MATCH('JE - Acc Dep'!B173,#REF!,0),MATCH('JE - Acc Dep'!D173,#REF!,0)+3) &gt; 0, INDEX(#REF!,MATCH('JE - Acc Dep'!B173,#REF!,0),MATCH('JE - Acc Dep'!D173,#REF!,0)+3),"")</f>
        <v>#REF!</v>
      </c>
    </row>
    <row r="174" spans="1:7">
      <c r="A174" s="8" t="e">
        <f ca="1">_xll.DBRA("RXLTM1:Account",D174,"ALIAS English")</f>
        <v>#NAME?</v>
      </c>
      <c r="B174" s="1" t="s">
        <v>22</v>
      </c>
      <c r="C174" s="1" t="str">
        <f t="shared" si="17"/>
        <v>0330</v>
      </c>
      <c r="D174" s="1" t="s">
        <v>31</v>
      </c>
      <c r="E174" s="1" t="str">
        <f t="shared" si="18"/>
        <v>03302182200</v>
      </c>
      <c r="F174" t="e">
        <f>IF(INDEX(#REF!,MATCH('JE - Acc Dep'!B174,#REF!,0),MATCH('JE - Acc Dep'!D174,#REF!,0)+3) &lt; 0, -INDEX(#REF!,MATCH('JE - Acc Dep'!B174,#REF!,0),MATCH('JE - Acc Dep'!D174,#REF!,0)+3),"")</f>
        <v>#REF!</v>
      </c>
      <c r="G174" t="e">
        <f>IF(INDEX(#REF!,MATCH('JE - Acc Dep'!B174,#REF!,0),MATCH('JE - Acc Dep'!D174,#REF!,0)+3) &gt; 0, INDEX(#REF!,MATCH('JE - Acc Dep'!B174,#REF!,0),MATCH('JE - Acc Dep'!D174,#REF!,0)+3),"")</f>
        <v>#REF!</v>
      </c>
    </row>
    <row r="176" spans="1:7">
      <c r="A176" s="8" t="e">
        <f ca="1">_xll.DBRA("RXLTM1:Account",D176,"ALIAS English")</f>
        <v>#NAME?</v>
      </c>
      <c r="B176" s="1" t="s">
        <v>6</v>
      </c>
      <c r="C176" s="1" t="str">
        <f>LEFT(B176,4)</f>
        <v>0301</v>
      </c>
      <c r="D176" s="1" t="s">
        <v>33</v>
      </c>
      <c r="E176" s="1" t="str">
        <f>LEFT(C176,4)&amp;"2"&amp;D176&amp;"00"</f>
        <v>03012183200</v>
      </c>
      <c r="F176" t="e">
        <f>IF(INDEX(#REF!,MATCH('JE - Acc Dep'!B176,#REF!,0),MATCH('JE - Acc Dep'!D176,#REF!,0)+3) &lt; 0, -INDEX(#REF!,MATCH('JE - Acc Dep'!B176,#REF!,0),MATCH('JE - Acc Dep'!D176,#REF!,0)+3),"")</f>
        <v>#REF!</v>
      </c>
      <c r="G176" t="e">
        <f>IF(INDEX(#REF!,MATCH('JE - Acc Dep'!B176,#REF!,0),MATCH('JE - Acc Dep'!D176,#REF!,0)+3) &gt; 0, INDEX(#REF!,MATCH('JE - Acc Dep'!B176,#REF!,0),MATCH('JE - Acc Dep'!D176,#REF!,0)+3),"")</f>
        <v>#REF!</v>
      </c>
    </row>
    <row r="177" spans="1:7">
      <c r="A177" s="8" t="e">
        <f ca="1">_xll.DBRA("RXLTM1:Account",D177,"ALIAS English")</f>
        <v>#NAME?</v>
      </c>
      <c r="B177" s="1" t="s">
        <v>23</v>
      </c>
      <c r="C177" s="1" t="str">
        <f t="shared" ref="C177:C193" si="19">LEFT(B177,4)</f>
        <v>0302</v>
      </c>
      <c r="D177" s="1" t="s">
        <v>33</v>
      </c>
      <c r="E177" s="1" t="str">
        <f t="shared" ref="E177:E193" si="20">LEFT(C177,4)&amp;"2"&amp;D177&amp;"00"</f>
        <v>03022183200</v>
      </c>
      <c r="F177" t="e">
        <f>IF(INDEX(#REF!,MATCH('JE - Acc Dep'!B177,#REF!,0),MATCH('JE - Acc Dep'!D177,#REF!,0)+3) &lt; 0, -INDEX(#REF!,MATCH('JE - Acc Dep'!B177,#REF!,0),MATCH('JE - Acc Dep'!D177,#REF!,0)+3),"")</f>
        <v>#REF!</v>
      </c>
      <c r="G177" t="e">
        <f>IF(INDEX(#REF!,MATCH('JE - Acc Dep'!B177,#REF!,0),MATCH('JE - Acc Dep'!D177,#REF!,0)+3) &gt; 0, INDEX(#REF!,MATCH('JE - Acc Dep'!B177,#REF!,0),MATCH('JE - Acc Dep'!D177,#REF!,0)+3),"")</f>
        <v>#REF!</v>
      </c>
    </row>
    <row r="178" spans="1:7">
      <c r="A178" s="8" t="e">
        <f ca="1">_xll.DBRA("RXLTM1:Account",D178,"ALIAS English")</f>
        <v>#NAME?</v>
      </c>
      <c r="B178" s="1" t="s">
        <v>7</v>
      </c>
      <c r="C178" s="1" t="str">
        <f t="shared" si="19"/>
        <v>0303</v>
      </c>
      <c r="D178" s="1" t="s">
        <v>33</v>
      </c>
      <c r="E178" s="1" t="str">
        <f t="shared" si="20"/>
        <v>03032183200</v>
      </c>
      <c r="F178" t="e">
        <f>IF(INDEX(#REF!,MATCH('JE - Acc Dep'!B178,#REF!,0),MATCH('JE - Acc Dep'!D178,#REF!,0)+3) &lt; 0, -INDEX(#REF!,MATCH('JE - Acc Dep'!B178,#REF!,0),MATCH('JE - Acc Dep'!D178,#REF!,0)+3),"")</f>
        <v>#REF!</v>
      </c>
      <c r="G178" t="e">
        <f>IF(INDEX(#REF!,MATCH('JE - Acc Dep'!B178,#REF!,0),MATCH('JE - Acc Dep'!D178,#REF!,0)+3) &gt; 0, INDEX(#REF!,MATCH('JE - Acc Dep'!B178,#REF!,0),MATCH('JE - Acc Dep'!D178,#REF!,0)+3),"")</f>
        <v>#REF!</v>
      </c>
    </row>
    <row r="179" spans="1:7">
      <c r="A179" s="8" t="e">
        <f ca="1">_xll.DBRA("RXLTM1:Account",D179,"ALIAS English")</f>
        <v>#NAME?</v>
      </c>
      <c r="B179" s="1" t="s">
        <v>8</v>
      </c>
      <c r="C179" s="1" t="str">
        <f t="shared" si="19"/>
        <v>0304</v>
      </c>
      <c r="D179" s="1" t="s">
        <v>33</v>
      </c>
      <c r="E179" s="1" t="str">
        <f t="shared" si="20"/>
        <v>03042183200</v>
      </c>
      <c r="F179" t="e">
        <f>IF(INDEX(#REF!,MATCH('JE - Acc Dep'!B179,#REF!,0),MATCH('JE - Acc Dep'!D179,#REF!,0)+3) &lt; 0, -INDEX(#REF!,MATCH('JE - Acc Dep'!B179,#REF!,0),MATCH('JE - Acc Dep'!D179,#REF!,0)+3),"")</f>
        <v>#REF!</v>
      </c>
      <c r="G179" t="e">
        <f>IF(INDEX(#REF!,MATCH('JE - Acc Dep'!B179,#REF!,0),MATCH('JE - Acc Dep'!D179,#REF!,0)+3) &gt; 0, INDEX(#REF!,MATCH('JE - Acc Dep'!B179,#REF!,0),MATCH('JE - Acc Dep'!D179,#REF!,0)+3),"")</f>
        <v>#REF!</v>
      </c>
    </row>
    <row r="180" spans="1:7">
      <c r="A180" s="8" t="e">
        <f ca="1">_xll.DBRA("RXLTM1:Account",D180,"ALIAS English")</f>
        <v>#NAME?</v>
      </c>
      <c r="B180" s="1" t="s">
        <v>9</v>
      </c>
      <c r="C180" s="1" t="str">
        <f t="shared" si="19"/>
        <v>0305</v>
      </c>
      <c r="D180" s="1" t="s">
        <v>33</v>
      </c>
      <c r="E180" s="1" t="str">
        <f t="shared" si="20"/>
        <v>03052183200</v>
      </c>
      <c r="F180" t="e">
        <f>IF(INDEX(#REF!,MATCH('JE - Acc Dep'!B180,#REF!,0),MATCH('JE - Acc Dep'!D180,#REF!,0)+3) &lt; 0, -INDEX(#REF!,MATCH('JE - Acc Dep'!B180,#REF!,0),MATCH('JE - Acc Dep'!D180,#REF!,0)+3),"")</f>
        <v>#REF!</v>
      </c>
      <c r="G180" t="e">
        <f>IF(INDEX(#REF!,MATCH('JE - Acc Dep'!B180,#REF!,0),MATCH('JE - Acc Dep'!D180,#REF!,0)+3) &gt; 0, INDEX(#REF!,MATCH('JE - Acc Dep'!B180,#REF!,0),MATCH('JE - Acc Dep'!D180,#REF!,0)+3),"")</f>
        <v>#REF!</v>
      </c>
    </row>
    <row r="181" spans="1:7">
      <c r="A181" s="8" t="e">
        <f ca="1">_xll.DBRA("RXLTM1:Account",D181,"ALIAS English")</f>
        <v>#NAME?</v>
      </c>
      <c r="B181" s="1" t="s">
        <v>10</v>
      </c>
      <c r="C181" s="1" t="str">
        <f t="shared" si="19"/>
        <v>0306</v>
      </c>
      <c r="D181" s="1" t="s">
        <v>33</v>
      </c>
      <c r="E181" s="1" t="str">
        <f t="shared" si="20"/>
        <v>03062183200</v>
      </c>
      <c r="F181" t="e">
        <f>IF(INDEX(#REF!,MATCH('JE - Acc Dep'!B181,#REF!,0),MATCH('JE - Acc Dep'!D181,#REF!,0)+3) &lt; 0, -INDEX(#REF!,MATCH('JE - Acc Dep'!B181,#REF!,0),MATCH('JE - Acc Dep'!D181,#REF!,0)+3),"")</f>
        <v>#REF!</v>
      </c>
      <c r="G181" t="e">
        <f>IF(INDEX(#REF!,MATCH('JE - Acc Dep'!B181,#REF!,0),MATCH('JE - Acc Dep'!D181,#REF!,0)+3) &gt; 0, INDEX(#REF!,MATCH('JE - Acc Dep'!B181,#REF!,0),MATCH('JE - Acc Dep'!D181,#REF!,0)+3),"")</f>
        <v>#REF!</v>
      </c>
    </row>
    <row r="182" spans="1:7">
      <c r="A182" s="8" t="e">
        <f ca="1">_xll.DBRA("RXLTM1:Account",D182,"ALIAS English")</f>
        <v>#NAME?</v>
      </c>
      <c r="B182" s="1" t="s">
        <v>11</v>
      </c>
      <c r="C182" s="1" t="str">
        <f t="shared" si="19"/>
        <v>0308</v>
      </c>
      <c r="D182" s="1" t="s">
        <v>33</v>
      </c>
      <c r="E182" s="1" t="str">
        <f t="shared" si="20"/>
        <v>03082183200</v>
      </c>
      <c r="F182" t="e">
        <f>IF(INDEX(#REF!,MATCH('JE - Acc Dep'!B182,#REF!,0),MATCH('JE - Acc Dep'!D182,#REF!,0)+3) &lt; 0, -INDEX(#REF!,MATCH('JE - Acc Dep'!B182,#REF!,0),MATCH('JE - Acc Dep'!D182,#REF!,0)+3),"")</f>
        <v>#REF!</v>
      </c>
      <c r="G182" t="e">
        <f>IF(INDEX(#REF!,MATCH('JE - Acc Dep'!B182,#REF!,0),MATCH('JE - Acc Dep'!D182,#REF!,0)+3) &gt; 0, INDEX(#REF!,MATCH('JE - Acc Dep'!B182,#REF!,0),MATCH('JE - Acc Dep'!D182,#REF!,0)+3),"")</f>
        <v>#REF!</v>
      </c>
    </row>
    <row r="183" spans="1:7">
      <c r="A183" s="8" t="e">
        <f ca="1">_xll.DBRA("RXLTM1:Account",D183,"ALIAS English")</f>
        <v>#NAME?</v>
      </c>
      <c r="B183" s="1" t="s">
        <v>12</v>
      </c>
      <c r="C183" s="1" t="str">
        <f t="shared" si="19"/>
        <v>0309</v>
      </c>
      <c r="D183" s="1" t="s">
        <v>33</v>
      </c>
      <c r="E183" s="1" t="str">
        <f t="shared" si="20"/>
        <v>03092183200</v>
      </c>
      <c r="F183" t="e">
        <f>IF(INDEX(#REF!,MATCH('JE - Acc Dep'!B183,#REF!,0),MATCH('JE - Acc Dep'!D183,#REF!,0)+3) &lt; 0, -INDEX(#REF!,MATCH('JE - Acc Dep'!B183,#REF!,0),MATCH('JE - Acc Dep'!D183,#REF!,0)+3),"")</f>
        <v>#REF!</v>
      </c>
      <c r="G183" t="e">
        <f>IF(INDEX(#REF!,MATCH('JE - Acc Dep'!B183,#REF!,0),MATCH('JE - Acc Dep'!D183,#REF!,0)+3) &gt; 0, INDEX(#REF!,MATCH('JE - Acc Dep'!B183,#REF!,0),MATCH('JE - Acc Dep'!D183,#REF!,0)+3),"")</f>
        <v>#REF!</v>
      </c>
    </row>
    <row r="184" spans="1:7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33</v>
      </c>
      <c r="E184" s="1" t="str">
        <f t="shared" si="20"/>
        <v>03112183200</v>
      </c>
      <c r="F184" t="e">
        <f>IF(INDEX(#REF!,MATCH('JE - Acc Dep'!B184,#REF!,0),MATCH('JE - Acc Dep'!D184,#REF!,0)+3) &lt; 0, -INDEX(#REF!,MATCH('JE - Acc Dep'!B184,#REF!,0),MATCH('JE - Acc Dep'!D184,#REF!,0)+3),"")</f>
        <v>#REF!</v>
      </c>
      <c r="G184" t="e">
        <f>IF(INDEX(#REF!,MATCH('JE - Acc Dep'!B184,#REF!,0),MATCH('JE - Acc Dep'!D184,#REF!,0)+3) &gt; 0, INDEX(#REF!,MATCH('JE - Acc Dep'!B184,#REF!,0),MATCH('JE - Acc Dep'!D184,#REF!,0)+3),"")</f>
        <v>#REF!</v>
      </c>
    </row>
    <row r="185" spans="1:7">
      <c r="A185" s="8" t="e">
        <f ca="1">_xll.DBRA("RXLTM1:Account",D185,"ALIAS English")</f>
        <v>#NAME?</v>
      </c>
      <c r="B185" s="1" t="s">
        <v>14</v>
      </c>
      <c r="C185" s="1" t="str">
        <f t="shared" si="19"/>
        <v>0321</v>
      </c>
      <c r="D185" s="1" t="s">
        <v>33</v>
      </c>
      <c r="E185" s="1" t="str">
        <f t="shared" si="20"/>
        <v>03212183200</v>
      </c>
      <c r="F185" t="e">
        <f>IF(INDEX(#REF!,MATCH('JE - Acc Dep'!B185,#REF!,0),MATCH('JE - Acc Dep'!D185,#REF!,0)+3) &lt; 0, -INDEX(#REF!,MATCH('JE - Acc Dep'!B185,#REF!,0),MATCH('JE - Acc Dep'!D185,#REF!,0)+3),"")</f>
        <v>#REF!</v>
      </c>
      <c r="G185" t="e">
        <f>IF(INDEX(#REF!,MATCH('JE - Acc Dep'!B185,#REF!,0),MATCH('JE - Acc Dep'!D185,#REF!,0)+3) &gt; 0, INDEX(#REF!,MATCH('JE - Acc Dep'!B185,#REF!,0),MATCH('JE - Acc Dep'!D185,#REF!,0)+3),"")</f>
        <v>#REF!</v>
      </c>
    </row>
    <row r="186" spans="1:7">
      <c r="A186" s="8" t="e">
        <f ca="1">_xll.DBRA("RXLTM1:Account",D186,"ALIAS English")</f>
        <v>#NAME?</v>
      </c>
      <c r="B186" s="1" t="s">
        <v>15</v>
      </c>
      <c r="C186" s="1" t="str">
        <f t="shared" si="19"/>
        <v>0322</v>
      </c>
      <c r="D186" s="1" t="s">
        <v>33</v>
      </c>
      <c r="E186" s="1" t="str">
        <f t="shared" si="20"/>
        <v>03222183200</v>
      </c>
      <c r="F186" t="e">
        <f>IF(INDEX(#REF!,MATCH('JE - Acc Dep'!B186,#REF!,0),MATCH('JE - Acc Dep'!D186,#REF!,0)+3) &lt; 0, -INDEX(#REF!,MATCH('JE - Acc Dep'!B186,#REF!,0),MATCH('JE - Acc Dep'!D186,#REF!,0)+3),"")</f>
        <v>#REF!</v>
      </c>
      <c r="G186" t="e">
        <f>IF(INDEX(#REF!,MATCH('JE - Acc Dep'!B186,#REF!,0),MATCH('JE - Acc Dep'!D186,#REF!,0)+3) &gt; 0, INDEX(#REF!,MATCH('JE - Acc Dep'!B186,#REF!,0),MATCH('JE - Acc Dep'!D186,#REF!,0)+3),"")</f>
        <v>#REF!</v>
      </c>
    </row>
    <row r="187" spans="1:7">
      <c r="A187" s="8" t="e">
        <f ca="1">_xll.DBRA("RXLTM1:Account",D187,"ALIAS English")</f>
        <v>#NAME?</v>
      </c>
      <c r="B187" s="1" t="s">
        <v>16</v>
      </c>
      <c r="C187" s="1" t="str">
        <f t="shared" si="19"/>
        <v>0323</v>
      </c>
      <c r="D187" s="1" t="s">
        <v>33</v>
      </c>
      <c r="E187" s="1" t="str">
        <f t="shared" si="20"/>
        <v>03232183200</v>
      </c>
      <c r="F187" t="e">
        <f>IF(INDEX(#REF!,MATCH('JE - Acc Dep'!B187,#REF!,0),MATCH('JE - Acc Dep'!D187,#REF!,0)+3) &lt; 0, -INDEX(#REF!,MATCH('JE - Acc Dep'!B187,#REF!,0),MATCH('JE - Acc Dep'!D187,#REF!,0)+3),"")</f>
        <v>#REF!</v>
      </c>
      <c r="G187" t="e">
        <f>IF(INDEX(#REF!,MATCH('JE - Acc Dep'!B187,#REF!,0),MATCH('JE - Acc Dep'!D187,#REF!,0)+3) &gt; 0, INDEX(#REF!,MATCH('JE - Acc Dep'!B187,#REF!,0),MATCH('JE - Acc Dep'!D187,#REF!,0)+3),"")</f>
        <v>#REF!</v>
      </c>
    </row>
    <row r="188" spans="1:7">
      <c r="A188" s="8" t="e">
        <f ca="1">_xll.DBRA("RXLTM1:Account",D188,"ALIAS English")</f>
        <v>#NAME?</v>
      </c>
      <c r="B188" s="1" t="s">
        <v>17</v>
      </c>
      <c r="C188" s="1" t="str">
        <f t="shared" si="19"/>
        <v>0324</v>
      </c>
      <c r="D188" s="1" t="s">
        <v>33</v>
      </c>
      <c r="E188" s="1" t="str">
        <f t="shared" si="20"/>
        <v>03242183200</v>
      </c>
      <c r="F188" t="e">
        <f>IF(INDEX(#REF!,MATCH('JE - Acc Dep'!B188,#REF!,0),MATCH('JE - Acc Dep'!D188,#REF!,0)+3) &lt; 0, -INDEX(#REF!,MATCH('JE - Acc Dep'!B188,#REF!,0),MATCH('JE - Acc Dep'!D188,#REF!,0)+3),"")</f>
        <v>#REF!</v>
      </c>
      <c r="G188" t="e">
        <f>IF(INDEX(#REF!,MATCH('JE - Acc Dep'!B188,#REF!,0),MATCH('JE - Acc Dep'!D188,#REF!,0)+3) &gt; 0, INDEX(#REF!,MATCH('JE - Acc Dep'!B188,#REF!,0),MATCH('JE - Acc Dep'!D188,#REF!,0)+3),"")</f>
        <v>#REF!</v>
      </c>
    </row>
    <row r="189" spans="1:7">
      <c r="A189" s="8" t="e">
        <f ca="1">_xll.DBRA("RXLTM1:Account",D189,"ALIAS English")</f>
        <v>#NAME?</v>
      </c>
      <c r="B189" s="1" t="s">
        <v>18</v>
      </c>
      <c r="C189" s="1" t="str">
        <f t="shared" si="19"/>
        <v>0325</v>
      </c>
      <c r="D189" s="1" t="s">
        <v>33</v>
      </c>
      <c r="E189" s="1" t="str">
        <f t="shared" si="20"/>
        <v>03252183200</v>
      </c>
      <c r="F189" t="e">
        <f>IF(INDEX(#REF!,MATCH('JE - Acc Dep'!B189,#REF!,0),MATCH('JE - Acc Dep'!D189,#REF!,0)+3) &lt; 0, -INDEX(#REF!,MATCH('JE - Acc Dep'!B189,#REF!,0),MATCH('JE - Acc Dep'!D189,#REF!,0)+3),"")</f>
        <v>#REF!</v>
      </c>
      <c r="G189" t="e">
        <f>IF(INDEX(#REF!,MATCH('JE - Acc Dep'!B189,#REF!,0),MATCH('JE - Acc Dep'!D189,#REF!,0)+3) &gt; 0, INDEX(#REF!,MATCH('JE - Acc Dep'!B189,#REF!,0),MATCH('JE - Acc Dep'!D189,#REF!,0)+3),"")</f>
        <v>#REF!</v>
      </c>
    </row>
    <row r="190" spans="1:7">
      <c r="A190" s="8" t="e">
        <f ca="1">_xll.DBRA("RXLTM1:Account",D190,"ALIAS English")</f>
        <v>#NAME?</v>
      </c>
      <c r="B190" s="1" t="s">
        <v>19</v>
      </c>
      <c r="C190" s="1" t="str">
        <f t="shared" si="19"/>
        <v>0326</v>
      </c>
      <c r="D190" s="1" t="s">
        <v>33</v>
      </c>
      <c r="E190" s="1" t="str">
        <f t="shared" si="20"/>
        <v>03262183200</v>
      </c>
      <c r="F190" t="e">
        <f>IF(INDEX(#REF!,MATCH('JE - Acc Dep'!B190,#REF!,0),MATCH('JE - Acc Dep'!D190,#REF!,0)+3) &lt; 0, -INDEX(#REF!,MATCH('JE - Acc Dep'!B190,#REF!,0),MATCH('JE - Acc Dep'!D190,#REF!,0)+3),"")</f>
        <v>#REF!</v>
      </c>
      <c r="G190" t="e">
        <f>IF(INDEX(#REF!,MATCH('JE - Acc Dep'!B190,#REF!,0),MATCH('JE - Acc Dep'!D190,#REF!,0)+3) &gt; 0, INDEX(#REF!,MATCH('JE - Acc Dep'!B190,#REF!,0),MATCH('JE - Acc Dep'!D190,#REF!,0)+3),"")</f>
        <v>#REF!</v>
      </c>
    </row>
    <row r="191" spans="1:7">
      <c r="A191" s="8" t="e">
        <f ca="1">_xll.DBRA("RXLTM1:Account",D191,"ALIAS English")</f>
        <v>#NAME?</v>
      </c>
      <c r="B191" s="1" t="s">
        <v>20</v>
      </c>
      <c r="C191" s="1" t="str">
        <f t="shared" si="19"/>
        <v>0328</v>
      </c>
      <c r="D191" s="1" t="s">
        <v>33</v>
      </c>
      <c r="E191" s="1" t="str">
        <f t="shared" si="20"/>
        <v>03282183200</v>
      </c>
      <c r="F191" t="e">
        <f>IF(INDEX(#REF!,MATCH('JE - Acc Dep'!B191,#REF!,0),MATCH('JE - Acc Dep'!D191,#REF!,0)+3) &lt; 0, -INDEX(#REF!,MATCH('JE - Acc Dep'!B191,#REF!,0),MATCH('JE - Acc Dep'!D191,#REF!,0)+3),"")</f>
        <v>#REF!</v>
      </c>
      <c r="G191" t="e">
        <f>IF(INDEX(#REF!,MATCH('JE - Acc Dep'!B191,#REF!,0),MATCH('JE - Acc Dep'!D191,#REF!,0)+3) &gt; 0, INDEX(#REF!,MATCH('JE - Acc Dep'!B191,#REF!,0),MATCH('JE - Acc Dep'!D191,#REF!,0)+3),"")</f>
        <v>#REF!</v>
      </c>
    </row>
    <row r="192" spans="1:7">
      <c r="A192" s="8" t="e">
        <f ca="1">_xll.DBRA("RXLTM1:Account",D192,"ALIAS English")</f>
        <v>#NAME?</v>
      </c>
      <c r="B192" s="1" t="s">
        <v>21</v>
      </c>
      <c r="C192" s="1" t="str">
        <f t="shared" si="19"/>
        <v>0329</v>
      </c>
      <c r="D192" s="1" t="s">
        <v>33</v>
      </c>
      <c r="E192" s="1" t="str">
        <f t="shared" si="20"/>
        <v>03292183200</v>
      </c>
      <c r="F192" t="e">
        <f>IF(INDEX(#REF!,MATCH('JE - Acc Dep'!B192,#REF!,0),MATCH('JE - Acc Dep'!D192,#REF!,0)+3) &lt; 0, -INDEX(#REF!,MATCH('JE - Acc Dep'!B192,#REF!,0),MATCH('JE - Acc Dep'!D192,#REF!,0)+3),"")</f>
        <v>#REF!</v>
      </c>
      <c r="G192" t="e">
        <f>IF(INDEX(#REF!,MATCH('JE - Acc Dep'!B192,#REF!,0),MATCH('JE - Acc Dep'!D192,#REF!,0)+3) &gt; 0, INDEX(#REF!,MATCH('JE - Acc Dep'!B192,#REF!,0),MATCH('JE - Acc Dep'!D192,#REF!,0)+3),"")</f>
        <v>#REF!</v>
      </c>
    </row>
    <row r="193" spans="1:7">
      <c r="A193" s="8" t="e">
        <f ca="1">_xll.DBRA("RXLTM1:Account",D193,"ALIAS English")</f>
        <v>#NAME?</v>
      </c>
      <c r="B193" s="1" t="s">
        <v>22</v>
      </c>
      <c r="C193" s="1" t="str">
        <f t="shared" si="19"/>
        <v>0330</v>
      </c>
      <c r="D193" s="1" t="s">
        <v>33</v>
      </c>
      <c r="E193" s="1" t="str">
        <f t="shared" si="20"/>
        <v>03302183200</v>
      </c>
      <c r="F193" t="e">
        <f>IF(INDEX(#REF!,MATCH('JE - Acc Dep'!B193,#REF!,0),MATCH('JE - Acc Dep'!D193,#REF!,0)+3) &lt; 0, -INDEX(#REF!,MATCH('JE - Acc Dep'!B193,#REF!,0),MATCH('JE - Acc Dep'!D193,#REF!,0)+3),"")</f>
        <v>#REF!</v>
      </c>
      <c r="G193" t="e">
        <f>IF(INDEX(#REF!,MATCH('JE - Acc Dep'!B193,#REF!,0),MATCH('JE - Acc Dep'!D193,#REF!,0)+3) &gt; 0, INDEX(#REF!,MATCH('JE - Acc Dep'!B193,#REF!,0),MATCH('JE - Acc Dep'!D193,#REF!,0)+3),"")</f>
        <v>#REF!</v>
      </c>
    </row>
    <row r="194" spans="1:7">
      <c r="B194" s="1"/>
      <c r="C194" s="1"/>
      <c r="D194" s="1"/>
      <c r="E194" s="1"/>
    </row>
    <row r="195" spans="1:7">
      <c r="A195" s="8" t="s">
        <v>75</v>
      </c>
      <c r="B195" s="1"/>
      <c r="C195" s="1"/>
      <c r="D195" s="1"/>
      <c r="E195" s="1" t="s">
        <v>81</v>
      </c>
      <c r="F195" t="e">
        <f>IF(SUM(F5:F193)-SUM(G5:G193)&lt;0,-(SUM(F5:F193)-SUM(G5:G193)),"")</f>
        <v>#REF!</v>
      </c>
      <c r="G195" t="e">
        <f>IF(SUM(F5:F193)-SUM(G5:G193)&gt;0,SUM(F5:F193)-SUM(G5:G193),"")</f>
        <v>#REF!</v>
      </c>
    </row>
    <row r="197" spans="1:7" ht="15.75" thickBot="1">
      <c r="B197" s="1"/>
      <c r="C197" s="1"/>
      <c r="D197" s="1"/>
      <c r="E197" s="1"/>
      <c r="F197" s="9" t="e">
        <f>SUM(F5:F196)</f>
        <v>#REF!</v>
      </c>
      <c r="G197" s="9" t="e">
        <f>SUM(G5:G196)</f>
        <v>#REF!</v>
      </c>
    </row>
    <row r="198" spans="1:7" ht="15.75" thickTop="1">
      <c r="B198" s="1"/>
      <c r="C198" s="1"/>
      <c r="D198" s="1"/>
      <c r="E198" s="1"/>
    </row>
    <row r="199" spans="1:7">
      <c r="A199" s="8" t="s">
        <v>76</v>
      </c>
      <c r="B199" s="1"/>
      <c r="C199" s="1"/>
      <c r="D199" s="1"/>
      <c r="E199" s="1"/>
    </row>
    <row r="200" spans="1:7">
      <c r="B200" s="1"/>
      <c r="C200" s="1"/>
      <c r="D200" s="1"/>
      <c r="E200" s="1"/>
    </row>
    <row r="201" spans="1:7">
      <c r="B201" s="1"/>
      <c r="C201" s="1"/>
      <c r="D201" s="1"/>
      <c r="E201" s="1"/>
    </row>
    <row r="202" spans="1:7">
      <c r="B202" s="1"/>
      <c r="C202" s="1"/>
      <c r="D202" s="1"/>
      <c r="E202" s="1"/>
    </row>
    <row r="203" spans="1:7">
      <c r="B203" s="1"/>
      <c r="C203" s="1"/>
      <c r="D203" s="1"/>
      <c r="E203" s="1"/>
    </row>
    <row r="204" spans="1:7">
      <c r="B204" s="1"/>
      <c r="C204" s="1"/>
      <c r="D204" s="1"/>
      <c r="E204" s="1"/>
    </row>
    <row r="205" spans="1:7">
      <c r="B205" s="1"/>
      <c r="C205" s="1"/>
      <c r="D205" s="1"/>
      <c r="E205" s="1"/>
    </row>
    <row r="206" spans="1:7">
      <c r="B206" s="1"/>
      <c r="C206" s="1"/>
      <c r="D206" s="1"/>
      <c r="E206" s="1"/>
    </row>
    <row r="207" spans="1:7">
      <c r="B207" s="1"/>
      <c r="C207" s="1"/>
      <c r="D207" s="1"/>
      <c r="E207" s="1"/>
    </row>
    <row r="208" spans="1:7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filterMode="1">
    <tabColor rgb="FFFF0000"/>
    <pageSetUpPr fitToPage="1"/>
  </sheetPr>
  <dimension ref="A1:H214"/>
  <sheetViews>
    <sheetView workbookViewId="0">
      <selection activeCell="A5" sqref="A5:A193"/>
    </sheetView>
  </sheetViews>
  <sheetFormatPr defaultRowHeight="15" outlineLevelCol="1"/>
  <cols>
    <col min="1" max="1" width="40.4257812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7" width="9" bestFit="1" customWidth="1"/>
    <col min="8" max="8" width="13" customWidth="1"/>
  </cols>
  <sheetData>
    <row r="1" spans="1:8">
      <c r="A1" s="10" t="s">
        <v>480</v>
      </c>
      <c r="B1" s="6"/>
      <c r="C1" s="6"/>
      <c r="D1" s="6"/>
      <c r="G1" t="s">
        <v>481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s">
        <v>82</v>
      </c>
      <c r="B5" s="1" t="s">
        <v>6</v>
      </c>
      <c r="C5" s="1" t="s">
        <v>83</v>
      </c>
      <c r="D5" s="1" t="s">
        <v>50</v>
      </c>
      <c r="E5" s="1" t="s">
        <v>84</v>
      </c>
      <c r="F5" t="s">
        <v>85</v>
      </c>
      <c r="G5" t="s">
        <v>85</v>
      </c>
      <c r="H5" t="str">
        <f>IF(AND(F5="",G5=""),"EMPTY","")</f>
        <v>EMPTY</v>
      </c>
    </row>
    <row r="6" spans="1:8" hidden="1">
      <c r="A6" s="8" t="s">
        <v>82</v>
      </c>
      <c r="B6" s="1" t="s">
        <v>23</v>
      </c>
      <c r="C6" s="1" t="s">
        <v>86</v>
      </c>
      <c r="D6" s="1" t="s">
        <v>50</v>
      </c>
      <c r="E6" s="1" t="s">
        <v>87</v>
      </c>
      <c r="F6" t="s">
        <v>85</v>
      </c>
      <c r="G6" t="s">
        <v>85</v>
      </c>
      <c r="H6" t="str">
        <f t="shared" ref="H6:H69" si="0">IF(AND(F6="",G6=""),"EMPTY","")</f>
        <v>EMPTY</v>
      </c>
    </row>
    <row r="7" spans="1:8" hidden="1">
      <c r="A7" s="8" t="s">
        <v>82</v>
      </c>
      <c r="B7" s="1" t="s">
        <v>7</v>
      </c>
      <c r="C7" s="1" t="s">
        <v>88</v>
      </c>
      <c r="D7" s="1" t="s">
        <v>50</v>
      </c>
      <c r="E7" s="1" t="s">
        <v>89</v>
      </c>
      <c r="F7" t="s">
        <v>85</v>
      </c>
      <c r="G7" t="s">
        <v>85</v>
      </c>
      <c r="H7" t="str">
        <f t="shared" si="0"/>
        <v>EMPTY</v>
      </c>
    </row>
    <row r="8" spans="1:8" hidden="1">
      <c r="A8" s="8" t="s">
        <v>82</v>
      </c>
      <c r="B8" s="1" t="s">
        <v>8</v>
      </c>
      <c r="C8" s="1" t="s">
        <v>90</v>
      </c>
      <c r="D8" s="1" t="s">
        <v>50</v>
      </c>
      <c r="E8" s="1" t="s">
        <v>91</v>
      </c>
      <c r="F8" t="s">
        <v>85</v>
      </c>
      <c r="G8" t="s">
        <v>85</v>
      </c>
      <c r="H8" t="str">
        <f t="shared" si="0"/>
        <v>EMPTY</v>
      </c>
    </row>
    <row r="9" spans="1:8" hidden="1">
      <c r="A9" s="8" t="s">
        <v>82</v>
      </c>
      <c r="B9" s="1" t="s">
        <v>9</v>
      </c>
      <c r="C9" s="1" t="s">
        <v>92</v>
      </c>
      <c r="D9" s="1" t="s">
        <v>50</v>
      </c>
      <c r="E9" s="1" t="s">
        <v>93</v>
      </c>
      <c r="F9" t="s">
        <v>85</v>
      </c>
      <c r="G9" t="s">
        <v>85</v>
      </c>
      <c r="H9" t="str">
        <f t="shared" si="0"/>
        <v>EMPTY</v>
      </c>
    </row>
    <row r="10" spans="1:8" hidden="1">
      <c r="A10" s="8" t="s">
        <v>82</v>
      </c>
      <c r="B10" s="1" t="s">
        <v>10</v>
      </c>
      <c r="C10" s="1" t="s">
        <v>94</v>
      </c>
      <c r="D10" s="1" t="s">
        <v>50</v>
      </c>
      <c r="E10" s="1" t="s">
        <v>95</v>
      </c>
      <c r="F10" t="s">
        <v>85</v>
      </c>
      <c r="G10" t="s">
        <v>85</v>
      </c>
      <c r="H10" t="str">
        <f t="shared" si="0"/>
        <v>EMPTY</v>
      </c>
    </row>
    <row r="11" spans="1:8" hidden="1">
      <c r="A11" s="8" t="s">
        <v>82</v>
      </c>
      <c r="B11" s="1" t="s">
        <v>11</v>
      </c>
      <c r="C11" s="1" t="s">
        <v>96</v>
      </c>
      <c r="D11" s="1" t="s">
        <v>50</v>
      </c>
      <c r="E11" s="1" t="s">
        <v>97</v>
      </c>
      <c r="F11" t="s">
        <v>85</v>
      </c>
      <c r="G11" t="s">
        <v>85</v>
      </c>
      <c r="H11" t="str">
        <f t="shared" si="0"/>
        <v>EMPTY</v>
      </c>
    </row>
    <row r="12" spans="1:8" hidden="1">
      <c r="A12" s="8" t="s">
        <v>82</v>
      </c>
      <c r="B12" s="1" t="s">
        <v>12</v>
      </c>
      <c r="C12" s="1" t="s">
        <v>98</v>
      </c>
      <c r="D12" s="1" t="s">
        <v>50</v>
      </c>
      <c r="E12" s="1" t="s">
        <v>99</v>
      </c>
      <c r="F12" t="s">
        <v>85</v>
      </c>
      <c r="G12" t="s">
        <v>85</v>
      </c>
      <c r="H12" t="str">
        <f t="shared" si="0"/>
        <v>EMPTY</v>
      </c>
    </row>
    <row r="13" spans="1:8" hidden="1">
      <c r="A13" s="8" t="s">
        <v>82</v>
      </c>
      <c r="B13" s="1" t="s">
        <v>13</v>
      </c>
      <c r="C13" s="1" t="s">
        <v>72</v>
      </c>
      <c r="D13" s="1" t="s">
        <v>50</v>
      </c>
      <c r="E13" s="1" t="s">
        <v>100</v>
      </c>
      <c r="F13" t="s">
        <v>85</v>
      </c>
      <c r="G13" t="s">
        <v>85</v>
      </c>
      <c r="H13" t="str">
        <f t="shared" si="0"/>
        <v>EMPTY</v>
      </c>
    </row>
    <row r="14" spans="1:8" hidden="1">
      <c r="A14" s="8" t="s">
        <v>82</v>
      </c>
      <c r="B14" s="1" t="s">
        <v>14</v>
      </c>
      <c r="C14" s="1" t="s">
        <v>101</v>
      </c>
      <c r="D14" s="1" t="s">
        <v>50</v>
      </c>
      <c r="E14" s="1" t="s">
        <v>102</v>
      </c>
      <c r="F14" t="s">
        <v>85</v>
      </c>
      <c r="G14" t="s">
        <v>85</v>
      </c>
      <c r="H14" t="str">
        <f t="shared" si="0"/>
        <v>EMPTY</v>
      </c>
    </row>
    <row r="15" spans="1:8" hidden="1">
      <c r="A15" s="8" t="s">
        <v>82</v>
      </c>
      <c r="B15" s="1" t="s">
        <v>15</v>
      </c>
      <c r="C15" s="1" t="s">
        <v>103</v>
      </c>
      <c r="D15" s="1" t="s">
        <v>50</v>
      </c>
      <c r="E15" s="1" t="s">
        <v>104</v>
      </c>
      <c r="F15" t="s">
        <v>85</v>
      </c>
      <c r="G15" t="s">
        <v>85</v>
      </c>
      <c r="H15" t="str">
        <f t="shared" si="0"/>
        <v>EMPTY</v>
      </c>
    </row>
    <row r="16" spans="1:8" hidden="1">
      <c r="A16" s="8" t="s">
        <v>82</v>
      </c>
      <c r="B16" s="1" t="s">
        <v>16</v>
      </c>
      <c r="C16" s="1" t="s">
        <v>105</v>
      </c>
      <c r="D16" s="1" t="s">
        <v>50</v>
      </c>
      <c r="E16" s="1" t="s">
        <v>106</v>
      </c>
      <c r="F16" t="s">
        <v>85</v>
      </c>
      <c r="G16" t="s">
        <v>85</v>
      </c>
      <c r="H16" t="str">
        <f t="shared" si="0"/>
        <v>EMPTY</v>
      </c>
    </row>
    <row r="17" spans="1:8" hidden="1">
      <c r="A17" s="8" t="s">
        <v>82</v>
      </c>
      <c r="B17" s="1" t="s">
        <v>17</v>
      </c>
      <c r="C17" s="1" t="s">
        <v>107</v>
      </c>
      <c r="D17" s="1" t="s">
        <v>50</v>
      </c>
      <c r="E17" s="1" t="s">
        <v>108</v>
      </c>
      <c r="F17" t="s">
        <v>85</v>
      </c>
      <c r="G17" t="s">
        <v>85</v>
      </c>
      <c r="H17" t="str">
        <f t="shared" si="0"/>
        <v>EMPTY</v>
      </c>
    </row>
    <row r="18" spans="1:8" hidden="1">
      <c r="A18" s="8" t="s">
        <v>82</v>
      </c>
      <c r="B18" s="1" t="s">
        <v>18</v>
      </c>
      <c r="C18" s="1" t="s">
        <v>109</v>
      </c>
      <c r="D18" s="1" t="s">
        <v>50</v>
      </c>
      <c r="E18" s="1" t="s">
        <v>110</v>
      </c>
      <c r="F18" t="s">
        <v>85</v>
      </c>
      <c r="G18" t="s">
        <v>85</v>
      </c>
      <c r="H18" t="str">
        <f t="shared" si="0"/>
        <v>EMPTY</v>
      </c>
    </row>
    <row r="19" spans="1:8">
      <c r="A19" s="8" t="s">
        <v>82</v>
      </c>
      <c r="B19" s="1" t="s">
        <v>19</v>
      </c>
      <c r="C19" s="1" t="s">
        <v>111</v>
      </c>
      <c r="D19" s="1" t="s">
        <v>50</v>
      </c>
      <c r="E19" s="1" t="s">
        <v>112</v>
      </c>
      <c r="F19" s="22">
        <v>40628.589999999997</v>
      </c>
      <c r="G19" s="23" t="s">
        <v>85</v>
      </c>
      <c r="H19" t="str">
        <f t="shared" si="0"/>
        <v/>
      </c>
    </row>
    <row r="20" spans="1:8" hidden="1">
      <c r="A20" s="8" t="s">
        <v>82</v>
      </c>
      <c r="B20" s="1" t="s">
        <v>20</v>
      </c>
      <c r="C20" s="1" t="s">
        <v>113</v>
      </c>
      <c r="D20" s="1" t="s">
        <v>50</v>
      </c>
      <c r="E20" s="1" t="s">
        <v>114</v>
      </c>
      <c r="F20" t="s">
        <v>85</v>
      </c>
      <c r="G20" t="s">
        <v>85</v>
      </c>
      <c r="H20" t="str">
        <f t="shared" si="0"/>
        <v>EMPTY</v>
      </c>
    </row>
    <row r="21" spans="1:8" hidden="1">
      <c r="A21" s="8" t="s">
        <v>82</v>
      </c>
      <c r="B21" s="1" t="s">
        <v>21</v>
      </c>
      <c r="C21" s="1" t="s">
        <v>115</v>
      </c>
      <c r="D21" s="1" t="s">
        <v>50</v>
      </c>
      <c r="E21" s="1" t="s">
        <v>116</v>
      </c>
      <c r="F21" t="s">
        <v>85</v>
      </c>
      <c r="G21" t="s">
        <v>85</v>
      </c>
      <c r="H21" t="str">
        <f t="shared" si="0"/>
        <v>EMPTY</v>
      </c>
    </row>
    <row r="22" spans="1:8" hidden="1">
      <c r="A22" s="8" t="s">
        <v>82</v>
      </c>
      <c r="B22" s="1" t="s">
        <v>22</v>
      </c>
      <c r="C22" s="1" t="s">
        <v>117</v>
      </c>
      <c r="D22" s="1" t="s">
        <v>50</v>
      </c>
      <c r="E22" s="1" t="s">
        <v>118</v>
      </c>
      <c r="F22" t="s">
        <v>85</v>
      </c>
      <c r="G22" t="s">
        <v>85</v>
      </c>
      <c r="H22" t="str">
        <f t="shared" si="0"/>
        <v>EMPTY</v>
      </c>
    </row>
    <row r="23" spans="1:8" hidden="1">
      <c r="H23" t="str">
        <f t="shared" si="0"/>
        <v>EMPTY</v>
      </c>
    </row>
    <row r="24" spans="1:8" hidden="1">
      <c r="A24" s="8" t="s">
        <v>119</v>
      </c>
      <c r="B24" s="1" t="s">
        <v>6</v>
      </c>
      <c r="C24" s="1" t="s">
        <v>83</v>
      </c>
      <c r="D24" s="1" t="s">
        <v>78</v>
      </c>
      <c r="E24" s="1" t="s">
        <v>120</v>
      </c>
      <c r="F24" t="s">
        <v>85</v>
      </c>
      <c r="G24" t="s">
        <v>85</v>
      </c>
      <c r="H24" t="str">
        <f t="shared" si="0"/>
        <v>EMPTY</v>
      </c>
    </row>
    <row r="25" spans="1:8" hidden="1">
      <c r="A25" s="8" t="s">
        <v>119</v>
      </c>
      <c r="B25" s="1" t="s">
        <v>23</v>
      </c>
      <c r="C25" s="1" t="s">
        <v>86</v>
      </c>
      <c r="D25" s="1" t="s">
        <v>78</v>
      </c>
      <c r="E25" s="1" t="s">
        <v>121</v>
      </c>
      <c r="F25" t="s">
        <v>85</v>
      </c>
      <c r="G25" t="s">
        <v>85</v>
      </c>
      <c r="H25" t="str">
        <f t="shared" si="0"/>
        <v>EMPTY</v>
      </c>
    </row>
    <row r="26" spans="1:8" hidden="1">
      <c r="A26" s="8" t="s">
        <v>119</v>
      </c>
      <c r="B26" s="1" t="s">
        <v>7</v>
      </c>
      <c r="C26" s="1" t="s">
        <v>88</v>
      </c>
      <c r="D26" s="1" t="s">
        <v>78</v>
      </c>
      <c r="E26" s="1" t="s">
        <v>122</v>
      </c>
      <c r="F26" t="s">
        <v>85</v>
      </c>
      <c r="G26" t="s">
        <v>85</v>
      </c>
      <c r="H26" t="str">
        <f t="shared" si="0"/>
        <v>EMPTY</v>
      </c>
    </row>
    <row r="27" spans="1:8" hidden="1">
      <c r="A27" s="8" t="s">
        <v>119</v>
      </c>
      <c r="B27" s="1" t="s">
        <v>8</v>
      </c>
      <c r="C27" s="1" t="s">
        <v>90</v>
      </c>
      <c r="D27" s="1" t="s">
        <v>78</v>
      </c>
      <c r="E27" s="1" t="s">
        <v>123</v>
      </c>
      <c r="F27" t="s">
        <v>85</v>
      </c>
      <c r="G27" t="s">
        <v>85</v>
      </c>
      <c r="H27" t="str">
        <f t="shared" si="0"/>
        <v>EMPTY</v>
      </c>
    </row>
    <row r="28" spans="1:8" hidden="1">
      <c r="A28" s="8" t="s">
        <v>119</v>
      </c>
      <c r="B28" s="1" t="s">
        <v>9</v>
      </c>
      <c r="C28" s="1" t="s">
        <v>92</v>
      </c>
      <c r="D28" s="1" t="s">
        <v>78</v>
      </c>
      <c r="E28" s="1" t="s">
        <v>124</v>
      </c>
      <c r="F28" t="s">
        <v>85</v>
      </c>
      <c r="G28" t="s">
        <v>85</v>
      </c>
      <c r="H28" t="str">
        <f t="shared" si="0"/>
        <v>EMPTY</v>
      </c>
    </row>
    <row r="29" spans="1:8" hidden="1">
      <c r="A29" s="8" t="s">
        <v>119</v>
      </c>
      <c r="B29" s="1" t="s">
        <v>10</v>
      </c>
      <c r="C29" s="1" t="s">
        <v>94</v>
      </c>
      <c r="D29" s="1" t="s">
        <v>78</v>
      </c>
      <c r="E29" s="1" t="s">
        <v>125</v>
      </c>
      <c r="F29" t="s">
        <v>85</v>
      </c>
      <c r="G29" t="s">
        <v>85</v>
      </c>
      <c r="H29" t="str">
        <f t="shared" si="0"/>
        <v>EMPTY</v>
      </c>
    </row>
    <row r="30" spans="1:8" hidden="1">
      <c r="A30" s="8" t="s">
        <v>119</v>
      </c>
      <c r="B30" s="1" t="s">
        <v>11</v>
      </c>
      <c r="C30" s="1" t="s">
        <v>96</v>
      </c>
      <c r="D30" s="1" t="s">
        <v>78</v>
      </c>
      <c r="E30" s="1" t="s">
        <v>126</v>
      </c>
      <c r="F30" t="s">
        <v>85</v>
      </c>
      <c r="G30" t="s">
        <v>85</v>
      </c>
      <c r="H30" t="str">
        <f t="shared" si="0"/>
        <v>EMPTY</v>
      </c>
    </row>
    <row r="31" spans="1:8" hidden="1">
      <c r="A31" s="8" t="s">
        <v>119</v>
      </c>
      <c r="B31" s="1" t="s">
        <v>12</v>
      </c>
      <c r="C31" s="1" t="s">
        <v>98</v>
      </c>
      <c r="D31" s="1" t="s">
        <v>78</v>
      </c>
      <c r="E31" s="1" t="s">
        <v>127</v>
      </c>
      <c r="F31" t="s">
        <v>85</v>
      </c>
      <c r="G31" t="s">
        <v>85</v>
      </c>
      <c r="H31" t="str">
        <f t="shared" si="0"/>
        <v>EMPTY</v>
      </c>
    </row>
    <row r="32" spans="1:8" hidden="1">
      <c r="A32" s="8" t="s">
        <v>119</v>
      </c>
      <c r="B32" s="1" t="s">
        <v>13</v>
      </c>
      <c r="C32" s="1" t="s">
        <v>72</v>
      </c>
      <c r="D32" s="1" t="s">
        <v>78</v>
      </c>
      <c r="E32" s="1" t="s">
        <v>128</v>
      </c>
      <c r="F32" t="s">
        <v>85</v>
      </c>
      <c r="G32" t="s">
        <v>85</v>
      </c>
      <c r="H32" t="str">
        <f t="shared" si="0"/>
        <v>EMPTY</v>
      </c>
    </row>
    <row r="33" spans="1:8" hidden="1">
      <c r="A33" s="8" t="s">
        <v>119</v>
      </c>
      <c r="B33" s="1" t="s">
        <v>14</v>
      </c>
      <c r="C33" s="1" t="s">
        <v>101</v>
      </c>
      <c r="D33" s="1" t="s">
        <v>78</v>
      </c>
      <c r="E33" s="1" t="s">
        <v>129</v>
      </c>
      <c r="F33" t="s">
        <v>85</v>
      </c>
      <c r="G33" t="s">
        <v>85</v>
      </c>
      <c r="H33" t="str">
        <f t="shared" si="0"/>
        <v>EMPTY</v>
      </c>
    </row>
    <row r="34" spans="1:8" hidden="1">
      <c r="A34" s="8" t="s">
        <v>119</v>
      </c>
      <c r="B34" s="1" t="s">
        <v>15</v>
      </c>
      <c r="C34" s="1" t="s">
        <v>103</v>
      </c>
      <c r="D34" s="1" t="s">
        <v>78</v>
      </c>
      <c r="E34" s="1" t="s">
        <v>130</v>
      </c>
      <c r="F34" t="s">
        <v>85</v>
      </c>
      <c r="G34" t="s">
        <v>85</v>
      </c>
      <c r="H34" t="str">
        <f t="shared" si="0"/>
        <v>EMPTY</v>
      </c>
    </row>
    <row r="35" spans="1:8" hidden="1">
      <c r="A35" s="8" t="s">
        <v>119</v>
      </c>
      <c r="B35" s="1" t="s">
        <v>16</v>
      </c>
      <c r="C35" s="1" t="s">
        <v>105</v>
      </c>
      <c r="D35" s="1" t="s">
        <v>78</v>
      </c>
      <c r="E35" s="1" t="s">
        <v>131</v>
      </c>
      <c r="F35" t="s">
        <v>85</v>
      </c>
      <c r="G35" t="s">
        <v>85</v>
      </c>
      <c r="H35" t="str">
        <f t="shared" si="0"/>
        <v>EMPTY</v>
      </c>
    </row>
    <row r="36" spans="1:8" hidden="1">
      <c r="A36" s="8" t="s">
        <v>119</v>
      </c>
      <c r="B36" s="1" t="s">
        <v>17</v>
      </c>
      <c r="C36" s="1" t="s">
        <v>107</v>
      </c>
      <c r="D36" s="1" t="s">
        <v>78</v>
      </c>
      <c r="E36" s="1" t="s">
        <v>132</v>
      </c>
      <c r="F36" t="s">
        <v>85</v>
      </c>
      <c r="G36" t="s">
        <v>85</v>
      </c>
      <c r="H36" t="str">
        <f t="shared" si="0"/>
        <v>EMPTY</v>
      </c>
    </row>
    <row r="37" spans="1:8" hidden="1">
      <c r="A37" s="8" t="s">
        <v>119</v>
      </c>
      <c r="B37" s="1" t="s">
        <v>18</v>
      </c>
      <c r="C37" s="1" t="s">
        <v>109</v>
      </c>
      <c r="D37" s="1" t="s">
        <v>78</v>
      </c>
      <c r="E37" s="1" t="s">
        <v>133</v>
      </c>
      <c r="F37" t="s">
        <v>85</v>
      </c>
      <c r="G37" t="s">
        <v>85</v>
      </c>
      <c r="H37" t="str">
        <f t="shared" si="0"/>
        <v>EMPTY</v>
      </c>
    </row>
    <row r="38" spans="1:8" hidden="1">
      <c r="A38" s="8" t="s">
        <v>119</v>
      </c>
      <c r="B38" s="1" t="s">
        <v>19</v>
      </c>
      <c r="C38" s="1" t="s">
        <v>111</v>
      </c>
      <c r="D38" s="1" t="s">
        <v>78</v>
      </c>
      <c r="E38" s="1" t="s">
        <v>134</v>
      </c>
      <c r="F38" t="s">
        <v>85</v>
      </c>
      <c r="G38" t="s">
        <v>85</v>
      </c>
      <c r="H38" t="str">
        <f t="shared" si="0"/>
        <v>EMPTY</v>
      </c>
    </row>
    <row r="39" spans="1:8" hidden="1">
      <c r="A39" s="8" t="s">
        <v>119</v>
      </c>
      <c r="B39" s="1" t="s">
        <v>20</v>
      </c>
      <c r="C39" s="1" t="s">
        <v>113</v>
      </c>
      <c r="D39" s="1" t="s">
        <v>78</v>
      </c>
      <c r="E39" s="1" t="s">
        <v>135</v>
      </c>
      <c r="F39" t="s">
        <v>85</v>
      </c>
      <c r="G39" t="s">
        <v>85</v>
      </c>
      <c r="H39" t="str">
        <f t="shared" si="0"/>
        <v>EMPTY</v>
      </c>
    </row>
    <row r="40" spans="1:8" hidden="1">
      <c r="A40" s="8" t="s">
        <v>119</v>
      </c>
      <c r="B40" s="1" t="s">
        <v>21</v>
      </c>
      <c r="C40" s="1" t="s">
        <v>115</v>
      </c>
      <c r="D40" s="1" t="s">
        <v>78</v>
      </c>
      <c r="E40" s="1" t="s">
        <v>136</v>
      </c>
      <c r="F40" t="s">
        <v>85</v>
      </c>
      <c r="G40" t="s">
        <v>85</v>
      </c>
      <c r="H40" t="str">
        <f t="shared" si="0"/>
        <v>EMPTY</v>
      </c>
    </row>
    <row r="41" spans="1:8" hidden="1">
      <c r="A41" s="8" t="s">
        <v>119</v>
      </c>
      <c r="B41" s="1" t="s">
        <v>22</v>
      </c>
      <c r="C41" s="1" t="s">
        <v>117</v>
      </c>
      <c r="D41" s="1" t="s">
        <v>78</v>
      </c>
      <c r="E41" s="1" t="s">
        <v>137</v>
      </c>
      <c r="F41" t="s">
        <v>85</v>
      </c>
      <c r="G41" t="s">
        <v>85</v>
      </c>
      <c r="H41" t="str">
        <f t="shared" si="0"/>
        <v>EMPTY</v>
      </c>
    </row>
    <row r="42" spans="1:8" hidden="1">
      <c r="H42" t="str">
        <f t="shared" si="0"/>
        <v>EMPTY</v>
      </c>
    </row>
    <row r="43" spans="1:8" hidden="1">
      <c r="A43" s="8" t="s">
        <v>138</v>
      </c>
      <c r="B43" s="1" t="s">
        <v>6</v>
      </c>
      <c r="C43" s="1" t="s">
        <v>83</v>
      </c>
      <c r="D43" s="1" t="s">
        <v>53</v>
      </c>
      <c r="E43" s="1" t="s">
        <v>139</v>
      </c>
      <c r="F43" t="s">
        <v>85</v>
      </c>
      <c r="G43" t="s">
        <v>85</v>
      </c>
      <c r="H43" t="str">
        <f t="shared" si="0"/>
        <v>EMPTY</v>
      </c>
    </row>
    <row r="44" spans="1:8" hidden="1">
      <c r="A44" s="8" t="s">
        <v>138</v>
      </c>
      <c r="B44" s="1" t="s">
        <v>23</v>
      </c>
      <c r="C44" s="1" t="s">
        <v>86</v>
      </c>
      <c r="D44" s="1" t="s">
        <v>53</v>
      </c>
      <c r="E44" s="1" t="s">
        <v>140</v>
      </c>
      <c r="F44" t="s">
        <v>85</v>
      </c>
      <c r="G44" t="s">
        <v>85</v>
      </c>
      <c r="H44" t="str">
        <f t="shared" si="0"/>
        <v>EMPTY</v>
      </c>
    </row>
    <row r="45" spans="1:8">
      <c r="A45" s="8" t="s">
        <v>138</v>
      </c>
      <c r="B45" s="1" t="s">
        <v>7</v>
      </c>
      <c r="C45" s="1" t="s">
        <v>88</v>
      </c>
      <c r="D45" s="1" t="s">
        <v>53</v>
      </c>
      <c r="E45" s="1" t="s">
        <v>141</v>
      </c>
      <c r="F45" s="22">
        <v>0.12000000000080036</v>
      </c>
      <c r="G45" s="23" t="s">
        <v>85</v>
      </c>
      <c r="H45" t="str">
        <f t="shared" si="0"/>
        <v/>
      </c>
    </row>
    <row r="46" spans="1:8" hidden="1">
      <c r="A46" s="8" t="s">
        <v>138</v>
      </c>
      <c r="B46" s="1" t="s">
        <v>8</v>
      </c>
      <c r="C46" s="1" t="s">
        <v>90</v>
      </c>
      <c r="D46" s="1" t="s">
        <v>53</v>
      </c>
      <c r="E46" s="1" t="s">
        <v>142</v>
      </c>
      <c r="F46" t="s">
        <v>85</v>
      </c>
      <c r="G46" t="s">
        <v>85</v>
      </c>
      <c r="H46" t="str">
        <f t="shared" si="0"/>
        <v>EMPTY</v>
      </c>
    </row>
    <row r="47" spans="1:8" hidden="1">
      <c r="A47" s="8" t="s">
        <v>138</v>
      </c>
      <c r="B47" s="1" t="s">
        <v>9</v>
      </c>
      <c r="C47" s="1" t="s">
        <v>92</v>
      </c>
      <c r="D47" s="1" t="s">
        <v>53</v>
      </c>
      <c r="E47" s="1" t="s">
        <v>143</v>
      </c>
      <c r="F47" t="s">
        <v>85</v>
      </c>
      <c r="G47" t="s">
        <v>85</v>
      </c>
      <c r="H47" t="str">
        <f t="shared" si="0"/>
        <v>EMPTY</v>
      </c>
    </row>
    <row r="48" spans="1:8">
      <c r="A48" s="8" t="s">
        <v>138</v>
      </c>
      <c r="B48" s="1" t="s">
        <v>10</v>
      </c>
      <c r="C48" s="1" t="s">
        <v>94</v>
      </c>
      <c r="D48" s="1" t="s">
        <v>53</v>
      </c>
      <c r="E48" s="1" t="s">
        <v>144</v>
      </c>
      <c r="F48" s="22">
        <v>0.1499999999996362</v>
      </c>
      <c r="G48" s="23" t="s">
        <v>85</v>
      </c>
      <c r="H48" t="str">
        <f t="shared" si="0"/>
        <v/>
      </c>
    </row>
    <row r="49" spans="1:8" hidden="1">
      <c r="A49" s="8" t="s">
        <v>138</v>
      </c>
      <c r="B49" s="1" t="s">
        <v>11</v>
      </c>
      <c r="C49" s="1" t="s">
        <v>96</v>
      </c>
      <c r="D49" s="1" t="s">
        <v>53</v>
      </c>
      <c r="E49" s="1" t="s">
        <v>145</v>
      </c>
      <c r="F49" t="s">
        <v>85</v>
      </c>
      <c r="G49" t="s">
        <v>85</v>
      </c>
      <c r="H49" t="str">
        <f t="shared" si="0"/>
        <v>EMPTY</v>
      </c>
    </row>
    <row r="50" spans="1:8" hidden="1">
      <c r="A50" s="8" t="s">
        <v>138</v>
      </c>
      <c r="B50" s="1" t="s">
        <v>12</v>
      </c>
      <c r="C50" s="1" t="s">
        <v>98</v>
      </c>
      <c r="D50" s="1" t="s">
        <v>53</v>
      </c>
      <c r="E50" s="1" t="s">
        <v>146</v>
      </c>
      <c r="F50" t="s">
        <v>85</v>
      </c>
      <c r="G50" t="s">
        <v>85</v>
      </c>
      <c r="H50" t="str">
        <f t="shared" si="0"/>
        <v>EMPTY</v>
      </c>
    </row>
    <row r="51" spans="1:8">
      <c r="A51" s="8" t="s">
        <v>138</v>
      </c>
      <c r="B51" s="1" t="s">
        <v>13</v>
      </c>
      <c r="C51" s="1" t="s">
        <v>72</v>
      </c>
      <c r="D51" s="1" t="s">
        <v>53</v>
      </c>
      <c r="E51" s="1" t="s">
        <v>147</v>
      </c>
      <c r="F51" s="22" t="s">
        <v>85</v>
      </c>
      <c r="G51" s="23">
        <v>0.26000000000931323</v>
      </c>
      <c r="H51" t="str">
        <f t="shared" si="0"/>
        <v/>
      </c>
    </row>
    <row r="52" spans="1:8" hidden="1">
      <c r="A52" s="8" t="s">
        <v>138</v>
      </c>
      <c r="B52" s="1" t="s">
        <v>14</v>
      </c>
      <c r="C52" s="1" t="s">
        <v>101</v>
      </c>
      <c r="D52" s="1" t="s">
        <v>53</v>
      </c>
      <c r="E52" s="1" t="s">
        <v>148</v>
      </c>
      <c r="F52" t="s">
        <v>85</v>
      </c>
      <c r="G52" t="s">
        <v>85</v>
      </c>
      <c r="H52" t="str">
        <f t="shared" si="0"/>
        <v>EMPTY</v>
      </c>
    </row>
    <row r="53" spans="1:8">
      <c r="A53" s="8" t="s">
        <v>138</v>
      </c>
      <c r="B53" s="1" t="s">
        <v>15</v>
      </c>
      <c r="C53" s="1" t="s">
        <v>103</v>
      </c>
      <c r="D53" s="1" t="s">
        <v>53</v>
      </c>
      <c r="E53" s="1" t="s">
        <v>149</v>
      </c>
      <c r="F53" s="22" t="s">
        <v>85</v>
      </c>
      <c r="G53" s="23">
        <v>0.19000000000232831</v>
      </c>
      <c r="H53" t="str">
        <f t="shared" si="0"/>
        <v/>
      </c>
    </row>
    <row r="54" spans="1:8" hidden="1">
      <c r="A54" s="8" t="s">
        <v>138</v>
      </c>
      <c r="B54" s="1" t="s">
        <v>16</v>
      </c>
      <c r="C54" s="1" t="s">
        <v>105</v>
      </c>
      <c r="D54" s="1" t="s">
        <v>53</v>
      </c>
      <c r="E54" s="1" t="s">
        <v>150</v>
      </c>
      <c r="F54" t="s">
        <v>85</v>
      </c>
      <c r="G54" t="s">
        <v>85</v>
      </c>
      <c r="H54" t="str">
        <f t="shared" si="0"/>
        <v>EMPTY</v>
      </c>
    </row>
    <row r="55" spans="1:8" hidden="1">
      <c r="A55" s="8" t="s">
        <v>138</v>
      </c>
      <c r="B55" s="1" t="s">
        <v>17</v>
      </c>
      <c r="C55" s="1" t="s">
        <v>107</v>
      </c>
      <c r="D55" s="1" t="s">
        <v>53</v>
      </c>
      <c r="E55" s="1" t="s">
        <v>151</v>
      </c>
      <c r="F55" t="s">
        <v>85</v>
      </c>
      <c r="G55" t="s">
        <v>85</v>
      </c>
      <c r="H55" t="str">
        <f t="shared" si="0"/>
        <v>EMPTY</v>
      </c>
    </row>
    <row r="56" spans="1:8" hidden="1">
      <c r="A56" s="8" t="s">
        <v>138</v>
      </c>
      <c r="B56" s="1" t="s">
        <v>18</v>
      </c>
      <c r="C56" s="1" t="s">
        <v>109</v>
      </c>
      <c r="D56" s="1" t="s">
        <v>53</v>
      </c>
      <c r="E56" s="1" t="s">
        <v>152</v>
      </c>
      <c r="F56" t="s">
        <v>85</v>
      </c>
      <c r="G56" t="s">
        <v>85</v>
      </c>
      <c r="H56" t="str">
        <f t="shared" si="0"/>
        <v>EMPTY</v>
      </c>
    </row>
    <row r="57" spans="1:8">
      <c r="A57" s="8" t="s">
        <v>138</v>
      </c>
      <c r="B57" s="1" t="s">
        <v>19</v>
      </c>
      <c r="C57" s="1" t="s">
        <v>111</v>
      </c>
      <c r="D57" s="1" t="s">
        <v>53</v>
      </c>
      <c r="E57" s="1" t="s">
        <v>153</v>
      </c>
      <c r="F57" s="22" t="s">
        <v>85</v>
      </c>
      <c r="G57" s="23">
        <v>38482.81</v>
      </c>
      <c r="H57" t="str">
        <f t="shared" si="0"/>
        <v/>
      </c>
    </row>
    <row r="58" spans="1:8">
      <c r="A58" s="8" t="s">
        <v>138</v>
      </c>
      <c r="B58" s="1" t="s">
        <v>20</v>
      </c>
      <c r="C58" s="1" t="s">
        <v>113</v>
      </c>
      <c r="D58" s="1" t="s">
        <v>53</v>
      </c>
      <c r="E58" s="1" t="s">
        <v>154</v>
      </c>
      <c r="F58" s="22">
        <v>0.48000000000320142</v>
      </c>
      <c r="G58" s="23" t="s">
        <v>85</v>
      </c>
      <c r="H58" t="str">
        <f t="shared" si="0"/>
        <v/>
      </c>
    </row>
    <row r="59" spans="1:8">
      <c r="A59" s="8" t="s">
        <v>138</v>
      </c>
      <c r="B59" s="1" t="s">
        <v>21</v>
      </c>
      <c r="C59" s="1" t="s">
        <v>115</v>
      </c>
      <c r="D59" s="1" t="s">
        <v>53</v>
      </c>
      <c r="E59" s="1" t="s">
        <v>155</v>
      </c>
      <c r="F59" s="22">
        <v>0.11000000000058208</v>
      </c>
      <c r="G59" s="23" t="s">
        <v>85</v>
      </c>
      <c r="H59" t="str">
        <f t="shared" si="0"/>
        <v/>
      </c>
    </row>
    <row r="60" spans="1:8">
      <c r="A60" s="8" t="s">
        <v>138</v>
      </c>
      <c r="B60" s="1" t="s">
        <v>22</v>
      </c>
      <c r="C60" s="1" t="s">
        <v>117</v>
      </c>
      <c r="D60" s="1" t="s">
        <v>53</v>
      </c>
      <c r="E60" s="1" t="s">
        <v>156</v>
      </c>
      <c r="F60" s="22" t="s">
        <v>85</v>
      </c>
      <c r="G60" s="23">
        <v>380</v>
      </c>
      <c r="H60" t="str">
        <f t="shared" si="0"/>
        <v/>
      </c>
    </row>
    <row r="61" spans="1:8" hidden="1">
      <c r="H61" t="str">
        <f t="shared" si="0"/>
        <v>EMPTY</v>
      </c>
    </row>
    <row r="62" spans="1:8" hidden="1">
      <c r="A62" s="8" t="s">
        <v>157</v>
      </c>
      <c r="B62" s="1" t="s">
        <v>6</v>
      </c>
      <c r="C62" s="1" t="s">
        <v>83</v>
      </c>
      <c r="D62" s="1" t="s">
        <v>55</v>
      </c>
      <c r="E62" s="1" t="s">
        <v>158</v>
      </c>
      <c r="F62" t="s">
        <v>85</v>
      </c>
      <c r="G62" t="s">
        <v>85</v>
      </c>
      <c r="H62" t="str">
        <f t="shared" si="0"/>
        <v>EMPTY</v>
      </c>
    </row>
    <row r="63" spans="1:8" hidden="1">
      <c r="A63" s="8" t="s">
        <v>157</v>
      </c>
      <c r="B63" s="1" t="s">
        <v>23</v>
      </c>
      <c r="C63" s="1" t="s">
        <v>86</v>
      </c>
      <c r="D63" s="1" t="s">
        <v>55</v>
      </c>
      <c r="E63" s="1" t="s">
        <v>159</v>
      </c>
      <c r="F63" t="s">
        <v>85</v>
      </c>
      <c r="G63" t="s">
        <v>85</v>
      </c>
      <c r="H63" t="str">
        <f t="shared" si="0"/>
        <v>EMPTY</v>
      </c>
    </row>
    <row r="64" spans="1:8" hidden="1">
      <c r="A64" s="8" t="s">
        <v>157</v>
      </c>
      <c r="B64" s="1" t="s">
        <v>7</v>
      </c>
      <c r="C64" s="1" t="s">
        <v>88</v>
      </c>
      <c r="D64" s="1" t="s">
        <v>55</v>
      </c>
      <c r="E64" s="1" t="s">
        <v>160</v>
      </c>
      <c r="F64" t="s">
        <v>85</v>
      </c>
      <c r="G64" t="s">
        <v>85</v>
      </c>
      <c r="H64" t="str">
        <f t="shared" si="0"/>
        <v>EMPTY</v>
      </c>
    </row>
    <row r="65" spans="1:8" hidden="1">
      <c r="A65" s="8" t="s">
        <v>157</v>
      </c>
      <c r="B65" s="1" t="s">
        <v>8</v>
      </c>
      <c r="C65" s="1" t="s">
        <v>90</v>
      </c>
      <c r="D65" s="1" t="s">
        <v>55</v>
      </c>
      <c r="E65" s="1" t="s">
        <v>161</v>
      </c>
      <c r="F65" t="s">
        <v>85</v>
      </c>
      <c r="G65" t="s">
        <v>85</v>
      </c>
      <c r="H65" t="str">
        <f t="shared" si="0"/>
        <v>EMPTY</v>
      </c>
    </row>
    <row r="66" spans="1:8" hidden="1">
      <c r="A66" s="8" t="s">
        <v>157</v>
      </c>
      <c r="B66" s="1" t="s">
        <v>9</v>
      </c>
      <c r="C66" s="1" t="s">
        <v>92</v>
      </c>
      <c r="D66" s="1" t="s">
        <v>55</v>
      </c>
      <c r="E66" s="1" t="s">
        <v>162</v>
      </c>
      <c r="F66" t="s">
        <v>85</v>
      </c>
      <c r="G66" t="s">
        <v>85</v>
      </c>
      <c r="H66" t="str">
        <f t="shared" si="0"/>
        <v>EMPTY</v>
      </c>
    </row>
    <row r="67" spans="1:8" hidden="1">
      <c r="A67" s="8" t="s">
        <v>157</v>
      </c>
      <c r="B67" s="1" t="s">
        <v>10</v>
      </c>
      <c r="C67" s="1" t="s">
        <v>94</v>
      </c>
      <c r="D67" s="1" t="s">
        <v>55</v>
      </c>
      <c r="E67" s="1" t="s">
        <v>163</v>
      </c>
      <c r="F67" t="s">
        <v>85</v>
      </c>
      <c r="G67" t="s">
        <v>85</v>
      </c>
      <c r="H67" t="str">
        <f t="shared" si="0"/>
        <v>EMPTY</v>
      </c>
    </row>
    <row r="68" spans="1:8" hidden="1">
      <c r="A68" s="8" t="s">
        <v>157</v>
      </c>
      <c r="B68" s="1" t="s">
        <v>11</v>
      </c>
      <c r="C68" s="1" t="s">
        <v>96</v>
      </c>
      <c r="D68" s="1" t="s">
        <v>55</v>
      </c>
      <c r="E68" s="1" t="s">
        <v>164</v>
      </c>
      <c r="F68" t="s">
        <v>85</v>
      </c>
      <c r="G68" t="s">
        <v>85</v>
      </c>
      <c r="H68" t="str">
        <f t="shared" si="0"/>
        <v>EMPTY</v>
      </c>
    </row>
    <row r="69" spans="1:8" hidden="1">
      <c r="A69" s="8" t="s">
        <v>157</v>
      </c>
      <c r="B69" s="1" t="s">
        <v>12</v>
      </c>
      <c r="C69" s="1" t="s">
        <v>98</v>
      </c>
      <c r="D69" s="1" t="s">
        <v>55</v>
      </c>
      <c r="E69" s="1" t="s">
        <v>165</v>
      </c>
      <c r="F69" t="s">
        <v>85</v>
      </c>
      <c r="G69" t="s">
        <v>85</v>
      </c>
      <c r="H69" t="str">
        <f t="shared" si="0"/>
        <v>EMPTY</v>
      </c>
    </row>
    <row r="70" spans="1:8" hidden="1">
      <c r="A70" s="8" t="s">
        <v>157</v>
      </c>
      <c r="B70" s="1" t="s">
        <v>13</v>
      </c>
      <c r="C70" s="1" t="s">
        <v>72</v>
      </c>
      <c r="D70" s="1" t="s">
        <v>55</v>
      </c>
      <c r="E70" s="1" t="s">
        <v>166</v>
      </c>
      <c r="F70" t="s">
        <v>85</v>
      </c>
      <c r="G70" t="s">
        <v>85</v>
      </c>
      <c r="H70" t="str">
        <f t="shared" ref="H70:H133" si="1">IF(AND(F70="",G70=""),"EMPTY","")</f>
        <v>EMPTY</v>
      </c>
    </row>
    <row r="71" spans="1:8" hidden="1">
      <c r="A71" s="8" t="s">
        <v>157</v>
      </c>
      <c r="B71" s="1" t="s">
        <v>14</v>
      </c>
      <c r="C71" s="1" t="s">
        <v>101</v>
      </c>
      <c r="D71" s="1" t="s">
        <v>55</v>
      </c>
      <c r="E71" s="1" t="s">
        <v>167</v>
      </c>
      <c r="F71" t="s">
        <v>85</v>
      </c>
      <c r="G71" t="s">
        <v>85</v>
      </c>
      <c r="H71" t="str">
        <f t="shared" si="1"/>
        <v>EMPTY</v>
      </c>
    </row>
    <row r="72" spans="1:8" hidden="1">
      <c r="A72" s="8" t="s">
        <v>157</v>
      </c>
      <c r="B72" s="1" t="s">
        <v>15</v>
      </c>
      <c r="C72" s="1" t="s">
        <v>103</v>
      </c>
      <c r="D72" s="1" t="s">
        <v>55</v>
      </c>
      <c r="E72" s="1" t="s">
        <v>168</v>
      </c>
      <c r="F72" t="s">
        <v>85</v>
      </c>
      <c r="G72" t="s">
        <v>85</v>
      </c>
      <c r="H72" t="str">
        <f t="shared" si="1"/>
        <v>EMPTY</v>
      </c>
    </row>
    <row r="73" spans="1:8" hidden="1">
      <c r="A73" s="8" t="s">
        <v>157</v>
      </c>
      <c r="B73" s="1" t="s">
        <v>16</v>
      </c>
      <c r="C73" s="1" t="s">
        <v>105</v>
      </c>
      <c r="D73" s="1" t="s">
        <v>55</v>
      </c>
      <c r="E73" s="1" t="s">
        <v>169</v>
      </c>
      <c r="F73" t="s">
        <v>85</v>
      </c>
      <c r="G73" t="s">
        <v>85</v>
      </c>
      <c r="H73" t="str">
        <f t="shared" si="1"/>
        <v>EMPTY</v>
      </c>
    </row>
    <row r="74" spans="1:8" hidden="1">
      <c r="A74" s="8" t="s">
        <v>157</v>
      </c>
      <c r="B74" s="1" t="s">
        <v>17</v>
      </c>
      <c r="C74" s="1" t="s">
        <v>107</v>
      </c>
      <c r="D74" s="1" t="s">
        <v>55</v>
      </c>
      <c r="E74" s="1" t="s">
        <v>170</v>
      </c>
      <c r="F74" t="s">
        <v>85</v>
      </c>
      <c r="G74" t="s">
        <v>85</v>
      </c>
      <c r="H74" t="str">
        <f t="shared" si="1"/>
        <v>EMPTY</v>
      </c>
    </row>
    <row r="75" spans="1:8" hidden="1">
      <c r="A75" s="8" t="s">
        <v>157</v>
      </c>
      <c r="B75" s="1" t="s">
        <v>18</v>
      </c>
      <c r="C75" s="1" t="s">
        <v>109</v>
      </c>
      <c r="D75" s="1" t="s">
        <v>55</v>
      </c>
      <c r="E75" s="1" t="s">
        <v>171</v>
      </c>
      <c r="F75" t="s">
        <v>85</v>
      </c>
      <c r="G75" t="s">
        <v>85</v>
      </c>
      <c r="H75" t="str">
        <f t="shared" si="1"/>
        <v>EMPTY</v>
      </c>
    </row>
    <row r="76" spans="1:8" hidden="1">
      <c r="A76" s="8" t="s">
        <v>157</v>
      </c>
      <c r="B76" s="1" t="s">
        <v>19</v>
      </c>
      <c r="C76" s="1" t="s">
        <v>111</v>
      </c>
      <c r="D76" s="1" t="s">
        <v>55</v>
      </c>
      <c r="E76" s="1" t="s">
        <v>172</v>
      </c>
      <c r="F76" t="s">
        <v>85</v>
      </c>
      <c r="G76" t="s">
        <v>85</v>
      </c>
      <c r="H76" t="str">
        <f t="shared" si="1"/>
        <v>EMPTY</v>
      </c>
    </row>
    <row r="77" spans="1:8" hidden="1">
      <c r="A77" s="8" t="s">
        <v>157</v>
      </c>
      <c r="B77" s="1" t="s">
        <v>20</v>
      </c>
      <c r="C77" s="1" t="s">
        <v>113</v>
      </c>
      <c r="D77" s="1" t="s">
        <v>55</v>
      </c>
      <c r="E77" s="1" t="s">
        <v>173</v>
      </c>
      <c r="F77" t="s">
        <v>85</v>
      </c>
      <c r="G77" t="s">
        <v>85</v>
      </c>
      <c r="H77" t="str">
        <f t="shared" si="1"/>
        <v>EMPTY</v>
      </c>
    </row>
    <row r="78" spans="1:8" hidden="1">
      <c r="A78" s="8" t="s">
        <v>157</v>
      </c>
      <c r="B78" s="1" t="s">
        <v>21</v>
      </c>
      <c r="C78" s="1" t="s">
        <v>115</v>
      </c>
      <c r="D78" s="1" t="s">
        <v>55</v>
      </c>
      <c r="E78" s="1" t="s">
        <v>174</v>
      </c>
      <c r="F78" t="s">
        <v>85</v>
      </c>
      <c r="G78" t="s">
        <v>85</v>
      </c>
      <c r="H78" t="str">
        <f t="shared" si="1"/>
        <v>EMPTY</v>
      </c>
    </row>
    <row r="79" spans="1:8" hidden="1">
      <c r="A79" s="8" t="s">
        <v>157</v>
      </c>
      <c r="B79" s="1" t="s">
        <v>22</v>
      </c>
      <c r="C79" s="1" t="s">
        <v>117</v>
      </c>
      <c r="D79" s="1" t="s">
        <v>55</v>
      </c>
      <c r="E79" s="1" t="s">
        <v>175</v>
      </c>
      <c r="F79" t="s">
        <v>85</v>
      </c>
      <c r="G79" t="s">
        <v>85</v>
      </c>
      <c r="H79" t="str">
        <f t="shared" si="1"/>
        <v>EMPTY</v>
      </c>
    </row>
    <row r="80" spans="1:8" hidden="1">
      <c r="H80" t="str">
        <f t="shared" si="1"/>
        <v>EMPTY</v>
      </c>
    </row>
    <row r="81" spans="1:8">
      <c r="A81" s="8" t="s">
        <v>176</v>
      </c>
      <c r="B81" s="1" t="s">
        <v>6</v>
      </c>
      <c r="C81" s="1" t="s">
        <v>83</v>
      </c>
      <c r="D81" s="1" t="s">
        <v>57</v>
      </c>
      <c r="E81" s="1" t="s">
        <v>177</v>
      </c>
      <c r="F81" s="22" t="s">
        <v>85</v>
      </c>
      <c r="G81" s="23">
        <v>0.3500000000003638</v>
      </c>
      <c r="H81" t="str">
        <f t="shared" si="1"/>
        <v/>
      </c>
    </row>
    <row r="82" spans="1:8">
      <c r="A82" s="8" t="s">
        <v>176</v>
      </c>
      <c r="B82" s="1" t="s">
        <v>23</v>
      </c>
      <c r="C82" s="1" t="s">
        <v>86</v>
      </c>
      <c r="D82" s="1" t="s">
        <v>57</v>
      </c>
      <c r="E82" s="1" t="s">
        <v>178</v>
      </c>
      <c r="F82" s="22">
        <v>0.13000000000101863</v>
      </c>
      <c r="G82" s="23" t="s">
        <v>85</v>
      </c>
      <c r="H82" t="str">
        <f t="shared" si="1"/>
        <v/>
      </c>
    </row>
    <row r="83" spans="1:8">
      <c r="A83" s="8" t="s">
        <v>176</v>
      </c>
      <c r="B83" s="1" t="s">
        <v>7</v>
      </c>
      <c r="C83" s="1" t="s">
        <v>88</v>
      </c>
      <c r="D83" s="1" t="s">
        <v>57</v>
      </c>
      <c r="E83" s="1" t="s">
        <v>179</v>
      </c>
      <c r="F83" s="22">
        <v>3456.07</v>
      </c>
      <c r="G83" s="23" t="s">
        <v>85</v>
      </c>
      <c r="H83" t="str">
        <f t="shared" si="1"/>
        <v/>
      </c>
    </row>
    <row r="84" spans="1:8" hidden="1">
      <c r="A84" s="8" t="s">
        <v>176</v>
      </c>
      <c r="B84" s="1" t="s">
        <v>8</v>
      </c>
      <c r="C84" s="1" t="s">
        <v>90</v>
      </c>
      <c r="D84" s="1" t="s">
        <v>57</v>
      </c>
      <c r="E84" s="1" t="s">
        <v>180</v>
      </c>
      <c r="F84" t="s">
        <v>85</v>
      </c>
      <c r="G84" t="s">
        <v>85</v>
      </c>
      <c r="H84" t="str">
        <f t="shared" si="1"/>
        <v>EMPTY</v>
      </c>
    </row>
    <row r="85" spans="1:8">
      <c r="A85" s="8" t="s">
        <v>176</v>
      </c>
      <c r="B85" s="1" t="s">
        <v>9</v>
      </c>
      <c r="C85" s="1" t="s">
        <v>92</v>
      </c>
      <c r="D85" s="1" t="s">
        <v>57</v>
      </c>
      <c r="E85" s="1" t="s">
        <v>181</v>
      </c>
      <c r="F85" s="22">
        <v>0.3999999999996362</v>
      </c>
      <c r="G85" s="23" t="s">
        <v>85</v>
      </c>
      <c r="H85" t="str">
        <f t="shared" si="1"/>
        <v/>
      </c>
    </row>
    <row r="86" spans="1:8" hidden="1">
      <c r="A86" s="8" t="s">
        <v>176</v>
      </c>
      <c r="B86" s="1" t="s">
        <v>10</v>
      </c>
      <c r="C86" s="1" t="s">
        <v>94</v>
      </c>
      <c r="D86" s="1" t="s">
        <v>57</v>
      </c>
      <c r="E86" s="1" t="s">
        <v>182</v>
      </c>
      <c r="F86" t="s">
        <v>85</v>
      </c>
      <c r="G86" t="s">
        <v>85</v>
      </c>
      <c r="H86" t="str">
        <f t="shared" si="1"/>
        <v>EMPTY</v>
      </c>
    </row>
    <row r="87" spans="1:8">
      <c r="A87" s="8" t="s">
        <v>176</v>
      </c>
      <c r="B87" s="1" t="s">
        <v>11</v>
      </c>
      <c r="C87" s="1" t="s">
        <v>96</v>
      </c>
      <c r="D87" s="1" t="s">
        <v>57</v>
      </c>
      <c r="E87" s="1" t="s">
        <v>183</v>
      </c>
      <c r="F87" s="22" t="s">
        <v>85</v>
      </c>
      <c r="G87" s="23">
        <v>1812.7599999999948</v>
      </c>
      <c r="H87" t="str">
        <f t="shared" si="1"/>
        <v/>
      </c>
    </row>
    <row r="88" spans="1:8">
      <c r="A88" s="8" t="s">
        <v>176</v>
      </c>
      <c r="B88" s="1" t="s">
        <v>12</v>
      </c>
      <c r="C88" s="1" t="s">
        <v>98</v>
      </c>
      <c r="D88" s="1" t="s">
        <v>57</v>
      </c>
      <c r="E88" s="1" t="s">
        <v>184</v>
      </c>
      <c r="F88" s="22" t="s">
        <v>85</v>
      </c>
      <c r="G88" s="23">
        <v>0.22000000000116415</v>
      </c>
      <c r="H88" t="str">
        <f t="shared" si="1"/>
        <v/>
      </c>
    </row>
    <row r="89" spans="1:8">
      <c r="A89" s="8" t="s">
        <v>176</v>
      </c>
      <c r="B89" s="1" t="s">
        <v>13</v>
      </c>
      <c r="C89" s="1" t="s">
        <v>72</v>
      </c>
      <c r="D89" s="1" t="s">
        <v>57</v>
      </c>
      <c r="E89" s="1" t="s">
        <v>185</v>
      </c>
      <c r="F89" s="22" t="s">
        <v>85</v>
      </c>
      <c r="G89" s="23">
        <v>0.31000000005587935</v>
      </c>
      <c r="H89" t="str">
        <f t="shared" si="1"/>
        <v/>
      </c>
    </row>
    <row r="90" spans="1:8" hidden="1">
      <c r="A90" s="8" t="s">
        <v>176</v>
      </c>
      <c r="B90" s="1" t="s">
        <v>14</v>
      </c>
      <c r="C90" s="1" t="s">
        <v>101</v>
      </c>
      <c r="D90" s="1" t="s">
        <v>57</v>
      </c>
      <c r="E90" s="1" t="s">
        <v>186</v>
      </c>
      <c r="F90" t="s">
        <v>85</v>
      </c>
      <c r="G90" t="s">
        <v>85</v>
      </c>
      <c r="H90" t="str">
        <f t="shared" si="1"/>
        <v>EMPTY</v>
      </c>
    </row>
    <row r="91" spans="1:8">
      <c r="A91" s="8" t="s">
        <v>176</v>
      </c>
      <c r="B91" s="1" t="s">
        <v>15</v>
      </c>
      <c r="C91" s="1" t="s">
        <v>103</v>
      </c>
      <c r="D91" s="1" t="s">
        <v>57</v>
      </c>
      <c r="E91" s="1" t="s">
        <v>187</v>
      </c>
      <c r="F91" s="22" t="s">
        <v>85</v>
      </c>
      <c r="G91" s="23">
        <v>0.17999999999983629</v>
      </c>
      <c r="H91" t="str">
        <f t="shared" si="1"/>
        <v/>
      </c>
    </row>
    <row r="92" spans="1:8">
      <c r="A92" s="8" t="s">
        <v>176</v>
      </c>
      <c r="B92" s="1" t="s">
        <v>16</v>
      </c>
      <c r="C92" s="1" t="s">
        <v>105</v>
      </c>
      <c r="D92" s="1" t="s">
        <v>57</v>
      </c>
      <c r="E92" s="1" t="s">
        <v>188</v>
      </c>
      <c r="F92" s="22" t="s">
        <v>85</v>
      </c>
      <c r="G92" s="23">
        <v>9.9999999999909051E-3</v>
      </c>
      <c r="H92" t="str">
        <f t="shared" si="1"/>
        <v/>
      </c>
    </row>
    <row r="93" spans="1:8" hidden="1">
      <c r="A93" s="8" t="s">
        <v>176</v>
      </c>
      <c r="B93" s="1" t="s">
        <v>17</v>
      </c>
      <c r="C93" s="1" t="s">
        <v>107</v>
      </c>
      <c r="D93" s="1" t="s">
        <v>57</v>
      </c>
      <c r="E93" s="1" t="s">
        <v>189</v>
      </c>
      <c r="F93" t="s">
        <v>85</v>
      </c>
      <c r="G93" t="s">
        <v>85</v>
      </c>
      <c r="H93" t="str">
        <f t="shared" si="1"/>
        <v>EMPTY</v>
      </c>
    </row>
    <row r="94" spans="1:8" hidden="1">
      <c r="A94" s="8" t="s">
        <v>176</v>
      </c>
      <c r="B94" s="1" t="s">
        <v>18</v>
      </c>
      <c r="C94" s="1" t="s">
        <v>109</v>
      </c>
      <c r="D94" s="1" t="s">
        <v>57</v>
      </c>
      <c r="E94" s="1" t="s">
        <v>190</v>
      </c>
      <c r="F94" t="s">
        <v>85</v>
      </c>
      <c r="G94" t="s">
        <v>85</v>
      </c>
      <c r="H94" t="str">
        <f t="shared" si="1"/>
        <v>EMPTY</v>
      </c>
    </row>
    <row r="95" spans="1:8">
      <c r="A95" s="8" t="s">
        <v>176</v>
      </c>
      <c r="B95" s="1" t="s">
        <v>19</v>
      </c>
      <c r="C95" s="1" t="s">
        <v>111</v>
      </c>
      <c r="D95" s="1" t="s">
        <v>57</v>
      </c>
      <c r="E95" s="1" t="s">
        <v>191</v>
      </c>
      <c r="F95" s="22">
        <v>3455.619999999999</v>
      </c>
      <c r="G95" s="23" t="s">
        <v>85</v>
      </c>
      <c r="H95" t="str">
        <f t="shared" si="1"/>
        <v/>
      </c>
    </row>
    <row r="96" spans="1:8" hidden="1">
      <c r="A96" s="8" t="s">
        <v>176</v>
      </c>
      <c r="B96" s="1" t="s">
        <v>20</v>
      </c>
      <c r="C96" s="1" t="s">
        <v>113</v>
      </c>
      <c r="D96" s="1" t="s">
        <v>57</v>
      </c>
      <c r="E96" s="1" t="s">
        <v>192</v>
      </c>
      <c r="F96" t="s">
        <v>85</v>
      </c>
      <c r="G96" t="s">
        <v>85</v>
      </c>
      <c r="H96" t="str">
        <f t="shared" si="1"/>
        <v>EMPTY</v>
      </c>
    </row>
    <row r="97" spans="1:8">
      <c r="A97" s="8" t="s">
        <v>176</v>
      </c>
      <c r="B97" s="1" t="s">
        <v>21</v>
      </c>
      <c r="C97" s="1" t="s">
        <v>115</v>
      </c>
      <c r="D97" s="1" t="s">
        <v>57</v>
      </c>
      <c r="E97" s="1" t="s">
        <v>193</v>
      </c>
      <c r="F97" s="22" t="s">
        <v>85</v>
      </c>
      <c r="G97" s="23">
        <v>909.38999999999942</v>
      </c>
      <c r="H97" t="str">
        <f t="shared" si="1"/>
        <v/>
      </c>
    </row>
    <row r="98" spans="1:8">
      <c r="A98" s="8" t="s">
        <v>176</v>
      </c>
      <c r="B98" s="1" t="s">
        <v>22</v>
      </c>
      <c r="C98" s="1" t="s">
        <v>117</v>
      </c>
      <c r="D98" s="1" t="s">
        <v>57</v>
      </c>
      <c r="E98" s="1" t="s">
        <v>194</v>
      </c>
      <c r="F98" s="22">
        <v>909.54</v>
      </c>
      <c r="G98" s="23" t="s">
        <v>85</v>
      </c>
      <c r="H98" t="str">
        <f t="shared" si="1"/>
        <v/>
      </c>
    </row>
    <row r="99" spans="1:8" hidden="1">
      <c r="H99" t="str">
        <f t="shared" si="1"/>
        <v>EMPTY</v>
      </c>
    </row>
    <row r="100" spans="1:8" hidden="1">
      <c r="A100" s="8" t="s">
        <v>195</v>
      </c>
      <c r="B100" s="1" t="s">
        <v>6</v>
      </c>
      <c r="C100" s="1" t="s">
        <v>83</v>
      </c>
      <c r="D100" s="1" t="s">
        <v>59</v>
      </c>
      <c r="E100" s="1" t="s">
        <v>196</v>
      </c>
      <c r="F100" t="s">
        <v>85</v>
      </c>
      <c r="G100" t="s">
        <v>85</v>
      </c>
      <c r="H100" t="str">
        <f t="shared" si="1"/>
        <v>EMPTY</v>
      </c>
    </row>
    <row r="101" spans="1:8" hidden="1">
      <c r="A101" s="8" t="s">
        <v>195</v>
      </c>
      <c r="B101" s="1" t="s">
        <v>23</v>
      </c>
      <c r="C101" s="1" t="s">
        <v>86</v>
      </c>
      <c r="D101" s="1" t="s">
        <v>59</v>
      </c>
      <c r="E101" s="1" t="s">
        <v>197</v>
      </c>
      <c r="F101" t="s">
        <v>85</v>
      </c>
      <c r="G101" t="s">
        <v>85</v>
      </c>
      <c r="H101" t="str">
        <f t="shared" si="1"/>
        <v>EMPTY</v>
      </c>
    </row>
    <row r="102" spans="1:8">
      <c r="A102" s="8" t="s">
        <v>195</v>
      </c>
      <c r="B102" s="1" t="s">
        <v>7</v>
      </c>
      <c r="C102" s="1" t="s">
        <v>88</v>
      </c>
      <c r="D102" s="1" t="s">
        <v>59</v>
      </c>
      <c r="E102" s="1" t="s">
        <v>198</v>
      </c>
      <c r="F102" s="22" t="s">
        <v>85</v>
      </c>
      <c r="G102" s="23">
        <v>3456.07</v>
      </c>
      <c r="H102" t="str">
        <f t="shared" si="1"/>
        <v/>
      </c>
    </row>
    <row r="103" spans="1:8" hidden="1">
      <c r="A103" s="8" t="s">
        <v>195</v>
      </c>
      <c r="B103" s="1" t="s">
        <v>8</v>
      </c>
      <c r="C103" s="1" t="s">
        <v>90</v>
      </c>
      <c r="D103" s="1" t="s">
        <v>59</v>
      </c>
      <c r="E103" s="1" t="s">
        <v>199</v>
      </c>
      <c r="F103" t="s">
        <v>85</v>
      </c>
      <c r="G103" t="s">
        <v>85</v>
      </c>
      <c r="H103" t="str">
        <f t="shared" si="1"/>
        <v>EMPTY</v>
      </c>
    </row>
    <row r="104" spans="1:8" hidden="1">
      <c r="A104" s="8" t="s">
        <v>195</v>
      </c>
      <c r="B104" s="1" t="s">
        <v>9</v>
      </c>
      <c r="C104" s="1" t="s">
        <v>92</v>
      </c>
      <c r="D104" s="1" t="s">
        <v>59</v>
      </c>
      <c r="E104" s="1" t="s">
        <v>200</v>
      </c>
      <c r="F104" t="s">
        <v>85</v>
      </c>
      <c r="G104" t="s">
        <v>85</v>
      </c>
      <c r="H104" t="str">
        <f t="shared" si="1"/>
        <v>EMPTY</v>
      </c>
    </row>
    <row r="105" spans="1:8" hidden="1">
      <c r="A105" s="8" t="s">
        <v>195</v>
      </c>
      <c r="B105" s="1" t="s">
        <v>10</v>
      </c>
      <c r="C105" s="1" t="s">
        <v>94</v>
      </c>
      <c r="D105" s="1" t="s">
        <v>59</v>
      </c>
      <c r="E105" s="1" t="s">
        <v>201</v>
      </c>
      <c r="F105" t="s">
        <v>85</v>
      </c>
      <c r="G105" t="s">
        <v>85</v>
      </c>
      <c r="H105" t="str">
        <f t="shared" si="1"/>
        <v>EMPTY</v>
      </c>
    </row>
    <row r="106" spans="1:8">
      <c r="A106" s="8" t="s">
        <v>195</v>
      </c>
      <c r="B106" s="1" t="s">
        <v>11</v>
      </c>
      <c r="C106" s="1" t="s">
        <v>96</v>
      </c>
      <c r="D106" s="1" t="s">
        <v>59</v>
      </c>
      <c r="E106" s="1" t="s">
        <v>202</v>
      </c>
      <c r="F106" s="22">
        <v>1814.0100000000002</v>
      </c>
      <c r="G106" s="23" t="s">
        <v>85</v>
      </c>
      <c r="H106" t="str">
        <f t="shared" si="1"/>
        <v/>
      </c>
    </row>
    <row r="107" spans="1:8" hidden="1">
      <c r="A107" s="8" t="s">
        <v>195</v>
      </c>
      <c r="B107" s="1" t="s">
        <v>12</v>
      </c>
      <c r="C107" s="1" t="s">
        <v>98</v>
      </c>
      <c r="D107" s="1" t="s">
        <v>59</v>
      </c>
      <c r="E107" s="1" t="s">
        <v>203</v>
      </c>
      <c r="F107" t="s">
        <v>85</v>
      </c>
      <c r="G107" t="s">
        <v>85</v>
      </c>
      <c r="H107" t="str">
        <f t="shared" si="1"/>
        <v>EMPTY</v>
      </c>
    </row>
    <row r="108" spans="1:8">
      <c r="A108" s="8" t="s">
        <v>195</v>
      </c>
      <c r="B108" s="1" t="s">
        <v>13</v>
      </c>
      <c r="C108" s="1" t="s">
        <v>72</v>
      </c>
      <c r="D108" s="1" t="s">
        <v>59</v>
      </c>
      <c r="E108" s="1" t="s">
        <v>204</v>
      </c>
      <c r="F108" s="22">
        <v>0.22000000000116415</v>
      </c>
      <c r="G108" s="23" t="s">
        <v>85</v>
      </c>
      <c r="H108" t="str">
        <f t="shared" si="1"/>
        <v/>
      </c>
    </row>
    <row r="109" spans="1:8" hidden="1">
      <c r="A109" s="8" t="s">
        <v>195</v>
      </c>
      <c r="B109" s="1" t="s">
        <v>14</v>
      </c>
      <c r="C109" s="1" t="s">
        <v>101</v>
      </c>
      <c r="D109" s="1" t="s">
        <v>59</v>
      </c>
      <c r="E109" s="1" t="s">
        <v>205</v>
      </c>
      <c r="F109" t="s">
        <v>85</v>
      </c>
      <c r="G109" t="s">
        <v>85</v>
      </c>
      <c r="H109" t="str">
        <f t="shared" si="1"/>
        <v>EMPTY</v>
      </c>
    </row>
    <row r="110" spans="1:8" hidden="1">
      <c r="A110" s="8" t="s">
        <v>195</v>
      </c>
      <c r="B110" s="1" t="s">
        <v>15</v>
      </c>
      <c r="C110" s="1" t="s">
        <v>103</v>
      </c>
      <c r="D110" s="1" t="s">
        <v>59</v>
      </c>
      <c r="E110" s="1" t="s">
        <v>206</v>
      </c>
      <c r="F110" t="s">
        <v>85</v>
      </c>
      <c r="G110" t="s">
        <v>85</v>
      </c>
      <c r="H110" t="str">
        <f t="shared" si="1"/>
        <v>EMPTY</v>
      </c>
    </row>
    <row r="111" spans="1:8" hidden="1">
      <c r="A111" s="8" t="s">
        <v>195</v>
      </c>
      <c r="B111" s="1" t="s">
        <v>16</v>
      </c>
      <c r="C111" s="1" t="s">
        <v>105</v>
      </c>
      <c r="D111" s="1" t="s">
        <v>59</v>
      </c>
      <c r="E111" s="1" t="s">
        <v>207</v>
      </c>
      <c r="F111" t="s">
        <v>85</v>
      </c>
      <c r="G111" t="s">
        <v>85</v>
      </c>
      <c r="H111" t="str">
        <f t="shared" si="1"/>
        <v>EMPTY</v>
      </c>
    </row>
    <row r="112" spans="1:8" hidden="1">
      <c r="A112" s="8" t="s">
        <v>195</v>
      </c>
      <c r="B112" s="1" t="s">
        <v>17</v>
      </c>
      <c r="C112" s="1" t="s">
        <v>107</v>
      </c>
      <c r="D112" s="1" t="s">
        <v>59</v>
      </c>
      <c r="E112" s="1" t="s">
        <v>208</v>
      </c>
      <c r="F112" t="s">
        <v>85</v>
      </c>
      <c r="G112" t="s">
        <v>85</v>
      </c>
      <c r="H112" t="str">
        <f t="shared" si="1"/>
        <v>EMPTY</v>
      </c>
    </row>
    <row r="113" spans="1:8" hidden="1">
      <c r="A113" s="8" t="s">
        <v>195</v>
      </c>
      <c r="B113" s="1" t="s">
        <v>18</v>
      </c>
      <c r="C113" s="1" t="s">
        <v>109</v>
      </c>
      <c r="D113" s="1" t="s">
        <v>59</v>
      </c>
      <c r="E113" s="1" t="s">
        <v>209</v>
      </c>
      <c r="F113" t="s">
        <v>85</v>
      </c>
      <c r="G113" t="s">
        <v>85</v>
      </c>
      <c r="H113" t="str">
        <f t="shared" si="1"/>
        <v>EMPTY</v>
      </c>
    </row>
    <row r="114" spans="1:8">
      <c r="A114" s="8" t="s">
        <v>195</v>
      </c>
      <c r="B114" s="1" t="s">
        <v>19</v>
      </c>
      <c r="C114" s="1" t="s">
        <v>111</v>
      </c>
      <c r="D114" s="1" t="s">
        <v>59</v>
      </c>
      <c r="E114" s="1" t="s">
        <v>210</v>
      </c>
      <c r="F114" s="22" t="s">
        <v>85</v>
      </c>
      <c r="G114" s="23">
        <v>3456.07</v>
      </c>
      <c r="H114" t="str">
        <f t="shared" si="1"/>
        <v/>
      </c>
    </row>
    <row r="115" spans="1:8" hidden="1">
      <c r="A115" s="8" t="s">
        <v>195</v>
      </c>
      <c r="B115" s="1" t="s">
        <v>20</v>
      </c>
      <c r="C115" s="1" t="s">
        <v>113</v>
      </c>
      <c r="D115" s="1" t="s">
        <v>59</v>
      </c>
      <c r="E115" s="1" t="s">
        <v>211</v>
      </c>
      <c r="F115" t="s">
        <v>85</v>
      </c>
      <c r="G115" t="s">
        <v>85</v>
      </c>
      <c r="H115" t="str">
        <f t="shared" si="1"/>
        <v>EMPTY</v>
      </c>
    </row>
    <row r="116" spans="1:8" hidden="1">
      <c r="A116" s="8" t="s">
        <v>195</v>
      </c>
      <c r="B116" s="1" t="s">
        <v>21</v>
      </c>
      <c r="C116" s="1" t="s">
        <v>115</v>
      </c>
      <c r="D116" s="1" t="s">
        <v>59</v>
      </c>
      <c r="E116" s="1" t="s">
        <v>212</v>
      </c>
      <c r="F116" t="s">
        <v>85</v>
      </c>
      <c r="G116" t="s">
        <v>85</v>
      </c>
      <c r="H116" t="str">
        <f t="shared" si="1"/>
        <v>EMPTY</v>
      </c>
    </row>
    <row r="117" spans="1:8" hidden="1">
      <c r="A117" s="8" t="s">
        <v>195</v>
      </c>
      <c r="B117" s="1" t="s">
        <v>22</v>
      </c>
      <c r="C117" s="1" t="s">
        <v>117</v>
      </c>
      <c r="D117" s="1" t="s">
        <v>59</v>
      </c>
      <c r="E117" s="1" t="s">
        <v>213</v>
      </c>
      <c r="F117" t="s">
        <v>85</v>
      </c>
      <c r="G117" t="s">
        <v>85</v>
      </c>
      <c r="H117" t="str">
        <f t="shared" si="1"/>
        <v>EMPTY</v>
      </c>
    </row>
    <row r="118" spans="1:8" hidden="1">
      <c r="H118" t="str">
        <f t="shared" si="1"/>
        <v>EMPTY</v>
      </c>
    </row>
    <row r="119" spans="1:8" hidden="1">
      <c r="A119" s="8" t="s">
        <v>214</v>
      </c>
      <c r="B119" s="1" t="s">
        <v>6</v>
      </c>
      <c r="C119" s="1" t="s">
        <v>83</v>
      </c>
      <c r="D119" s="1" t="s">
        <v>61</v>
      </c>
      <c r="E119" s="1" t="s">
        <v>215</v>
      </c>
      <c r="F119" t="s">
        <v>85</v>
      </c>
      <c r="G119" t="s">
        <v>85</v>
      </c>
      <c r="H119" t="str">
        <f t="shared" si="1"/>
        <v>EMPTY</v>
      </c>
    </row>
    <row r="120" spans="1:8" hidden="1">
      <c r="A120" s="8" t="s">
        <v>214</v>
      </c>
      <c r="B120" s="1" t="s">
        <v>23</v>
      </c>
      <c r="C120" s="1" t="s">
        <v>86</v>
      </c>
      <c r="D120" s="1" t="s">
        <v>61</v>
      </c>
      <c r="E120" s="1" t="s">
        <v>216</v>
      </c>
      <c r="F120" t="s">
        <v>85</v>
      </c>
      <c r="G120" t="s">
        <v>85</v>
      </c>
      <c r="H120" t="str">
        <f t="shared" si="1"/>
        <v>EMPTY</v>
      </c>
    </row>
    <row r="121" spans="1:8" hidden="1">
      <c r="A121" s="8" t="s">
        <v>214</v>
      </c>
      <c r="B121" s="1" t="s">
        <v>7</v>
      </c>
      <c r="C121" s="1" t="s">
        <v>88</v>
      </c>
      <c r="D121" s="1" t="s">
        <v>61</v>
      </c>
      <c r="E121" s="1" t="s">
        <v>217</v>
      </c>
      <c r="F121" t="s">
        <v>85</v>
      </c>
      <c r="G121" t="s">
        <v>85</v>
      </c>
      <c r="H121" t="str">
        <f t="shared" si="1"/>
        <v>EMPTY</v>
      </c>
    </row>
    <row r="122" spans="1:8" hidden="1">
      <c r="A122" s="8" t="s">
        <v>214</v>
      </c>
      <c r="B122" s="1" t="s">
        <v>8</v>
      </c>
      <c r="C122" s="1" t="s">
        <v>90</v>
      </c>
      <c r="D122" s="1" t="s">
        <v>61</v>
      </c>
      <c r="E122" s="1" t="s">
        <v>218</v>
      </c>
      <c r="F122" t="s">
        <v>85</v>
      </c>
      <c r="G122" t="s">
        <v>85</v>
      </c>
      <c r="H122" t="str">
        <f t="shared" si="1"/>
        <v>EMPTY</v>
      </c>
    </row>
    <row r="123" spans="1:8">
      <c r="A123" s="8" t="s">
        <v>214</v>
      </c>
      <c r="B123" s="1" t="s">
        <v>9</v>
      </c>
      <c r="C123" s="1" t="s">
        <v>92</v>
      </c>
      <c r="D123" s="1" t="s">
        <v>61</v>
      </c>
      <c r="E123" s="1" t="s">
        <v>219</v>
      </c>
      <c r="F123" s="22">
        <v>1.9999999996798579E-2</v>
      </c>
      <c r="G123" s="23" t="s">
        <v>85</v>
      </c>
      <c r="H123" t="str">
        <f t="shared" si="1"/>
        <v/>
      </c>
    </row>
    <row r="124" spans="1:8" hidden="1">
      <c r="A124" s="8" t="s">
        <v>214</v>
      </c>
      <c r="B124" s="1" t="s">
        <v>10</v>
      </c>
      <c r="C124" s="1" t="s">
        <v>94</v>
      </c>
      <c r="D124" s="1" t="s">
        <v>61</v>
      </c>
      <c r="E124" s="1" t="s">
        <v>220</v>
      </c>
      <c r="F124" t="s">
        <v>85</v>
      </c>
      <c r="G124" t="s">
        <v>85</v>
      </c>
      <c r="H124" t="str">
        <f t="shared" si="1"/>
        <v>EMPTY</v>
      </c>
    </row>
    <row r="125" spans="1:8" hidden="1">
      <c r="A125" s="8" t="s">
        <v>214</v>
      </c>
      <c r="B125" s="1" t="s">
        <v>11</v>
      </c>
      <c r="C125" s="1" t="s">
        <v>96</v>
      </c>
      <c r="D125" s="1" t="s">
        <v>61</v>
      </c>
      <c r="E125" s="1" t="s">
        <v>221</v>
      </c>
      <c r="F125" t="s">
        <v>85</v>
      </c>
      <c r="G125" t="s">
        <v>85</v>
      </c>
      <c r="H125" t="str">
        <f t="shared" si="1"/>
        <v>EMPTY</v>
      </c>
    </row>
    <row r="126" spans="1:8" hidden="1">
      <c r="A126" s="8" t="s">
        <v>214</v>
      </c>
      <c r="B126" s="1" t="s">
        <v>12</v>
      </c>
      <c r="C126" s="1" t="s">
        <v>98</v>
      </c>
      <c r="D126" s="1" t="s">
        <v>61</v>
      </c>
      <c r="E126" s="1" t="s">
        <v>222</v>
      </c>
      <c r="F126" t="s">
        <v>85</v>
      </c>
      <c r="G126" t="s">
        <v>85</v>
      </c>
      <c r="H126" t="str">
        <f t="shared" si="1"/>
        <v>EMPTY</v>
      </c>
    </row>
    <row r="127" spans="1:8" hidden="1">
      <c r="A127" s="8" t="s">
        <v>214</v>
      </c>
      <c r="B127" s="1" t="s">
        <v>13</v>
      </c>
      <c r="C127" s="1" t="s">
        <v>72</v>
      </c>
      <c r="D127" s="1" t="s">
        <v>61</v>
      </c>
      <c r="E127" s="1" t="s">
        <v>223</v>
      </c>
      <c r="F127" t="s">
        <v>85</v>
      </c>
      <c r="G127" t="s">
        <v>85</v>
      </c>
      <c r="H127" t="str">
        <f t="shared" si="1"/>
        <v>EMPTY</v>
      </c>
    </row>
    <row r="128" spans="1:8" hidden="1">
      <c r="A128" s="8" t="s">
        <v>214</v>
      </c>
      <c r="B128" s="1" t="s">
        <v>14</v>
      </c>
      <c r="C128" s="1" t="s">
        <v>101</v>
      </c>
      <c r="D128" s="1" t="s">
        <v>61</v>
      </c>
      <c r="E128" s="1" t="s">
        <v>224</v>
      </c>
      <c r="F128" t="s">
        <v>85</v>
      </c>
      <c r="G128" t="s">
        <v>85</v>
      </c>
      <c r="H128" t="str">
        <f t="shared" si="1"/>
        <v>EMPTY</v>
      </c>
    </row>
    <row r="129" spans="1:8" hidden="1">
      <c r="A129" s="8" t="s">
        <v>214</v>
      </c>
      <c r="B129" s="1" t="s">
        <v>15</v>
      </c>
      <c r="C129" s="1" t="s">
        <v>103</v>
      </c>
      <c r="D129" s="1" t="s">
        <v>61</v>
      </c>
      <c r="E129" s="1" t="s">
        <v>225</v>
      </c>
      <c r="F129" t="s">
        <v>85</v>
      </c>
      <c r="G129" t="s">
        <v>85</v>
      </c>
      <c r="H129" t="str">
        <f t="shared" si="1"/>
        <v>EMPTY</v>
      </c>
    </row>
    <row r="130" spans="1:8" hidden="1">
      <c r="A130" s="8" t="s">
        <v>214</v>
      </c>
      <c r="B130" s="1" t="s">
        <v>16</v>
      </c>
      <c r="C130" s="1" t="s">
        <v>105</v>
      </c>
      <c r="D130" s="1" t="s">
        <v>61</v>
      </c>
      <c r="E130" s="1" t="s">
        <v>226</v>
      </c>
      <c r="F130" t="s">
        <v>85</v>
      </c>
      <c r="G130" t="s">
        <v>85</v>
      </c>
      <c r="H130" t="str">
        <f t="shared" si="1"/>
        <v>EMPTY</v>
      </c>
    </row>
    <row r="131" spans="1:8" hidden="1">
      <c r="A131" s="8" t="s">
        <v>214</v>
      </c>
      <c r="B131" s="1" t="s">
        <v>17</v>
      </c>
      <c r="C131" s="1" t="s">
        <v>107</v>
      </c>
      <c r="D131" s="1" t="s">
        <v>61</v>
      </c>
      <c r="E131" s="1" t="s">
        <v>227</v>
      </c>
      <c r="F131" t="s">
        <v>85</v>
      </c>
      <c r="G131" t="s">
        <v>85</v>
      </c>
      <c r="H131" t="str">
        <f t="shared" si="1"/>
        <v>EMPTY</v>
      </c>
    </row>
    <row r="132" spans="1:8">
      <c r="A132" s="8" t="s">
        <v>214</v>
      </c>
      <c r="B132" s="1" t="s">
        <v>18</v>
      </c>
      <c r="C132" s="1" t="s">
        <v>109</v>
      </c>
      <c r="D132" s="1" t="s">
        <v>61</v>
      </c>
      <c r="E132" s="1" t="s">
        <v>228</v>
      </c>
      <c r="F132" s="22" t="s">
        <v>85</v>
      </c>
      <c r="G132" s="23">
        <v>2915.5200000000004</v>
      </c>
      <c r="H132" t="str">
        <f t="shared" si="1"/>
        <v/>
      </c>
    </row>
    <row r="133" spans="1:8" hidden="1">
      <c r="A133" s="8" t="s">
        <v>214</v>
      </c>
      <c r="B133" s="1" t="s">
        <v>19</v>
      </c>
      <c r="C133" s="1" t="s">
        <v>111</v>
      </c>
      <c r="D133" s="1" t="s">
        <v>61</v>
      </c>
      <c r="E133" s="1" t="s">
        <v>229</v>
      </c>
      <c r="F133" t="s">
        <v>85</v>
      </c>
      <c r="G133" t="s">
        <v>85</v>
      </c>
      <c r="H133" t="str">
        <f t="shared" si="1"/>
        <v>EMPTY</v>
      </c>
    </row>
    <row r="134" spans="1:8" hidden="1">
      <c r="A134" s="8" t="s">
        <v>214</v>
      </c>
      <c r="B134" s="1" t="s">
        <v>20</v>
      </c>
      <c r="C134" s="1" t="s">
        <v>113</v>
      </c>
      <c r="D134" s="1" t="s">
        <v>61</v>
      </c>
      <c r="E134" s="1" t="s">
        <v>230</v>
      </c>
      <c r="F134" t="s">
        <v>85</v>
      </c>
      <c r="G134" t="s">
        <v>85</v>
      </c>
      <c r="H134" t="str">
        <f t="shared" ref="H134:H195" si="2">IF(AND(F134="",G134=""),"EMPTY","")</f>
        <v>EMPTY</v>
      </c>
    </row>
    <row r="135" spans="1:8" hidden="1">
      <c r="A135" s="8" t="s">
        <v>214</v>
      </c>
      <c r="B135" s="1" t="s">
        <v>21</v>
      </c>
      <c r="C135" s="1" t="s">
        <v>115</v>
      </c>
      <c r="D135" s="1" t="s">
        <v>61</v>
      </c>
      <c r="E135" s="1" t="s">
        <v>231</v>
      </c>
      <c r="F135" t="s">
        <v>85</v>
      </c>
      <c r="G135" t="s">
        <v>85</v>
      </c>
      <c r="H135" t="str">
        <f t="shared" si="2"/>
        <v>EMPTY</v>
      </c>
    </row>
    <row r="136" spans="1:8" hidden="1">
      <c r="A136" s="8" t="s">
        <v>214</v>
      </c>
      <c r="B136" s="1" t="s">
        <v>22</v>
      </c>
      <c r="C136" s="1" t="s">
        <v>117</v>
      </c>
      <c r="D136" s="1" t="s">
        <v>61</v>
      </c>
      <c r="E136" s="1" t="s">
        <v>232</v>
      </c>
      <c r="F136" t="s">
        <v>85</v>
      </c>
      <c r="G136" t="s">
        <v>85</v>
      </c>
      <c r="H136" t="str">
        <f t="shared" si="2"/>
        <v>EMPTY</v>
      </c>
    </row>
    <row r="137" spans="1:8" hidden="1">
      <c r="H137" t="str">
        <f t="shared" si="2"/>
        <v>EMPTY</v>
      </c>
    </row>
    <row r="138" spans="1:8" hidden="1">
      <c r="A138" s="8" t="s">
        <v>233</v>
      </c>
      <c r="B138" s="1" t="s">
        <v>6</v>
      </c>
      <c r="C138" s="1" t="s">
        <v>83</v>
      </c>
      <c r="D138" s="1" t="s">
        <v>63</v>
      </c>
      <c r="E138" s="1" t="s">
        <v>234</v>
      </c>
      <c r="F138" t="s">
        <v>85</v>
      </c>
      <c r="G138" t="s">
        <v>85</v>
      </c>
      <c r="H138" t="str">
        <f t="shared" si="2"/>
        <v>EMPTY</v>
      </c>
    </row>
    <row r="139" spans="1:8" hidden="1">
      <c r="A139" s="8" t="s">
        <v>233</v>
      </c>
      <c r="B139" s="1" t="s">
        <v>23</v>
      </c>
      <c r="C139" s="1" t="s">
        <v>86</v>
      </c>
      <c r="D139" s="1" t="s">
        <v>63</v>
      </c>
      <c r="E139" s="1" t="s">
        <v>235</v>
      </c>
      <c r="F139" t="s">
        <v>85</v>
      </c>
      <c r="G139" t="s">
        <v>85</v>
      </c>
      <c r="H139" t="str">
        <f t="shared" si="2"/>
        <v>EMPTY</v>
      </c>
    </row>
    <row r="140" spans="1:8" hidden="1">
      <c r="A140" s="8" t="s">
        <v>233</v>
      </c>
      <c r="B140" s="1" t="s">
        <v>7</v>
      </c>
      <c r="C140" s="1" t="s">
        <v>88</v>
      </c>
      <c r="D140" s="1" t="s">
        <v>63</v>
      </c>
      <c r="E140" s="1" t="s">
        <v>236</v>
      </c>
      <c r="F140" t="s">
        <v>85</v>
      </c>
      <c r="G140" t="s">
        <v>85</v>
      </c>
      <c r="H140" t="str">
        <f t="shared" si="2"/>
        <v>EMPTY</v>
      </c>
    </row>
    <row r="141" spans="1:8" hidden="1">
      <c r="A141" s="8" t="s">
        <v>233</v>
      </c>
      <c r="B141" s="1" t="s">
        <v>8</v>
      </c>
      <c r="C141" s="1" t="s">
        <v>90</v>
      </c>
      <c r="D141" s="1" t="s">
        <v>63</v>
      </c>
      <c r="E141" s="1" t="s">
        <v>237</v>
      </c>
      <c r="F141" t="s">
        <v>85</v>
      </c>
      <c r="G141" t="s">
        <v>85</v>
      </c>
      <c r="H141" t="str">
        <f t="shared" si="2"/>
        <v>EMPTY</v>
      </c>
    </row>
    <row r="142" spans="1:8" hidden="1">
      <c r="A142" s="8" t="s">
        <v>233</v>
      </c>
      <c r="B142" s="1" t="s">
        <v>9</v>
      </c>
      <c r="C142" s="1" t="s">
        <v>92</v>
      </c>
      <c r="D142" s="1" t="s">
        <v>63</v>
      </c>
      <c r="E142" s="1" t="s">
        <v>238</v>
      </c>
      <c r="F142" t="s">
        <v>85</v>
      </c>
      <c r="G142" t="s">
        <v>85</v>
      </c>
      <c r="H142" t="str">
        <f t="shared" si="2"/>
        <v>EMPTY</v>
      </c>
    </row>
    <row r="143" spans="1:8" hidden="1">
      <c r="A143" s="8" t="s">
        <v>233</v>
      </c>
      <c r="B143" s="1" t="s">
        <v>10</v>
      </c>
      <c r="C143" s="1" t="s">
        <v>94</v>
      </c>
      <c r="D143" s="1" t="s">
        <v>63</v>
      </c>
      <c r="E143" s="1" t="s">
        <v>239</v>
      </c>
      <c r="F143" t="s">
        <v>85</v>
      </c>
      <c r="G143" t="s">
        <v>85</v>
      </c>
      <c r="H143" t="str">
        <f t="shared" si="2"/>
        <v>EMPTY</v>
      </c>
    </row>
    <row r="144" spans="1:8" hidden="1">
      <c r="A144" s="8" t="s">
        <v>233</v>
      </c>
      <c r="B144" s="1" t="s">
        <v>11</v>
      </c>
      <c r="C144" s="1" t="s">
        <v>96</v>
      </c>
      <c r="D144" s="1" t="s">
        <v>63</v>
      </c>
      <c r="E144" s="1" t="s">
        <v>240</v>
      </c>
      <c r="F144" t="s">
        <v>85</v>
      </c>
      <c r="G144" t="s">
        <v>85</v>
      </c>
      <c r="H144" t="str">
        <f t="shared" si="2"/>
        <v>EMPTY</v>
      </c>
    </row>
    <row r="145" spans="1:8" hidden="1">
      <c r="A145" s="8" t="s">
        <v>233</v>
      </c>
      <c r="B145" s="1" t="s">
        <v>12</v>
      </c>
      <c r="C145" s="1" t="s">
        <v>98</v>
      </c>
      <c r="D145" s="1" t="s">
        <v>63</v>
      </c>
      <c r="E145" s="1" t="s">
        <v>241</v>
      </c>
      <c r="F145" t="s">
        <v>85</v>
      </c>
      <c r="G145" t="s">
        <v>85</v>
      </c>
      <c r="H145" t="str">
        <f t="shared" si="2"/>
        <v>EMPTY</v>
      </c>
    </row>
    <row r="146" spans="1:8" hidden="1">
      <c r="A146" s="8" t="s">
        <v>233</v>
      </c>
      <c r="B146" s="1" t="s">
        <v>13</v>
      </c>
      <c r="C146" s="1" t="s">
        <v>72</v>
      </c>
      <c r="D146" s="1" t="s">
        <v>63</v>
      </c>
      <c r="E146" s="1" t="s">
        <v>242</v>
      </c>
      <c r="F146" t="s">
        <v>85</v>
      </c>
      <c r="G146" t="s">
        <v>85</v>
      </c>
      <c r="H146" t="str">
        <f t="shared" si="2"/>
        <v>EMPTY</v>
      </c>
    </row>
    <row r="147" spans="1:8" hidden="1">
      <c r="A147" s="8" t="s">
        <v>233</v>
      </c>
      <c r="B147" s="1" t="s">
        <v>14</v>
      </c>
      <c r="C147" s="1" t="s">
        <v>101</v>
      </c>
      <c r="D147" s="1" t="s">
        <v>63</v>
      </c>
      <c r="E147" s="1" t="s">
        <v>243</v>
      </c>
      <c r="F147" t="s">
        <v>85</v>
      </c>
      <c r="G147" t="s">
        <v>85</v>
      </c>
      <c r="H147" t="str">
        <f t="shared" si="2"/>
        <v>EMPTY</v>
      </c>
    </row>
    <row r="148" spans="1:8" hidden="1">
      <c r="A148" s="8" t="s">
        <v>233</v>
      </c>
      <c r="B148" s="1" t="s">
        <v>15</v>
      </c>
      <c r="C148" s="1" t="s">
        <v>103</v>
      </c>
      <c r="D148" s="1" t="s">
        <v>63</v>
      </c>
      <c r="E148" s="1" t="s">
        <v>244</v>
      </c>
      <c r="F148" t="s">
        <v>85</v>
      </c>
      <c r="G148" t="s">
        <v>85</v>
      </c>
      <c r="H148" t="str">
        <f t="shared" si="2"/>
        <v>EMPTY</v>
      </c>
    </row>
    <row r="149" spans="1:8" hidden="1">
      <c r="A149" s="8" t="s">
        <v>233</v>
      </c>
      <c r="B149" s="1" t="s">
        <v>16</v>
      </c>
      <c r="C149" s="1" t="s">
        <v>105</v>
      </c>
      <c r="D149" s="1" t="s">
        <v>63</v>
      </c>
      <c r="E149" s="1" t="s">
        <v>245</v>
      </c>
      <c r="F149" t="s">
        <v>85</v>
      </c>
      <c r="G149" t="s">
        <v>85</v>
      </c>
      <c r="H149" t="str">
        <f t="shared" si="2"/>
        <v>EMPTY</v>
      </c>
    </row>
    <row r="150" spans="1:8" hidden="1">
      <c r="A150" s="8" t="s">
        <v>233</v>
      </c>
      <c r="B150" s="1" t="s">
        <v>17</v>
      </c>
      <c r="C150" s="1" t="s">
        <v>107</v>
      </c>
      <c r="D150" s="1" t="s">
        <v>63</v>
      </c>
      <c r="E150" s="1" t="s">
        <v>246</v>
      </c>
      <c r="F150" t="s">
        <v>85</v>
      </c>
      <c r="G150" t="s">
        <v>85</v>
      </c>
      <c r="H150" t="str">
        <f t="shared" si="2"/>
        <v>EMPTY</v>
      </c>
    </row>
    <row r="151" spans="1:8">
      <c r="A151" s="8" t="s">
        <v>233</v>
      </c>
      <c r="B151" s="1" t="s">
        <v>18</v>
      </c>
      <c r="C151" s="1" t="s">
        <v>109</v>
      </c>
      <c r="D151" s="1" t="s">
        <v>63</v>
      </c>
      <c r="E151" s="1" t="s">
        <v>247</v>
      </c>
      <c r="F151" s="22">
        <v>2915.52</v>
      </c>
      <c r="G151" s="23" t="s">
        <v>85</v>
      </c>
      <c r="H151" t="str">
        <f t="shared" si="2"/>
        <v/>
      </c>
    </row>
    <row r="152" spans="1:8" hidden="1">
      <c r="A152" s="8" t="s">
        <v>233</v>
      </c>
      <c r="B152" s="1" t="s">
        <v>19</v>
      </c>
      <c r="C152" s="1" t="s">
        <v>111</v>
      </c>
      <c r="D152" s="1" t="s">
        <v>63</v>
      </c>
      <c r="E152" s="1" t="s">
        <v>248</v>
      </c>
      <c r="F152" t="s">
        <v>85</v>
      </c>
      <c r="G152" t="s">
        <v>85</v>
      </c>
      <c r="H152" t="str">
        <f t="shared" si="2"/>
        <v>EMPTY</v>
      </c>
    </row>
    <row r="153" spans="1:8" hidden="1">
      <c r="A153" s="8" t="s">
        <v>233</v>
      </c>
      <c r="B153" s="1" t="s">
        <v>20</v>
      </c>
      <c r="C153" s="1" t="s">
        <v>113</v>
      </c>
      <c r="D153" s="1" t="s">
        <v>63</v>
      </c>
      <c r="E153" s="1" t="s">
        <v>249</v>
      </c>
      <c r="F153" t="s">
        <v>85</v>
      </c>
      <c r="G153" t="s">
        <v>85</v>
      </c>
      <c r="H153" t="str">
        <f t="shared" si="2"/>
        <v>EMPTY</v>
      </c>
    </row>
    <row r="154" spans="1:8" hidden="1">
      <c r="A154" s="8" t="s">
        <v>233</v>
      </c>
      <c r="B154" s="1" t="s">
        <v>21</v>
      </c>
      <c r="C154" s="1" t="s">
        <v>115</v>
      </c>
      <c r="D154" s="1" t="s">
        <v>63</v>
      </c>
      <c r="E154" s="1" t="s">
        <v>250</v>
      </c>
      <c r="F154" t="s">
        <v>85</v>
      </c>
      <c r="G154" t="s">
        <v>85</v>
      </c>
      <c r="H154" t="str">
        <f t="shared" si="2"/>
        <v>EMPTY</v>
      </c>
    </row>
    <row r="155" spans="1:8" hidden="1">
      <c r="A155" s="8" t="s">
        <v>233</v>
      </c>
      <c r="B155" s="1" t="s">
        <v>22</v>
      </c>
      <c r="C155" s="1" t="s">
        <v>117</v>
      </c>
      <c r="D155" s="1" t="s">
        <v>63</v>
      </c>
      <c r="E155" s="1" t="s">
        <v>251</v>
      </c>
      <c r="F155" t="s">
        <v>85</v>
      </c>
      <c r="G155" t="s">
        <v>85</v>
      </c>
      <c r="H155" t="str">
        <f t="shared" si="2"/>
        <v>EMPTY</v>
      </c>
    </row>
    <row r="156" spans="1:8" hidden="1">
      <c r="H156" t="str">
        <f t="shared" si="2"/>
        <v>EMPTY</v>
      </c>
    </row>
    <row r="157" spans="1:8" hidden="1">
      <c r="A157" s="8" t="s">
        <v>252</v>
      </c>
      <c r="B157" s="1" t="s">
        <v>6</v>
      </c>
      <c r="C157" s="1" t="s">
        <v>83</v>
      </c>
      <c r="D157" s="1" t="s">
        <v>65</v>
      </c>
      <c r="E157" s="1" t="s">
        <v>253</v>
      </c>
      <c r="F157" t="s">
        <v>85</v>
      </c>
      <c r="G157" t="s">
        <v>85</v>
      </c>
      <c r="H157" t="str">
        <f t="shared" si="2"/>
        <v>EMPTY</v>
      </c>
    </row>
    <row r="158" spans="1:8" hidden="1">
      <c r="A158" s="8" t="s">
        <v>252</v>
      </c>
      <c r="B158" s="1" t="s">
        <v>23</v>
      </c>
      <c r="C158" s="1" t="s">
        <v>86</v>
      </c>
      <c r="D158" s="1" t="s">
        <v>65</v>
      </c>
      <c r="E158" s="1" t="s">
        <v>254</v>
      </c>
      <c r="F158" t="s">
        <v>85</v>
      </c>
      <c r="G158" t="s">
        <v>85</v>
      </c>
      <c r="H158" t="str">
        <f t="shared" si="2"/>
        <v>EMPTY</v>
      </c>
    </row>
    <row r="159" spans="1:8" hidden="1">
      <c r="A159" s="8" t="s">
        <v>252</v>
      </c>
      <c r="B159" s="1" t="s">
        <v>7</v>
      </c>
      <c r="C159" s="1" t="s">
        <v>88</v>
      </c>
      <c r="D159" s="1" t="s">
        <v>65</v>
      </c>
      <c r="E159" s="1" t="s">
        <v>255</v>
      </c>
      <c r="F159" t="s">
        <v>85</v>
      </c>
      <c r="G159" t="s">
        <v>85</v>
      </c>
      <c r="H159" t="str">
        <f t="shared" si="2"/>
        <v>EMPTY</v>
      </c>
    </row>
    <row r="160" spans="1:8" hidden="1">
      <c r="A160" s="8" t="s">
        <v>252</v>
      </c>
      <c r="B160" s="1" t="s">
        <v>8</v>
      </c>
      <c r="C160" s="1" t="s">
        <v>90</v>
      </c>
      <c r="D160" s="1" t="s">
        <v>65</v>
      </c>
      <c r="E160" s="1" t="s">
        <v>256</v>
      </c>
      <c r="F160" t="s">
        <v>85</v>
      </c>
      <c r="G160" t="s">
        <v>85</v>
      </c>
      <c r="H160" t="str">
        <f t="shared" si="2"/>
        <v>EMPTY</v>
      </c>
    </row>
    <row r="161" spans="1:8" hidden="1">
      <c r="A161" s="8" t="s">
        <v>252</v>
      </c>
      <c r="B161" s="1" t="s">
        <v>9</v>
      </c>
      <c r="C161" s="1" t="s">
        <v>92</v>
      </c>
      <c r="D161" s="1" t="s">
        <v>65</v>
      </c>
      <c r="E161" s="1" t="s">
        <v>257</v>
      </c>
      <c r="F161" t="s">
        <v>85</v>
      </c>
      <c r="G161" t="s">
        <v>85</v>
      </c>
      <c r="H161" t="str">
        <f t="shared" si="2"/>
        <v>EMPTY</v>
      </c>
    </row>
    <row r="162" spans="1:8" hidden="1">
      <c r="A162" s="8" t="s">
        <v>252</v>
      </c>
      <c r="B162" s="1" t="s">
        <v>10</v>
      </c>
      <c r="C162" s="1" t="s">
        <v>94</v>
      </c>
      <c r="D162" s="1" t="s">
        <v>65</v>
      </c>
      <c r="E162" s="1" t="s">
        <v>258</v>
      </c>
      <c r="F162" t="s">
        <v>85</v>
      </c>
      <c r="G162" t="s">
        <v>85</v>
      </c>
      <c r="H162" t="str">
        <f t="shared" si="2"/>
        <v>EMPTY</v>
      </c>
    </row>
    <row r="163" spans="1:8" hidden="1">
      <c r="A163" s="8" t="s">
        <v>252</v>
      </c>
      <c r="B163" s="1" t="s">
        <v>11</v>
      </c>
      <c r="C163" s="1" t="s">
        <v>96</v>
      </c>
      <c r="D163" s="1" t="s">
        <v>65</v>
      </c>
      <c r="E163" s="1" t="s">
        <v>259</v>
      </c>
      <c r="F163" t="s">
        <v>85</v>
      </c>
      <c r="G163" t="s">
        <v>85</v>
      </c>
      <c r="H163" t="str">
        <f t="shared" si="2"/>
        <v>EMPTY</v>
      </c>
    </row>
    <row r="164" spans="1:8" hidden="1">
      <c r="A164" s="8" t="s">
        <v>252</v>
      </c>
      <c r="B164" s="1" t="s">
        <v>12</v>
      </c>
      <c r="C164" s="1" t="s">
        <v>98</v>
      </c>
      <c r="D164" s="1" t="s">
        <v>65</v>
      </c>
      <c r="E164" s="1" t="s">
        <v>260</v>
      </c>
      <c r="F164" t="s">
        <v>85</v>
      </c>
      <c r="G164" t="s">
        <v>85</v>
      </c>
      <c r="H164" t="str">
        <f t="shared" si="2"/>
        <v>EMPTY</v>
      </c>
    </row>
    <row r="165" spans="1:8" hidden="1">
      <c r="A165" s="8" t="s">
        <v>252</v>
      </c>
      <c r="B165" s="1" t="s">
        <v>13</v>
      </c>
      <c r="C165" s="1" t="s">
        <v>72</v>
      </c>
      <c r="D165" s="1" t="s">
        <v>65</v>
      </c>
      <c r="E165" s="1" t="s">
        <v>261</v>
      </c>
      <c r="F165" t="s">
        <v>85</v>
      </c>
      <c r="G165" t="s">
        <v>85</v>
      </c>
      <c r="H165" t="str">
        <f t="shared" si="2"/>
        <v>EMPTY</v>
      </c>
    </row>
    <row r="166" spans="1:8" hidden="1">
      <c r="A166" s="8" t="s">
        <v>252</v>
      </c>
      <c r="B166" s="1" t="s">
        <v>14</v>
      </c>
      <c r="C166" s="1" t="s">
        <v>101</v>
      </c>
      <c r="D166" s="1" t="s">
        <v>65</v>
      </c>
      <c r="E166" s="1" t="s">
        <v>262</v>
      </c>
      <c r="F166" t="s">
        <v>85</v>
      </c>
      <c r="G166" t="s">
        <v>85</v>
      </c>
      <c r="H166" t="str">
        <f t="shared" si="2"/>
        <v>EMPTY</v>
      </c>
    </row>
    <row r="167" spans="1:8" hidden="1">
      <c r="A167" s="8" t="s">
        <v>252</v>
      </c>
      <c r="B167" s="1" t="s">
        <v>15</v>
      </c>
      <c r="C167" s="1" t="s">
        <v>103</v>
      </c>
      <c r="D167" s="1" t="s">
        <v>65</v>
      </c>
      <c r="E167" s="1" t="s">
        <v>263</v>
      </c>
      <c r="F167" t="s">
        <v>85</v>
      </c>
      <c r="G167" t="s">
        <v>85</v>
      </c>
      <c r="H167" t="str">
        <f t="shared" si="2"/>
        <v>EMPTY</v>
      </c>
    </row>
    <row r="168" spans="1:8" hidden="1">
      <c r="A168" s="8" t="s">
        <v>252</v>
      </c>
      <c r="B168" s="1" t="s">
        <v>16</v>
      </c>
      <c r="C168" s="1" t="s">
        <v>105</v>
      </c>
      <c r="D168" s="1" t="s">
        <v>65</v>
      </c>
      <c r="E168" s="1" t="s">
        <v>264</v>
      </c>
      <c r="F168" t="s">
        <v>85</v>
      </c>
      <c r="G168" t="s">
        <v>85</v>
      </c>
      <c r="H168" t="str">
        <f t="shared" si="2"/>
        <v>EMPTY</v>
      </c>
    </row>
    <row r="169" spans="1:8" hidden="1">
      <c r="A169" s="8" t="s">
        <v>252</v>
      </c>
      <c r="B169" s="1" t="s">
        <v>17</v>
      </c>
      <c r="C169" s="1" t="s">
        <v>107</v>
      </c>
      <c r="D169" s="1" t="s">
        <v>65</v>
      </c>
      <c r="E169" s="1" t="s">
        <v>265</v>
      </c>
      <c r="F169" t="s">
        <v>85</v>
      </c>
      <c r="G169" t="s">
        <v>85</v>
      </c>
      <c r="H169" t="str">
        <f t="shared" si="2"/>
        <v>EMPTY</v>
      </c>
    </row>
    <row r="170" spans="1:8" hidden="1">
      <c r="A170" s="8" t="s">
        <v>252</v>
      </c>
      <c r="B170" s="1" t="s">
        <v>18</v>
      </c>
      <c r="C170" s="1" t="s">
        <v>109</v>
      </c>
      <c r="D170" s="1" t="s">
        <v>65</v>
      </c>
      <c r="E170" s="1" t="s">
        <v>266</v>
      </c>
      <c r="F170" t="s">
        <v>85</v>
      </c>
      <c r="G170" t="s">
        <v>85</v>
      </c>
      <c r="H170" t="str">
        <f t="shared" si="2"/>
        <v>EMPTY</v>
      </c>
    </row>
    <row r="171" spans="1:8" hidden="1">
      <c r="A171" s="8" t="s">
        <v>252</v>
      </c>
      <c r="B171" s="1" t="s">
        <v>19</v>
      </c>
      <c r="C171" s="1" t="s">
        <v>111</v>
      </c>
      <c r="D171" s="1" t="s">
        <v>65</v>
      </c>
      <c r="E171" s="1" t="s">
        <v>267</v>
      </c>
      <c r="F171" t="s">
        <v>85</v>
      </c>
      <c r="G171" t="s">
        <v>85</v>
      </c>
      <c r="H171" t="str">
        <f t="shared" si="2"/>
        <v>EMPTY</v>
      </c>
    </row>
    <row r="172" spans="1:8" hidden="1">
      <c r="A172" s="8" t="s">
        <v>252</v>
      </c>
      <c r="B172" s="1" t="s">
        <v>20</v>
      </c>
      <c r="C172" s="1" t="s">
        <v>113</v>
      </c>
      <c r="D172" s="1" t="s">
        <v>65</v>
      </c>
      <c r="E172" s="1" t="s">
        <v>268</v>
      </c>
      <c r="F172" t="s">
        <v>85</v>
      </c>
      <c r="G172" t="s">
        <v>85</v>
      </c>
      <c r="H172" t="str">
        <f t="shared" si="2"/>
        <v>EMPTY</v>
      </c>
    </row>
    <row r="173" spans="1:8" hidden="1">
      <c r="A173" s="8" t="s">
        <v>252</v>
      </c>
      <c r="B173" s="1" t="s">
        <v>21</v>
      </c>
      <c r="C173" s="1" t="s">
        <v>115</v>
      </c>
      <c r="D173" s="1" t="s">
        <v>65</v>
      </c>
      <c r="E173" s="1" t="s">
        <v>269</v>
      </c>
      <c r="F173" t="s">
        <v>85</v>
      </c>
      <c r="G173" t="s">
        <v>85</v>
      </c>
      <c r="H173" t="str">
        <f t="shared" si="2"/>
        <v>EMPTY</v>
      </c>
    </row>
    <row r="174" spans="1:8">
      <c r="A174" s="8" t="s">
        <v>252</v>
      </c>
      <c r="B174" s="1" t="s">
        <v>22</v>
      </c>
      <c r="C174" s="1" t="s">
        <v>117</v>
      </c>
      <c r="D174" s="1" t="s">
        <v>65</v>
      </c>
      <c r="E174" s="1" t="s">
        <v>270</v>
      </c>
      <c r="F174" s="22">
        <v>380</v>
      </c>
      <c r="G174" s="23" t="s">
        <v>85</v>
      </c>
      <c r="H174" t="str">
        <f t="shared" si="2"/>
        <v/>
      </c>
    </row>
    <row r="175" spans="1:8" hidden="1">
      <c r="H175" t="str">
        <f t="shared" si="2"/>
        <v>EMPTY</v>
      </c>
    </row>
    <row r="176" spans="1:8">
      <c r="A176" s="8" t="s">
        <v>271</v>
      </c>
      <c r="B176" s="1" t="s">
        <v>6</v>
      </c>
      <c r="C176" s="1" t="s">
        <v>83</v>
      </c>
      <c r="D176" s="1" t="s">
        <v>67</v>
      </c>
      <c r="E176" s="1" t="s">
        <v>272</v>
      </c>
      <c r="F176" s="22">
        <v>0.19000000000232831</v>
      </c>
      <c r="G176" s="23" t="s">
        <v>85</v>
      </c>
      <c r="H176" t="str">
        <f t="shared" si="2"/>
        <v/>
      </c>
    </row>
    <row r="177" spans="1:8">
      <c r="A177" s="8" t="s">
        <v>271</v>
      </c>
      <c r="B177" s="1" t="s">
        <v>23</v>
      </c>
      <c r="C177" s="1" t="s">
        <v>86</v>
      </c>
      <c r="D177" s="1" t="s">
        <v>67</v>
      </c>
      <c r="E177" s="1" t="s">
        <v>273</v>
      </c>
      <c r="F177" s="22">
        <v>0.28000000002793968</v>
      </c>
      <c r="G177" s="23" t="s">
        <v>85</v>
      </c>
      <c r="H177" t="str">
        <f t="shared" si="2"/>
        <v/>
      </c>
    </row>
    <row r="178" spans="1:8">
      <c r="A178" s="8" t="s">
        <v>271</v>
      </c>
      <c r="B178" s="1" t="s">
        <v>7</v>
      </c>
      <c r="C178" s="1" t="s">
        <v>88</v>
      </c>
      <c r="D178" s="1" t="s">
        <v>67</v>
      </c>
      <c r="E178" s="1" t="s">
        <v>274</v>
      </c>
      <c r="F178" s="22">
        <v>0.5</v>
      </c>
      <c r="G178" s="23" t="s">
        <v>85</v>
      </c>
      <c r="H178" t="str">
        <f t="shared" si="2"/>
        <v/>
      </c>
    </row>
    <row r="179" spans="1:8" hidden="1">
      <c r="A179" s="8" t="s">
        <v>271</v>
      </c>
      <c r="B179" s="1" t="s">
        <v>8</v>
      </c>
      <c r="C179" s="1" t="s">
        <v>90</v>
      </c>
      <c r="D179" s="1" t="s">
        <v>67</v>
      </c>
      <c r="E179" s="1" t="s">
        <v>275</v>
      </c>
      <c r="F179" t="s">
        <v>85</v>
      </c>
      <c r="G179" t="s">
        <v>85</v>
      </c>
      <c r="H179" t="str">
        <f t="shared" si="2"/>
        <v>EMPTY</v>
      </c>
    </row>
    <row r="180" spans="1:8" hidden="1">
      <c r="A180" s="8" t="s">
        <v>271</v>
      </c>
      <c r="B180" s="1" t="s">
        <v>9</v>
      </c>
      <c r="C180" s="1" t="s">
        <v>92</v>
      </c>
      <c r="D180" s="1" t="s">
        <v>67</v>
      </c>
      <c r="E180" s="1" t="s">
        <v>276</v>
      </c>
      <c r="F180" t="s">
        <v>85</v>
      </c>
      <c r="G180" t="s">
        <v>85</v>
      </c>
      <c r="H180" t="str">
        <f t="shared" si="2"/>
        <v>EMPTY</v>
      </c>
    </row>
    <row r="181" spans="1:8">
      <c r="A181" s="8" t="s">
        <v>271</v>
      </c>
      <c r="B181" s="1" t="s">
        <v>10</v>
      </c>
      <c r="C181" s="1" t="s">
        <v>94</v>
      </c>
      <c r="D181" s="1" t="s">
        <v>67</v>
      </c>
      <c r="E181" s="1" t="s">
        <v>277</v>
      </c>
      <c r="F181" s="22" t="s">
        <v>85</v>
      </c>
      <c r="G181" s="23">
        <v>5.0000000002910383E-2</v>
      </c>
      <c r="H181" t="str">
        <f t="shared" si="2"/>
        <v/>
      </c>
    </row>
    <row r="182" spans="1:8">
      <c r="A182" s="8" t="s">
        <v>271</v>
      </c>
      <c r="B182" s="1" t="s">
        <v>11</v>
      </c>
      <c r="C182" s="1" t="s">
        <v>96</v>
      </c>
      <c r="D182" s="1" t="s">
        <v>67</v>
      </c>
      <c r="E182" s="1" t="s">
        <v>278</v>
      </c>
      <c r="F182" s="22" t="s">
        <v>85</v>
      </c>
      <c r="G182" s="23">
        <v>0.16000000000349246</v>
      </c>
      <c r="H182" t="str">
        <f t="shared" si="2"/>
        <v/>
      </c>
    </row>
    <row r="183" spans="1:8" hidden="1">
      <c r="A183" s="8" t="s">
        <v>271</v>
      </c>
      <c r="B183" s="1" t="s">
        <v>12</v>
      </c>
      <c r="C183" s="1" t="s">
        <v>98</v>
      </c>
      <c r="D183" s="1" t="s">
        <v>67</v>
      </c>
      <c r="E183" s="1" t="s">
        <v>279</v>
      </c>
      <c r="F183" t="s">
        <v>85</v>
      </c>
      <c r="G183" t="s">
        <v>85</v>
      </c>
      <c r="H183" t="str">
        <f t="shared" si="2"/>
        <v>EMPTY</v>
      </c>
    </row>
    <row r="184" spans="1:8">
      <c r="A184" s="8" t="s">
        <v>271</v>
      </c>
      <c r="B184" s="1" t="s">
        <v>13</v>
      </c>
      <c r="C184" s="1" t="s">
        <v>72</v>
      </c>
      <c r="D184" s="1" t="s">
        <v>67</v>
      </c>
      <c r="E184" s="1" t="s">
        <v>280</v>
      </c>
      <c r="F184" s="22" t="s">
        <v>85</v>
      </c>
      <c r="G184" s="23">
        <v>0.72999999999592546</v>
      </c>
      <c r="H184" t="str">
        <f t="shared" si="2"/>
        <v/>
      </c>
    </row>
    <row r="185" spans="1:8">
      <c r="A185" s="8" t="s">
        <v>271</v>
      </c>
      <c r="B185" s="1" t="s">
        <v>14</v>
      </c>
      <c r="C185" s="1" t="s">
        <v>101</v>
      </c>
      <c r="D185" s="1" t="s">
        <v>67</v>
      </c>
      <c r="E185" s="1" t="s">
        <v>281</v>
      </c>
      <c r="F185" s="22" t="s">
        <v>85</v>
      </c>
      <c r="G185" s="23">
        <v>0.38999999999941792</v>
      </c>
      <c r="H185" t="str">
        <f t="shared" si="2"/>
        <v/>
      </c>
    </row>
    <row r="186" spans="1:8">
      <c r="A186" s="8" t="s">
        <v>271</v>
      </c>
      <c r="B186" s="1" t="s">
        <v>15</v>
      </c>
      <c r="C186" s="1" t="s">
        <v>103</v>
      </c>
      <c r="D186" s="1" t="s">
        <v>67</v>
      </c>
      <c r="E186" s="1" t="s">
        <v>282</v>
      </c>
      <c r="F186" s="22">
        <v>0.34000000000014552</v>
      </c>
      <c r="G186" s="23" t="s">
        <v>85</v>
      </c>
      <c r="H186" t="str">
        <f t="shared" si="2"/>
        <v/>
      </c>
    </row>
    <row r="187" spans="1:8" hidden="1">
      <c r="A187" s="8" t="s">
        <v>271</v>
      </c>
      <c r="B187" s="1" t="s">
        <v>16</v>
      </c>
      <c r="C187" s="1" t="s">
        <v>105</v>
      </c>
      <c r="D187" s="1" t="s">
        <v>67</v>
      </c>
      <c r="E187" s="1" t="s">
        <v>283</v>
      </c>
      <c r="F187" t="s">
        <v>85</v>
      </c>
      <c r="G187" t="s">
        <v>85</v>
      </c>
      <c r="H187" t="str">
        <f t="shared" si="2"/>
        <v>EMPTY</v>
      </c>
    </row>
    <row r="188" spans="1:8" hidden="1">
      <c r="A188" s="8" t="s">
        <v>271</v>
      </c>
      <c r="B188" s="1" t="s">
        <v>17</v>
      </c>
      <c r="C188" s="1" t="s">
        <v>107</v>
      </c>
      <c r="D188" s="1" t="s">
        <v>67</v>
      </c>
      <c r="E188" s="1" t="s">
        <v>284</v>
      </c>
      <c r="F188" t="s">
        <v>85</v>
      </c>
      <c r="G188" t="s">
        <v>85</v>
      </c>
      <c r="H188" t="str">
        <f t="shared" si="2"/>
        <v>EMPTY</v>
      </c>
    </row>
    <row r="189" spans="1:8">
      <c r="A189" s="8" t="s">
        <v>271</v>
      </c>
      <c r="B189" s="1" t="s">
        <v>18</v>
      </c>
      <c r="C189" s="1" t="s">
        <v>109</v>
      </c>
      <c r="D189" s="1" t="s">
        <v>67</v>
      </c>
      <c r="E189" s="1" t="s">
        <v>285</v>
      </c>
      <c r="F189" s="22" t="s">
        <v>85</v>
      </c>
      <c r="G189" s="23">
        <v>0.34999999999854481</v>
      </c>
      <c r="H189" t="str">
        <f t="shared" si="2"/>
        <v/>
      </c>
    </row>
    <row r="190" spans="1:8">
      <c r="A190" s="8" t="s">
        <v>271</v>
      </c>
      <c r="B190" s="1" t="s">
        <v>19</v>
      </c>
      <c r="C190" s="1" t="s">
        <v>111</v>
      </c>
      <c r="D190" s="1" t="s">
        <v>67</v>
      </c>
      <c r="E190" s="1" t="s">
        <v>286</v>
      </c>
      <c r="F190" s="22" t="s">
        <v>85</v>
      </c>
      <c r="G190" s="23">
        <v>2145.7600000000093</v>
      </c>
      <c r="H190" t="str">
        <f t="shared" si="2"/>
        <v/>
      </c>
    </row>
    <row r="191" spans="1:8" hidden="1">
      <c r="A191" s="8" t="s">
        <v>271</v>
      </c>
      <c r="B191" s="1" t="s">
        <v>20</v>
      </c>
      <c r="C191" s="1" t="s">
        <v>113</v>
      </c>
      <c r="D191" s="1" t="s">
        <v>67</v>
      </c>
      <c r="E191" s="1" t="s">
        <v>287</v>
      </c>
      <c r="F191" t="s">
        <v>85</v>
      </c>
      <c r="G191" t="s">
        <v>85</v>
      </c>
      <c r="H191" t="str">
        <f t="shared" si="2"/>
        <v>EMPTY</v>
      </c>
    </row>
    <row r="192" spans="1:8">
      <c r="A192" s="8" t="s">
        <v>271</v>
      </c>
      <c r="B192" s="1" t="s">
        <v>21</v>
      </c>
      <c r="C192" s="1" t="s">
        <v>115</v>
      </c>
      <c r="D192" s="1" t="s">
        <v>67</v>
      </c>
      <c r="E192" s="1" t="s">
        <v>288</v>
      </c>
      <c r="F192" s="22">
        <v>0.17999999999301508</v>
      </c>
      <c r="G192" s="23" t="s">
        <v>85</v>
      </c>
      <c r="H192" t="str">
        <f t="shared" si="2"/>
        <v/>
      </c>
    </row>
    <row r="193" spans="1:8" hidden="1">
      <c r="A193" s="8" t="s">
        <v>271</v>
      </c>
      <c r="B193" s="1" t="s">
        <v>22</v>
      </c>
      <c r="C193" s="1" t="s">
        <v>117</v>
      </c>
      <c r="D193" s="1" t="s">
        <v>67</v>
      </c>
      <c r="E193" s="1" t="s">
        <v>289</v>
      </c>
      <c r="F193" t="s">
        <v>85</v>
      </c>
      <c r="G193" t="s">
        <v>85</v>
      </c>
      <c r="H193" t="str">
        <f t="shared" si="2"/>
        <v>EMPTY</v>
      </c>
    </row>
    <row r="194" spans="1:8" hidden="1">
      <c r="B194" s="1"/>
      <c r="C194" s="1"/>
      <c r="D194" s="1"/>
      <c r="E194" s="1"/>
      <c r="H194" t="str">
        <f t="shared" si="2"/>
        <v>EMPTY</v>
      </c>
    </row>
    <row r="195" spans="1:8">
      <c r="A195" s="8" t="s">
        <v>75</v>
      </c>
      <c r="B195" s="1"/>
      <c r="C195" s="1"/>
      <c r="D195" s="1"/>
      <c r="E195" s="1" t="s">
        <v>81</v>
      </c>
      <c r="F195" s="22" t="s">
        <v>85</v>
      </c>
      <c r="G195" s="23">
        <v>0.88999999994848622</v>
      </c>
      <c r="H195" t="str">
        <f t="shared" si="2"/>
        <v/>
      </c>
    </row>
    <row r="197" spans="1:8" ht="15.75" thickBot="1">
      <c r="B197" s="1"/>
      <c r="C197" s="1"/>
      <c r="D197" s="1"/>
      <c r="E197" s="1"/>
      <c r="F197" s="9">
        <v>53562.470000000016</v>
      </c>
      <c r="G197" s="9">
        <v>53562.470000000016</v>
      </c>
    </row>
    <row r="198" spans="1:8" ht="15.75" thickTop="1">
      <c r="B198" s="1"/>
      <c r="C198" s="1"/>
      <c r="D198" s="1"/>
      <c r="E198" s="1"/>
    </row>
    <row r="199" spans="1:8">
      <c r="A199" s="8" t="s">
        <v>76</v>
      </c>
      <c r="B199" s="1"/>
      <c r="C199" s="1"/>
      <c r="D199" s="1"/>
      <c r="E199" s="1"/>
    </row>
    <row r="200" spans="1:8">
      <c r="B200" s="1"/>
      <c r="C200" s="1"/>
      <c r="D200" s="1"/>
      <c r="E200" s="1"/>
    </row>
    <row r="201" spans="1:8">
      <c r="B201" s="1"/>
      <c r="C201" s="1"/>
      <c r="D201" s="1"/>
      <c r="E201" s="1"/>
    </row>
    <row r="202" spans="1:8">
      <c r="B202" s="1"/>
      <c r="C202" s="1"/>
      <c r="D202" s="1"/>
      <c r="E202" s="1"/>
    </row>
    <row r="203" spans="1:8">
      <c r="B203" s="1"/>
      <c r="C203" s="1"/>
      <c r="D203" s="1"/>
      <c r="E203" s="1"/>
    </row>
    <row r="204" spans="1:8">
      <c r="B204" s="1"/>
      <c r="C204" s="1"/>
      <c r="D204" s="1"/>
      <c r="E204" s="1"/>
    </row>
    <row r="205" spans="1:8">
      <c r="B205" s="1"/>
      <c r="C205" s="1"/>
      <c r="D205" s="1"/>
      <c r="E205" s="1"/>
    </row>
    <row r="206" spans="1:8">
      <c r="B206" s="1"/>
      <c r="C206" s="1"/>
      <c r="D206" s="1"/>
      <c r="E206" s="1"/>
    </row>
    <row r="207" spans="1:8">
      <c r="B207" s="1"/>
      <c r="C207" s="1"/>
      <c r="D207" s="1"/>
      <c r="E207" s="1"/>
    </row>
    <row r="208" spans="1:8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autoFilter ref="A4:H195">
    <filterColumn colId="7">
      <filters blank="1"/>
    </filterColumn>
  </autoFilter>
  <pageMargins left="0.7" right="0.7" top="0.75" bottom="0.75" header="0.3" footer="0.3"/>
  <pageSetup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filterMode="1">
    <tabColor rgb="FFFF0000"/>
  </sheetPr>
  <dimension ref="A1:H214"/>
  <sheetViews>
    <sheetView topLeftCell="A203" workbookViewId="0">
      <selection activeCell="A5" sqref="A5:A193"/>
    </sheetView>
  </sheetViews>
  <sheetFormatPr defaultColWidth="45.140625" defaultRowHeight="15" outlineLevelCol="1"/>
  <cols>
    <col min="1" max="1" width="4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6" width="11.5703125" bestFit="1" customWidth="1"/>
    <col min="7" max="7" width="10.5703125" bestFit="1" customWidth="1"/>
    <col min="8" max="8" width="4.140625" bestFit="1" customWidth="1"/>
  </cols>
  <sheetData>
    <row r="1" spans="1:8">
      <c r="A1" s="10" t="s">
        <v>480</v>
      </c>
      <c r="B1" s="6"/>
      <c r="C1" s="6"/>
      <c r="D1" s="6"/>
      <c r="G1" t="s">
        <v>481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s">
        <v>290</v>
      </c>
      <c r="B5" s="1" t="s">
        <v>6</v>
      </c>
      <c r="C5" s="1" t="s">
        <v>83</v>
      </c>
      <c r="D5" s="1" t="s">
        <v>40</v>
      </c>
      <c r="E5" s="1" t="s">
        <v>291</v>
      </c>
      <c r="F5" s="22" t="s">
        <v>85</v>
      </c>
      <c r="G5" s="22" t="s">
        <v>85</v>
      </c>
      <c r="H5" t="str">
        <f t="shared" ref="H5:H68" si="0">IF(AND(F5="",G5=""),"EMPTY","")</f>
        <v>EMPTY</v>
      </c>
    </row>
    <row r="6" spans="1:8" hidden="1">
      <c r="A6" s="8" t="s">
        <v>290</v>
      </c>
      <c r="B6" s="1" t="s">
        <v>23</v>
      </c>
      <c r="C6" s="1" t="s">
        <v>86</v>
      </c>
      <c r="D6" s="1" t="s">
        <v>40</v>
      </c>
      <c r="E6" s="1" t="s">
        <v>292</v>
      </c>
      <c r="F6" s="22" t="s">
        <v>85</v>
      </c>
      <c r="G6" s="22" t="s">
        <v>85</v>
      </c>
      <c r="H6" t="str">
        <f t="shared" si="0"/>
        <v>EMPTY</v>
      </c>
    </row>
    <row r="7" spans="1:8" hidden="1">
      <c r="A7" s="8" t="s">
        <v>290</v>
      </c>
      <c r="B7" s="1" t="s">
        <v>7</v>
      </c>
      <c r="C7" s="1" t="s">
        <v>88</v>
      </c>
      <c r="D7" s="1" t="s">
        <v>40</v>
      </c>
      <c r="E7" s="1" t="s">
        <v>293</v>
      </c>
      <c r="F7" s="22" t="s">
        <v>85</v>
      </c>
      <c r="G7" s="22" t="s">
        <v>85</v>
      </c>
      <c r="H7" t="str">
        <f t="shared" si="0"/>
        <v>EMPTY</v>
      </c>
    </row>
    <row r="8" spans="1:8" hidden="1">
      <c r="A8" s="8" t="s">
        <v>290</v>
      </c>
      <c r="B8" s="1" t="s">
        <v>8</v>
      </c>
      <c r="C8" s="1" t="s">
        <v>90</v>
      </c>
      <c r="D8" s="1" t="s">
        <v>40</v>
      </c>
      <c r="E8" s="1" t="s">
        <v>294</v>
      </c>
      <c r="F8" s="22" t="s">
        <v>85</v>
      </c>
      <c r="G8" s="22" t="s">
        <v>85</v>
      </c>
      <c r="H8" t="str">
        <f t="shared" si="0"/>
        <v>EMPTY</v>
      </c>
    </row>
    <row r="9" spans="1:8" hidden="1">
      <c r="A9" s="8" t="s">
        <v>290</v>
      </c>
      <c r="B9" s="1" t="s">
        <v>9</v>
      </c>
      <c r="C9" s="1" t="s">
        <v>92</v>
      </c>
      <c r="D9" s="1" t="s">
        <v>40</v>
      </c>
      <c r="E9" s="1" t="s">
        <v>295</v>
      </c>
      <c r="F9" s="22" t="s">
        <v>85</v>
      </c>
      <c r="G9" s="22" t="s">
        <v>85</v>
      </c>
      <c r="H9" t="str">
        <f t="shared" si="0"/>
        <v>EMPTY</v>
      </c>
    </row>
    <row r="10" spans="1:8" hidden="1">
      <c r="A10" s="8" t="s">
        <v>290</v>
      </c>
      <c r="B10" s="1" t="s">
        <v>10</v>
      </c>
      <c r="C10" s="1" t="s">
        <v>94</v>
      </c>
      <c r="D10" s="1" t="s">
        <v>40</v>
      </c>
      <c r="E10" s="1" t="s">
        <v>296</v>
      </c>
      <c r="F10" s="22" t="s">
        <v>85</v>
      </c>
      <c r="G10" s="22" t="s">
        <v>85</v>
      </c>
      <c r="H10" t="str">
        <f t="shared" si="0"/>
        <v>EMPTY</v>
      </c>
    </row>
    <row r="11" spans="1:8" hidden="1">
      <c r="A11" s="8" t="s">
        <v>290</v>
      </c>
      <c r="B11" s="1" t="s">
        <v>11</v>
      </c>
      <c r="C11" s="1" t="s">
        <v>96</v>
      </c>
      <c r="D11" s="1" t="s">
        <v>40</v>
      </c>
      <c r="E11" s="1" t="s">
        <v>297</v>
      </c>
      <c r="F11" s="22" t="s">
        <v>85</v>
      </c>
      <c r="G11" s="22" t="s">
        <v>85</v>
      </c>
      <c r="H11" t="str">
        <f t="shared" si="0"/>
        <v>EMPTY</v>
      </c>
    </row>
    <row r="12" spans="1:8" hidden="1">
      <c r="A12" s="8" t="s">
        <v>290</v>
      </c>
      <c r="B12" s="1" t="s">
        <v>12</v>
      </c>
      <c r="C12" s="1" t="s">
        <v>98</v>
      </c>
      <c r="D12" s="1" t="s">
        <v>40</v>
      </c>
      <c r="E12" s="1" t="s">
        <v>298</v>
      </c>
      <c r="F12" s="22" t="s">
        <v>85</v>
      </c>
      <c r="G12" s="22" t="s">
        <v>85</v>
      </c>
      <c r="H12" t="str">
        <f t="shared" si="0"/>
        <v>EMPTY</v>
      </c>
    </row>
    <row r="13" spans="1:8" hidden="1">
      <c r="A13" s="8" t="s">
        <v>290</v>
      </c>
      <c r="B13" s="1" t="s">
        <v>13</v>
      </c>
      <c r="C13" s="1" t="s">
        <v>72</v>
      </c>
      <c r="D13" s="1" t="s">
        <v>40</v>
      </c>
      <c r="E13" s="1" t="s">
        <v>299</v>
      </c>
      <c r="F13" s="22" t="s">
        <v>85</v>
      </c>
      <c r="G13" s="22" t="s">
        <v>85</v>
      </c>
      <c r="H13" t="str">
        <f t="shared" si="0"/>
        <v>EMPTY</v>
      </c>
    </row>
    <row r="14" spans="1:8" hidden="1">
      <c r="A14" s="8" t="s">
        <v>290</v>
      </c>
      <c r="B14" s="1" t="s">
        <v>14</v>
      </c>
      <c r="C14" s="1" t="s">
        <v>101</v>
      </c>
      <c r="D14" s="1" t="s">
        <v>40</v>
      </c>
      <c r="E14" s="1" t="s">
        <v>300</v>
      </c>
      <c r="F14" s="22" t="s">
        <v>85</v>
      </c>
      <c r="G14" s="22" t="s">
        <v>85</v>
      </c>
      <c r="H14" t="str">
        <f t="shared" si="0"/>
        <v>EMPTY</v>
      </c>
    </row>
    <row r="15" spans="1:8" hidden="1">
      <c r="A15" s="8" t="s">
        <v>290</v>
      </c>
      <c r="B15" s="1" t="s">
        <v>15</v>
      </c>
      <c r="C15" s="1" t="s">
        <v>103</v>
      </c>
      <c r="D15" s="1" t="s">
        <v>40</v>
      </c>
      <c r="E15" s="1" t="s">
        <v>301</v>
      </c>
      <c r="F15" s="22" t="s">
        <v>85</v>
      </c>
      <c r="G15" s="22" t="s">
        <v>85</v>
      </c>
      <c r="H15" t="str">
        <f t="shared" si="0"/>
        <v>EMPTY</v>
      </c>
    </row>
    <row r="16" spans="1:8" hidden="1">
      <c r="A16" s="8" t="s">
        <v>290</v>
      </c>
      <c r="B16" s="1" t="s">
        <v>16</v>
      </c>
      <c r="C16" s="1" t="s">
        <v>105</v>
      </c>
      <c r="D16" s="1" t="s">
        <v>40</v>
      </c>
      <c r="E16" s="1" t="s">
        <v>302</v>
      </c>
      <c r="F16" s="22" t="s">
        <v>85</v>
      </c>
      <c r="G16" s="22" t="s">
        <v>85</v>
      </c>
      <c r="H16" t="str">
        <f t="shared" si="0"/>
        <v>EMPTY</v>
      </c>
    </row>
    <row r="17" spans="1:8" hidden="1">
      <c r="A17" s="8" t="s">
        <v>290</v>
      </c>
      <c r="B17" s="1" t="s">
        <v>17</v>
      </c>
      <c r="C17" s="1" t="s">
        <v>107</v>
      </c>
      <c r="D17" s="1" t="s">
        <v>40</v>
      </c>
      <c r="E17" s="1" t="s">
        <v>303</v>
      </c>
      <c r="F17" s="22" t="s">
        <v>85</v>
      </c>
      <c r="G17" s="22" t="s">
        <v>85</v>
      </c>
      <c r="H17" t="str">
        <f t="shared" si="0"/>
        <v>EMPTY</v>
      </c>
    </row>
    <row r="18" spans="1:8" hidden="1">
      <c r="A18" s="8" t="s">
        <v>290</v>
      </c>
      <c r="B18" s="1" t="s">
        <v>18</v>
      </c>
      <c r="C18" s="1" t="s">
        <v>109</v>
      </c>
      <c r="D18" s="1" t="s">
        <v>40</v>
      </c>
      <c r="E18" s="1" t="s">
        <v>304</v>
      </c>
      <c r="F18" s="22" t="s">
        <v>85</v>
      </c>
      <c r="G18" s="22" t="s">
        <v>85</v>
      </c>
      <c r="H18" t="str">
        <f t="shared" si="0"/>
        <v>EMPTY</v>
      </c>
    </row>
    <row r="19" spans="1:8">
      <c r="A19" s="8" t="s">
        <v>290</v>
      </c>
      <c r="B19" s="1" t="s">
        <v>19</v>
      </c>
      <c r="C19" s="1" t="s">
        <v>111</v>
      </c>
      <c r="D19" s="1" t="s">
        <v>40</v>
      </c>
      <c r="E19" s="1" t="s">
        <v>305</v>
      </c>
      <c r="F19" s="22" t="s">
        <v>85</v>
      </c>
      <c r="G19" s="23">
        <v>1309.8900000000012</v>
      </c>
      <c r="H19" t="str">
        <f t="shared" si="0"/>
        <v/>
      </c>
    </row>
    <row r="20" spans="1:8" hidden="1">
      <c r="A20" s="8" t="s">
        <v>290</v>
      </c>
      <c r="B20" s="1" t="s">
        <v>20</v>
      </c>
      <c r="C20" s="1" t="s">
        <v>113</v>
      </c>
      <c r="D20" s="1" t="s">
        <v>40</v>
      </c>
      <c r="E20" s="1" t="s">
        <v>306</v>
      </c>
      <c r="F20" s="22" t="s">
        <v>85</v>
      </c>
      <c r="G20" s="22" t="s">
        <v>85</v>
      </c>
      <c r="H20" t="str">
        <f t="shared" si="0"/>
        <v>EMPTY</v>
      </c>
    </row>
    <row r="21" spans="1:8" hidden="1">
      <c r="A21" s="8" t="s">
        <v>290</v>
      </c>
      <c r="B21" s="1" t="s">
        <v>21</v>
      </c>
      <c r="C21" s="1" t="s">
        <v>115</v>
      </c>
      <c r="D21" s="1" t="s">
        <v>40</v>
      </c>
      <c r="E21" s="1" t="s">
        <v>307</v>
      </c>
      <c r="F21" s="22" t="s">
        <v>85</v>
      </c>
      <c r="G21" s="22" t="s">
        <v>85</v>
      </c>
      <c r="H21" t="str">
        <f t="shared" si="0"/>
        <v>EMPTY</v>
      </c>
    </row>
    <row r="22" spans="1:8" hidden="1">
      <c r="A22" s="8" t="s">
        <v>290</v>
      </c>
      <c r="B22" s="1" t="s">
        <v>22</v>
      </c>
      <c r="C22" s="1" t="s">
        <v>117</v>
      </c>
      <c r="D22" s="1" t="s">
        <v>40</v>
      </c>
      <c r="E22" s="1" t="s">
        <v>308</v>
      </c>
      <c r="F22" s="22" t="s">
        <v>85</v>
      </c>
      <c r="G22" s="22" t="s">
        <v>85</v>
      </c>
      <c r="H22" t="str">
        <f t="shared" si="0"/>
        <v>EMPTY</v>
      </c>
    </row>
    <row r="23" spans="1:8" hidden="1">
      <c r="F23" s="22"/>
      <c r="G23" s="22"/>
      <c r="H23" t="str">
        <f t="shared" si="0"/>
        <v>EMPTY</v>
      </c>
    </row>
    <row r="24" spans="1:8" hidden="1">
      <c r="A24" s="8" t="s">
        <v>309</v>
      </c>
      <c r="B24" s="1" t="s">
        <v>6</v>
      </c>
      <c r="C24" s="1" t="s">
        <v>83</v>
      </c>
      <c r="D24" s="1" t="s">
        <v>80</v>
      </c>
      <c r="E24" s="1" t="s">
        <v>310</v>
      </c>
      <c r="F24" s="22" t="s">
        <v>85</v>
      </c>
      <c r="G24" s="22" t="s">
        <v>85</v>
      </c>
      <c r="H24" t="str">
        <f t="shared" si="0"/>
        <v>EMPTY</v>
      </c>
    </row>
    <row r="25" spans="1:8" hidden="1">
      <c r="A25" s="8" t="s">
        <v>309</v>
      </c>
      <c r="B25" s="1" t="s">
        <v>23</v>
      </c>
      <c r="C25" s="1" t="s">
        <v>86</v>
      </c>
      <c r="D25" s="1" t="s">
        <v>80</v>
      </c>
      <c r="E25" s="1" t="s">
        <v>311</v>
      </c>
      <c r="F25" s="22" t="s">
        <v>85</v>
      </c>
      <c r="G25" s="22" t="s">
        <v>85</v>
      </c>
      <c r="H25" t="str">
        <f t="shared" si="0"/>
        <v>EMPTY</v>
      </c>
    </row>
    <row r="26" spans="1:8" hidden="1">
      <c r="A26" s="8" t="s">
        <v>309</v>
      </c>
      <c r="B26" s="1" t="s">
        <v>7</v>
      </c>
      <c r="C26" s="1" t="s">
        <v>88</v>
      </c>
      <c r="D26" s="1" t="s">
        <v>80</v>
      </c>
      <c r="E26" s="1" t="s">
        <v>312</v>
      </c>
      <c r="F26" s="22" t="s">
        <v>85</v>
      </c>
      <c r="G26" s="22" t="s">
        <v>85</v>
      </c>
      <c r="H26" t="str">
        <f t="shared" si="0"/>
        <v>EMPTY</v>
      </c>
    </row>
    <row r="27" spans="1:8" hidden="1">
      <c r="A27" s="8" t="s">
        <v>309</v>
      </c>
      <c r="B27" s="1" t="s">
        <v>8</v>
      </c>
      <c r="C27" s="1" t="s">
        <v>90</v>
      </c>
      <c r="D27" s="1" t="s">
        <v>80</v>
      </c>
      <c r="E27" s="1" t="s">
        <v>313</v>
      </c>
      <c r="F27" s="22" t="s">
        <v>85</v>
      </c>
      <c r="G27" s="22" t="s">
        <v>85</v>
      </c>
      <c r="H27" t="str">
        <f t="shared" si="0"/>
        <v>EMPTY</v>
      </c>
    </row>
    <row r="28" spans="1:8" hidden="1">
      <c r="A28" s="8" t="s">
        <v>309</v>
      </c>
      <c r="B28" s="1" t="s">
        <v>9</v>
      </c>
      <c r="C28" s="1" t="s">
        <v>92</v>
      </c>
      <c r="D28" s="1" t="s">
        <v>80</v>
      </c>
      <c r="E28" s="1" t="s">
        <v>314</v>
      </c>
      <c r="F28" s="22" t="s">
        <v>85</v>
      </c>
      <c r="G28" s="22" t="s">
        <v>85</v>
      </c>
      <c r="H28" t="str">
        <f t="shared" si="0"/>
        <v>EMPTY</v>
      </c>
    </row>
    <row r="29" spans="1:8" hidden="1">
      <c r="A29" s="8" t="s">
        <v>309</v>
      </c>
      <c r="B29" s="1" t="s">
        <v>10</v>
      </c>
      <c r="C29" s="1" t="s">
        <v>94</v>
      </c>
      <c r="D29" s="1" t="s">
        <v>80</v>
      </c>
      <c r="E29" s="1" t="s">
        <v>315</v>
      </c>
      <c r="F29" s="22" t="s">
        <v>85</v>
      </c>
      <c r="G29" s="22" t="s">
        <v>85</v>
      </c>
      <c r="H29" t="str">
        <f t="shared" si="0"/>
        <v>EMPTY</v>
      </c>
    </row>
    <row r="30" spans="1:8" hidden="1">
      <c r="A30" s="8" t="s">
        <v>309</v>
      </c>
      <c r="B30" s="1" t="s">
        <v>11</v>
      </c>
      <c r="C30" s="1" t="s">
        <v>96</v>
      </c>
      <c r="D30" s="1" t="s">
        <v>80</v>
      </c>
      <c r="E30" s="1" t="s">
        <v>316</v>
      </c>
      <c r="F30" s="22" t="s">
        <v>85</v>
      </c>
      <c r="G30" s="22" t="s">
        <v>85</v>
      </c>
      <c r="H30" t="str">
        <f t="shared" si="0"/>
        <v>EMPTY</v>
      </c>
    </row>
    <row r="31" spans="1:8" hidden="1">
      <c r="A31" s="8" t="s">
        <v>309</v>
      </c>
      <c r="B31" s="1" t="s">
        <v>12</v>
      </c>
      <c r="C31" s="1" t="s">
        <v>98</v>
      </c>
      <c r="D31" s="1" t="s">
        <v>80</v>
      </c>
      <c r="E31" s="1" t="s">
        <v>317</v>
      </c>
      <c r="F31" s="22" t="s">
        <v>85</v>
      </c>
      <c r="G31" s="22" t="s">
        <v>85</v>
      </c>
      <c r="H31" t="str">
        <f t="shared" si="0"/>
        <v>EMPTY</v>
      </c>
    </row>
    <row r="32" spans="1:8" hidden="1">
      <c r="A32" s="8" t="s">
        <v>309</v>
      </c>
      <c r="B32" s="1" t="s">
        <v>13</v>
      </c>
      <c r="C32" s="1" t="s">
        <v>72</v>
      </c>
      <c r="D32" s="1" t="s">
        <v>80</v>
      </c>
      <c r="E32" s="1" t="s">
        <v>318</v>
      </c>
      <c r="F32" s="22" t="s">
        <v>85</v>
      </c>
      <c r="G32" s="22" t="s">
        <v>85</v>
      </c>
      <c r="H32" t="str">
        <f t="shared" si="0"/>
        <v>EMPTY</v>
      </c>
    </row>
    <row r="33" spans="1:8" hidden="1">
      <c r="A33" s="8" t="s">
        <v>309</v>
      </c>
      <c r="B33" s="1" t="s">
        <v>14</v>
      </c>
      <c r="C33" s="1" t="s">
        <v>101</v>
      </c>
      <c r="D33" s="1" t="s">
        <v>80</v>
      </c>
      <c r="E33" s="1" t="s">
        <v>319</v>
      </c>
      <c r="F33" s="22" t="s">
        <v>85</v>
      </c>
      <c r="G33" s="22" t="s">
        <v>85</v>
      </c>
      <c r="H33" t="str">
        <f t="shared" si="0"/>
        <v>EMPTY</v>
      </c>
    </row>
    <row r="34" spans="1:8" hidden="1">
      <c r="A34" s="8" t="s">
        <v>309</v>
      </c>
      <c r="B34" s="1" t="s">
        <v>15</v>
      </c>
      <c r="C34" s="1" t="s">
        <v>103</v>
      </c>
      <c r="D34" s="1" t="s">
        <v>80</v>
      </c>
      <c r="E34" s="1" t="s">
        <v>320</v>
      </c>
      <c r="F34" s="22" t="s">
        <v>85</v>
      </c>
      <c r="G34" s="22" t="s">
        <v>85</v>
      </c>
      <c r="H34" t="str">
        <f t="shared" si="0"/>
        <v>EMPTY</v>
      </c>
    </row>
    <row r="35" spans="1:8" hidden="1">
      <c r="A35" s="8" t="s">
        <v>309</v>
      </c>
      <c r="B35" s="1" t="s">
        <v>16</v>
      </c>
      <c r="C35" s="1" t="s">
        <v>105</v>
      </c>
      <c r="D35" s="1" t="s">
        <v>80</v>
      </c>
      <c r="E35" s="1" t="s">
        <v>321</v>
      </c>
      <c r="F35" s="22" t="s">
        <v>85</v>
      </c>
      <c r="G35" s="22" t="s">
        <v>85</v>
      </c>
      <c r="H35" t="str">
        <f t="shared" si="0"/>
        <v>EMPTY</v>
      </c>
    </row>
    <row r="36" spans="1:8" hidden="1">
      <c r="A36" s="8" t="s">
        <v>309</v>
      </c>
      <c r="B36" s="1" t="s">
        <v>17</v>
      </c>
      <c r="C36" s="1" t="s">
        <v>107</v>
      </c>
      <c r="D36" s="1" t="s">
        <v>80</v>
      </c>
      <c r="E36" s="1" t="s">
        <v>322</v>
      </c>
      <c r="F36" s="22" t="s">
        <v>85</v>
      </c>
      <c r="G36" s="22" t="s">
        <v>85</v>
      </c>
      <c r="H36" t="str">
        <f t="shared" si="0"/>
        <v>EMPTY</v>
      </c>
    </row>
    <row r="37" spans="1:8" hidden="1">
      <c r="A37" s="8" t="s">
        <v>309</v>
      </c>
      <c r="B37" s="1" t="s">
        <v>18</v>
      </c>
      <c r="C37" s="1" t="s">
        <v>109</v>
      </c>
      <c r="D37" s="1" t="s">
        <v>80</v>
      </c>
      <c r="E37" s="1" t="s">
        <v>323</v>
      </c>
      <c r="F37" s="22" t="s">
        <v>85</v>
      </c>
      <c r="G37" s="22" t="s">
        <v>85</v>
      </c>
      <c r="H37" t="str">
        <f t="shared" si="0"/>
        <v>EMPTY</v>
      </c>
    </row>
    <row r="38" spans="1:8" hidden="1">
      <c r="A38" s="8" t="s">
        <v>309</v>
      </c>
      <c r="B38" s="1" t="s">
        <v>19</v>
      </c>
      <c r="C38" s="1" t="s">
        <v>111</v>
      </c>
      <c r="D38" s="1" t="s">
        <v>80</v>
      </c>
      <c r="E38" s="1" t="s">
        <v>324</v>
      </c>
      <c r="F38" s="22" t="s">
        <v>85</v>
      </c>
      <c r="G38" s="22" t="s">
        <v>85</v>
      </c>
      <c r="H38" t="str">
        <f t="shared" si="0"/>
        <v>EMPTY</v>
      </c>
    </row>
    <row r="39" spans="1:8" hidden="1">
      <c r="A39" s="8" t="s">
        <v>309</v>
      </c>
      <c r="B39" s="1" t="s">
        <v>20</v>
      </c>
      <c r="C39" s="1" t="s">
        <v>113</v>
      </c>
      <c r="D39" s="1" t="s">
        <v>80</v>
      </c>
      <c r="E39" s="1" t="s">
        <v>325</v>
      </c>
      <c r="F39" s="22" t="s">
        <v>85</v>
      </c>
      <c r="G39" s="22" t="s">
        <v>85</v>
      </c>
      <c r="H39" t="str">
        <f t="shared" si="0"/>
        <v>EMPTY</v>
      </c>
    </row>
    <row r="40" spans="1:8" hidden="1">
      <c r="A40" s="8" t="s">
        <v>309</v>
      </c>
      <c r="B40" s="1" t="s">
        <v>21</v>
      </c>
      <c r="C40" s="1" t="s">
        <v>115</v>
      </c>
      <c r="D40" s="1" t="s">
        <v>80</v>
      </c>
      <c r="E40" s="1" t="s">
        <v>326</v>
      </c>
      <c r="F40" s="22" t="s">
        <v>85</v>
      </c>
      <c r="G40" s="22" t="s">
        <v>85</v>
      </c>
      <c r="H40" t="str">
        <f t="shared" si="0"/>
        <v>EMPTY</v>
      </c>
    </row>
    <row r="41" spans="1:8" hidden="1">
      <c r="A41" s="8" t="s">
        <v>309</v>
      </c>
      <c r="B41" s="1" t="s">
        <v>22</v>
      </c>
      <c r="C41" s="1" t="s">
        <v>117</v>
      </c>
      <c r="D41" s="1" t="s">
        <v>80</v>
      </c>
      <c r="E41" s="1" t="s">
        <v>327</v>
      </c>
      <c r="F41" s="22" t="s">
        <v>85</v>
      </c>
      <c r="G41" s="22" t="s">
        <v>85</v>
      </c>
      <c r="H41" t="str">
        <f t="shared" si="0"/>
        <v>EMPTY</v>
      </c>
    </row>
    <row r="42" spans="1:8" hidden="1">
      <c r="F42" s="22"/>
      <c r="G42" s="22"/>
      <c r="H42" t="str">
        <f t="shared" si="0"/>
        <v>EMPTY</v>
      </c>
    </row>
    <row r="43" spans="1:8">
      <c r="A43" s="8" t="s">
        <v>328</v>
      </c>
      <c r="B43" s="1" t="s">
        <v>6</v>
      </c>
      <c r="C43" s="1" t="s">
        <v>83</v>
      </c>
      <c r="D43" s="1" t="s">
        <v>38</v>
      </c>
      <c r="E43" s="1" t="s">
        <v>329</v>
      </c>
      <c r="F43" s="22" t="s">
        <v>85</v>
      </c>
      <c r="G43" s="23">
        <v>178.51000000000022</v>
      </c>
      <c r="H43" t="str">
        <f t="shared" si="0"/>
        <v/>
      </c>
    </row>
    <row r="44" spans="1:8">
      <c r="A44" s="8" t="s">
        <v>328</v>
      </c>
      <c r="B44" s="1" t="s">
        <v>23</v>
      </c>
      <c r="C44" s="1" t="s">
        <v>86</v>
      </c>
      <c r="D44" s="1" t="s">
        <v>38</v>
      </c>
      <c r="E44" s="1" t="s">
        <v>330</v>
      </c>
      <c r="F44" s="22" t="s">
        <v>85</v>
      </c>
      <c r="G44" s="23">
        <v>1102.0299999999988</v>
      </c>
      <c r="H44" t="str">
        <f t="shared" si="0"/>
        <v/>
      </c>
    </row>
    <row r="45" spans="1:8">
      <c r="A45" s="8" t="s">
        <v>328</v>
      </c>
      <c r="B45" s="1" t="s">
        <v>7</v>
      </c>
      <c r="C45" s="1" t="s">
        <v>88</v>
      </c>
      <c r="D45" s="1" t="s">
        <v>38</v>
      </c>
      <c r="E45" s="1" t="s">
        <v>331</v>
      </c>
      <c r="F45" s="22" t="s">
        <v>85</v>
      </c>
      <c r="G45" s="23">
        <v>807.03000000000065</v>
      </c>
      <c r="H45" t="str">
        <f t="shared" si="0"/>
        <v/>
      </c>
    </row>
    <row r="46" spans="1:8" hidden="1">
      <c r="A46" s="8" t="s">
        <v>328</v>
      </c>
      <c r="B46" s="1" t="s">
        <v>8</v>
      </c>
      <c r="C46" s="1" t="s">
        <v>90</v>
      </c>
      <c r="D46" s="1" t="s">
        <v>38</v>
      </c>
      <c r="E46" s="1" t="s">
        <v>332</v>
      </c>
      <c r="F46" s="22" t="s">
        <v>85</v>
      </c>
      <c r="G46" s="22" t="s">
        <v>85</v>
      </c>
      <c r="H46" t="str">
        <f t="shared" si="0"/>
        <v>EMPTY</v>
      </c>
    </row>
    <row r="47" spans="1:8">
      <c r="A47" s="8" t="s">
        <v>328</v>
      </c>
      <c r="B47" s="1" t="s">
        <v>9</v>
      </c>
      <c r="C47" s="1" t="s">
        <v>92</v>
      </c>
      <c r="D47" s="1" t="s">
        <v>38</v>
      </c>
      <c r="E47" s="1" t="s">
        <v>333</v>
      </c>
      <c r="F47" s="22" t="s">
        <v>85</v>
      </c>
      <c r="G47" s="23">
        <v>950.87999999999738</v>
      </c>
      <c r="H47" t="str">
        <f t="shared" si="0"/>
        <v/>
      </c>
    </row>
    <row r="48" spans="1:8">
      <c r="A48" s="8" t="s">
        <v>328</v>
      </c>
      <c r="B48" s="1" t="s">
        <v>10</v>
      </c>
      <c r="C48" s="1" t="s">
        <v>94</v>
      </c>
      <c r="D48" s="1" t="s">
        <v>38</v>
      </c>
      <c r="E48" s="1" t="s">
        <v>334</v>
      </c>
      <c r="F48" s="22" t="s">
        <v>85</v>
      </c>
      <c r="G48" s="23">
        <v>168.89000000000124</v>
      </c>
      <c r="H48" t="str">
        <f t="shared" si="0"/>
        <v/>
      </c>
    </row>
    <row r="49" spans="1:8">
      <c r="A49" s="8" t="s">
        <v>328</v>
      </c>
      <c r="B49" s="1" t="s">
        <v>11</v>
      </c>
      <c r="C49" s="1" t="s">
        <v>96</v>
      </c>
      <c r="D49" s="1" t="s">
        <v>38</v>
      </c>
      <c r="E49" s="1" t="s">
        <v>335</v>
      </c>
      <c r="F49" s="22" t="s">
        <v>85</v>
      </c>
      <c r="G49" s="23">
        <v>906.97000000000116</v>
      </c>
      <c r="H49" t="str">
        <f t="shared" si="0"/>
        <v/>
      </c>
    </row>
    <row r="50" spans="1:8">
      <c r="A50" s="8" t="s">
        <v>328</v>
      </c>
      <c r="B50" s="1" t="s">
        <v>12</v>
      </c>
      <c r="C50" s="1" t="s">
        <v>98</v>
      </c>
      <c r="D50" s="1" t="s">
        <v>38</v>
      </c>
      <c r="E50" s="1" t="s">
        <v>336</v>
      </c>
      <c r="F50" s="22" t="s">
        <v>85</v>
      </c>
      <c r="G50" s="23">
        <v>124.05000000000018</v>
      </c>
      <c r="H50" t="str">
        <f t="shared" si="0"/>
        <v/>
      </c>
    </row>
    <row r="51" spans="1:8">
      <c r="A51" s="8" t="s">
        <v>328</v>
      </c>
      <c r="B51" s="1" t="s">
        <v>13</v>
      </c>
      <c r="C51" s="1" t="s">
        <v>72</v>
      </c>
      <c r="D51" s="1" t="s">
        <v>38</v>
      </c>
      <c r="E51" s="1" t="s">
        <v>337</v>
      </c>
      <c r="F51" s="22">
        <v>107238.19</v>
      </c>
      <c r="G51" s="23" t="s">
        <v>85</v>
      </c>
      <c r="H51" t="str">
        <f t="shared" si="0"/>
        <v/>
      </c>
    </row>
    <row r="52" spans="1:8">
      <c r="A52" s="8" t="s">
        <v>328</v>
      </c>
      <c r="B52" s="1" t="s">
        <v>14</v>
      </c>
      <c r="C52" s="1" t="s">
        <v>101</v>
      </c>
      <c r="D52" s="1" t="s">
        <v>38</v>
      </c>
      <c r="E52" s="1" t="s">
        <v>338</v>
      </c>
      <c r="F52" s="22">
        <v>104.81000000001222</v>
      </c>
      <c r="G52" s="23" t="s">
        <v>85</v>
      </c>
      <c r="H52" t="str">
        <f t="shared" si="0"/>
        <v/>
      </c>
    </row>
    <row r="53" spans="1:8">
      <c r="A53" s="8" t="s">
        <v>328</v>
      </c>
      <c r="B53" s="1" t="s">
        <v>15</v>
      </c>
      <c r="C53" s="1" t="s">
        <v>103</v>
      </c>
      <c r="D53" s="1" t="s">
        <v>38</v>
      </c>
      <c r="E53" s="1" t="s">
        <v>339</v>
      </c>
      <c r="F53" s="22" t="s">
        <v>85</v>
      </c>
      <c r="G53" s="23">
        <v>357.14999999999418</v>
      </c>
      <c r="H53" t="str">
        <f t="shared" si="0"/>
        <v/>
      </c>
    </row>
    <row r="54" spans="1:8">
      <c r="A54" s="8" t="s">
        <v>328</v>
      </c>
      <c r="B54" s="1" t="s">
        <v>16</v>
      </c>
      <c r="C54" s="1" t="s">
        <v>105</v>
      </c>
      <c r="D54" s="1" t="s">
        <v>38</v>
      </c>
      <c r="E54" s="1" t="s">
        <v>340</v>
      </c>
      <c r="F54" s="22">
        <v>21.040000000000873</v>
      </c>
      <c r="G54" s="23" t="s">
        <v>85</v>
      </c>
      <c r="H54" t="str">
        <f t="shared" si="0"/>
        <v/>
      </c>
    </row>
    <row r="55" spans="1:8">
      <c r="A55" s="8" t="s">
        <v>328</v>
      </c>
      <c r="B55" s="1" t="s">
        <v>17</v>
      </c>
      <c r="C55" s="1" t="s">
        <v>107</v>
      </c>
      <c r="D55" s="1" t="s">
        <v>38</v>
      </c>
      <c r="E55" s="1" t="s">
        <v>341</v>
      </c>
      <c r="F55" s="22" t="s">
        <v>85</v>
      </c>
      <c r="G55" s="23">
        <v>204.14999999999782</v>
      </c>
      <c r="H55" t="str">
        <f t="shared" si="0"/>
        <v/>
      </c>
    </row>
    <row r="56" spans="1:8">
      <c r="A56" s="8" t="s">
        <v>328</v>
      </c>
      <c r="B56" s="1" t="s">
        <v>18</v>
      </c>
      <c r="C56" s="1" t="s">
        <v>109</v>
      </c>
      <c r="D56" s="1" t="s">
        <v>38</v>
      </c>
      <c r="E56" s="1" t="s">
        <v>342</v>
      </c>
      <c r="F56" s="22" t="s">
        <v>85</v>
      </c>
      <c r="G56" s="23">
        <v>1983.7900000000081</v>
      </c>
      <c r="H56" t="str">
        <f t="shared" si="0"/>
        <v/>
      </c>
    </row>
    <row r="57" spans="1:8">
      <c r="A57" s="8" t="s">
        <v>328</v>
      </c>
      <c r="B57" s="1" t="s">
        <v>19</v>
      </c>
      <c r="C57" s="1" t="s">
        <v>111</v>
      </c>
      <c r="D57" s="1" t="s">
        <v>38</v>
      </c>
      <c r="E57" s="1" t="s">
        <v>343</v>
      </c>
      <c r="F57" s="22" t="s">
        <v>85</v>
      </c>
      <c r="G57" s="23">
        <v>3065.7600000000093</v>
      </c>
      <c r="H57" t="str">
        <f t="shared" si="0"/>
        <v/>
      </c>
    </row>
    <row r="58" spans="1:8">
      <c r="A58" s="8" t="s">
        <v>328</v>
      </c>
      <c r="B58" s="1" t="s">
        <v>20</v>
      </c>
      <c r="C58" s="1" t="s">
        <v>113</v>
      </c>
      <c r="D58" s="1" t="s">
        <v>38</v>
      </c>
      <c r="E58" s="1" t="s">
        <v>344</v>
      </c>
      <c r="F58" s="22" t="s">
        <v>85</v>
      </c>
      <c r="G58" s="23">
        <v>2080.8300000000017</v>
      </c>
      <c r="H58" t="str">
        <f t="shared" si="0"/>
        <v/>
      </c>
    </row>
    <row r="59" spans="1:8">
      <c r="A59" s="8" t="s">
        <v>328</v>
      </c>
      <c r="B59" s="1" t="s">
        <v>21</v>
      </c>
      <c r="C59" s="1" t="s">
        <v>115</v>
      </c>
      <c r="D59" s="1" t="s">
        <v>38</v>
      </c>
      <c r="E59" s="1" t="s">
        <v>345</v>
      </c>
      <c r="F59" s="22" t="s">
        <v>85</v>
      </c>
      <c r="G59" s="23">
        <v>4775.4799999999959</v>
      </c>
      <c r="H59" t="str">
        <f t="shared" si="0"/>
        <v/>
      </c>
    </row>
    <row r="60" spans="1:8">
      <c r="A60" s="8" t="s">
        <v>328</v>
      </c>
      <c r="B60" s="1" t="s">
        <v>22</v>
      </c>
      <c r="C60" s="1" t="s">
        <v>117</v>
      </c>
      <c r="D60" s="1" t="s">
        <v>38</v>
      </c>
      <c r="E60" s="1" t="s">
        <v>346</v>
      </c>
      <c r="F60" s="22" t="s">
        <v>85</v>
      </c>
      <c r="G60" s="23">
        <v>330.42000000000007</v>
      </c>
      <c r="H60" t="str">
        <f t="shared" si="0"/>
        <v/>
      </c>
    </row>
    <row r="61" spans="1:8" hidden="1">
      <c r="F61" s="22"/>
      <c r="G61" s="22"/>
      <c r="H61" t="str">
        <f t="shared" si="0"/>
        <v>EMPTY</v>
      </c>
    </row>
    <row r="62" spans="1:8" hidden="1">
      <c r="A62" s="8" t="s">
        <v>347</v>
      </c>
      <c r="B62" s="1" t="s">
        <v>6</v>
      </c>
      <c r="C62" s="1" t="s">
        <v>83</v>
      </c>
      <c r="D62" s="1" t="s">
        <v>36</v>
      </c>
      <c r="E62" s="1" t="s">
        <v>348</v>
      </c>
      <c r="F62" s="22" t="s">
        <v>85</v>
      </c>
      <c r="G62" s="22" t="s">
        <v>85</v>
      </c>
      <c r="H62" t="str">
        <f t="shared" si="0"/>
        <v>EMPTY</v>
      </c>
    </row>
    <row r="63" spans="1:8" hidden="1">
      <c r="A63" s="8" t="s">
        <v>347</v>
      </c>
      <c r="B63" s="1" t="s">
        <v>23</v>
      </c>
      <c r="C63" s="1" t="s">
        <v>86</v>
      </c>
      <c r="D63" s="1" t="s">
        <v>36</v>
      </c>
      <c r="E63" s="1" t="s">
        <v>349</v>
      </c>
      <c r="F63" s="22" t="s">
        <v>85</v>
      </c>
      <c r="G63" s="22" t="s">
        <v>85</v>
      </c>
      <c r="H63" t="str">
        <f t="shared" si="0"/>
        <v>EMPTY</v>
      </c>
    </row>
    <row r="64" spans="1:8" hidden="1">
      <c r="A64" s="8" t="s">
        <v>347</v>
      </c>
      <c r="B64" s="1" t="s">
        <v>7</v>
      </c>
      <c r="C64" s="1" t="s">
        <v>88</v>
      </c>
      <c r="D64" s="1" t="s">
        <v>36</v>
      </c>
      <c r="E64" s="1" t="s">
        <v>350</v>
      </c>
      <c r="F64" s="22" t="s">
        <v>85</v>
      </c>
      <c r="G64" s="22" t="s">
        <v>85</v>
      </c>
      <c r="H64" t="str">
        <f t="shared" si="0"/>
        <v>EMPTY</v>
      </c>
    </row>
    <row r="65" spans="1:8" hidden="1">
      <c r="A65" s="8" t="s">
        <v>347</v>
      </c>
      <c r="B65" s="1" t="s">
        <v>8</v>
      </c>
      <c r="C65" s="1" t="s">
        <v>90</v>
      </c>
      <c r="D65" s="1" t="s">
        <v>36</v>
      </c>
      <c r="E65" s="1" t="s">
        <v>351</v>
      </c>
      <c r="F65" s="22" t="s">
        <v>85</v>
      </c>
      <c r="G65" s="22" t="s">
        <v>85</v>
      </c>
      <c r="H65" t="str">
        <f t="shared" si="0"/>
        <v>EMPTY</v>
      </c>
    </row>
    <row r="66" spans="1:8" hidden="1">
      <c r="A66" s="8" t="s">
        <v>347</v>
      </c>
      <c r="B66" s="1" t="s">
        <v>9</v>
      </c>
      <c r="C66" s="1" t="s">
        <v>92</v>
      </c>
      <c r="D66" s="1" t="s">
        <v>36</v>
      </c>
      <c r="E66" s="1" t="s">
        <v>352</v>
      </c>
      <c r="F66" s="22" t="s">
        <v>85</v>
      </c>
      <c r="G66" s="22" t="s">
        <v>85</v>
      </c>
      <c r="H66" t="str">
        <f t="shared" si="0"/>
        <v>EMPTY</v>
      </c>
    </row>
    <row r="67" spans="1:8" hidden="1">
      <c r="A67" s="8" t="s">
        <v>347</v>
      </c>
      <c r="B67" s="1" t="s">
        <v>10</v>
      </c>
      <c r="C67" s="1" t="s">
        <v>94</v>
      </c>
      <c r="D67" s="1" t="s">
        <v>36</v>
      </c>
      <c r="E67" s="1" t="s">
        <v>353</v>
      </c>
      <c r="F67" s="22" t="s">
        <v>85</v>
      </c>
      <c r="G67" s="22" t="s">
        <v>85</v>
      </c>
      <c r="H67" t="str">
        <f t="shared" si="0"/>
        <v>EMPTY</v>
      </c>
    </row>
    <row r="68" spans="1:8" hidden="1">
      <c r="A68" s="8" t="s">
        <v>347</v>
      </c>
      <c r="B68" s="1" t="s">
        <v>11</v>
      </c>
      <c r="C68" s="1" t="s">
        <v>96</v>
      </c>
      <c r="D68" s="1" t="s">
        <v>36</v>
      </c>
      <c r="E68" s="1" t="s">
        <v>354</v>
      </c>
      <c r="F68" s="22" t="s">
        <v>85</v>
      </c>
      <c r="G68" s="22" t="s">
        <v>85</v>
      </c>
      <c r="H68" t="str">
        <f t="shared" si="0"/>
        <v>EMPTY</v>
      </c>
    </row>
    <row r="69" spans="1:8" hidden="1">
      <c r="A69" s="8" t="s">
        <v>347</v>
      </c>
      <c r="B69" s="1" t="s">
        <v>12</v>
      </c>
      <c r="C69" s="1" t="s">
        <v>98</v>
      </c>
      <c r="D69" s="1" t="s">
        <v>36</v>
      </c>
      <c r="E69" s="1" t="s">
        <v>355</v>
      </c>
      <c r="F69" s="22" t="s">
        <v>85</v>
      </c>
      <c r="G69" s="22" t="s">
        <v>85</v>
      </c>
      <c r="H69" t="str">
        <f t="shared" ref="H69:H132" si="1">IF(AND(F69="",G69=""),"EMPTY","")</f>
        <v>EMPTY</v>
      </c>
    </row>
    <row r="70" spans="1:8" hidden="1">
      <c r="A70" s="8" t="s">
        <v>347</v>
      </c>
      <c r="B70" s="1" t="s">
        <v>13</v>
      </c>
      <c r="C70" s="1" t="s">
        <v>72</v>
      </c>
      <c r="D70" s="1" t="s">
        <v>36</v>
      </c>
      <c r="E70" s="1" t="s">
        <v>356</v>
      </c>
      <c r="F70" s="22" t="s">
        <v>85</v>
      </c>
      <c r="G70" s="22" t="s">
        <v>85</v>
      </c>
      <c r="H70" t="str">
        <f t="shared" si="1"/>
        <v>EMPTY</v>
      </c>
    </row>
    <row r="71" spans="1:8" hidden="1">
      <c r="A71" s="8" t="s">
        <v>347</v>
      </c>
      <c r="B71" s="1" t="s">
        <v>14</v>
      </c>
      <c r="C71" s="1" t="s">
        <v>101</v>
      </c>
      <c r="D71" s="1" t="s">
        <v>36</v>
      </c>
      <c r="E71" s="1" t="s">
        <v>357</v>
      </c>
      <c r="F71" s="22" t="s">
        <v>85</v>
      </c>
      <c r="G71" s="22" t="s">
        <v>85</v>
      </c>
      <c r="H71" t="str">
        <f t="shared" si="1"/>
        <v>EMPTY</v>
      </c>
    </row>
    <row r="72" spans="1:8" hidden="1">
      <c r="A72" s="8" t="s">
        <v>347</v>
      </c>
      <c r="B72" s="1" t="s">
        <v>15</v>
      </c>
      <c r="C72" s="1" t="s">
        <v>103</v>
      </c>
      <c r="D72" s="1" t="s">
        <v>36</v>
      </c>
      <c r="E72" s="1" t="s">
        <v>358</v>
      </c>
      <c r="F72" s="22" t="s">
        <v>85</v>
      </c>
      <c r="G72" s="22" t="s">
        <v>85</v>
      </c>
      <c r="H72" t="str">
        <f t="shared" si="1"/>
        <v>EMPTY</v>
      </c>
    </row>
    <row r="73" spans="1:8" hidden="1">
      <c r="A73" s="8" t="s">
        <v>347</v>
      </c>
      <c r="B73" s="1" t="s">
        <v>16</v>
      </c>
      <c r="C73" s="1" t="s">
        <v>105</v>
      </c>
      <c r="D73" s="1" t="s">
        <v>36</v>
      </c>
      <c r="E73" s="1" t="s">
        <v>359</v>
      </c>
      <c r="F73" s="22" t="s">
        <v>85</v>
      </c>
      <c r="G73" s="22" t="s">
        <v>85</v>
      </c>
      <c r="H73" t="str">
        <f t="shared" si="1"/>
        <v>EMPTY</v>
      </c>
    </row>
    <row r="74" spans="1:8" hidden="1">
      <c r="A74" s="8" t="s">
        <v>347</v>
      </c>
      <c r="B74" s="1" t="s">
        <v>17</v>
      </c>
      <c r="C74" s="1" t="s">
        <v>107</v>
      </c>
      <c r="D74" s="1" t="s">
        <v>36</v>
      </c>
      <c r="E74" s="1" t="s">
        <v>360</v>
      </c>
      <c r="F74" s="22" t="s">
        <v>85</v>
      </c>
      <c r="G74" s="22" t="s">
        <v>85</v>
      </c>
      <c r="H74" t="str">
        <f t="shared" si="1"/>
        <v>EMPTY</v>
      </c>
    </row>
    <row r="75" spans="1:8" hidden="1">
      <c r="A75" s="8" t="s">
        <v>347</v>
      </c>
      <c r="B75" s="1" t="s">
        <v>18</v>
      </c>
      <c r="C75" s="1" t="s">
        <v>109</v>
      </c>
      <c r="D75" s="1" t="s">
        <v>36</v>
      </c>
      <c r="E75" s="1" t="s">
        <v>361</v>
      </c>
      <c r="F75" s="22" t="s">
        <v>85</v>
      </c>
      <c r="G75" s="22" t="s">
        <v>85</v>
      </c>
      <c r="H75" t="str">
        <f t="shared" si="1"/>
        <v>EMPTY</v>
      </c>
    </row>
    <row r="76" spans="1:8" hidden="1">
      <c r="A76" s="8" t="s">
        <v>347</v>
      </c>
      <c r="B76" s="1" t="s">
        <v>19</v>
      </c>
      <c r="C76" s="1" t="s">
        <v>111</v>
      </c>
      <c r="D76" s="1" t="s">
        <v>36</v>
      </c>
      <c r="E76" s="1" t="s">
        <v>362</v>
      </c>
      <c r="F76" s="22" t="s">
        <v>85</v>
      </c>
      <c r="G76" s="22" t="s">
        <v>85</v>
      </c>
      <c r="H76" t="str">
        <f t="shared" si="1"/>
        <v>EMPTY</v>
      </c>
    </row>
    <row r="77" spans="1:8" hidden="1">
      <c r="A77" s="8" t="s">
        <v>347</v>
      </c>
      <c r="B77" s="1" t="s">
        <v>20</v>
      </c>
      <c r="C77" s="1" t="s">
        <v>113</v>
      </c>
      <c r="D77" s="1" t="s">
        <v>36</v>
      </c>
      <c r="E77" s="1" t="s">
        <v>363</v>
      </c>
      <c r="F77" s="22" t="s">
        <v>85</v>
      </c>
      <c r="G77" s="22" t="s">
        <v>85</v>
      </c>
      <c r="H77" t="str">
        <f t="shared" si="1"/>
        <v>EMPTY</v>
      </c>
    </row>
    <row r="78" spans="1:8" hidden="1">
      <c r="A78" s="8" t="s">
        <v>347</v>
      </c>
      <c r="B78" s="1" t="s">
        <v>21</v>
      </c>
      <c r="C78" s="1" t="s">
        <v>115</v>
      </c>
      <c r="D78" s="1" t="s">
        <v>36</v>
      </c>
      <c r="E78" s="1" t="s">
        <v>364</v>
      </c>
      <c r="F78" s="22" t="s">
        <v>85</v>
      </c>
      <c r="G78" s="22" t="s">
        <v>85</v>
      </c>
      <c r="H78" t="str">
        <f t="shared" si="1"/>
        <v>EMPTY</v>
      </c>
    </row>
    <row r="79" spans="1:8" hidden="1">
      <c r="A79" s="8" t="s">
        <v>347</v>
      </c>
      <c r="B79" s="1" t="s">
        <v>22</v>
      </c>
      <c r="C79" s="1" t="s">
        <v>117</v>
      </c>
      <c r="D79" s="1" t="s">
        <v>36</v>
      </c>
      <c r="E79" s="1" t="s">
        <v>365</v>
      </c>
      <c r="F79" s="22" t="s">
        <v>85</v>
      </c>
      <c r="G79" s="22" t="s">
        <v>85</v>
      </c>
      <c r="H79" t="str">
        <f t="shared" si="1"/>
        <v>EMPTY</v>
      </c>
    </row>
    <row r="80" spans="1:8" hidden="1">
      <c r="F80" s="22"/>
      <c r="G80" s="22"/>
      <c r="H80" t="str">
        <f t="shared" si="1"/>
        <v>EMPTY</v>
      </c>
    </row>
    <row r="81" spans="1:8" hidden="1">
      <c r="A81" s="8" t="s">
        <v>366</v>
      </c>
      <c r="B81" s="1" t="s">
        <v>6</v>
      </c>
      <c r="C81" s="1" t="s">
        <v>83</v>
      </c>
      <c r="D81" s="1" t="s">
        <v>34</v>
      </c>
      <c r="E81" s="1" t="s">
        <v>367</v>
      </c>
      <c r="F81" s="22" t="s">
        <v>85</v>
      </c>
      <c r="G81" s="22" t="s">
        <v>85</v>
      </c>
      <c r="H81" t="str">
        <f t="shared" si="1"/>
        <v>EMPTY</v>
      </c>
    </row>
    <row r="82" spans="1:8">
      <c r="A82" s="8" t="s">
        <v>366</v>
      </c>
      <c r="B82" s="1" t="s">
        <v>23</v>
      </c>
      <c r="C82" s="1" t="s">
        <v>86</v>
      </c>
      <c r="D82" s="1" t="s">
        <v>34</v>
      </c>
      <c r="E82" s="1" t="s">
        <v>368</v>
      </c>
      <c r="F82" s="22" t="s">
        <v>85</v>
      </c>
      <c r="G82" s="23">
        <v>54.630000000000109</v>
      </c>
      <c r="H82" t="str">
        <f t="shared" si="1"/>
        <v/>
      </c>
    </row>
    <row r="83" spans="1:8">
      <c r="A83" s="8" t="s">
        <v>366</v>
      </c>
      <c r="B83" s="1" t="s">
        <v>7</v>
      </c>
      <c r="C83" s="1" t="s">
        <v>88</v>
      </c>
      <c r="D83" s="1" t="s">
        <v>34</v>
      </c>
      <c r="E83" s="1" t="s">
        <v>369</v>
      </c>
      <c r="F83" s="22" t="s">
        <v>85</v>
      </c>
      <c r="G83" s="23">
        <v>384.01</v>
      </c>
      <c r="H83" t="str">
        <f t="shared" si="1"/>
        <v/>
      </c>
    </row>
    <row r="84" spans="1:8" hidden="1">
      <c r="A84" s="8" t="s">
        <v>366</v>
      </c>
      <c r="B84" s="1" t="s">
        <v>8</v>
      </c>
      <c r="C84" s="1" t="s">
        <v>90</v>
      </c>
      <c r="D84" s="1" t="s">
        <v>34</v>
      </c>
      <c r="E84" s="1" t="s">
        <v>370</v>
      </c>
      <c r="F84" s="22" t="s">
        <v>85</v>
      </c>
      <c r="G84" s="22" t="s">
        <v>85</v>
      </c>
      <c r="H84" t="str">
        <f t="shared" si="1"/>
        <v>EMPTY</v>
      </c>
    </row>
    <row r="85" spans="1:8">
      <c r="A85" s="8" t="s">
        <v>366</v>
      </c>
      <c r="B85" s="1" t="s">
        <v>9</v>
      </c>
      <c r="C85" s="1" t="s">
        <v>92</v>
      </c>
      <c r="D85" s="1" t="s">
        <v>34</v>
      </c>
      <c r="E85" s="1" t="s">
        <v>371</v>
      </c>
      <c r="F85" s="22" t="s">
        <v>85</v>
      </c>
      <c r="G85" s="23">
        <v>103.31999999999971</v>
      </c>
      <c r="H85" t="str">
        <f t="shared" si="1"/>
        <v/>
      </c>
    </row>
    <row r="86" spans="1:8">
      <c r="A86" s="8" t="s">
        <v>366</v>
      </c>
      <c r="B86" s="1" t="s">
        <v>10</v>
      </c>
      <c r="C86" s="1" t="s">
        <v>94</v>
      </c>
      <c r="D86" s="1" t="s">
        <v>34</v>
      </c>
      <c r="E86" s="1" t="s">
        <v>372</v>
      </c>
      <c r="F86" s="22" t="s">
        <v>85</v>
      </c>
      <c r="G86" s="23">
        <v>30.289999999999964</v>
      </c>
      <c r="H86" t="str">
        <f t="shared" si="1"/>
        <v/>
      </c>
    </row>
    <row r="87" spans="1:8">
      <c r="A87" s="8" t="s">
        <v>366</v>
      </c>
      <c r="B87" s="1" t="s">
        <v>11</v>
      </c>
      <c r="C87" s="1" t="s">
        <v>96</v>
      </c>
      <c r="D87" s="1" t="s">
        <v>34</v>
      </c>
      <c r="E87" s="1" t="s">
        <v>373</v>
      </c>
      <c r="F87" s="22">
        <v>8699.4800000000105</v>
      </c>
      <c r="G87" s="23" t="s">
        <v>85</v>
      </c>
      <c r="H87" t="str">
        <f t="shared" si="1"/>
        <v/>
      </c>
    </row>
    <row r="88" spans="1:8">
      <c r="A88" s="8" t="s">
        <v>366</v>
      </c>
      <c r="B88" s="1" t="s">
        <v>12</v>
      </c>
      <c r="C88" s="1" t="s">
        <v>98</v>
      </c>
      <c r="D88" s="1" t="s">
        <v>34</v>
      </c>
      <c r="E88" s="1" t="s">
        <v>374</v>
      </c>
      <c r="F88" s="22" t="s">
        <v>85</v>
      </c>
      <c r="G88" s="23">
        <v>291.1200000000008</v>
      </c>
      <c r="H88" t="str">
        <f t="shared" si="1"/>
        <v/>
      </c>
    </row>
    <row r="89" spans="1:8">
      <c r="A89" s="8" t="s">
        <v>366</v>
      </c>
      <c r="B89" s="1" t="s">
        <v>13</v>
      </c>
      <c r="C89" s="1" t="s">
        <v>72</v>
      </c>
      <c r="D89" s="1" t="s">
        <v>34</v>
      </c>
      <c r="E89" s="1" t="s">
        <v>375</v>
      </c>
      <c r="F89" s="22">
        <v>29542.670000000158</v>
      </c>
      <c r="G89" s="23" t="s">
        <v>85</v>
      </c>
      <c r="H89" t="str">
        <f t="shared" si="1"/>
        <v/>
      </c>
    </row>
    <row r="90" spans="1:8" hidden="1">
      <c r="A90" s="8" t="s">
        <v>366</v>
      </c>
      <c r="B90" s="1" t="s">
        <v>14</v>
      </c>
      <c r="C90" s="1" t="s">
        <v>101</v>
      </c>
      <c r="D90" s="1" t="s">
        <v>34</v>
      </c>
      <c r="E90" s="1" t="s">
        <v>376</v>
      </c>
      <c r="F90" s="22" t="s">
        <v>85</v>
      </c>
      <c r="G90" s="22" t="s">
        <v>85</v>
      </c>
      <c r="H90" t="str">
        <f t="shared" si="1"/>
        <v>EMPTY</v>
      </c>
    </row>
    <row r="91" spans="1:8" hidden="1">
      <c r="A91" s="8" t="s">
        <v>366</v>
      </c>
      <c r="B91" s="1" t="s">
        <v>15</v>
      </c>
      <c r="C91" s="1" t="s">
        <v>103</v>
      </c>
      <c r="D91" s="1" t="s">
        <v>34</v>
      </c>
      <c r="E91" s="1" t="s">
        <v>377</v>
      </c>
      <c r="F91" s="22" t="s">
        <v>85</v>
      </c>
      <c r="G91" s="22" t="s">
        <v>85</v>
      </c>
      <c r="H91" t="str">
        <f t="shared" si="1"/>
        <v>EMPTY</v>
      </c>
    </row>
    <row r="92" spans="1:8">
      <c r="A92" s="8" t="s">
        <v>366</v>
      </c>
      <c r="B92" s="1" t="s">
        <v>16</v>
      </c>
      <c r="C92" s="1" t="s">
        <v>105</v>
      </c>
      <c r="D92" s="1" t="s">
        <v>34</v>
      </c>
      <c r="E92" s="1" t="s">
        <v>378</v>
      </c>
      <c r="F92" s="22" t="s">
        <v>85</v>
      </c>
      <c r="G92" s="23">
        <v>79.96000000000015</v>
      </c>
      <c r="H92" t="str">
        <f t="shared" si="1"/>
        <v/>
      </c>
    </row>
    <row r="93" spans="1:8">
      <c r="A93" s="8" t="s">
        <v>366</v>
      </c>
      <c r="B93" s="1" t="s">
        <v>17</v>
      </c>
      <c r="C93" s="1" t="s">
        <v>107</v>
      </c>
      <c r="D93" s="1" t="s">
        <v>34</v>
      </c>
      <c r="E93" s="1" t="s">
        <v>379</v>
      </c>
      <c r="F93" s="22" t="s">
        <v>85</v>
      </c>
      <c r="G93" s="23">
        <v>336.96000000000049</v>
      </c>
      <c r="H93" t="str">
        <f t="shared" si="1"/>
        <v/>
      </c>
    </row>
    <row r="94" spans="1:8">
      <c r="A94" s="8" t="s">
        <v>366</v>
      </c>
      <c r="B94" s="1" t="s">
        <v>18</v>
      </c>
      <c r="C94" s="1" t="s">
        <v>109</v>
      </c>
      <c r="D94" s="1" t="s">
        <v>34</v>
      </c>
      <c r="E94" s="1" t="s">
        <v>380</v>
      </c>
      <c r="F94" s="22">
        <v>0.19000000000050932</v>
      </c>
      <c r="G94" s="23" t="s">
        <v>85</v>
      </c>
      <c r="H94" t="str">
        <f t="shared" si="1"/>
        <v/>
      </c>
    </row>
    <row r="95" spans="1:8">
      <c r="A95" s="8" t="s">
        <v>366</v>
      </c>
      <c r="B95" s="1" t="s">
        <v>19</v>
      </c>
      <c r="C95" s="1" t="s">
        <v>111</v>
      </c>
      <c r="D95" s="1" t="s">
        <v>34</v>
      </c>
      <c r="E95" s="1" t="s">
        <v>381</v>
      </c>
      <c r="F95" s="22" t="s">
        <v>85</v>
      </c>
      <c r="G95" s="23">
        <v>806.9900000000016</v>
      </c>
      <c r="H95" t="str">
        <f t="shared" si="1"/>
        <v/>
      </c>
    </row>
    <row r="96" spans="1:8">
      <c r="A96" s="8" t="s">
        <v>366</v>
      </c>
      <c r="B96" s="1" t="s">
        <v>20</v>
      </c>
      <c r="C96" s="1" t="s">
        <v>113</v>
      </c>
      <c r="D96" s="1" t="s">
        <v>34</v>
      </c>
      <c r="E96" s="1" t="s">
        <v>382</v>
      </c>
      <c r="F96" s="22" t="s">
        <v>85</v>
      </c>
      <c r="G96" s="23">
        <v>0.2000000000007276</v>
      </c>
      <c r="H96" t="str">
        <f t="shared" si="1"/>
        <v/>
      </c>
    </row>
    <row r="97" spans="1:8">
      <c r="A97" s="8" t="s">
        <v>366</v>
      </c>
      <c r="B97" s="1" t="s">
        <v>21</v>
      </c>
      <c r="C97" s="1" t="s">
        <v>115</v>
      </c>
      <c r="D97" s="1" t="s">
        <v>34</v>
      </c>
      <c r="E97" s="1" t="s">
        <v>383</v>
      </c>
      <c r="F97" s="22" t="s">
        <v>85</v>
      </c>
      <c r="G97" s="23">
        <v>2797.67</v>
      </c>
      <c r="H97" t="str">
        <f t="shared" si="1"/>
        <v/>
      </c>
    </row>
    <row r="98" spans="1:8">
      <c r="A98" s="8" t="s">
        <v>366</v>
      </c>
      <c r="B98" s="1" t="s">
        <v>22</v>
      </c>
      <c r="C98" s="1" t="s">
        <v>117</v>
      </c>
      <c r="D98" s="1" t="s">
        <v>34</v>
      </c>
      <c r="E98" s="1" t="s">
        <v>384</v>
      </c>
      <c r="F98" s="22">
        <v>65.769999999999982</v>
      </c>
      <c r="G98" s="23" t="s">
        <v>85</v>
      </c>
      <c r="H98" t="str">
        <f t="shared" si="1"/>
        <v/>
      </c>
    </row>
    <row r="99" spans="1:8" hidden="1">
      <c r="F99" s="22"/>
      <c r="G99" s="22"/>
      <c r="H99" t="str">
        <f t="shared" si="1"/>
        <v>EMPTY</v>
      </c>
    </row>
    <row r="100" spans="1:8" hidden="1">
      <c r="A100" s="8" t="s">
        <v>385</v>
      </c>
      <c r="B100" s="1" t="s">
        <v>6</v>
      </c>
      <c r="C100" s="1" t="s">
        <v>83</v>
      </c>
      <c r="D100" s="1" t="s">
        <v>25</v>
      </c>
      <c r="E100" s="1" t="s">
        <v>386</v>
      </c>
      <c r="F100" s="22" t="s">
        <v>85</v>
      </c>
      <c r="G100" s="22" t="s">
        <v>85</v>
      </c>
      <c r="H100" t="str">
        <f t="shared" si="1"/>
        <v>EMPTY</v>
      </c>
    </row>
    <row r="101" spans="1:8" hidden="1">
      <c r="A101" s="8" t="s">
        <v>385</v>
      </c>
      <c r="B101" s="1" t="s">
        <v>23</v>
      </c>
      <c r="C101" s="1" t="s">
        <v>86</v>
      </c>
      <c r="D101" s="1" t="s">
        <v>25</v>
      </c>
      <c r="E101" s="1" t="s">
        <v>387</v>
      </c>
      <c r="F101" s="22" t="s">
        <v>85</v>
      </c>
      <c r="G101" s="22" t="s">
        <v>85</v>
      </c>
      <c r="H101" t="str">
        <f t="shared" si="1"/>
        <v>EMPTY</v>
      </c>
    </row>
    <row r="102" spans="1:8" hidden="1">
      <c r="A102" s="8" t="s">
        <v>385</v>
      </c>
      <c r="B102" s="1" t="s">
        <v>7</v>
      </c>
      <c r="C102" s="1" t="s">
        <v>88</v>
      </c>
      <c r="D102" s="1" t="s">
        <v>25</v>
      </c>
      <c r="E102" s="1" t="s">
        <v>388</v>
      </c>
      <c r="F102" s="22" t="s">
        <v>85</v>
      </c>
      <c r="G102" s="22" t="s">
        <v>85</v>
      </c>
      <c r="H102" t="str">
        <f t="shared" si="1"/>
        <v>EMPTY</v>
      </c>
    </row>
    <row r="103" spans="1:8" hidden="1">
      <c r="A103" s="8" t="s">
        <v>385</v>
      </c>
      <c r="B103" s="1" t="s">
        <v>8</v>
      </c>
      <c r="C103" s="1" t="s">
        <v>90</v>
      </c>
      <c r="D103" s="1" t="s">
        <v>25</v>
      </c>
      <c r="E103" s="1" t="s">
        <v>389</v>
      </c>
      <c r="F103" s="22" t="s">
        <v>85</v>
      </c>
      <c r="G103" s="22" t="s">
        <v>85</v>
      </c>
      <c r="H103" t="str">
        <f t="shared" si="1"/>
        <v>EMPTY</v>
      </c>
    </row>
    <row r="104" spans="1:8" hidden="1">
      <c r="A104" s="8" t="s">
        <v>385</v>
      </c>
      <c r="B104" s="1" t="s">
        <v>9</v>
      </c>
      <c r="C104" s="1" t="s">
        <v>92</v>
      </c>
      <c r="D104" s="1" t="s">
        <v>25</v>
      </c>
      <c r="E104" s="1" t="s">
        <v>390</v>
      </c>
      <c r="F104" s="22" t="s">
        <v>85</v>
      </c>
      <c r="G104" s="22" t="s">
        <v>85</v>
      </c>
      <c r="H104" t="str">
        <f t="shared" si="1"/>
        <v>EMPTY</v>
      </c>
    </row>
    <row r="105" spans="1:8" hidden="1">
      <c r="A105" s="8" t="s">
        <v>385</v>
      </c>
      <c r="B105" s="1" t="s">
        <v>10</v>
      </c>
      <c r="C105" s="1" t="s">
        <v>94</v>
      </c>
      <c r="D105" s="1" t="s">
        <v>25</v>
      </c>
      <c r="E105" s="1" t="s">
        <v>391</v>
      </c>
      <c r="F105" s="22" t="s">
        <v>85</v>
      </c>
      <c r="G105" s="22" t="s">
        <v>85</v>
      </c>
      <c r="H105" t="str">
        <f t="shared" si="1"/>
        <v>EMPTY</v>
      </c>
    </row>
    <row r="106" spans="1:8">
      <c r="A106" s="8" t="s">
        <v>385</v>
      </c>
      <c r="B106" s="1" t="s">
        <v>11</v>
      </c>
      <c r="C106" s="1" t="s">
        <v>96</v>
      </c>
      <c r="D106" s="1" t="s">
        <v>25</v>
      </c>
      <c r="E106" s="1" t="s">
        <v>392</v>
      </c>
      <c r="F106" s="22" t="s">
        <v>85</v>
      </c>
      <c r="G106" s="23">
        <v>9695.75</v>
      </c>
      <c r="H106" t="str">
        <f t="shared" si="1"/>
        <v/>
      </c>
    </row>
    <row r="107" spans="1:8" hidden="1">
      <c r="A107" s="8" t="s">
        <v>385</v>
      </c>
      <c r="B107" s="1" t="s">
        <v>12</v>
      </c>
      <c r="C107" s="1" t="s">
        <v>98</v>
      </c>
      <c r="D107" s="1" t="s">
        <v>25</v>
      </c>
      <c r="E107" s="1" t="s">
        <v>393</v>
      </c>
      <c r="F107" s="22" t="s">
        <v>85</v>
      </c>
      <c r="G107" s="22" t="s">
        <v>85</v>
      </c>
      <c r="H107" t="str">
        <f t="shared" si="1"/>
        <v>EMPTY</v>
      </c>
    </row>
    <row r="108" spans="1:8">
      <c r="A108" s="8" t="s">
        <v>385</v>
      </c>
      <c r="B108" s="1" t="s">
        <v>13</v>
      </c>
      <c r="C108" s="1" t="s">
        <v>72</v>
      </c>
      <c r="D108" s="1" t="s">
        <v>25</v>
      </c>
      <c r="E108" s="1" t="s">
        <v>394</v>
      </c>
      <c r="F108" s="22" t="s">
        <v>85</v>
      </c>
      <c r="G108" s="23">
        <v>41246.050000000003</v>
      </c>
      <c r="H108" t="str">
        <f t="shared" si="1"/>
        <v/>
      </c>
    </row>
    <row r="109" spans="1:8" hidden="1">
      <c r="A109" s="8" t="s">
        <v>385</v>
      </c>
      <c r="B109" s="1" t="s">
        <v>14</v>
      </c>
      <c r="C109" s="1" t="s">
        <v>101</v>
      </c>
      <c r="D109" s="1" t="s">
        <v>25</v>
      </c>
      <c r="E109" s="1" t="s">
        <v>395</v>
      </c>
      <c r="F109" s="22" t="s">
        <v>85</v>
      </c>
      <c r="G109" s="22" t="s">
        <v>85</v>
      </c>
      <c r="H109" t="str">
        <f t="shared" si="1"/>
        <v>EMPTY</v>
      </c>
    </row>
    <row r="110" spans="1:8" hidden="1">
      <c r="A110" s="8" t="s">
        <v>385</v>
      </c>
      <c r="B110" s="1" t="s">
        <v>15</v>
      </c>
      <c r="C110" s="1" t="s">
        <v>103</v>
      </c>
      <c r="D110" s="1" t="s">
        <v>25</v>
      </c>
      <c r="E110" s="1" t="s">
        <v>396</v>
      </c>
      <c r="F110" s="22" t="s">
        <v>85</v>
      </c>
      <c r="G110" s="22" t="s">
        <v>85</v>
      </c>
      <c r="H110" t="str">
        <f t="shared" si="1"/>
        <v>EMPTY</v>
      </c>
    </row>
    <row r="111" spans="1:8" hidden="1">
      <c r="A111" s="8" t="s">
        <v>385</v>
      </c>
      <c r="B111" s="1" t="s">
        <v>16</v>
      </c>
      <c r="C111" s="1" t="s">
        <v>105</v>
      </c>
      <c r="D111" s="1" t="s">
        <v>25</v>
      </c>
      <c r="E111" s="1" t="s">
        <v>397</v>
      </c>
      <c r="F111" s="22" t="s">
        <v>85</v>
      </c>
      <c r="G111" s="22" t="s">
        <v>85</v>
      </c>
      <c r="H111" t="str">
        <f t="shared" si="1"/>
        <v>EMPTY</v>
      </c>
    </row>
    <row r="112" spans="1:8" hidden="1">
      <c r="A112" s="8" t="s">
        <v>385</v>
      </c>
      <c r="B112" s="1" t="s">
        <v>17</v>
      </c>
      <c r="C112" s="1" t="s">
        <v>107</v>
      </c>
      <c r="D112" s="1" t="s">
        <v>25</v>
      </c>
      <c r="E112" s="1" t="s">
        <v>398</v>
      </c>
      <c r="F112" s="22" t="s">
        <v>85</v>
      </c>
      <c r="G112" s="22" t="s">
        <v>85</v>
      </c>
      <c r="H112" t="str">
        <f t="shared" si="1"/>
        <v>EMPTY</v>
      </c>
    </row>
    <row r="113" spans="1:8" hidden="1">
      <c r="A113" s="8" t="s">
        <v>385</v>
      </c>
      <c r="B113" s="1" t="s">
        <v>18</v>
      </c>
      <c r="C113" s="1" t="s">
        <v>109</v>
      </c>
      <c r="D113" s="1" t="s">
        <v>25</v>
      </c>
      <c r="E113" s="1" t="s">
        <v>399</v>
      </c>
      <c r="F113" s="22" t="s">
        <v>85</v>
      </c>
      <c r="G113" s="22" t="s">
        <v>85</v>
      </c>
      <c r="H113" t="str">
        <f t="shared" si="1"/>
        <v>EMPTY</v>
      </c>
    </row>
    <row r="114" spans="1:8" hidden="1">
      <c r="A114" s="8" t="s">
        <v>385</v>
      </c>
      <c r="B114" s="1" t="s">
        <v>19</v>
      </c>
      <c r="C114" s="1" t="s">
        <v>111</v>
      </c>
      <c r="D114" s="1" t="s">
        <v>25</v>
      </c>
      <c r="E114" s="1" t="s">
        <v>400</v>
      </c>
      <c r="F114" s="22" t="s">
        <v>85</v>
      </c>
      <c r="G114" s="22" t="s">
        <v>85</v>
      </c>
      <c r="H114" t="str">
        <f t="shared" si="1"/>
        <v>EMPTY</v>
      </c>
    </row>
    <row r="115" spans="1:8" hidden="1">
      <c r="A115" s="8" t="s">
        <v>385</v>
      </c>
      <c r="B115" s="1" t="s">
        <v>20</v>
      </c>
      <c r="C115" s="1" t="s">
        <v>113</v>
      </c>
      <c r="D115" s="1" t="s">
        <v>25</v>
      </c>
      <c r="E115" s="1" t="s">
        <v>401</v>
      </c>
      <c r="F115" s="22" t="s">
        <v>85</v>
      </c>
      <c r="G115" s="22" t="s">
        <v>85</v>
      </c>
      <c r="H115" t="str">
        <f t="shared" si="1"/>
        <v>EMPTY</v>
      </c>
    </row>
    <row r="116" spans="1:8" hidden="1">
      <c r="A116" s="8" t="s">
        <v>385</v>
      </c>
      <c r="B116" s="1" t="s">
        <v>21</v>
      </c>
      <c r="C116" s="1" t="s">
        <v>115</v>
      </c>
      <c r="D116" s="1" t="s">
        <v>25</v>
      </c>
      <c r="E116" s="1" t="s">
        <v>402</v>
      </c>
      <c r="F116" s="22" t="s">
        <v>85</v>
      </c>
      <c r="G116" s="22" t="s">
        <v>85</v>
      </c>
      <c r="H116" t="str">
        <f t="shared" si="1"/>
        <v>EMPTY</v>
      </c>
    </row>
    <row r="117" spans="1:8" hidden="1">
      <c r="A117" s="8" t="s">
        <v>385</v>
      </c>
      <c r="B117" s="1" t="s">
        <v>22</v>
      </c>
      <c r="C117" s="1" t="s">
        <v>117</v>
      </c>
      <c r="D117" s="1" t="s">
        <v>25</v>
      </c>
      <c r="E117" s="1" t="s">
        <v>403</v>
      </c>
      <c r="F117" s="22" t="s">
        <v>85</v>
      </c>
      <c r="G117" s="22" t="s">
        <v>85</v>
      </c>
      <c r="H117" t="str">
        <f t="shared" si="1"/>
        <v>EMPTY</v>
      </c>
    </row>
    <row r="118" spans="1:8" hidden="1">
      <c r="F118" s="22"/>
      <c r="G118" s="22"/>
      <c r="H118" t="str">
        <f t="shared" si="1"/>
        <v>EMPTY</v>
      </c>
    </row>
    <row r="119" spans="1:8" hidden="1">
      <c r="A119" s="8" t="s">
        <v>404</v>
      </c>
      <c r="B119" s="1" t="s">
        <v>6</v>
      </c>
      <c r="C119" s="1" t="s">
        <v>83</v>
      </c>
      <c r="D119" s="1" t="s">
        <v>27</v>
      </c>
      <c r="E119" s="1" t="s">
        <v>405</v>
      </c>
      <c r="F119" s="22" t="s">
        <v>85</v>
      </c>
      <c r="G119" s="22" t="s">
        <v>85</v>
      </c>
      <c r="H119" t="str">
        <f t="shared" si="1"/>
        <v>EMPTY</v>
      </c>
    </row>
    <row r="120" spans="1:8">
      <c r="A120" s="8" t="s">
        <v>404</v>
      </c>
      <c r="B120" s="1" t="s">
        <v>23</v>
      </c>
      <c r="C120" s="1" t="s">
        <v>86</v>
      </c>
      <c r="D120" s="1" t="s">
        <v>27</v>
      </c>
      <c r="E120" s="1" t="s">
        <v>406</v>
      </c>
      <c r="F120" s="22" t="s">
        <v>85</v>
      </c>
      <c r="G120" s="23">
        <v>852.47000000000116</v>
      </c>
      <c r="H120" t="str">
        <f t="shared" si="1"/>
        <v/>
      </c>
    </row>
    <row r="121" spans="1:8" hidden="1">
      <c r="A121" s="8" t="s">
        <v>404</v>
      </c>
      <c r="B121" s="1" t="s">
        <v>7</v>
      </c>
      <c r="C121" s="1" t="s">
        <v>88</v>
      </c>
      <c r="D121" s="1" t="s">
        <v>27</v>
      </c>
      <c r="E121" s="1" t="s">
        <v>407</v>
      </c>
      <c r="F121" s="22" t="s">
        <v>85</v>
      </c>
      <c r="G121" s="22" t="s">
        <v>85</v>
      </c>
      <c r="H121" t="str">
        <f t="shared" si="1"/>
        <v>EMPTY</v>
      </c>
    </row>
    <row r="122" spans="1:8" hidden="1">
      <c r="A122" s="8" t="s">
        <v>404</v>
      </c>
      <c r="B122" s="1" t="s">
        <v>8</v>
      </c>
      <c r="C122" s="1" t="s">
        <v>90</v>
      </c>
      <c r="D122" s="1" t="s">
        <v>27</v>
      </c>
      <c r="E122" s="1" t="s">
        <v>408</v>
      </c>
      <c r="F122" s="22" t="s">
        <v>85</v>
      </c>
      <c r="G122" s="22" t="s">
        <v>85</v>
      </c>
      <c r="H122" t="str">
        <f t="shared" si="1"/>
        <v>EMPTY</v>
      </c>
    </row>
    <row r="123" spans="1:8">
      <c r="A123" s="8" t="s">
        <v>404</v>
      </c>
      <c r="B123" s="1" t="s">
        <v>9</v>
      </c>
      <c r="C123" s="1" t="s">
        <v>92</v>
      </c>
      <c r="D123" s="1" t="s">
        <v>27</v>
      </c>
      <c r="E123" s="1" t="s">
        <v>409</v>
      </c>
      <c r="F123" s="22" t="s">
        <v>85</v>
      </c>
      <c r="G123" s="23">
        <v>2637.3499999999985</v>
      </c>
      <c r="H123" t="str">
        <f t="shared" si="1"/>
        <v/>
      </c>
    </row>
    <row r="124" spans="1:8">
      <c r="A124" s="8" t="s">
        <v>404</v>
      </c>
      <c r="B124" s="1" t="s">
        <v>10</v>
      </c>
      <c r="C124" s="1" t="s">
        <v>94</v>
      </c>
      <c r="D124" s="1" t="s">
        <v>27</v>
      </c>
      <c r="E124" s="1" t="s">
        <v>410</v>
      </c>
      <c r="F124" s="22" t="s">
        <v>85</v>
      </c>
      <c r="G124" s="23">
        <v>262.48999999999978</v>
      </c>
      <c r="H124" t="str">
        <f t="shared" si="1"/>
        <v/>
      </c>
    </row>
    <row r="125" spans="1:8" hidden="1">
      <c r="A125" s="8" t="s">
        <v>404</v>
      </c>
      <c r="B125" s="1" t="s">
        <v>11</v>
      </c>
      <c r="C125" s="1" t="s">
        <v>96</v>
      </c>
      <c r="D125" s="1" t="s">
        <v>27</v>
      </c>
      <c r="E125" s="1" t="s">
        <v>411</v>
      </c>
      <c r="F125" s="22" t="s">
        <v>85</v>
      </c>
      <c r="G125" s="22" t="s">
        <v>85</v>
      </c>
      <c r="H125" t="str">
        <f t="shared" si="1"/>
        <v>EMPTY</v>
      </c>
    </row>
    <row r="126" spans="1:8" hidden="1">
      <c r="A126" s="8" t="s">
        <v>404</v>
      </c>
      <c r="B126" s="1" t="s">
        <v>12</v>
      </c>
      <c r="C126" s="1" t="s">
        <v>98</v>
      </c>
      <c r="D126" s="1" t="s">
        <v>27</v>
      </c>
      <c r="E126" s="1" t="s">
        <v>412</v>
      </c>
      <c r="F126" s="22" t="s">
        <v>85</v>
      </c>
      <c r="G126" s="22" t="s">
        <v>85</v>
      </c>
      <c r="H126" t="str">
        <f t="shared" si="1"/>
        <v>EMPTY</v>
      </c>
    </row>
    <row r="127" spans="1:8" hidden="1">
      <c r="A127" s="8" t="s">
        <v>404</v>
      </c>
      <c r="B127" s="1" t="s">
        <v>13</v>
      </c>
      <c r="C127" s="1" t="s">
        <v>72</v>
      </c>
      <c r="D127" s="1" t="s">
        <v>27</v>
      </c>
      <c r="E127" s="1" t="s">
        <v>413</v>
      </c>
      <c r="F127" s="22" t="s">
        <v>85</v>
      </c>
      <c r="G127" s="22" t="s">
        <v>85</v>
      </c>
      <c r="H127" t="str">
        <f t="shared" si="1"/>
        <v>EMPTY</v>
      </c>
    </row>
    <row r="128" spans="1:8" hidden="1">
      <c r="A128" s="8" t="s">
        <v>404</v>
      </c>
      <c r="B128" s="1" t="s">
        <v>14</v>
      </c>
      <c r="C128" s="1" t="s">
        <v>101</v>
      </c>
      <c r="D128" s="1" t="s">
        <v>27</v>
      </c>
      <c r="E128" s="1" t="s">
        <v>414</v>
      </c>
      <c r="F128" s="22" t="s">
        <v>85</v>
      </c>
      <c r="G128" s="22" t="s">
        <v>85</v>
      </c>
      <c r="H128" t="str">
        <f t="shared" si="1"/>
        <v>EMPTY</v>
      </c>
    </row>
    <row r="129" spans="1:8" hidden="1">
      <c r="A129" s="8" t="s">
        <v>404</v>
      </c>
      <c r="B129" s="1" t="s">
        <v>15</v>
      </c>
      <c r="C129" s="1" t="s">
        <v>103</v>
      </c>
      <c r="D129" s="1" t="s">
        <v>27</v>
      </c>
      <c r="E129" s="1" t="s">
        <v>415</v>
      </c>
      <c r="F129" s="22" t="s">
        <v>85</v>
      </c>
      <c r="G129" s="22" t="s">
        <v>85</v>
      </c>
      <c r="H129" t="str">
        <f t="shared" si="1"/>
        <v>EMPTY</v>
      </c>
    </row>
    <row r="130" spans="1:8" hidden="1">
      <c r="A130" s="8" t="s">
        <v>404</v>
      </c>
      <c r="B130" s="1" t="s">
        <v>16</v>
      </c>
      <c r="C130" s="1" t="s">
        <v>105</v>
      </c>
      <c r="D130" s="1" t="s">
        <v>27</v>
      </c>
      <c r="E130" s="1" t="s">
        <v>416</v>
      </c>
      <c r="F130" s="22" t="s">
        <v>85</v>
      </c>
      <c r="G130" s="22" t="s">
        <v>85</v>
      </c>
      <c r="H130" t="str">
        <f t="shared" si="1"/>
        <v>EMPTY</v>
      </c>
    </row>
    <row r="131" spans="1:8">
      <c r="A131" s="8" t="s">
        <v>404</v>
      </c>
      <c r="B131" s="1" t="s">
        <v>17</v>
      </c>
      <c r="C131" s="1" t="s">
        <v>107</v>
      </c>
      <c r="D131" s="1" t="s">
        <v>27</v>
      </c>
      <c r="E131" s="1" t="s">
        <v>417</v>
      </c>
      <c r="F131" s="22" t="s">
        <v>85</v>
      </c>
      <c r="G131" s="23">
        <v>1129.0399999999991</v>
      </c>
      <c r="H131" t="str">
        <f t="shared" si="1"/>
        <v/>
      </c>
    </row>
    <row r="132" spans="1:8">
      <c r="A132" s="8" t="s">
        <v>404</v>
      </c>
      <c r="B132" s="1" t="s">
        <v>18</v>
      </c>
      <c r="C132" s="1" t="s">
        <v>109</v>
      </c>
      <c r="D132" s="1" t="s">
        <v>27</v>
      </c>
      <c r="E132" s="1" t="s">
        <v>418</v>
      </c>
      <c r="F132" s="22" t="s">
        <v>85</v>
      </c>
      <c r="G132" s="23">
        <v>1842.5199999999986</v>
      </c>
      <c r="H132" t="str">
        <f t="shared" si="1"/>
        <v/>
      </c>
    </row>
    <row r="133" spans="1:8">
      <c r="A133" s="8" t="s">
        <v>404</v>
      </c>
      <c r="B133" s="1" t="s">
        <v>19</v>
      </c>
      <c r="C133" s="1" t="s">
        <v>111</v>
      </c>
      <c r="D133" s="1" t="s">
        <v>27</v>
      </c>
      <c r="E133" s="1" t="s">
        <v>419</v>
      </c>
      <c r="F133" s="22" t="s">
        <v>85</v>
      </c>
      <c r="G133" s="23">
        <v>3619.2099999999991</v>
      </c>
      <c r="H133" t="str">
        <f t="shared" ref="H133:H195" si="2">IF(AND(F133="",G133=""),"EMPTY","")</f>
        <v/>
      </c>
    </row>
    <row r="134" spans="1:8">
      <c r="A134" s="8" t="s">
        <v>404</v>
      </c>
      <c r="B134" s="1" t="s">
        <v>20</v>
      </c>
      <c r="C134" s="1" t="s">
        <v>113</v>
      </c>
      <c r="D134" s="1" t="s">
        <v>27</v>
      </c>
      <c r="E134" s="1" t="s">
        <v>420</v>
      </c>
      <c r="F134" s="22" t="s">
        <v>85</v>
      </c>
      <c r="G134" s="23">
        <v>6004.2199999999993</v>
      </c>
      <c r="H134" t="str">
        <f t="shared" si="2"/>
        <v/>
      </c>
    </row>
    <row r="135" spans="1:8">
      <c r="A135" s="8" t="s">
        <v>404</v>
      </c>
      <c r="B135" s="1" t="s">
        <v>21</v>
      </c>
      <c r="C135" s="1" t="s">
        <v>115</v>
      </c>
      <c r="D135" s="1" t="s">
        <v>27</v>
      </c>
      <c r="E135" s="1" t="s">
        <v>421</v>
      </c>
      <c r="F135" s="22" t="s">
        <v>85</v>
      </c>
      <c r="G135" s="23">
        <v>3323.25</v>
      </c>
      <c r="H135" t="str">
        <f t="shared" si="2"/>
        <v/>
      </c>
    </row>
    <row r="136" spans="1:8" hidden="1">
      <c r="A136" s="8" t="s">
        <v>404</v>
      </c>
      <c r="B136" s="1" t="s">
        <v>22</v>
      </c>
      <c r="C136" s="1" t="s">
        <v>117</v>
      </c>
      <c r="D136" s="1" t="s">
        <v>27</v>
      </c>
      <c r="E136" s="1" t="s">
        <v>422</v>
      </c>
      <c r="F136" s="22" t="s">
        <v>85</v>
      </c>
      <c r="G136" s="22" t="s">
        <v>85</v>
      </c>
      <c r="H136" t="str">
        <f t="shared" si="2"/>
        <v>EMPTY</v>
      </c>
    </row>
    <row r="137" spans="1:8" hidden="1">
      <c r="F137" s="22"/>
      <c r="G137" s="22"/>
      <c r="H137" t="str">
        <f t="shared" si="2"/>
        <v>EMPTY</v>
      </c>
    </row>
    <row r="138" spans="1:8" hidden="1">
      <c r="A138" s="8" t="s">
        <v>423</v>
      </c>
      <c r="B138" s="1" t="s">
        <v>6</v>
      </c>
      <c r="C138" s="1" t="s">
        <v>83</v>
      </c>
      <c r="D138" s="1" t="s">
        <v>29</v>
      </c>
      <c r="E138" s="1" t="s">
        <v>424</v>
      </c>
      <c r="F138" s="22" t="s">
        <v>85</v>
      </c>
      <c r="G138" s="22" t="s">
        <v>85</v>
      </c>
      <c r="H138" t="str">
        <f t="shared" si="2"/>
        <v>EMPTY</v>
      </c>
    </row>
    <row r="139" spans="1:8">
      <c r="A139" s="8" t="s">
        <v>423</v>
      </c>
      <c r="B139" s="1" t="s">
        <v>23</v>
      </c>
      <c r="C139" s="1" t="s">
        <v>86</v>
      </c>
      <c r="D139" s="1" t="s">
        <v>29</v>
      </c>
      <c r="E139" s="1" t="s">
        <v>425</v>
      </c>
      <c r="F139" s="22" t="s">
        <v>85</v>
      </c>
      <c r="G139" s="23">
        <v>469.68000000000006</v>
      </c>
      <c r="H139" t="str">
        <f t="shared" si="2"/>
        <v/>
      </c>
    </row>
    <row r="140" spans="1:8">
      <c r="A140" s="8" t="s">
        <v>423</v>
      </c>
      <c r="B140" s="1" t="s">
        <v>7</v>
      </c>
      <c r="C140" s="1" t="s">
        <v>88</v>
      </c>
      <c r="D140" s="1" t="s">
        <v>29</v>
      </c>
      <c r="E140" s="1" t="s">
        <v>426</v>
      </c>
      <c r="F140" s="22">
        <v>672.19</v>
      </c>
      <c r="G140" s="23" t="s">
        <v>85</v>
      </c>
      <c r="H140" t="str">
        <f t="shared" si="2"/>
        <v/>
      </c>
    </row>
    <row r="141" spans="1:8" hidden="1">
      <c r="A141" s="8" t="s">
        <v>423</v>
      </c>
      <c r="B141" s="1" t="s">
        <v>8</v>
      </c>
      <c r="C141" s="1" t="s">
        <v>90</v>
      </c>
      <c r="D141" s="1" t="s">
        <v>29</v>
      </c>
      <c r="E141" s="1" t="s">
        <v>427</v>
      </c>
      <c r="F141" s="22" t="s">
        <v>85</v>
      </c>
      <c r="G141" s="22" t="s">
        <v>85</v>
      </c>
      <c r="H141" t="str">
        <f t="shared" si="2"/>
        <v>EMPTY</v>
      </c>
    </row>
    <row r="142" spans="1:8">
      <c r="A142" s="8" t="s">
        <v>423</v>
      </c>
      <c r="B142" s="1" t="s">
        <v>9</v>
      </c>
      <c r="C142" s="1" t="s">
        <v>92</v>
      </c>
      <c r="D142" s="1" t="s">
        <v>29</v>
      </c>
      <c r="E142" s="1" t="s">
        <v>428</v>
      </c>
      <c r="F142" s="22">
        <v>1130.42</v>
      </c>
      <c r="G142" s="23" t="s">
        <v>85</v>
      </c>
      <c r="H142" t="str">
        <f t="shared" si="2"/>
        <v/>
      </c>
    </row>
    <row r="143" spans="1:8">
      <c r="A143" s="8" t="s">
        <v>423</v>
      </c>
      <c r="B143" s="1" t="s">
        <v>10</v>
      </c>
      <c r="C143" s="1" t="s">
        <v>94</v>
      </c>
      <c r="D143" s="1" t="s">
        <v>29</v>
      </c>
      <c r="E143" s="1" t="s">
        <v>429</v>
      </c>
      <c r="F143" s="22">
        <v>112.51</v>
      </c>
      <c r="G143" s="23" t="s">
        <v>85</v>
      </c>
      <c r="H143" t="str">
        <f t="shared" si="2"/>
        <v/>
      </c>
    </row>
    <row r="144" spans="1:8" hidden="1">
      <c r="A144" s="8" t="s">
        <v>423</v>
      </c>
      <c r="B144" s="1" t="s">
        <v>11</v>
      </c>
      <c r="C144" s="1" t="s">
        <v>96</v>
      </c>
      <c r="D144" s="1" t="s">
        <v>29</v>
      </c>
      <c r="E144" s="1" t="s">
        <v>430</v>
      </c>
      <c r="F144" s="22" t="s">
        <v>85</v>
      </c>
      <c r="G144" s="22" t="s">
        <v>85</v>
      </c>
      <c r="H144" t="str">
        <f t="shared" si="2"/>
        <v>EMPTY</v>
      </c>
    </row>
    <row r="145" spans="1:8" hidden="1">
      <c r="A145" s="8" t="s">
        <v>423</v>
      </c>
      <c r="B145" s="1" t="s">
        <v>12</v>
      </c>
      <c r="C145" s="1" t="s">
        <v>98</v>
      </c>
      <c r="D145" s="1" t="s">
        <v>29</v>
      </c>
      <c r="E145" s="1" t="s">
        <v>431</v>
      </c>
      <c r="F145" s="22" t="s">
        <v>85</v>
      </c>
      <c r="G145" s="22" t="s">
        <v>85</v>
      </c>
      <c r="H145" t="str">
        <f t="shared" si="2"/>
        <v>EMPTY</v>
      </c>
    </row>
    <row r="146" spans="1:8" hidden="1">
      <c r="A146" s="8" t="s">
        <v>423</v>
      </c>
      <c r="B146" s="1" t="s">
        <v>13</v>
      </c>
      <c r="C146" s="1" t="s">
        <v>72</v>
      </c>
      <c r="D146" s="1" t="s">
        <v>29</v>
      </c>
      <c r="E146" s="1" t="s">
        <v>432</v>
      </c>
      <c r="F146" s="22" t="s">
        <v>85</v>
      </c>
      <c r="G146" s="22" t="s">
        <v>85</v>
      </c>
      <c r="H146" t="str">
        <f t="shared" si="2"/>
        <v>EMPTY</v>
      </c>
    </row>
    <row r="147" spans="1:8" hidden="1">
      <c r="A147" s="8" t="s">
        <v>423</v>
      </c>
      <c r="B147" s="1" t="s">
        <v>14</v>
      </c>
      <c r="C147" s="1" t="s">
        <v>101</v>
      </c>
      <c r="D147" s="1" t="s">
        <v>29</v>
      </c>
      <c r="E147" s="1" t="s">
        <v>433</v>
      </c>
      <c r="F147" s="22" t="s">
        <v>85</v>
      </c>
      <c r="G147" s="22" t="s">
        <v>85</v>
      </c>
      <c r="H147" t="str">
        <f t="shared" si="2"/>
        <v>EMPTY</v>
      </c>
    </row>
    <row r="148" spans="1:8" hidden="1">
      <c r="A148" s="8" t="s">
        <v>423</v>
      </c>
      <c r="B148" s="1" t="s">
        <v>15</v>
      </c>
      <c r="C148" s="1" t="s">
        <v>103</v>
      </c>
      <c r="D148" s="1" t="s">
        <v>29</v>
      </c>
      <c r="E148" s="1" t="s">
        <v>434</v>
      </c>
      <c r="F148" s="22" t="s">
        <v>85</v>
      </c>
      <c r="G148" s="22" t="s">
        <v>85</v>
      </c>
      <c r="H148" t="str">
        <f t="shared" si="2"/>
        <v>EMPTY</v>
      </c>
    </row>
    <row r="149" spans="1:8" hidden="1">
      <c r="A149" s="8" t="s">
        <v>423</v>
      </c>
      <c r="B149" s="1" t="s">
        <v>16</v>
      </c>
      <c r="C149" s="1" t="s">
        <v>105</v>
      </c>
      <c r="D149" s="1" t="s">
        <v>29</v>
      </c>
      <c r="E149" s="1" t="s">
        <v>435</v>
      </c>
      <c r="F149" s="22" t="s">
        <v>85</v>
      </c>
      <c r="G149" s="22" t="s">
        <v>85</v>
      </c>
      <c r="H149" t="str">
        <f t="shared" si="2"/>
        <v>EMPTY</v>
      </c>
    </row>
    <row r="150" spans="1:8">
      <c r="A150" s="8" t="s">
        <v>423</v>
      </c>
      <c r="B150" s="1" t="s">
        <v>17</v>
      </c>
      <c r="C150" s="1" t="s">
        <v>107</v>
      </c>
      <c r="D150" s="1" t="s">
        <v>29</v>
      </c>
      <c r="E150" s="1" t="s">
        <v>436</v>
      </c>
      <c r="F150" s="22">
        <v>484.16</v>
      </c>
      <c r="G150" s="23" t="s">
        <v>85</v>
      </c>
      <c r="H150" t="str">
        <f t="shared" si="2"/>
        <v/>
      </c>
    </row>
    <row r="151" spans="1:8">
      <c r="A151" s="8" t="s">
        <v>423</v>
      </c>
      <c r="B151" s="1" t="s">
        <v>18</v>
      </c>
      <c r="C151" s="1" t="s">
        <v>109</v>
      </c>
      <c r="D151" s="1" t="s">
        <v>29</v>
      </c>
      <c r="E151" s="1" t="s">
        <v>437</v>
      </c>
      <c r="F151" s="22">
        <v>741.26</v>
      </c>
      <c r="G151" s="23" t="s">
        <v>85</v>
      </c>
      <c r="H151" t="str">
        <f t="shared" si="2"/>
        <v/>
      </c>
    </row>
    <row r="152" spans="1:8">
      <c r="A152" s="8" t="s">
        <v>423</v>
      </c>
      <c r="B152" s="1" t="s">
        <v>19</v>
      </c>
      <c r="C152" s="1" t="s">
        <v>111</v>
      </c>
      <c r="D152" s="1" t="s">
        <v>29</v>
      </c>
      <c r="E152" s="1" t="s">
        <v>438</v>
      </c>
      <c r="F152" s="22">
        <v>1551.26</v>
      </c>
      <c r="G152" s="23" t="s">
        <v>85</v>
      </c>
      <c r="H152" t="str">
        <f t="shared" si="2"/>
        <v/>
      </c>
    </row>
    <row r="153" spans="1:8">
      <c r="A153" s="8" t="s">
        <v>423</v>
      </c>
      <c r="B153" s="1" t="s">
        <v>20</v>
      </c>
      <c r="C153" s="1" t="s">
        <v>113</v>
      </c>
      <c r="D153" s="1" t="s">
        <v>29</v>
      </c>
      <c r="E153" s="1" t="s">
        <v>439</v>
      </c>
      <c r="F153" s="22">
        <v>1416.8</v>
      </c>
      <c r="G153" s="23" t="s">
        <v>85</v>
      </c>
      <c r="H153" t="str">
        <f t="shared" si="2"/>
        <v/>
      </c>
    </row>
    <row r="154" spans="1:8">
      <c r="A154" s="8" t="s">
        <v>423</v>
      </c>
      <c r="B154" s="1" t="s">
        <v>21</v>
      </c>
      <c r="C154" s="1" t="s">
        <v>115</v>
      </c>
      <c r="D154" s="1" t="s">
        <v>29</v>
      </c>
      <c r="E154" s="1" t="s">
        <v>440</v>
      </c>
      <c r="F154" s="22">
        <v>1424.25</v>
      </c>
      <c r="G154" s="23" t="s">
        <v>85</v>
      </c>
      <c r="H154" t="str">
        <f t="shared" si="2"/>
        <v/>
      </c>
    </row>
    <row r="155" spans="1:8" hidden="1">
      <c r="A155" s="8" t="s">
        <v>423</v>
      </c>
      <c r="B155" s="1" t="s">
        <v>22</v>
      </c>
      <c r="C155" s="1" t="s">
        <v>117</v>
      </c>
      <c r="D155" s="1" t="s">
        <v>29</v>
      </c>
      <c r="E155" s="1" t="s">
        <v>441</v>
      </c>
      <c r="F155" s="22" t="s">
        <v>85</v>
      </c>
      <c r="G155" s="22" t="s">
        <v>85</v>
      </c>
      <c r="H155" t="str">
        <f t="shared" si="2"/>
        <v>EMPTY</v>
      </c>
    </row>
    <row r="156" spans="1:8" hidden="1">
      <c r="F156" s="22"/>
      <c r="G156" s="22"/>
      <c r="H156" t="str">
        <f t="shared" si="2"/>
        <v>EMPTY</v>
      </c>
    </row>
    <row r="157" spans="1:8" hidden="1">
      <c r="A157" s="8" t="s">
        <v>442</v>
      </c>
      <c r="B157" s="1" t="s">
        <v>6</v>
      </c>
      <c r="C157" s="1" t="s">
        <v>83</v>
      </c>
      <c r="D157" s="1" t="s">
        <v>31</v>
      </c>
      <c r="E157" s="1" t="s">
        <v>443</v>
      </c>
      <c r="F157" s="22" t="s">
        <v>85</v>
      </c>
      <c r="G157" s="22" t="s">
        <v>85</v>
      </c>
      <c r="H157" t="str">
        <f t="shared" si="2"/>
        <v>EMPTY</v>
      </c>
    </row>
    <row r="158" spans="1:8" hidden="1">
      <c r="A158" s="8" t="s">
        <v>442</v>
      </c>
      <c r="B158" s="1" t="s">
        <v>23</v>
      </c>
      <c r="C158" s="1" t="s">
        <v>86</v>
      </c>
      <c r="D158" s="1" t="s">
        <v>31</v>
      </c>
      <c r="E158" s="1" t="s">
        <v>444</v>
      </c>
      <c r="F158" s="22" t="s">
        <v>85</v>
      </c>
      <c r="G158" s="22" t="s">
        <v>85</v>
      </c>
      <c r="H158" t="str">
        <f t="shared" si="2"/>
        <v>EMPTY</v>
      </c>
    </row>
    <row r="159" spans="1:8" hidden="1">
      <c r="A159" s="8" t="s">
        <v>442</v>
      </c>
      <c r="B159" s="1" t="s">
        <v>7</v>
      </c>
      <c r="C159" s="1" t="s">
        <v>88</v>
      </c>
      <c r="D159" s="1" t="s">
        <v>31</v>
      </c>
      <c r="E159" s="1" t="s">
        <v>445</v>
      </c>
      <c r="F159" s="22" t="s">
        <v>85</v>
      </c>
      <c r="G159" s="22" t="s">
        <v>85</v>
      </c>
      <c r="H159" t="str">
        <f t="shared" si="2"/>
        <v>EMPTY</v>
      </c>
    </row>
    <row r="160" spans="1:8" hidden="1">
      <c r="A160" s="8" t="s">
        <v>442</v>
      </c>
      <c r="B160" s="1" t="s">
        <v>8</v>
      </c>
      <c r="C160" s="1" t="s">
        <v>90</v>
      </c>
      <c r="D160" s="1" t="s">
        <v>31</v>
      </c>
      <c r="E160" s="1" t="s">
        <v>446</v>
      </c>
      <c r="F160" s="22" t="s">
        <v>85</v>
      </c>
      <c r="G160" s="22" t="s">
        <v>85</v>
      </c>
      <c r="H160" t="str">
        <f t="shared" si="2"/>
        <v>EMPTY</v>
      </c>
    </row>
    <row r="161" spans="1:8" hidden="1">
      <c r="A161" s="8" t="s">
        <v>442</v>
      </c>
      <c r="B161" s="1" t="s">
        <v>9</v>
      </c>
      <c r="C161" s="1" t="s">
        <v>92</v>
      </c>
      <c r="D161" s="1" t="s">
        <v>31</v>
      </c>
      <c r="E161" s="1" t="s">
        <v>447</v>
      </c>
      <c r="F161" s="22" t="s">
        <v>85</v>
      </c>
      <c r="G161" s="22" t="s">
        <v>85</v>
      </c>
      <c r="H161" t="str">
        <f t="shared" si="2"/>
        <v>EMPTY</v>
      </c>
    </row>
    <row r="162" spans="1:8" hidden="1">
      <c r="A162" s="8" t="s">
        <v>442</v>
      </c>
      <c r="B162" s="1" t="s">
        <v>10</v>
      </c>
      <c r="C162" s="1" t="s">
        <v>94</v>
      </c>
      <c r="D162" s="1" t="s">
        <v>31</v>
      </c>
      <c r="E162" s="1" t="s">
        <v>448</v>
      </c>
      <c r="F162" s="22" t="s">
        <v>85</v>
      </c>
      <c r="G162" s="22" t="s">
        <v>85</v>
      </c>
      <c r="H162" t="str">
        <f t="shared" si="2"/>
        <v>EMPTY</v>
      </c>
    </row>
    <row r="163" spans="1:8" hidden="1">
      <c r="A163" s="8" t="s">
        <v>442</v>
      </c>
      <c r="B163" s="1" t="s">
        <v>11</v>
      </c>
      <c r="C163" s="1" t="s">
        <v>96</v>
      </c>
      <c r="D163" s="1" t="s">
        <v>31</v>
      </c>
      <c r="E163" s="1" t="s">
        <v>449</v>
      </c>
      <c r="F163" s="22" t="s">
        <v>85</v>
      </c>
      <c r="G163" s="22" t="s">
        <v>85</v>
      </c>
      <c r="H163" t="str">
        <f t="shared" si="2"/>
        <v>EMPTY</v>
      </c>
    </row>
    <row r="164" spans="1:8" hidden="1">
      <c r="A164" s="8" t="s">
        <v>442</v>
      </c>
      <c r="B164" s="1" t="s">
        <v>12</v>
      </c>
      <c r="C164" s="1" t="s">
        <v>98</v>
      </c>
      <c r="D164" s="1" t="s">
        <v>31</v>
      </c>
      <c r="E164" s="1" t="s">
        <v>450</v>
      </c>
      <c r="F164" s="22" t="s">
        <v>85</v>
      </c>
      <c r="G164" s="22" t="s">
        <v>85</v>
      </c>
      <c r="H164" t="str">
        <f t="shared" si="2"/>
        <v>EMPTY</v>
      </c>
    </row>
    <row r="165" spans="1:8" hidden="1">
      <c r="A165" s="8" t="s">
        <v>442</v>
      </c>
      <c r="B165" s="1" t="s">
        <v>13</v>
      </c>
      <c r="C165" s="1" t="s">
        <v>72</v>
      </c>
      <c r="D165" s="1" t="s">
        <v>31</v>
      </c>
      <c r="E165" s="1" t="s">
        <v>451</v>
      </c>
      <c r="F165" s="22" t="s">
        <v>85</v>
      </c>
      <c r="G165" s="22" t="s">
        <v>85</v>
      </c>
      <c r="H165" t="str">
        <f t="shared" si="2"/>
        <v>EMPTY</v>
      </c>
    </row>
    <row r="166" spans="1:8" hidden="1">
      <c r="A166" s="8" t="s">
        <v>442</v>
      </c>
      <c r="B166" s="1" t="s">
        <v>14</v>
      </c>
      <c r="C166" s="1" t="s">
        <v>101</v>
      </c>
      <c r="D166" s="1" t="s">
        <v>31</v>
      </c>
      <c r="E166" s="1" t="s">
        <v>452</v>
      </c>
      <c r="F166" s="22" t="s">
        <v>85</v>
      </c>
      <c r="G166" s="22" t="s">
        <v>85</v>
      </c>
      <c r="H166" t="str">
        <f t="shared" si="2"/>
        <v>EMPTY</v>
      </c>
    </row>
    <row r="167" spans="1:8" hidden="1">
      <c r="A167" s="8" t="s">
        <v>442</v>
      </c>
      <c r="B167" s="1" t="s">
        <v>15</v>
      </c>
      <c r="C167" s="1" t="s">
        <v>103</v>
      </c>
      <c r="D167" s="1" t="s">
        <v>31</v>
      </c>
      <c r="E167" s="1" t="s">
        <v>453</v>
      </c>
      <c r="F167" s="22" t="s">
        <v>85</v>
      </c>
      <c r="G167" s="22" t="s">
        <v>85</v>
      </c>
      <c r="H167" t="str">
        <f t="shared" si="2"/>
        <v>EMPTY</v>
      </c>
    </row>
    <row r="168" spans="1:8" hidden="1">
      <c r="A168" s="8" t="s">
        <v>442</v>
      </c>
      <c r="B168" s="1" t="s">
        <v>16</v>
      </c>
      <c r="C168" s="1" t="s">
        <v>105</v>
      </c>
      <c r="D168" s="1" t="s">
        <v>31</v>
      </c>
      <c r="E168" s="1" t="s">
        <v>454</v>
      </c>
      <c r="F168" s="22" t="s">
        <v>85</v>
      </c>
      <c r="G168" s="22" t="s">
        <v>85</v>
      </c>
      <c r="H168" t="str">
        <f t="shared" si="2"/>
        <v>EMPTY</v>
      </c>
    </row>
    <row r="169" spans="1:8" hidden="1">
      <c r="A169" s="8" t="s">
        <v>442</v>
      </c>
      <c r="B169" s="1" t="s">
        <v>17</v>
      </c>
      <c r="C169" s="1" t="s">
        <v>107</v>
      </c>
      <c r="D169" s="1" t="s">
        <v>31</v>
      </c>
      <c r="E169" s="1" t="s">
        <v>455</v>
      </c>
      <c r="F169" s="22" t="s">
        <v>85</v>
      </c>
      <c r="G169" s="22" t="s">
        <v>85</v>
      </c>
      <c r="H169" t="str">
        <f t="shared" si="2"/>
        <v>EMPTY</v>
      </c>
    </row>
    <row r="170" spans="1:8" hidden="1">
      <c r="A170" s="8" t="s">
        <v>442</v>
      </c>
      <c r="B170" s="1" t="s">
        <v>18</v>
      </c>
      <c r="C170" s="1" t="s">
        <v>109</v>
      </c>
      <c r="D170" s="1" t="s">
        <v>31</v>
      </c>
      <c r="E170" s="1" t="s">
        <v>456</v>
      </c>
      <c r="F170" s="22" t="s">
        <v>85</v>
      </c>
      <c r="G170" s="22" t="s">
        <v>85</v>
      </c>
      <c r="H170" t="str">
        <f t="shared" si="2"/>
        <v>EMPTY</v>
      </c>
    </row>
    <row r="171" spans="1:8" hidden="1">
      <c r="A171" s="8" t="s">
        <v>442</v>
      </c>
      <c r="B171" s="1" t="s">
        <v>19</v>
      </c>
      <c r="C171" s="1" t="s">
        <v>111</v>
      </c>
      <c r="D171" s="1" t="s">
        <v>31</v>
      </c>
      <c r="E171" s="1" t="s">
        <v>457</v>
      </c>
      <c r="F171" s="22" t="s">
        <v>85</v>
      </c>
      <c r="G171" s="22" t="s">
        <v>85</v>
      </c>
      <c r="H171" t="str">
        <f t="shared" si="2"/>
        <v>EMPTY</v>
      </c>
    </row>
    <row r="172" spans="1:8" hidden="1">
      <c r="A172" s="8" t="s">
        <v>442</v>
      </c>
      <c r="B172" s="1" t="s">
        <v>20</v>
      </c>
      <c r="C172" s="1" t="s">
        <v>113</v>
      </c>
      <c r="D172" s="1" t="s">
        <v>31</v>
      </c>
      <c r="E172" s="1" t="s">
        <v>458</v>
      </c>
      <c r="F172" s="22" t="s">
        <v>85</v>
      </c>
      <c r="G172" s="22" t="s">
        <v>85</v>
      </c>
      <c r="H172" t="str">
        <f t="shared" si="2"/>
        <v>EMPTY</v>
      </c>
    </row>
    <row r="173" spans="1:8" hidden="1">
      <c r="A173" s="8" t="s">
        <v>442</v>
      </c>
      <c r="B173" s="1" t="s">
        <v>21</v>
      </c>
      <c r="C173" s="1" t="s">
        <v>115</v>
      </c>
      <c r="D173" s="1" t="s">
        <v>31</v>
      </c>
      <c r="E173" s="1" t="s">
        <v>459</v>
      </c>
      <c r="F173" s="22" t="s">
        <v>85</v>
      </c>
      <c r="G173" s="22" t="s">
        <v>85</v>
      </c>
      <c r="H173" t="str">
        <f t="shared" si="2"/>
        <v>EMPTY</v>
      </c>
    </row>
    <row r="174" spans="1:8">
      <c r="A174" s="8" t="s">
        <v>442</v>
      </c>
      <c r="B174" s="1" t="s">
        <v>22</v>
      </c>
      <c r="C174" s="1" t="s">
        <v>117</v>
      </c>
      <c r="D174" s="1" t="s">
        <v>31</v>
      </c>
      <c r="E174" s="1" t="s">
        <v>460</v>
      </c>
      <c r="F174" s="22" t="s">
        <v>85</v>
      </c>
      <c r="G174" s="23">
        <v>4.2200000000000273</v>
      </c>
      <c r="H174" t="str">
        <f t="shared" si="2"/>
        <v/>
      </c>
    </row>
    <row r="175" spans="1:8" hidden="1">
      <c r="F175" s="22"/>
      <c r="G175" s="22"/>
      <c r="H175" t="str">
        <f t="shared" si="2"/>
        <v>EMPTY</v>
      </c>
    </row>
    <row r="176" spans="1:8">
      <c r="A176" s="8" t="s">
        <v>461</v>
      </c>
      <c r="B176" s="1" t="s">
        <v>6</v>
      </c>
      <c r="C176" s="1" t="s">
        <v>83</v>
      </c>
      <c r="D176" s="1" t="s">
        <v>33</v>
      </c>
      <c r="E176" s="1" t="s">
        <v>462</v>
      </c>
      <c r="F176" s="22" t="s">
        <v>85</v>
      </c>
      <c r="G176" s="23">
        <v>1966.8499999999913</v>
      </c>
      <c r="H176" t="str">
        <f t="shared" si="2"/>
        <v/>
      </c>
    </row>
    <row r="177" spans="1:8">
      <c r="A177" s="8" t="s">
        <v>461</v>
      </c>
      <c r="B177" s="1" t="s">
        <v>23</v>
      </c>
      <c r="C177" s="1" t="s">
        <v>86</v>
      </c>
      <c r="D177" s="1" t="s">
        <v>33</v>
      </c>
      <c r="E177" s="1" t="s">
        <v>463</v>
      </c>
      <c r="F177" s="22" t="s">
        <v>85</v>
      </c>
      <c r="G177" s="23">
        <v>3889.5699999999779</v>
      </c>
      <c r="H177" t="str">
        <f t="shared" si="2"/>
        <v/>
      </c>
    </row>
    <row r="178" spans="1:8">
      <c r="A178" s="8" t="s">
        <v>461</v>
      </c>
      <c r="B178" s="1" t="s">
        <v>7</v>
      </c>
      <c r="C178" s="1" t="s">
        <v>88</v>
      </c>
      <c r="D178" s="1" t="s">
        <v>33</v>
      </c>
      <c r="E178" s="1" t="s">
        <v>464</v>
      </c>
      <c r="F178" s="22" t="s">
        <v>85</v>
      </c>
      <c r="G178" s="23">
        <v>956.67000000000007</v>
      </c>
      <c r="H178" t="str">
        <f t="shared" si="2"/>
        <v/>
      </c>
    </row>
    <row r="179" spans="1:8" hidden="1">
      <c r="A179" s="8" t="s">
        <v>461</v>
      </c>
      <c r="B179" s="1" t="s">
        <v>8</v>
      </c>
      <c r="C179" s="1" t="s">
        <v>90</v>
      </c>
      <c r="D179" s="1" t="s">
        <v>33</v>
      </c>
      <c r="E179" s="1" t="s">
        <v>465</v>
      </c>
      <c r="F179" s="22" t="s">
        <v>85</v>
      </c>
      <c r="G179" s="22" t="s">
        <v>85</v>
      </c>
      <c r="H179" t="str">
        <f t="shared" si="2"/>
        <v>EMPTY</v>
      </c>
    </row>
    <row r="180" spans="1:8">
      <c r="A180" s="8" t="s">
        <v>461</v>
      </c>
      <c r="B180" s="1" t="s">
        <v>9</v>
      </c>
      <c r="C180" s="1" t="s">
        <v>92</v>
      </c>
      <c r="D180" s="1" t="s">
        <v>33</v>
      </c>
      <c r="E180" s="1" t="s">
        <v>466</v>
      </c>
      <c r="F180" s="22" t="s">
        <v>85</v>
      </c>
      <c r="G180" s="23">
        <v>495.41000000000349</v>
      </c>
      <c r="H180" t="str">
        <f t="shared" si="2"/>
        <v/>
      </c>
    </row>
    <row r="181" spans="1:8">
      <c r="A181" s="8" t="s">
        <v>461</v>
      </c>
      <c r="B181" s="1" t="s">
        <v>10</v>
      </c>
      <c r="C181" s="1" t="s">
        <v>94</v>
      </c>
      <c r="D181" s="1" t="s">
        <v>33</v>
      </c>
      <c r="E181" s="1" t="s">
        <v>467</v>
      </c>
      <c r="F181" s="22" t="s">
        <v>85</v>
      </c>
      <c r="G181" s="23">
        <v>1758.4799999999959</v>
      </c>
      <c r="H181" t="str">
        <f t="shared" si="2"/>
        <v/>
      </c>
    </row>
    <row r="182" spans="1:8">
      <c r="A182" s="8" t="s">
        <v>461</v>
      </c>
      <c r="B182" s="1" t="s">
        <v>11</v>
      </c>
      <c r="C182" s="1" t="s">
        <v>96</v>
      </c>
      <c r="D182" s="1" t="s">
        <v>33</v>
      </c>
      <c r="E182" s="1" t="s">
        <v>468</v>
      </c>
      <c r="F182" s="22" t="s">
        <v>85</v>
      </c>
      <c r="G182" s="23">
        <v>1547.3999999999942</v>
      </c>
      <c r="H182" t="str">
        <f t="shared" si="2"/>
        <v/>
      </c>
    </row>
    <row r="183" spans="1:8" hidden="1">
      <c r="A183" s="8" t="s">
        <v>461</v>
      </c>
      <c r="B183" s="1" t="s">
        <v>12</v>
      </c>
      <c r="C183" s="1" t="s">
        <v>98</v>
      </c>
      <c r="D183" s="1" t="s">
        <v>33</v>
      </c>
      <c r="E183" s="1" t="s">
        <v>469</v>
      </c>
      <c r="F183" s="22" t="s">
        <v>85</v>
      </c>
      <c r="G183" s="22" t="s">
        <v>85</v>
      </c>
      <c r="H183" t="str">
        <f t="shared" si="2"/>
        <v>EMPTY</v>
      </c>
    </row>
    <row r="184" spans="1:8">
      <c r="A184" s="8" t="s">
        <v>461</v>
      </c>
      <c r="B184" s="1" t="s">
        <v>13</v>
      </c>
      <c r="C184" s="1" t="s">
        <v>72</v>
      </c>
      <c r="D184" s="1" t="s">
        <v>33</v>
      </c>
      <c r="E184" s="1" t="s">
        <v>470</v>
      </c>
      <c r="F184" s="22" t="s">
        <v>85</v>
      </c>
      <c r="G184" s="23">
        <v>4107.6000000000058</v>
      </c>
      <c r="H184" t="str">
        <f t="shared" si="2"/>
        <v/>
      </c>
    </row>
    <row r="185" spans="1:8">
      <c r="A185" s="8" t="s">
        <v>461</v>
      </c>
      <c r="B185" s="1" t="s">
        <v>14</v>
      </c>
      <c r="C185" s="1" t="s">
        <v>101</v>
      </c>
      <c r="D185" s="1" t="s">
        <v>33</v>
      </c>
      <c r="E185" s="1" t="s">
        <v>471</v>
      </c>
      <c r="F185" s="22" t="s">
        <v>85</v>
      </c>
      <c r="G185" s="23">
        <v>1179.8300000000017</v>
      </c>
      <c r="H185" t="str">
        <f t="shared" si="2"/>
        <v/>
      </c>
    </row>
    <row r="186" spans="1:8">
      <c r="A186" s="8" t="s">
        <v>461</v>
      </c>
      <c r="B186" s="1" t="s">
        <v>15</v>
      </c>
      <c r="C186" s="1" t="s">
        <v>103</v>
      </c>
      <c r="D186" s="1" t="s">
        <v>33</v>
      </c>
      <c r="E186" s="1" t="s">
        <v>472</v>
      </c>
      <c r="F186" s="22" t="s">
        <v>85</v>
      </c>
      <c r="G186" s="23">
        <v>1184.7999999999993</v>
      </c>
      <c r="H186" t="str">
        <f t="shared" si="2"/>
        <v/>
      </c>
    </row>
    <row r="187" spans="1:8">
      <c r="A187" s="8" t="s">
        <v>461</v>
      </c>
      <c r="B187" s="1" t="s">
        <v>16</v>
      </c>
      <c r="C187" s="1" t="s">
        <v>105</v>
      </c>
      <c r="D187" s="1" t="s">
        <v>33</v>
      </c>
      <c r="E187" s="1" t="s">
        <v>473</v>
      </c>
      <c r="F187" s="22" t="s">
        <v>85</v>
      </c>
      <c r="G187" s="23">
        <v>955.2599999999984</v>
      </c>
      <c r="H187" t="str">
        <f t="shared" si="2"/>
        <v/>
      </c>
    </row>
    <row r="188" spans="1:8">
      <c r="A188" s="8" t="s">
        <v>461</v>
      </c>
      <c r="B188" s="1" t="s">
        <v>17</v>
      </c>
      <c r="C188" s="1" t="s">
        <v>107</v>
      </c>
      <c r="D188" s="1" t="s">
        <v>33</v>
      </c>
      <c r="E188" s="1" t="s">
        <v>474</v>
      </c>
      <c r="F188" s="22" t="s">
        <v>85</v>
      </c>
      <c r="G188" s="23">
        <v>187.77000000000044</v>
      </c>
      <c r="H188" t="str">
        <f t="shared" si="2"/>
        <v/>
      </c>
    </row>
    <row r="189" spans="1:8">
      <c r="A189" s="8" t="s">
        <v>461</v>
      </c>
      <c r="B189" s="1" t="s">
        <v>18</v>
      </c>
      <c r="C189" s="1" t="s">
        <v>109</v>
      </c>
      <c r="D189" s="1" t="s">
        <v>33</v>
      </c>
      <c r="E189" s="1" t="s">
        <v>475</v>
      </c>
      <c r="F189" s="22" t="s">
        <v>85</v>
      </c>
      <c r="G189" s="23">
        <v>1458.4200000000019</v>
      </c>
      <c r="H189" t="str">
        <f t="shared" si="2"/>
        <v/>
      </c>
    </row>
    <row r="190" spans="1:8">
      <c r="A190" s="8" t="s">
        <v>461</v>
      </c>
      <c r="B190" s="1" t="s">
        <v>19</v>
      </c>
      <c r="C190" s="1" t="s">
        <v>111</v>
      </c>
      <c r="D190" s="1" t="s">
        <v>33</v>
      </c>
      <c r="E190" s="1" t="s">
        <v>476</v>
      </c>
      <c r="F190" s="22" t="s">
        <v>85</v>
      </c>
      <c r="G190" s="23">
        <v>28187.340000000026</v>
      </c>
      <c r="H190" t="str">
        <f t="shared" si="2"/>
        <v/>
      </c>
    </row>
    <row r="191" spans="1:8">
      <c r="A191" s="8" t="s">
        <v>461</v>
      </c>
      <c r="B191" s="1" t="s">
        <v>20</v>
      </c>
      <c r="C191" s="1" t="s">
        <v>113</v>
      </c>
      <c r="D191" s="1" t="s">
        <v>33</v>
      </c>
      <c r="E191" s="1" t="s">
        <v>477</v>
      </c>
      <c r="F191" s="22" t="s">
        <v>85</v>
      </c>
      <c r="G191" s="23">
        <v>2987.510000000002</v>
      </c>
      <c r="H191" t="str">
        <f t="shared" si="2"/>
        <v/>
      </c>
    </row>
    <row r="192" spans="1:8">
      <c r="A192" s="8" t="s">
        <v>461</v>
      </c>
      <c r="B192" s="1" t="s">
        <v>21</v>
      </c>
      <c r="C192" s="1" t="s">
        <v>115</v>
      </c>
      <c r="D192" s="1" t="s">
        <v>33</v>
      </c>
      <c r="E192" s="1" t="s">
        <v>478</v>
      </c>
      <c r="F192" s="22" t="s">
        <v>85</v>
      </c>
      <c r="G192" s="23">
        <v>5856.8000000000029</v>
      </c>
      <c r="H192" t="str">
        <f t="shared" si="2"/>
        <v/>
      </c>
    </row>
    <row r="193" spans="1:8">
      <c r="A193" s="8" t="s">
        <v>461</v>
      </c>
      <c r="B193" s="1" t="s">
        <v>22</v>
      </c>
      <c r="C193" s="1" t="s">
        <v>117</v>
      </c>
      <c r="D193" s="1" t="s">
        <v>33</v>
      </c>
      <c r="E193" s="1" t="s">
        <v>479</v>
      </c>
      <c r="F193" s="22" t="s">
        <v>85</v>
      </c>
      <c r="G193" s="23">
        <v>65.790000000000873</v>
      </c>
      <c r="H193" t="str">
        <f t="shared" si="2"/>
        <v/>
      </c>
    </row>
    <row r="194" spans="1:8" hidden="1">
      <c r="B194" s="1"/>
      <c r="C194" s="1"/>
      <c r="D194" s="1"/>
      <c r="E194" s="1"/>
      <c r="F194" s="22"/>
      <c r="G194" s="22"/>
      <c r="H194" t="str">
        <f t="shared" si="2"/>
        <v>EMPTY</v>
      </c>
    </row>
    <row r="195" spans="1:8">
      <c r="A195" s="8" t="s">
        <v>75</v>
      </c>
      <c r="B195" s="1"/>
      <c r="C195" s="1"/>
      <c r="D195" s="1"/>
      <c r="E195" s="1" t="s">
        <v>81</v>
      </c>
      <c r="F195" s="22" t="s">
        <v>85</v>
      </c>
      <c r="G195" s="23">
        <v>2102.2700000001932</v>
      </c>
      <c r="H195" t="str">
        <f t="shared" si="2"/>
        <v/>
      </c>
    </row>
    <row r="197" spans="1:8" ht="15.75" thickBot="1">
      <c r="B197" s="1"/>
      <c r="C197" s="1"/>
      <c r="D197" s="1"/>
      <c r="E197" s="1"/>
      <c r="F197" s="24">
        <v>153205.0000000002</v>
      </c>
      <c r="G197" s="24">
        <v>153205.0000000002</v>
      </c>
    </row>
    <row r="198" spans="1:8" ht="15.75" thickTop="1">
      <c r="B198" s="1"/>
      <c r="C198" s="1"/>
      <c r="D198" s="1"/>
      <c r="E198" s="1"/>
    </row>
    <row r="199" spans="1:8">
      <c r="A199" s="8" t="s">
        <v>76</v>
      </c>
      <c r="B199" s="1"/>
      <c r="C199" s="1"/>
      <c r="D199" s="1"/>
      <c r="E199" s="1"/>
    </row>
    <row r="200" spans="1:8">
      <c r="B200" s="1"/>
      <c r="C200" s="1"/>
      <c r="D200" s="1"/>
      <c r="E200" s="1"/>
    </row>
    <row r="201" spans="1:8">
      <c r="B201" s="1"/>
      <c r="C201" s="1"/>
      <c r="D201" s="1"/>
      <c r="E201" s="1"/>
    </row>
    <row r="202" spans="1:8">
      <c r="B202" s="1"/>
      <c r="C202" s="1"/>
      <c r="D202" s="1"/>
      <c r="E202" s="1"/>
    </row>
    <row r="203" spans="1:8">
      <c r="B203" s="1"/>
      <c r="C203" s="1"/>
      <c r="D203" s="1"/>
      <c r="E203" s="1"/>
    </row>
    <row r="204" spans="1:8">
      <c r="B204" s="1"/>
      <c r="C204" s="1"/>
      <c r="D204" s="1"/>
      <c r="E204" s="1"/>
    </row>
    <row r="205" spans="1:8">
      <c r="B205" s="1"/>
      <c r="C205" s="1"/>
      <c r="D205" s="1"/>
      <c r="E205" s="1"/>
    </row>
    <row r="206" spans="1:8">
      <c r="B206" s="1"/>
      <c r="C206" s="1"/>
      <c r="D206" s="1"/>
      <c r="E206" s="1"/>
    </row>
    <row r="207" spans="1:8">
      <c r="B207" s="1"/>
      <c r="C207" s="1"/>
      <c r="D207" s="1"/>
      <c r="E207" s="1"/>
    </row>
    <row r="208" spans="1:8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autoFilter ref="A4:H195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filterMode="1"/>
  <dimension ref="A1:K212"/>
  <sheetViews>
    <sheetView topLeftCell="A184" zoomScaleNormal="100" workbookViewId="0">
      <selection activeCell="F211" sqref="F211"/>
    </sheetView>
  </sheetViews>
  <sheetFormatPr defaultColWidth="45.140625" defaultRowHeight="15" outlineLevelCol="1"/>
  <cols>
    <col min="1" max="1" width="45" style="8" bestFit="1" customWidth="1"/>
    <col min="2" max="2" width="10.5703125" hidden="1" customWidth="1" outlineLevel="1"/>
    <col min="3" max="3" width="8.42578125" hidden="1" customWidth="1" outlineLevel="1"/>
    <col min="4" max="5" width="9.85546875" hidden="1" customWidth="1" outlineLevel="1"/>
    <col min="6" max="6" width="12" bestFit="1" customWidth="1" collapsed="1"/>
    <col min="7" max="7" width="11.5703125" bestFit="1" customWidth="1"/>
    <col min="8" max="8" width="10.5703125" bestFit="1" customWidth="1"/>
    <col min="9" max="9" width="4.140625" bestFit="1" customWidth="1"/>
    <col min="10" max="10" width="24.85546875" bestFit="1" customWidth="1"/>
    <col min="11" max="11" width="20.5703125" bestFit="1" customWidth="1"/>
  </cols>
  <sheetData>
    <row r="1" spans="1:9">
      <c r="A1" s="10" t="s">
        <v>505</v>
      </c>
      <c r="B1" s="6"/>
      <c r="C1" s="6"/>
      <c r="D1" s="6"/>
      <c r="E1" s="6"/>
      <c r="H1" t="s">
        <v>68</v>
      </c>
    </row>
    <row r="3" spans="1:9" s="3" customFormat="1">
      <c r="A3" s="7" t="s">
        <v>69</v>
      </c>
      <c r="F3" s="3" t="s">
        <v>5</v>
      </c>
      <c r="G3" s="3" t="s">
        <v>73</v>
      </c>
      <c r="H3" s="3" t="s">
        <v>74</v>
      </c>
    </row>
    <row r="4" spans="1:9" s="3" customFormat="1">
      <c r="A4" s="7"/>
      <c r="B4" s="3" t="s">
        <v>70</v>
      </c>
      <c r="C4" s="3" t="s">
        <v>70</v>
      </c>
      <c r="D4" s="3" t="s">
        <v>71</v>
      </c>
      <c r="E4" s="3" t="s">
        <v>504</v>
      </c>
    </row>
    <row r="5" spans="1:9" hidden="1">
      <c r="A5" s="8" t="s">
        <v>290</v>
      </c>
      <c r="B5" s="1" t="s">
        <v>6</v>
      </c>
      <c r="C5" s="1" t="s">
        <v>83</v>
      </c>
      <c r="D5" s="1" t="s">
        <v>40</v>
      </c>
      <c r="E5" s="1"/>
      <c r="F5" s="1" t="s">
        <v>291</v>
      </c>
      <c r="G5" s="22" t="s">
        <v>85</v>
      </c>
      <c r="H5" s="22" t="s">
        <v>85</v>
      </c>
      <c r="I5" t="str">
        <f t="shared" ref="I5:I18" si="0">IF(AND(G5="",H5=""),"EMPTY","")</f>
        <v>EMPTY</v>
      </c>
    </row>
    <row r="6" spans="1:9" hidden="1">
      <c r="A6" s="8" t="s">
        <v>290</v>
      </c>
      <c r="B6" s="1" t="s">
        <v>23</v>
      </c>
      <c r="C6" s="1" t="s">
        <v>86</v>
      </c>
      <c r="D6" s="1" t="s">
        <v>40</v>
      </c>
      <c r="E6" s="1"/>
      <c r="F6" s="1" t="s">
        <v>292</v>
      </c>
      <c r="G6" s="22" t="s">
        <v>85</v>
      </c>
      <c r="H6" s="22" t="s">
        <v>85</v>
      </c>
      <c r="I6" t="str">
        <f t="shared" si="0"/>
        <v>EMPTY</v>
      </c>
    </row>
    <row r="7" spans="1:9" hidden="1">
      <c r="A7" s="8" t="s">
        <v>290</v>
      </c>
      <c r="B7" s="1" t="s">
        <v>7</v>
      </c>
      <c r="C7" s="1" t="s">
        <v>88</v>
      </c>
      <c r="D7" s="1" t="s">
        <v>40</v>
      </c>
      <c r="E7" s="1"/>
      <c r="F7" s="1" t="s">
        <v>293</v>
      </c>
      <c r="G7" s="22" t="s">
        <v>85</v>
      </c>
      <c r="H7" s="22" t="s">
        <v>85</v>
      </c>
      <c r="I7" t="str">
        <f t="shared" si="0"/>
        <v>EMPTY</v>
      </c>
    </row>
    <row r="8" spans="1:9" hidden="1">
      <c r="A8" s="8" t="s">
        <v>290</v>
      </c>
      <c r="B8" s="1" t="s">
        <v>8</v>
      </c>
      <c r="C8" s="1" t="s">
        <v>90</v>
      </c>
      <c r="D8" s="1" t="s">
        <v>40</v>
      </c>
      <c r="E8" s="1"/>
      <c r="F8" s="1" t="s">
        <v>294</v>
      </c>
      <c r="G8" s="22" t="s">
        <v>85</v>
      </c>
      <c r="H8" s="22" t="s">
        <v>85</v>
      </c>
      <c r="I8" t="str">
        <f t="shared" si="0"/>
        <v>EMPTY</v>
      </c>
    </row>
    <row r="9" spans="1:9" hidden="1">
      <c r="A9" s="8" t="s">
        <v>290</v>
      </c>
      <c r="B9" s="1" t="s">
        <v>9</v>
      </c>
      <c r="C9" s="1" t="s">
        <v>92</v>
      </c>
      <c r="D9" s="1" t="s">
        <v>40</v>
      </c>
      <c r="E9" s="1"/>
      <c r="F9" s="1" t="s">
        <v>295</v>
      </c>
      <c r="G9" s="22" t="s">
        <v>85</v>
      </c>
      <c r="H9" s="22" t="s">
        <v>85</v>
      </c>
      <c r="I9" t="str">
        <f t="shared" si="0"/>
        <v>EMPTY</v>
      </c>
    </row>
    <row r="10" spans="1:9" hidden="1">
      <c r="A10" s="8" t="s">
        <v>290</v>
      </c>
      <c r="B10" s="1" t="s">
        <v>10</v>
      </c>
      <c r="C10" s="1" t="s">
        <v>94</v>
      </c>
      <c r="D10" s="1" t="s">
        <v>40</v>
      </c>
      <c r="E10" s="1"/>
      <c r="F10" s="1" t="s">
        <v>296</v>
      </c>
      <c r="G10" s="22" t="s">
        <v>85</v>
      </c>
      <c r="H10" s="22" t="s">
        <v>85</v>
      </c>
      <c r="I10" t="str">
        <f t="shared" si="0"/>
        <v>EMPTY</v>
      </c>
    </row>
    <row r="11" spans="1:9" hidden="1">
      <c r="A11" s="8" t="s">
        <v>290</v>
      </c>
      <c r="B11" s="1" t="s">
        <v>11</v>
      </c>
      <c r="C11" s="1" t="s">
        <v>96</v>
      </c>
      <c r="D11" s="1" t="s">
        <v>40</v>
      </c>
      <c r="E11" s="1"/>
      <c r="F11" s="1" t="s">
        <v>297</v>
      </c>
      <c r="G11" s="22" t="s">
        <v>85</v>
      </c>
      <c r="H11" s="22" t="s">
        <v>85</v>
      </c>
      <c r="I11" t="str">
        <f t="shared" si="0"/>
        <v>EMPTY</v>
      </c>
    </row>
    <row r="12" spans="1:9" hidden="1">
      <c r="A12" s="8" t="s">
        <v>290</v>
      </c>
      <c r="B12" s="1" t="s">
        <v>12</v>
      </c>
      <c r="C12" s="1" t="s">
        <v>98</v>
      </c>
      <c r="D12" s="1" t="s">
        <v>40</v>
      </c>
      <c r="E12" s="1"/>
      <c r="F12" s="1" t="s">
        <v>298</v>
      </c>
      <c r="G12" s="22" t="s">
        <v>85</v>
      </c>
      <c r="H12" s="22" t="s">
        <v>85</v>
      </c>
      <c r="I12" t="str">
        <f t="shared" si="0"/>
        <v>EMPTY</v>
      </c>
    </row>
    <row r="13" spans="1:9" hidden="1">
      <c r="A13" s="8" t="s">
        <v>290</v>
      </c>
      <c r="B13" s="1" t="s">
        <v>13</v>
      </c>
      <c r="C13" s="1" t="s">
        <v>72</v>
      </c>
      <c r="D13" s="1" t="s">
        <v>40</v>
      </c>
      <c r="E13" s="1"/>
      <c r="F13" s="1" t="s">
        <v>299</v>
      </c>
      <c r="G13" s="22" t="s">
        <v>85</v>
      </c>
      <c r="H13" s="22" t="s">
        <v>85</v>
      </c>
      <c r="I13" t="str">
        <f t="shared" si="0"/>
        <v>EMPTY</v>
      </c>
    </row>
    <row r="14" spans="1:9" hidden="1">
      <c r="A14" s="8" t="s">
        <v>290</v>
      </c>
      <c r="B14" s="1" t="s">
        <v>14</v>
      </c>
      <c r="C14" s="1" t="s">
        <v>101</v>
      </c>
      <c r="D14" s="1" t="s">
        <v>40</v>
      </c>
      <c r="E14" s="1"/>
      <c r="F14" s="1" t="s">
        <v>300</v>
      </c>
      <c r="G14" s="22" t="s">
        <v>85</v>
      </c>
      <c r="H14" s="22" t="s">
        <v>85</v>
      </c>
      <c r="I14" t="str">
        <f t="shared" si="0"/>
        <v>EMPTY</v>
      </c>
    </row>
    <row r="15" spans="1:9" hidden="1">
      <c r="A15" s="8" t="s">
        <v>290</v>
      </c>
      <c r="B15" s="1" t="s">
        <v>15</v>
      </c>
      <c r="C15" s="1" t="s">
        <v>103</v>
      </c>
      <c r="D15" s="1" t="s">
        <v>40</v>
      </c>
      <c r="E15" s="1"/>
      <c r="F15" s="1" t="s">
        <v>301</v>
      </c>
      <c r="G15" s="22" t="s">
        <v>85</v>
      </c>
      <c r="H15" s="22" t="s">
        <v>85</v>
      </c>
      <c r="I15" t="str">
        <f t="shared" si="0"/>
        <v>EMPTY</v>
      </c>
    </row>
    <row r="16" spans="1:9" hidden="1">
      <c r="A16" s="8" t="s">
        <v>290</v>
      </c>
      <c r="B16" s="1" t="s">
        <v>16</v>
      </c>
      <c r="C16" s="1" t="s">
        <v>105</v>
      </c>
      <c r="D16" s="1" t="s">
        <v>40</v>
      </c>
      <c r="E16" s="1"/>
      <c r="F16" s="1" t="s">
        <v>302</v>
      </c>
      <c r="G16" s="22" t="s">
        <v>85</v>
      </c>
      <c r="H16" s="22" t="s">
        <v>85</v>
      </c>
      <c r="I16" t="str">
        <f t="shared" si="0"/>
        <v>EMPTY</v>
      </c>
    </row>
    <row r="17" spans="1:9" hidden="1">
      <c r="A17" s="8" t="s">
        <v>290</v>
      </c>
      <c r="B17" s="1" t="s">
        <v>17</v>
      </c>
      <c r="C17" s="1" t="s">
        <v>107</v>
      </c>
      <c r="D17" s="1" t="s">
        <v>40</v>
      </c>
      <c r="E17" s="1"/>
      <c r="F17" s="1" t="s">
        <v>303</v>
      </c>
      <c r="G17" s="22" t="s">
        <v>85</v>
      </c>
      <c r="H17" s="22" t="s">
        <v>85</v>
      </c>
      <c r="I17" t="str">
        <f t="shared" si="0"/>
        <v>EMPTY</v>
      </c>
    </row>
    <row r="18" spans="1:9" hidden="1">
      <c r="A18" s="8" t="s">
        <v>290</v>
      </c>
      <c r="B18" s="1" t="s">
        <v>18</v>
      </c>
      <c r="C18" s="1" t="s">
        <v>109</v>
      </c>
      <c r="D18" s="1" t="s">
        <v>40</v>
      </c>
      <c r="E18" s="1"/>
      <c r="F18" s="1" t="s">
        <v>304</v>
      </c>
      <c r="G18" s="22" t="s">
        <v>85</v>
      </c>
      <c r="H18" s="22" t="s">
        <v>85</v>
      </c>
      <c r="I18" t="str">
        <f t="shared" si="0"/>
        <v>EMPTY</v>
      </c>
    </row>
    <row r="19" spans="1:9">
      <c r="A19" s="8" t="e">
        <f ca="1">_xll.DBRA("RXLTM1:Account",LEFT(E19,4),"ALIAS English")</f>
        <v>#NAME?</v>
      </c>
      <c r="B19" s="1" t="s">
        <v>19</v>
      </c>
      <c r="C19" s="1" t="s">
        <v>111</v>
      </c>
      <c r="D19" s="1" t="s">
        <v>40</v>
      </c>
      <c r="E19" s="1" t="str">
        <f>VLOOKUP(D19&amp;"00",$J$203:$K$212,2,FALSE)</f>
        <v>561000</v>
      </c>
      <c r="F19" s="1" t="str">
        <f>CONCATENATE(C19,"2",E19)</f>
        <v>03262561000</v>
      </c>
      <c r="G19" s="28">
        <v>1309.8900000000012</v>
      </c>
      <c r="H19" s="22" t="s">
        <v>85</v>
      </c>
      <c r="I19" t="str">
        <f t="shared" ref="I19:I50" si="1">IF(AND(H19="",G19=""),"EMPTY","")</f>
        <v/>
      </c>
    </row>
    <row r="20" spans="1:9" hidden="1">
      <c r="A20" s="8" t="s">
        <v>290</v>
      </c>
      <c r="B20" s="1" t="s">
        <v>20</v>
      </c>
      <c r="C20" s="1" t="s">
        <v>113</v>
      </c>
      <c r="D20" s="1" t="s">
        <v>40</v>
      </c>
      <c r="E20" s="1"/>
      <c r="F20" s="1" t="s">
        <v>306</v>
      </c>
      <c r="G20" s="22" t="s">
        <v>85</v>
      </c>
      <c r="H20" s="22" t="s">
        <v>85</v>
      </c>
      <c r="I20" t="str">
        <f t="shared" si="1"/>
        <v>EMPTY</v>
      </c>
    </row>
    <row r="21" spans="1:9" hidden="1">
      <c r="A21" s="8" t="s">
        <v>290</v>
      </c>
      <c r="B21" s="1" t="s">
        <v>21</v>
      </c>
      <c r="C21" s="1" t="s">
        <v>115</v>
      </c>
      <c r="D21" s="1" t="s">
        <v>40</v>
      </c>
      <c r="E21" s="1"/>
      <c r="F21" s="1" t="s">
        <v>307</v>
      </c>
      <c r="G21" s="22" t="s">
        <v>85</v>
      </c>
      <c r="H21" s="22" t="s">
        <v>85</v>
      </c>
      <c r="I21" t="str">
        <f t="shared" si="1"/>
        <v>EMPTY</v>
      </c>
    </row>
    <row r="22" spans="1:9" hidden="1">
      <c r="A22" s="8" t="s">
        <v>290</v>
      </c>
      <c r="B22" s="1" t="s">
        <v>22</v>
      </c>
      <c r="C22" s="1" t="s">
        <v>117</v>
      </c>
      <c r="D22" s="1" t="s">
        <v>40</v>
      </c>
      <c r="E22" s="1"/>
      <c r="F22" s="1" t="s">
        <v>308</v>
      </c>
      <c r="G22" s="22" t="s">
        <v>85</v>
      </c>
      <c r="H22" s="22" t="s">
        <v>85</v>
      </c>
      <c r="I22" t="str">
        <f t="shared" si="1"/>
        <v>EMPTY</v>
      </c>
    </row>
    <row r="23" spans="1:9" hidden="1">
      <c r="G23" s="22"/>
      <c r="H23" s="22"/>
      <c r="I23" t="str">
        <f t="shared" si="1"/>
        <v>EMPTY</v>
      </c>
    </row>
    <row r="24" spans="1:9" hidden="1">
      <c r="A24" s="8" t="s">
        <v>309</v>
      </c>
      <c r="B24" s="1" t="s">
        <v>6</v>
      </c>
      <c r="C24" s="1" t="s">
        <v>83</v>
      </c>
      <c r="D24" s="1" t="s">
        <v>80</v>
      </c>
      <c r="E24" s="1"/>
      <c r="F24" s="1" t="s">
        <v>310</v>
      </c>
      <c r="G24" s="22" t="s">
        <v>85</v>
      </c>
      <c r="H24" s="22" t="s">
        <v>85</v>
      </c>
      <c r="I24" t="str">
        <f t="shared" si="1"/>
        <v>EMPTY</v>
      </c>
    </row>
    <row r="25" spans="1:9" hidden="1">
      <c r="A25" s="8" t="s">
        <v>309</v>
      </c>
      <c r="B25" s="1" t="s">
        <v>23</v>
      </c>
      <c r="C25" s="1" t="s">
        <v>86</v>
      </c>
      <c r="D25" s="1" t="s">
        <v>80</v>
      </c>
      <c r="E25" s="1"/>
      <c r="F25" s="1" t="s">
        <v>311</v>
      </c>
      <c r="G25" s="22" t="s">
        <v>85</v>
      </c>
      <c r="H25" s="22" t="s">
        <v>85</v>
      </c>
      <c r="I25" t="str">
        <f t="shared" si="1"/>
        <v>EMPTY</v>
      </c>
    </row>
    <row r="26" spans="1:9" hidden="1">
      <c r="A26" s="8" t="s">
        <v>309</v>
      </c>
      <c r="B26" s="1" t="s">
        <v>7</v>
      </c>
      <c r="C26" s="1" t="s">
        <v>88</v>
      </c>
      <c r="D26" s="1" t="s">
        <v>80</v>
      </c>
      <c r="E26" s="1"/>
      <c r="F26" s="1" t="s">
        <v>312</v>
      </c>
      <c r="G26" s="22" t="s">
        <v>85</v>
      </c>
      <c r="H26" s="22" t="s">
        <v>85</v>
      </c>
      <c r="I26" t="str">
        <f t="shared" si="1"/>
        <v>EMPTY</v>
      </c>
    </row>
    <row r="27" spans="1:9" hidden="1">
      <c r="A27" s="8" t="s">
        <v>309</v>
      </c>
      <c r="B27" s="1" t="s">
        <v>8</v>
      </c>
      <c r="C27" s="1" t="s">
        <v>90</v>
      </c>
      <c r="D27" s="1" t="s">
        <v>80</v>
      </c>
      <c r="E27" s="1"/>
      <c r="F27" s="1" t="s">
        <v>313</v>
      </c>
      <c r="G27" s="22" t="s">
        <v>85</v>
      </c>
      <c r="H27" s="22" t="s">
        <v>85</v>
      </c>
      <c r="I27" t="str">
        <f t="shared" si="1"/>
        <v>EMPTY</v>
      </c>
    </row>
    <row r="28" spans="1:9" hidden="1">
      <c r="A28" s="8" t="s">
        <v>309</v>
      </c>
      <c r="B28" s="1" t="s">
        <v>9</v>
      </c>
      <c r="C28" s="1" t="s">
        <v>92</v>
      </c>
      <c r="D28" s="1" t="s">
        <v>80</v>
      </c>
      <c r="E28" s="1"/>
      <c r="F28" s="1" t="s">
        <v>314</v>
      </c>
      <c r="G28" s="22" t="s">
        <v>85</v>
      </c>
      <c r="H28" s="22" t="s">
        <v>85</v>
      </c>
      <c r="I28" t="str">
        <f t="shared" si="1"/>
        <v>EMPTY</v>
      </c>
    </row>
    <row r="29" spans="1:9" hidden="1">
      <c r="A29" s="8" t="s">
        <v>309</v>
      </c>
      <c r="B29" s="1" t="s">
        <v>10</v>
      </c>
      <c r="C29" s="1" t="s">
        <v>94</v>
      </c>
      <c r="D29" s="1" t="s">
        <v>80</v>
      </c>
      <c r="E29" s="1"/>
      <c r="F29" s="1" t="s">
        <v>315</v>
      </c>
      <c r="G29" s="22" t="s">
        <v>85</v>
      </c>
      <c r="H29" s="22" t="s">
        <v>85</v>
      </c>
      <c r="I29" t="str">
        <f t="shared" si="1"/>
        <v>EMPTY</v>
      </c>
    </row>
    <row r="30" spans="1:9" hidden="1">
      <c r="A30" s="8" t="s">
        <v>309</v>
      </c>
      <c r="B30" s="1" t="s">
        <v>11</v>
      </c>
      <c r="C30" s="1" t="s">
        <v>96</v>
      </c>
      <c r="D30" s="1" t="s">
        <v>80</v>
      </c>
      <c r="E30" s="1"/>
      <c r="F30" s="1" t="s">
        <v>316</v>
      </c>
      <c r="G30" s="22" t="s">
        <v>85</v>
      </c>
      <c r="H30" s="22" t="s">
        <v>85</v>
      </c>
      <c r="I30" t="str">
        <f t="shared" si="1"/>
        <v>EMPTY</v>
      </c>
    </row>
    <row r="31" spans="1:9" hidden="1">
      <c r="A31" s="8" t="s">
        <v>309</v>
      </c>
      <c r="B31" s="1" t="s">
        <v>12</v>
      </c>
      <c r="C31" s="1" t="s">
        <v>98</v>
      </c>
      <c r="D31" s="1" t="s">
        <v>80</v>
      </c>
      <c r="E31" s="1"/>
      <c r="F31" s="1" t="s">
        <v>317</v>
      </c>
      <c r="G31" s="22" t="s">
        <v>85</v>
      </c>
      <c r="H31" s="22" t="s">
        <v>85</v>
      </c>
      <c r="I31" t="str">
        <f t="shared" si="1"/>
        <v>EMPTY</v>
      </c>
    </row>
    <row r="32" spans="1:9" hidden="1">
      <c r="A32" s="8" t="s">
        <v>309</v>
      </c>
      <c r="B32" s="1" t="s">
        <v>13</v>
      </c>
      <c r="C32" s="1" t="s">
        <v>72</v>
      </c>
      <c r="D32" s="1" t="s">
        <v>80</v>
      </c>
      <c r="E32" s="1"/>
      <c r="F32" s="1" t="s">
        <v>318</v>
      </c>
      <c r="G32" s="22" t="s">
        <v>85</v>
      </c>
      <c r="H32" s="22" t="s">
        <v>85</v>
      </c>
      <c r="I32" t="str">
        <f t="shared" si="1"/>
        <v>EMPTY</v>
      </c>
    </row>
    <row r="33" spans="1:9" hidden="1">
      <c r="A33" s="8" t="s">
        <v>309</v>
      </c>
      <c r="B33" s="1" t="s">
        <v>14</v>
      </c>
      <c r="C33" s="1" t="s">
        <v>101</v>
      </c>
      <c r="D33" s="1" t="s">
        <v>80</v>
      </c>
      <c r="E33" s="1"/>
      <c r="F33" s="1" t="s">
        <v>319</v>
      </c>
      <c r="G33" s="22" t="s">
        <v>85</v>
      </c>
      <c r="H33" s="22" t="s">
        <v>85</v>
      </c>
      <c r="I33" t="str">
        <f t="shared" si="1"/>
        <v>EMPTY</v>
      </c>
    </row>
    <row r="34" spans="1:9" hidden="1">
      <c r="A34" s="8" t="s">
        <v>309</v>
      </c>
      <c r="B34" s="1" t="s">
        <v>15</v>
      </c>
      <c r="C34" s="1" t="s">
        <v>103</v>
      </c>
      <c r="D34" s="1" t="s">
        <v>80</v>
      </c>
      <c r="E34" s="1"/>
      <c r="F34" s="1" t="s">
        <v>320</v>
      </c>
      <c r="G34" s="22" t="s">
        <v>85</v>
      </c>
      <c r="H34" s="22" t="s">
        <v>85</v>
      </c>
      <c r="I34" t="str">
        <f t="shared" si="1"/>
        <v>EMPTY</v>
      </c>
    </row>
    <row r="35" spans="1:9" hidden="1">
      <c r="A35" s="8" t="s">
        <v>309</v>
      </c>
      <c r="B35" s="1" t="s">
        <v>16</v>
      </c>
      <c r="C35" s="1" t="s">
        <v>105</v>
      </c>
      <c r="D35" s="1" t="s">
        <v>80</v>
      </c>
      <c r="E35" s="1"/>
      <c r="F35" s="1" t="s">
        <v>321</v>
      </c>
      <c r="G35" s="22" t="s">
        <v>85</v>
      </c>
      <c r="H35" s="22" t="s">
        <v>85</v>
      </c>
      <c r="I35" t="str">
        <f t="shared" si="1"/>
        <v>EMPTY</v>
      </c>
    </row>
    <row r="36" spans="1:9" hidden="1">
      <c r="A36" s="8" t="s">
        <v>309</v>
      </c>
      <c r="B36" s="1" t="s">
        <v>17</v>
      </c>
      <c r="C36" s="1" t="s">
        <v>107</v>
      </c>
      <c r="D36" s="1" t="s">
        <v>80</v>
      </c>
      <c r="E36" s="1"/>
      <c r="F36" s="1" t="s">
        <v>322</v>
      </c>
      <c r="G36" s="22" t="s">
        <v>85</v>
      </c>
      <c r="H36" s="22" t="s">
        <v>85</v>
      </c>
      <c r="I36" t="str">
        <f t="shared" si="1"/>
        <v>EMPTY</v>
      </c>
    </row>
    <row r="37" spans="1:9" hidden="1">
      <c r="A37" s="8" t="s">
        <v>309</v>
      </c>
      <c r="B37" s="1" t="s">
        <v>18</v>
      </c>
      <c r="C37" s="1" t="s">
        <v>109</v>
      </c>
      <c r="D37" s="1" t="s">
        <v>80</v>
      </c>
      <c r="E37" s="1"/>
      <c r="F37" s="1" t="s">
        <v>323</v>
      </c>
      <c r="G37" s="22" t="s">
        <v>85</v>
      </c>
      <c r="H37" s="22" t="s">
        <v>85</v>
      </c>
      <c r="I37" t="str">
        <f t="shared" si="1"/>
        <v>EMPTY</v>
      </c>
    </row>
    <row r="38" spans="1:9" hidden="1">
      <c r="A38" s="8" t="s">
        <v>309</v>
      </c>
      <c r="B38" s="1" t="s">
        <v>19</v>
      </c>
      <c r="C38" s="1" t="s">
        <v>111</v>
      </c>
      <c r="D38" s="1" t="s">
        <v>80</v>
      </c>
      <c r="E38" s="1"/>
      <c r="F38" s="1" t="s">
        <v>324</v>
      </c>
      <c r="G38" s="22" t="s">
        <v>85</v>
      </c>
      <c r="H38" s="22" t="s">
        <v>85</v>
      </c>
      <c r="I38" t="str">
        <f t="shared" si="1"/>
        <v>EMPTY</v>
      </c>
    </row>
    <row r="39" spans="1:9" hidden="1">
      <c r="A39" s="8" t="s">
        <v>309</v>
      </c>
      <c r="B39" s="1" t="s">
        <v>20</v>
      </c>
      <c r="C39" s="1" t="s">
        <v>113</v>
      </c>
      <c r="D39" s="1" t="s">
        <v>80</v>
      </c>
      <c r="E39" s="1"/>
      <c r="F39" s="1" t="s">
        <v>325</v>
      </c>
      <c r="G39" s="22" t="s">
        <v>85</v>
      </c>
      <c r="H39" s="22" t="s">
        <v>85</v>
      </c>
      <c r="I39" t="str">
        <f t="shared" si="1"/>
        <v>EMPTY</v>
      </c>
    </row>
    <row r="40" spans="1:9" hidden="1">
      <c r="A40" s="8" t="s">
        <v>309</v>
      </c>
      <c r="B40" s="1" t="s">
        <v>21</v>
      </c>
      <c r="C40" s="1" t="s">
        <v>115</v>
      </c>
      <c r="D40" s="1" t="s">
        <v>80</v>
      </c>
      <c r="E40" s="1"/>
      <c r="F40" s="1" t="s">
        <v>326</v>
      </c>
      <c r="G40" s="22" t="s">
        <v>85</v>
      </c>
      <c r="H40" s="22" t="s">
        <v>85</v>
      </c>
      <c r="I40" t="str">
        <f t="shared" si="1"/>
        <v>EMPTY</v>
      </c>
    </row>
    <row r="41" spans="1:9" hidden="1">
      <c r="A41" s="8" t="s">
        <v>309</v>
      </c>
      <c r="B41" s="1" t="s">
        <v>22</v>
      </c>
      <c r="C41" s="1" t="s">
        <v>117</v>
      </c>
      <c r="D41" s="1" t="s">
        <v>80</v>
      </c>
      <c r="E41" s="1"/>
      <c r="F41" s="1" t="s">
        <v>327</v>
      </c>
      <c r="G41" s="22" t="s">
        <v>85</v>
      </c>
      <c r="H41" s="22" t="s">
        <v>85</v>
      </c>
      <c r="I41" t="str">
        <f t="shared" si="1"/>
        <v>EMPTY</v>
      </c>
    </row>
    <row r="42" spans="1:9" hidden="1">
      <c r="G42" s="22"/>
      <c r="H42" s="22"/>
      <c r="I42" t="str">
        <f t="shared" si="1"/>
        <v>EMPTY</v>
      </c>
    </row>
    <row r="43" spans="1:9">
      <c r="A43" s="8" t="e">
        <f ca="1">_xll.DBRA("RXLTM1:Account",LEFT(E43,4),"ALIAS English")</f>
        <v>#NAME?</v>
      </c>
      <c r="B43" s="1" t="s">
        <v>6</v>
      </c>
      <c r="C43" s="1" t="s">
        <v>83</v>
      </c>
      <c r="D43" s="1" t="s">
        <v>38</v>
      </c>
      <c r="E43" s="1" t="str">
        <f t="shared" ref="E43:E45" si="2">VLOOKUP(D43&amp;"00",$J$203:$K$212,2,FALSE)</f>
        <v>563000</v>
      </c>
      <c r="F43" s="1" t="s">
        <v>329</v>
      </c>
      <c r="G43" s="28">
        <v>178.51000000000022</v>
      </c>
      <c r="H43" s="22" t="s">
        <v>85</v>
      </c>
      <c r="I43" t="str">
        <f t="shared" si="1"/>
        <v/>
      </c>
    </row>
    <row r="44" spans="1:9">
      <c r="A44" s="8" t="e">
        <f ca="1">_xll.DBRA("RXLTM1:Account",LEFT(E44,4),"ALIAS English")</f>
        <v>#NAME?</v>
      </c>
      <c r="B44" s="1" t="s">
        <v>23</v>
      </c>
      <c r="C44" s="1" t="s">
        <v>86</v>
      </c>
      <c r="D44" s="1" t="s">
        <v>38</v>
      </c>
      <c r="E44" s="1" t="str">
        <f t="shared" si="2"/>
        <v>563000</v>
      </c>
      <c r="F44" s="1" t="s">
        <v>330</v>
      </c>
      <c r="G44" s="28">
        <v>1102.0299999999988</v>
      </c>
      <c r="H44" s="22" t="s">
        <v>85</v>
      </c>
      <c r="I44" t="str">
        <f t="shared" si="1"/>
        <v/>
      </c>
    </row>
    <row r="45" spans="1:9">
      <c r="A45" s="8" t="e">
        <f ca="1">_xll.DBRA("RXLTM1:Account",LEFT(E45,4),"ALIAS English")</f>
        <v>#NAME?</v>
      </c>
      <c r="B45" s="1" t="s">
        <v>7</v>
      </c>
      <c r="C45" s="1" t="s">
        <v>88</v>
      </c>
      <c r="D45" s="1" t="s">
        <v>38</v>
      </c>
      <c r="E45" s="1" t="str">
        <f t="shared" si="2"/>
        <v>563000</v>
      </c>
      <c r="F45" s="1" t="s">
        <v>331</v>
      </c>
      <c r="G45" s="28">
        <v>807.03000000000065</v>
      </c>
      <c r="H45" s="22" t="s">
        <v>85</v>
      </c>
      <c r="I45" t="str">
        <f t="shared" si="1"/>
        <v/>
      </c>
    </row>
    <row r="46" spans="1:9" hidden="1">
      <c r="A46" s="8" t="s">
        <v>328</v>
      </c>
      <c r="B46" s="1" t="s">
        <v>8</v>
      </c>
      <c r="C46" s="1" t="s">
        <v>90</v>
      </c>
      <c r="D46" s="1" t="s">
        <v>38</v>
      </c>
      <c r="E46" s="1"/>
      <c r="F46" s="1" t="s">
        <v>332</v>
      </c>
      <c r="G46" s="22" t="s">
        <v>85</v>
      </c>
      <c r="H46" s="22" t="s">
        <v>85</v>
      </c>
      <c r="I46" t="str">
        <f t="shared" si="1"/>
        <v>EMPTY</v>
      </c>
    </row>
    <row r="47" spans="1:9">
      <c r="A47" s="8" t="e">
        <f ca="1">_xll.DBRA("RXLTM1:Account",LEFT(E47,4),"ALIAS English")</f>
        <v>#NAME?</v>
      </c>
      <c r="B47" s="1" t="s">
        <v>9</v>
      </c>
      <c r="C47" s="1" t="s">
        <v>92</v>
      </c>
      <c r="D47" s="1" t="s">
        <v>38</v>
      </c>
      <c r="E47" s="1" t="str">
        <f t="shared" ref="E47:E60" si="3">VLOOKUP(D47&amp;"00",$J$203:$K$212,2,FALSE)</f>
        <v>563000</v>
      </c>
      <c r="F47" s="1" t="s">
        <v>333</v>
      </c>
      <c r="G47" s="28">
        <v>950.87999999999738</v>
      </c>
      <c r="H47" s="22" t="s">
        <v>85</v>
      </c>
      <c r="I47" t="str">
        <f t="shared" si="1"/>
        <v/>
      </c>
    </row>
    <row r="48" spans="1:9">
      <c r="A48" s="8" t="e">
        <f ca="1">_xll.DBRA("RXLTM1:Account",LEFT(E48,4),"ALIAS English")</f>
        <v>#NAME?</v>
      </c>
      <c r="B48" s="1" t="s">
        <v>10</v>
      </c>
      <c r="C48" s="1" t="s">
        <v>94</v>
      </c>
      <c r="D48" s="1" t="s">
        <v>38</v>
      </c>
      <c r="E48" s="1" t="str">
        <f t="shared" si="3"/>
        <v>563000</v>
      </c>
      <c r="F48" s="1" t="s">
        <v>334</v>
      </c>
      <c r="G48" s="28">
        <v>168.89000000000124</v>
      </c>
      <c r="H48" s="22" t="s">
        <v>85</v>
      </c>
      <c r="I48" t="str">
        <f t="shared" si="1"/>
        <v/>
      </c>
    </row>
    <row r="49" spans="1:9">
      <c r="A49" s="8" t="e">
        <f ca="1">_xll.DBRA("RXLTM1:Account",LEFT(E49,4),"ALIAS English")</f>
        <v>#NAME?</v>
      </c>
      <c r="B49" s="1" t="s">
        <v>11</v>
      </c>
      <c r="C49" s="1" t="s">
        <v>96</v>
      </c>
      <c r="D49" s="1" t="s">
        <v>38</v>
      </c>
      <c r="E49" s="1" t="str">
        <f t="shared" si="3"/>
        <v>563000</v>
      </c>
      <c r="F49" s="1" t="s">
        <v>335</v>
      </c>
      <c r="G49" s="28">
        <v>906.97000000000116</v>
      </c>
      <c r="H49" s="22" t="s">
        <v>85</v>
      </c>
      <c r="I49" t="str">
        <f t="shared" si="1"/>
        <v/>
      </c>
    </row>
    <row r="50" spans="1:9">
      <c r="A50" s="8" t="e">
        <f ca="1">_xll.DBRA("RXLTM1:Account",LEFT(E50,4),"ALIAS English")</f>
        <v>#NAME?</v>
      </c>
      <c r="B50" s="1" t="s">
        <v>12</v>
      </c>
      <c r="C50" s="1" t="s">
        <v>98</v>
      </c>
      <c r="D50" s="1" t="s">
        <v>38</v>
      </c>
      <c r="E50" s="1" t="str">
        <f t="shared" si="3"/>
        <v>563000</v>
      </c>
      <c r="F50" s="1" t="s">
        <v>336</v>
      </c>
      <c r="G50" s="28">
        <v>124.05000000000018</v>
      </c>
      <c r="H50" s="22" t="s">
        <v>85</v>
      </c>
      <c r="I50" t="str">
        <f t="shared" si="1"/>
        <v/>
      </c>
    </row>
    <row r="51" spans="1:9">
      <c r="A51" s="8" t="e">
        <f ca="1">_xll.DBRA("RXLTM1:Account",LEFT(E51,4),"ALIAS English")</f>
        <v>#NAME?</v>
      </c>
      <c r="B51" s="1" t="s">
        <v>13</v>
      </c>
      <c r="C51" s="1" t="s">
        <v>72</v>
      </c>
      <c r="D51" s="1" t="s">
        <v>38</v>
      </c>
      <c r="E51" s="1" t="str">
        <f t="shared" si="3"/>
        <v>563000</v>
      </c>
      <c r="F51" s="1" t="s">
        <v>337</v>
      </c>
      <c r="G51" s="28" t="s">
        <v>85</v>
      </c>
      <c r="H51" s="22">
        <v>107238.19</v>
      </c>
      <c r="I51" t="str">
        <f t="shared" ref="I51:I82" si="4">IF(AND(H51="",G51=""),"EMPTY","")</f>
        <v/>
      </c>
    </row>
    <row r="52" spans="1:9">
      <c r="A52" s="8" t="e">
        <f ca="1">_xll.DBRA("RXLTM1:Account",LEFT(E52,4),"ALIAS English")</f>
        <v>#NAME?</v>
      </c>
      <c r="B52" s="1" t="s">
        <v>14</v>
      </c>
      <c r="C52" s="1" t="s">
        <v>101</v>
      </c>
      <c r="D52" s="1" t="s">
        <v>38</v>
      </c>
      <c r="E52" s="1" t="str">
        <f t="shared" si="3"/>
        <v>563000</v>
      </c>
      <c r="F52" s="1" t="s">
        <v>338</v>
      </c>
      <c r="G52" s="28" t="s">
        <v>85</v>
      </c>
      <c r="H52" s="22">
        <v>104.81000000001222</v>
      </c>
      <c r="I52" t="str">
        <f t="shared" si="4"/>
        <v/>
      </c>
    </row>
    <row r="53" spans="1:9">
      <c r="A53" s="8" t="e">
        <f ca="1">_xll.DBRA("RXLTM1:Account",LEFT(E53,4),"ALIAS English")</f>
        <v>#NAME?</v>
      </c>
      <c r="B53" s="1" t="s">
        <v>15</v>
      </c>
      <c r="C53" s="1" t="s">
        <v>103</v>
      </c>
      <c r="D53" s="1" t="s">
        <v>38</v>
      </c>
      <c r="E53" s="1" t="str">
        <f t="shared" si="3"/>
        <v>563000</v>
      </c>
      <c r="F53" s="1" t="s">
        <v>339</v>
      </c>
      <c r="G53" s="28">
        <v>357.14999999999418</v>
      </c>
      <c r="H53" s="22" t="s">
        <v>85</v>
      </c>
      <c r="I53" t="str">
        <f t="shared" si="4"/>
        <v/>
      </c>
    </row>
    <row r="54" spans="1:9">
      <c r="A54" s="8" t="e">
        <f ca="1">_xll.DBRA("RXLTM1:Account",LEFT(E54,4),"ALIAS English")</f>
        <v>#NAME?</v>
      </c>
      <c r="B54" s="1" t="s">
        <v>16</v>
      </c>
      <c r="C54" s="1" t="s">
        <v>105</v>
      </c>
      <c r="D54" s="1" t="s">
        <v>38</v>
      </c>
      <c r="E54" s="1" t="str">
        <f t="shared" si="3"/>
        <v>563000</v>
      </c>
      <c r="F54" s="1" t="s">
        <v>340</v>
      </c>
      <c r="G54" s="28" t="s">
        <v>85</v>
      </c>
      <c r="H54" s="22">
        <v>21.040000000000873</v>
      </c>
      <c r="I54" t="str">
        <f t="shared" si="4"/>
        <v/>
      </c>
    </row>
    <row r="55" spans="1:9">
      <c r="A55" s="8" t="e">
        <f ca="1">_xll.DBRA("RXLTM1:Account",LEFT(E55,4),"ALIAS English")</f>
        <v>#NAME?</v>
      </c>
      <c r="B55" s="1" t="s">
        <v>17</v>
      </c>
      <c r="C55" s="1" t="s">
        <v>107</v>
      </c>
      <c r="D55" s="1" t="s">
        <v>38</v>
      </c>
      <c r="E55" s="1" t="str">
        <f t="shared" si="3"/>
        <v>563000</v>
      </c>
      <c r="F55" s="1" t="s">
        <v>341</v>
      </c>
      <c r="G55" s="28">
        <v>204.14999999999782</v>
      </c>
      <c r="H55" s="22" t="s">
        <v>85</v>
      </c>
      <c r="I55" t="str">
        <f t="shared" si="4"/>
        <v/>
      </c>
    </row>
    <row r="56" spans="1:9">
      <c r="A56" s="8" t="e">
        <f ca="1">_xll.DBRA("RXLTM1:Account",LEFT(E56,4),"ALIAS English")</f>
        <v>#NAME?</v>
      </c>
      <c r="B56" s="1" t="s">
        <v>18</v>
      </c>
      <c r="C56" s="1" t="s">
        <v>109</v>
      </c>
      <c r="D56" s="1" t="s">
        <v>38</v>
      </c>
      <c r="E56" s="1" t="str">
        <f t="shared" si="3"/>
        <v>563000</v>
      </c>
      <c r="F56" s="1" t="s">
        <v>342</v>
      </c>
      <c r="G56" s="28">
        <v>1983.7900000000081</v>
      </c>
      <c r="H56" s="22" t="s">
        <v>85</v>
      </c>
      <c r="I56" t="str">
        <f t="shared" si="4"/>
        <v/>
      </c>
    </row>
    <row r="57" spans="1:9">
      <c r="A57" s="8" t="e">
        <f ca="1">_xll.DBRA("RXLTM1:Account",LEFT(E57,4),"ALIAS English")</f>
        <v>#NAME?</v>
      </c>
      <c r="B57" s="1" t="s">
        <v>19</v>
      </c>
      <c r="C57" s="1" t="s">
        <v>111</v>
      </c>
      <c r="D57" s="1" t="s">
        <v>38</v>
      </c>
      <c r="E57" s="1" t="str">
        <f t="shared" si="3"/>
        <v>563000</v>
      </c>
      <c r="F57" s="1" t="s">
        <v>343</v>
      </c>
      <c r="G57" s="28">
        <v>3065.7600000000093</v>
      </c>
      <c r="H57" s="22" t="s">
        <v>85</v>
      </c>
      <c r="I57" t="str">
        <f t="shared" si="4"/>
        <v/>
      </c>
    </row>
    <row r="58" spans="1:9">
      <c r="A58" s="8" t="e">
        <f ca="1">_xll.DBRA("RXLTM1:Account",LEFT(E58,4),"ALIAS English")</f>
        <v>#NAME?</v>
      </c>
      <c r="B58" s="1" t="s">
        <v>20</v>
      </c>
      <c r="C58" s="1" t="s">
        <v>113</v>
      </c>
      <c r="D58" s="1" t="s">
        <v>38</v>
      </c>
      <c r="E58" s="1" t="str">
        <f t="shared" si="3"/>
        <v>563000</v>
      </c>
      <c r="F58" s="1" t="s">
        <v>344</v>
      </c>
      <c r="G58" s="28">
        <v>2080.8300000000017</v>
      </c>
      <c r="H58" s="22" t="s">
        <v>85</v>
      </c>
      <c r="I58" t="str">
        <f t="shared" si="4"/>
        <v/>
      </c>
    </row>
    <row r="59" spans="1:9">
      <c r="A59" s="8" t="e">
        <f ca="1">_xll.DBRA("RXLTM1:Account",LEFT(E59,4),"ALIAS English")</f>
        <v>#NAME?</v>
      </c>
      <c r="B59" s="1" t="s">
        <v>21</v>
      </c>
      <c r="C59" s="1" t="s">
        <v>115</v>
      </c>
      <c r="D59" s="1" t="s">
        <v>38</v>
      </c>
      <c r="E59" s="1" t="str">
        <f t="shared" si="3"/>
        <v>563000</v>
      </c>
      <c r="F59" s="1" t="s">
        <v>345</v>
      </c>
      <c r="G59" s="28">
        <v>4775.4799999999959</v>
      </c>
      <c r="H59" s="22" t="s">
        <v>85</v>
      </c>
      <c r="I59" t="str">
        <f t="shared" si="4"/>
        <v/>
      </c>
    </row>
    <row r="60" spans="1:9">
      <c r="A60" s="8" t="e">
        <f ca="1">_xll.DBRA("RXLTM1:Account",LEFT(E60,4),"ALIAS English")</f>
        <v>#NAME?</v>
      </c>
      <c r="B60" s="1" t="s">
        <v>22</v>
      </c>
      <c r="C60" s="1" t="s">
        <v>117</v>
      </c>
      <c r="D60" s="1" t="s">
        <v>38</v>
      </c>
      <c r="E60" s="1" t="str">
        <f t="shared" si="3"/>
        <v>563000</v>
      </c>
      <c r="F60" s="1" t="s">
        <v>346</v>
      </c>
      <c r="G60" s="28">
        <v>330.42000000000007</v>
      </c>
      <c r="H60" s="22" t="s">
        <v>85</v>
      </c>
      <c r="I60" t="str">
        <f t="shared" si="4"/>
        <v/>
      </c>
    </row>
    <row r="61" spans="1:9" hidden="1">
      <c r="G61" s="22"/>
      <c r="H61" s="22"/>
      <c r="I61" t="str">
        <f t="shared" si="4"/>
        <v>EMPTY</v>
      </c>
    </row>
    <row r="62" spans="1:9" hidden="1">
      <c r="A62" s="8" t="s">
        <v>347</v>
      </c>
      <c r="B62" s="1" t="s">
        <v>6</v>
      </c>
      <c r="C62" s="1" t="s">
        <v>83</v>
      </c>
      <c r="D62" s="1" t="s">
        <v>36</v>
      </c>
      <c r="E62" s="1"/>
      <c r="F62" s="1" t="s">
        <v>348</v>
      </c>
      <c r="G62" s="22" t="s">
        <v>85</v>
      </c>
      <c r="H62" s="22" t="s">
        <v>85</v>
      </c>
      <c r="I62" t="str">
        <f t="shared" si="4"/>
        <v>EMPTY</v>
      </c>
    </row>
    <row r="63" spans="1:9" hidden="1">
      <c r="A63" s="8" t="s">
        <v>347</v>
      </c>
      <c r="B63" s="1" t="s">
        <v>23</v>
      </c>
      <c r="C63" s="1" t="s">
        <v>86</v>
      </c>
      <c r="D63" s="1" t="s">
        <v>36</v>
      </c>
      <c r="E63" s="1"/>
      <c r="F63" s="1" t="s">
        <v>349</v>
      </c>
      <c r="G63" s="22" t="s">
        <v>85</v>
      </c>
      <c r="H63" s="22" t="s">
        <v>85</v>
      </c>
      <c r="I63" t="str">
        <f t="shared" si="4"/>
        <v>EMPTY</v>
      </c>
    </row>
    <row r="64" spans="1:9" hidden="1">
      <c r="A64" s="8" t="s">
        <v>347</v>
      </c>
      <c r="B64" s="1" t="s">
        <v>7</v>
      </c>
      <c r="C64" s="1" t="s">
        <v>88</v>
      </c>
      <c r="D64" s="1" t="s">
        <v>36</v>
      </c>
      <c r="E64" s="1"/>
      <c r="F64" s="1" t="s">
        <v>350</v>
      </c>
      <c r="G64" s="22" t="s">
        <v>85</v>
      </c>
      <c r="H64" s="22" t="s">
        <v>85</v>
      </c>
      <c r="I64" t="str">
        <f t="shared" si="4"/>
        <v>EMPTY</v>
      </c>
    </row>
    <row r="65" spans="1:9" hidden="1">
      <c r="A65" s="8" t="s">
        <v>347</v>
      </c>
      <c r="B65" s="1" t="s">
        <v>8</v>
      </c>
      <c r="C65" s="1" t="s">
        <v>90</v>
      </c>
      <c r="D65" s="1" t="s">
        <v>36</v>
      </c>
      <c r="E65" s="1"/>
      <c r="F65" s="1" t="s">
        <v>351</v>
      </c>
      <c r="G65" s="22" t="s">
        <v>85</v>
      </c>
      <c r="H65" s="22" t="s">
        <v>85</v>
      </c>
      <c r="I65" t="str">
        <f t="shared" si="4"/>
        <v>EMPTY</v>
      </c>
    </row>
    <row r="66" spans="1:9" hidden="1">
      <c r="A66" s="8" t="s">
        <v>347</v>
      </c>
      <c r="B66" s="1" t="s">
        <v>9</v>
      </c>
      <c r="C66" s="1" t="s">
        <v>92</v>
      </c>
      <c r="D66" s="1" t="s">
        <v>36</v>
      </c>
      <c r="E66" s="1"/>
      <c r="F66" s="1" t="s">
        <v>352</v>
      </c>
      <c r="G66" s="22" t="s">
        <v>85</v>
      </c>
      <c r="H66" s="22" t="s">
        <v>85</v>
      </c>
      <c r="I66" t="str">
        <f t="shared" si="4"/>
        <v>EMPTY</v>
      </c>
    </row>
    <row r="67" spans="1:9" hidden="1">
      <c r="A67" s="8" t="s">
        <v>347</v>
      </c>
      <c r="B67" s="1" t="s">
        <v>10</v>
      </c>
      <c r="C67" s="1" t="s">
        <v>94</v>
      </c>
      <c r="D67" s="1" t="s">
        <v>36</v>
      </c>
      <c r="E67" s="1"/>
      <c r="F67" s="1" t="s">
        <v>353</v>
      </c>
      <c r="G67" s="22" t="s">
        <v>85</v>
      </c>
      <c r="H67" s="22" t="s">
        <v>85</v>
      </c>
      <c r="I67" t="str">
        <f t="shared" si="4"/>
        <v>EMPTY</v>
      </c>
    </row>
    <row r="68" spans="1:9" hidden="1">
      <c r="A68" s="8" t="s">
        <v>347</v>
      </c>
      <c r="B68" s="1" t="s">
        <v>11</v>
      </c>
      <c r="C68" s="1" t="s">
        <v>96</v>
      </c>
      <c r="D68" s="1" t="s">
        <v>36</v>
      </c>
      <c r="E68" s="1"/>
      <c r="F68" s="1" t="s">
        <v>354</v>
      </c>
      <c r="G68" s="22" t="s">
        <v>85</v>
      </c>
      <c r="H68" s="22" t="s">
        <v>85</v>
      </c>
      <c r="I68" t="str">
        <f t="shared" si="4"/>
        <v>EMPTY</v>
      </c>
    </row>
    <row r="69" spans="1:9" hidden="1">
      <c r="A69" s="8" t="s">
        <v>347</v>
      </c>
      <c r="B69" s="1" t="s">
        <v>12</v>
      </c>
      <c r="C69" s="1" t="s">
        <v>98</v>
      </c>
      <c r="D69" s="1" t="s">
        <v>36</v>
      </c>
      <c r="E69" s="1"/>
      <c r="F69" s="1" t="s">
        <v>355</v>
      </c>
      <c r="G69" s="22" t="s">
        <v>85</v>
      </c>
      <c r="H69" s="22" t="s">
        <v>85</v>
      </c>
      <c r="I69" t="str">
        <f t="shared" si="4"/>
        <v>EMPTY</v>
      </c>
    </row>
    <row r="70" spans="1:9" hidden="1">
      <c r="A70" s="8" t="s">
        <v>347</v>
      </c>
      <c r="B70" s="1" t="s">
        <v>13</v>
      </c>
      <c r="C70" s="1" t="s">
        <v>72</v>
      </c>
      <c r="D70" s="1" t="s">
        <v>36</v>
      </c>
      <c r="E70" s="1"/>
      <c r="F70" s="1" t="s">
        <v>356</v>
      </c>
      <c r="G70" s="22" t="s">
        <v>85</v>
      </c>
      <c r="H70" s="22" t="s">
        <v>85</v>
      </c>
      <c r="I70" t="str">
        <f t="shared" si="4"/>
        <v>EMPTY</v>
      </c>
    </row>
    <row r="71" spans="1:9" hidden="1">
      <c r="A71" s="8" t="s">
        <v>347</v>
      </c>
      <c r="B71" s="1" t="s">
        <v>14</v>
      </c>
      <c r="C71" s="1" t="s">
        <v>101</v>
      </c>
      <c r="D71" s="1" t="s">
        <v>36</v>
      </c>
      <c r="E71" s="1"/>
      <c r="F71" s="1" t="s">
        <v>357</v>
      </c>
      <c r="G71" s="22" t="s">
        <v>85</v>
      </c>
      <c r="H71" s="22" t="s">
        <v>85</v>
      </c>
      <c r="I71" t="str">
        <f t="shared" si="4"/>
        <v>EMPTY</v>
      </c>
    </row>
    <row r="72" spans="1:9" hidden="1">
      <c r="A72" s="8" t="s">
        <v>347</v>
      </c>
      <c r="B72" s="1" t="s">
        <v>15</v>
      </c>
      <c r="C72" s="1" t="s">
        <v>103</v>
      </c>
      <c r="D72" s="1" t="s">
        <v>36</v>
      </c>
      <c r="E72" s="1"/>
      <c r="F72" s="1" t="s">
        <v>358</v>
      </c>
      <c r="G72" s="22" t="s">
        <v>85</v>
      </c>
      <c r="H72" s="22" t="s">
        <v>85</v>
      </c>
      <c r="I72" t="str">
        <f t="shared" si="4"/>
        <v>EMPTY</v>
      </c>
    </row>
    <row r="73" spans="1:9" hidden="1">
      <c r="A73" s="8" t="s">
        <v>347</v>
      </c>
      <c r="B73" s="1" t="s">
        <v>16</v>
      </c>
      <c r="C73" s="1" t="s">
        <v>105</v>
      </c>
      <c r="D73" s="1" t="s">
        <v>36</v>
      </c>
      <c r="E73" s="1"/>
      <c r="F73" s="1" t="s">
        <v>359</v>
      </c>
      <c r="G73" s="22" t="s">
        <v>85</v>
      </c>
      <c r="H73" s="22" t="s">
        <v>85</v>
      </c>
      <c r="I73" t="str">
        <f t="shared" si="4"/>
        <v>EMPTY</v>
      </c>
    </row>
    <row r="74" spans="1:9" hidden="1">
      <c r="A74" s="8" t="s">
        <v>347</v>
      </c>
      <c r="B74" s="1" t="s">
        <v>17</v>
      </c>
      <c r="C74" s="1" t="s">
        <v>107</v>
      </c>
      <c r="D74" s="1" t="s">
        <v>36</v>
      </c>
      <c r="E74" s="1"/>
      <c r="F74" s="1" t="s">
        <v>360</v>
      </c>
      <c r="G74" s="22" t="s">
        <v>85</v>
      </c>
      <c r="H74" s="22" t="s">
        <v>85</v>
      </c>
      <c r="I74" t="str">
        <f t="shared" si="4"/>
        <v>EMPTY</v>
      </c>
    </row>
    <row r="75" spans="1:9" hidden="1">
      <c r="A75" s="8" t="s">
        <v>347</v>
      </c>
      <c r="B75" s="1" t="s">
        <v>18</v>
      </c>
      <c r="C75" s="1" t="s">
        <v>109</v>
      </c>
      <c r="D75" s="1" t="s">
        <v>36</v>
      </c>
      <c r="E75" s="1"/>
      <c r="F75" s="1" t="s">
        <v>361</v>
      </c>
      <c r="G75" s="22" t="s">
        <v>85</v>
      </c>
      <c r="H75" s="22" t="s">
        <v>85</v>
      </c>
      <c r="I75" t="str">
        <f t="shared" si="4"/>
        <v>EMPTY</v>
      </c>
    </row>
    <row r="76" spans="1:9" hidden="1">
      <c r="A76" s="8" t="s">
        <v>347</v>
      </c>
      <c r="B76" s="1" t="s">
        <v>19</v>
      </c>
      <c r="C76" s="1" t="s">
        <v>111</v>
      </c>
      <c r="D76" s="1" t="s">
        <v>36</v>
      </c>
      <c r="E76" s="1"/>
      <c r="F76" s="1" t="s">
        <v>362</v>
      </c>
      <c r="G76" s="22" t="s">
        <v>85</v>
      </c>
      <c r="H76" s="22" t="s">
        <v>85</v>
      </c>
      <c r="I76" t="str">
        <f t="shared" si="4"/>
        <v>EMPTY</v>
      </c>
    </row>
    <row r="77" spans="1:9" hidden="1">
      <c r="A77" s="8" t="s">
        <v>347</v>
      </c>
      <c r="B77" s="1" t="s">
        <v>20</v>
      </c>
      <c r="C77" s="1" t="s">
        <v>113</v>
      </c>
      <c r="D77" s="1" t="s">
        <v>36</v>
      </c>
      <c r="E77" s="1"/>
      <c r="F77" s="1" t="s">
        <v>363</v>
      </c>
      <c r="G77" s="22" t="s">
        <v>85</v>
      </c>
      <c r="H77" s="22" t="s">
        <v>85</v>
      </c>
      <c r="I77" t="str">
        <f t="shared" si="4"/>
        <v>EMPTY</v>
      </c>
    </row>
    <row r="78" spans="1:9" hidden="1">
      <c r="A78" s="8" t="s">
        <v>347</v>
      </c>
      <c r="B78" s="1" t="s">
        <v>21</v>
      </c>
      <c r="C78" s="1" t="s">
        <v>115</v>
      </c>
      <c r="D78" s="1" t="s">
        <v>36</v>
      </c>
      <c r="E78" s="1"/>
      <c r="F78" s="1" t="s">
        <v>364</v>
      </c>
      <c r="G78" s="22" t="s">
        <v>85</v>
      </c>
      <c r="H78" s="22" t="s">
        <v>85</v>
      </c>
      <c r="I78" t="str">
        <f t="shared" si="4"/>
        <v>EMPTY</v>
      </c>
    </row>
    <row r="79" spans="1:9" hidden="1">
      <c r="A79" s="8" t="s">
        <v>347</v>
      </c>
      <c r="B79" s="1" t="s">
        <v>22</v>
      </c>
      <c r="C79" s="1" t="s">
        <v>117</v>
      </c>
      <c r="D79" s="1" t="s">
        <v>36</v>
      </c>
      <c r="E79" s="1"/>
      <c r="F79" s="1" t="s">
        <v>365</v>
      </c>
      <c r="G79" s="22" t="s">
        <v>85</v>
      </c>
      <c r="H79" s="22" t="s">
        <v>85</v>
      </c>
      <c r="I79" t="str">
        <f t="shared" si="4"/>
        <v>EMPTY</v>
      </c>
    </row>
    <row r="80" spans="1:9" hidden="1">
      <c r="G80" s="22"/>
      <c r="H80" s="22"/>
      <c r="I80" t="str">
        <f t="shared" si="4"/>
        <v>EMPTY</v>
      </c>
    </row>
    <row r="81" spans="1:9" hidden="1">
      <c r="A81" s="8" t="s">
        <v>366</v>
      </c>
      <c r="B81" s="1" t="s">
        <v>6</v>
      </c>
      <c r="C81" s="1" t="s">
        <v>83</v>
      </c>
      <c r="D81" s="1" t="s">
        <v>34</v>
      </c>
      <c r="E81" s="1"/>
      <c r="F81" s="1" t="s">
        <v>367</v>
      </c>
      <c r="G81" s="22" t="s">
        <v>85</v>
      </c>
      <c r="H81" s="22" t="s">
        <v>85</v>
      </c>
      <c r="I81" t="str">
        <f t="shared" si="4"/>
        <v>EMPTY</v>
      </c>
    </row>
    <row r="82" spans="1:9">
      <c r="A82" s="8" t="e">
        <f ca="1">_xll.DBRA("RXLTM1:Account",LEFT(E82,4),"ALIAS English")</f>
        <v>#NAME?</v>
      </c>
      <c r="B82" s="1" t="s">
        <v>23</v>
      </c>
      <c r="C82" s="1" t="s">
        <v>86</v>
      </c>
      <c r="D82" s="1" t="s">
        <v>34</v>
      </c>
      <c r="E82" s="1" t="str">
        <f t="shared" ref="E82:E83" si="5">VLOOKUP(D82&amp;"00",$J$203:$K$212,2,FALSE)</f>
        <v>635000</v>
      </c>
      <c r="F82" s="1" t="s">
        <v>368</v>
      </c>
      <c r="G82" s="28">
        <v>54.630000000000109</v>
      </c>
      <c r="H82" s="22" t="s">
        <v>85</v>
      </c>
      <c r="I82" t="str">
        <f t="shared" si="4"/>
        <v/>
      </c>
    </row>
    <row r="83" spans="1:9">
      <c r="A83" s="8" t="e">
        <f ca="1">_xll.DBRA("RXLTM1:Account",LEFT(E83,4),"ALIAS English")</f>
        <v>#NAME?</v>
      </c>
      <c r="B83" s="1" t="s">
        <v>7</v>
      </c>
      <c r="C83" s="1" t="s">
        <v>88</v>
      </c>
      <c r="D83" s="1" t="s">
        <v>34</v>
      </c>
      <c r="E83" s="1" t="str">
        <f t="shared" si="5"/>
        <v>635000</v>
      </c>
      <c r="F83" s="1" t="s">
        <v>369</v>
      </c>
      <c r="G83" s="28">
        <v>384.01</v>
      </c>
      <c r="H83" s="22" t="s">
        <v>85</v>
      </c>
      <c r="I83" t="str">
        <f t="shared" ref="I83:I114" si="6">IF(AND(H83="",G83=""),"EMPTY","")</f>
        <v/>
      </c>
    </row>
    <row r="84" spans="1:9" hidden="1">
      <c r="A84" s="8" t="s">
        <v>366</v>
      </c>
      <c r="B84" s="1" t="s">
        <v>8</v>
      </c>
      <c r="C84" s="1" t="s">
        <v>90</v>
      </c>
      <c r="D84" s="1" t="s">
        <v>34</v>
      </c>
      <c r="E84" s="1"/>
      <c r="F84" s="1" t="s">
        <v>370</v>
      </c>
      <c r="G84" s="22" t="s">
        <v>85</v>
      </c>
      <c r="H84" s="22" t="s">
        <v>85</v>
      </c>
      <c r="I84" t="str">
        <f t="shared" si="6"/>
        <v>EMPTY</v>
      </c>
    </row>
    <row r="85" spans="1:9">
      <c r="A85" s="8" t="e">
        <f ca="1">_xll.DBRA("RXLTM1:Account",LEFT(E85,4),"ALIAS English")</f>
        <v>#NAME?</v>
      </c>
      <c r="B85" s="1" t="s">
        <v>9</v>
      </c>
      <c r="C85" s="1" t="s">
        <v>92</v>
      </c>
      <c r="D85" s="1" t="s">
        <v>34</v>
      </c>
      <c r="E85" s="1" t="str">
        <f t="shared" ref="E85:E89" si="7">VLOOKUP(D85&amp;"00",$J$203:$K$212,2,FALSE)</f>
        <v>635000</v>
      </c>
      <c r="F85" s="1" t="s">
        <v>371</v>
      </c>
      <c r="G85" s="28">
        <v>103.31999999999971</v>
      </c>
      <c r="H85" s="22" t="s">
        <v>85</v>
      </c>
      <c r="I85" t="str">
        <f t="shared" si="6"/>
        <v/>
      </c>
    </row>
    <row r="86" spans="1:9">
      <c r="A86" s="8" t="e">
        <f ca="1">_xll.DBRA("RXLTM1:Account",LEFT(E86,4),"ALIAS English")</f>
        <v>#NAME?</v>
      </c>
      <c r="B86" s="1" t="s">
        <v>10</v>
      </c>
      <c r="C86" s="1" t="s">
        <v>94</v>
      </c>
      <c r="D86" s="1" t="s">
        <v>34</v>
      </c>
      <c r="E86" s="1" t="str">
        <f t="shared" si="7"/>
        <v>635000</v>
      </c>
      <c r="F86" s="1" t="s">
        <v>372</v>
      </c>
      <c r="G86" s="28">
        <v>30.289999999999964</v>
      </c>
      <c r="H86" s="22" t="s">
        <v>85</v>
      </c>
      <c r="I86" t="str">
        <f t="shared" si="6"/>
        <v/>
      </c>
    </row>
    <row r="87" spans="1:9">
      <c r="A87" s="8" t="e">
        <f ca="1">_xll.DBRA("RXLTM1:Account",LEFT(E87,4),"ALIAS English")</f>
        <v>#NAME?</v>
      </c>
      <c r="B87" s="1" t="s">
        <v>11</v>
      </c>
      <c r="C87" s="1" t="s">
        <v>96</v>
      </c>
      <c r="D87" s="1" t="s">
        <v>34</v>
      </c>
      <c r="E87" s="1" t="str">
        <f t="shared" si="7"/>
        <v>635000</v>
      </c>
      <c r="F87" s="1" t="s">
        <v>373</v>
      </c>
      <c r="G87" s="28" t="s">
        <v>85</v>
      </c>
      <c r="H87" s="22">
        <v>8699.4800000000105</v>
      </c>
      <c r="I87" t="str">
        <f t="shared" si="6"/>
        <v/>
      </c>
    </row>
    <row r="88" spans="1:9">
      <c r="A88" s="8" t="e">
        <f ca="1">_xll.DBRA("RXLTM1:Account",LEFT(E88,4),"ALIAS English")</f>
        <v>#NAME?</v>
      </c>
      <c r="B88" s="1" t="s">
        <v>12</v>
      </c>
      <c r="C88" s="1" t="s">
        <v>98</v>
      </c>
      <c r="D88" s="1" t="s">
        <v>34</v>
      </c>
      <c r="E88" s="1" t="str">
        <f t="shared" si="7"/>
        <v>635000</v>
      </c>
      <c r="F88" s="1" t="s">
        <v>374</v>
      </c>
      <c r="G88" s="28">
        <v>291.1200000000008</v>
      </c>
      <c r="H88" s="22" t="s">
        <v>85</v>
      </c>
      <c r="I88" t="str">
        <f t="shared" si="6"/>
        <v/>
      </c>
    </row>
    <row r="89" spans="1:9">
      <c r="A89" s="8" t="e">
        <f ca="1">_xll.DBRA("RXLTM1:Account",LEFT(E89,4),"ALIAS English")</f>
        <v>#NAME?</v>
      </c>
      <c r="B89" s="1" t="s">
        <v>13</v>
      </c>
      <c r="C89" s="1" t="s">
        <v>72</v>
      </c>
      <c r="D89" s="1" t="s">
        <v>34</v>
      </c>
      <c r="E89" s="1" t="str">
        <f t="shared" si="7"/>
        <v>635000</v>
      </c>
      <c r="F89" s="1" t="s">
        <v>375</v>
      </c>
      <c r="G89" s="28" t="s">
        <v>85</v>
      </c>
      <c r="H89" s="22">
        <v>29542.670000000158</v>
      </c>
      <c r="I89" t="str">
        <f t="shared" si="6"/>
        <v/>
      </c>
    </row>
    <row r="90" spans="1:9" hidden="1">
      <c r="A90" s="8" t="s">
        <v>366</v>
      </c>
      <c r="B90" s="1" t="s">
        <v>14</v>
      </c>
      <c r="C90" s="1" t="s">
        <v>101</v>
      </c>
      <c r="D90" s="1" t="s">
        <v>34</v>
      </c>
      <c r="E90" s="1"/>
      <c r="F90" s="1" t="s">
        <v>376</v>
      </c>
      <c r="G90" s="22" t="s">
        <v>85</v>
      </c>
      <c r="H90" s="22" t="s">
        <v>85</v>
      </c>
      <c r="I90" t="str">
        <f t="shared" si="6"/>
        <v>EMPTY</v>
      </c>
    </row>
    <row r="91" spans="1:9" hidden="1">
      <c r="A91" s="8" t="s">
        <v>366</v>
      </c>
      <c r="B91" s="1" t="s">
        <v>15</v>
      </c>
      <c r="C91" s="1" t="s">
        <v>103</v>
      </c>
      <c r="D91" s="1" t="s">
        <v>34</v>
      </c>
      <c r="E91" s="1"/>
      <c r="F91" s="1" t="s">
        <v>377</v>
      </c>
      <c r="G91" s="22" t="s">
        <v>85</v>
      </c>
      <c r="H91" s="22" t="s">
        <v>85</v>
      </c>
      <c r="I91" t="str">
        <f t="shared" si="6"/>
        <v>EMPTY</v>
      </c>
    </row>
    <row r="92" spans="1:9">
      <c r="A92" s="8" t="e">
        <f ca="1">_xll.DBRA("RXLTM1:Account",LEFT(E92,4),"ALIAS English")</f>
        <v>#NAME?</v>
      </c>
      <c r="B92" s="1" t="s">
        <v>16</v>
      </c>
      <c r="C92" s="1" t="s">
        <v>105</v>
      </c>
      <c r="D92" s="1" t="s">
        <v>34</v>
      </c>
      <c r="E92" s="1" t="str">
        <f t="shared" ref="E92:E98" si="8">VLOOKUP(D92&amp;"00",$J$203:$K$212,2,FALSE)</f>
        <v>635000</v>
      </c>
      <c r="F92" s="1" t="s">
        <v>378</v>
      </c>
      <c r="G92" s="28">
        <v>79.96000000000015</v>
      </c>
      <c r="H92" s="22" t="s">
        <v>85</v>
      </c>
      <c r="I92" t="str">
        <f t="shared" si="6"/>
        <v/>
      </c>
    </row>
    <row r="93" spans="1:9">
      <c r="A93" s="8" t="e">
        <f ca="1">_xll.DBRA("RXLTM1:Account",LEFT(E93,4),"ALIAS English")</f>
        <v>#NAME?</v>
      </c>
      <c r="B93" s="1" t="s">
        <v>17</v>
      </c>
      <c r="C93" s="1" t="s">
        <v>107</v>
      </c>
      <c r="D93" s="1" t="s">
        <v>34</v>
      </c>
      <c r="E93" s="1" t="str">
        <f t="shared" si="8"/>
        <v>635000</v>
      </c>
      <c r="F93" s="1" t="s">
        <v>379</v>
      </c>
      <c r="G93" s="28">
        <v>336.96000000000049</v>
      </c>
      <c r="H93" s="22" t="s">
        <v>85</v>
      </c>
      <c r="I93" t="str">
        <f t="shared" si="6"/>
        <v/>
      </c>
    </row>
    <row r="94" spans="1:9">
      <c r="A94" s="8" t="e">
        <f ca="1">_xll.DBRA("RXLTM1:Account",LEFT(E94,4),"ALIAS English")</f>
        <v>#NAME?</v>
      </c>
      <c r="B94" s="1" t="s">
        <v>18</v>
      </c>
      <c r="C94" s="1" t="s">
        <v>109</v>
      </c>
      <c r="D94" s="1" t="s">
        <v>34</v>
      </c>
      <c r="E94" s="1" t="str">
        <f t="shared" si="8"/>
        <v>635000</v>
      </c>
      <c r="F94" s="1" t="s">
        <v>380</v>
      </c>
      <c r="G94" s="28" t="s">
        <v>85</v>
      </c>
      <c r="H94" s="22">
        <v>0.19000000000050932</v>
      </c>
      <c r="I94" t="str">
        <f t="shared" si="6"/>
        <v/>
      </c>
    </row>
    <row r="95" spans="1:9">
      <c r="A95" s="8" t="e">
        <f ca="1">_xll.DBRA("RXLTM1:Account",LEFT(E95,4),"ALIAS English")</f>
        <v>#NAME?</v>
      </c>
      <c r="B95" s="1" t="s">
        <v>19</v>
      </c>
      <c r="C95" s="1" t="s">
        <v>111</v>
      </c>
      <c r="D95" s="1" t="s">
        <v>34</v>
      </c>
      <c r="E95" s="1" t="str">
        <f t="shared" si="8"/>
        <v>635000</v>
      </c>
      <c r="F95" s="1" t="s">
        <v>381</v>
      </c>
      <c r="G95" s="28">
        <v>806.9900000000016</v>
      </c>
      <c r="H95" s="22" t="s">
        <v>85</v>
      </c>
      <c r="I95" t="str">
        <f t="shared" si="6"/>
        <v/>
      </c>
    </row>
    <row r="96" spans="1:9">
      <c r="A96" s="8" t="e">
        <f ca="1">_xll.DBRA("RXLTM1:Account",LEFT(E96,4),"ALIAS English")</f>
        <v>#NAME?</v>
      </c>
      <c r="B96" s="1" t="s">
        <v>20</v>
      </c>
      <c r="C96" s="1" t="s">
        <v>113</v>
      </c>
      <c r="D96" s="1" t="s">
        <v>34</v>
      </c>
      <c r="E96" s="1" t="str">
        <f t="shared" si="8"/>
        <v>635000</v>
      </c>
      <c r="F96" s="1" t="s">
        <v>382</v>
      </c>
      <c r="G96" s="28">
        <v>0.2000000000007276</v>
      </c>
      <c r="H96" s="22" t="s">
        <v>85</v>
      </c>
      <c r="I96" t="str">
        <f t="shared" si="6"/>
        <v/>
      </c>
    </row>
    <row r="97" spans="1:9">
      <c r="A97" s="8" t="e">
        <f ca="1">_xll.DBRA("RXLTM1:Account",LEFT(E97,4),"ALIAS English")</f>
        <v>#NAME?</v>
      </c>
      <c r="B97" s="1" t="s">
        <v>21</v>
      </c>
      <c r="C97" s="1" t="s">
        <v>115</v>
      </c>
      <c r="D97" s="1" t="s">
        <v>34</v>
      </c>
      <c r="E97" s="1" t="str">
        <f t="shared" si="8"/>
        <v>635000</v>
      </c>
      <c r="F97" s="1" t="s">
        <v>383</v>
      </c>
      <c r="G97" s="28">
        <v>2797.67</v>
      </c>
      <c r="H97" s="22" t="s">
        <v>85</v>
      </c>
      <c r="I97" t="str">
        <f t="shared" si="6"/>
        <v/>
      </c>
    </row>
    <row r="98" spans="1:9">
      <c r="A98" s="8" t="e">
        <f ca="1">_xll.DBRA("RXLTM1:Account",LEFT(E98,4),"ALIAS English")</f>
        <v>#NAME?</v>
      </c>
      <c r="B98" s="1" t="s">
        <v>22</v>
      </c>
      <c r="C98" s="1" t="s">
        <v>117</v>
      </c>
      <c r="D98" s="1" t="s">
        <v>34</v>
      </c>
      <c r="E98" s="1" t="str">
        <f t="shared" si="8"/>
        <v>635000</v>
      </c>
      <c r="F98" s="1" t="s">
        <v>384</v>
      </c>
      <c r="G98" s="28" t="s">
        <v>85</v>
      </c>
      <c r="H98" s="22">
        <v>65.769999999999982</v>
      </c>
      <c r="I98" t="str">
        <f t="shared" si="6"/>
        <v/>
      </c>
    </row>
    <row r="99" spans="1:9" hidden="1">
      <c r="G99" s="22"/>
      <c r="H99" s="22"/>
      <c r="I99" t="str">
        <f t="shared" si="6"/>
        <v>EMPTY</v>
      </c>
    </row>
    <row r="100" spans="1:9" hidden="1">
      <c r="A100" s="8" t="s">
        <v>385</v>
      </c>
      <c r="B100" s="1" t="s">
        <v>6</v>
      </c>
      <c r="C100" s="1" t="s">
        <v>83</v>
      </c>
      <c r="D100" s="1" t="s">
        <v>25</v>
      </c>
      <c r="E100" s="1"/>
      <c r="F100" s="1" t="s">
        <v>386</v>
      </c>
      <c r="G100" s="22" t="s">
        <v>85</v>
      </c>
      <c r="H100" s="22" t="s">
        <v>85</v>
      </c>
      <c r="I100" t="str">
        <f t="shared" si="6"/>
        <v>EMPTY</v>
      </c>
    </row>
    <row r="101" spans="1:9" hidden="1">
      <c r="A101" s="8" t="s">
        <v>385</v>
      </c>
      <c r="B101" s="1" t="s">
        <v>23</v>
      </c>
      <c r="C101" s="1" t="s">
        <v>86</v>
      </c>
      <c r="D101" s="1" t="s">
        <v>25</v>
      </c>
      <c r="E101" s="1"/>
      <c r="F101" s="1" t="s">
        <v>387</v>
      </c>
      <c r="G101" s="22" t="s">
        <v>85</v>
      </c>
      <c r="H101" s="22" t="s">
        <v>85</v>
      </c>
      <c r="I101" t="str">
        <f t="shared" si="6"/>
        <v>EMPTY</v>
      </c>
    </row>
    <row r="102" spans="1:9" hidden="1">
      <c r="A102" s="8" t="s">
        <v>385</v>
      </c>
      <c r="B102" s="1" t="s">
        <v>7</v>
      </c>
      <c r="C102" s="1" t="s">
        <v>88</v>
      </c>
      <c r="D102" s="1" t="s">
        <v>25</v>
      </c>
      <c r="E102" s="1"/>
      <c r="F102" s="1" t="s">
        <v>388</v>
      </c>
      <c r="G102" s="22" t="s">
        <v>85</v>
      </c>
      <c r="H102" s="22" t="s">
        <v>85</v>
      </c>
      <c r="I102" t="str">
        <f t="shared" si="6"/>
        <v>EMPTY</v>
      </c>
    </row>
    <row r="103" spans="1:9" hidden="1">
      <c r="A103" s="8" t="s">
        <v>385</v>
      </c>
      <c r="B103" s="1" t="s">
        <v>8</v>
      </c>
      <c r="C103" s="1" t="s">
        <v>90</v>
      </c>
      <c r="D103" s="1" t="s">
        <v>25</v>
      </c>
      <c r="E103" s="1"/>
      <c r="F103" s="1" t="s">
        <v>389</v>
      </c>
      <c r="G103" s="22" t="s">
        <v>85</v>
      </c>
      <c r="H103" s="22" t="s">
        <v>85</v>
      </c>
      <c r="I103" t="str">
        <f t="shared" si="6"/>
        <v>EMPTY</v>
      </c>
    </row>
    <row r="104" spans="1:9" hidden="1">
      <c r="A104" s="8" t="s">
        <v>385</v>
      </c>
      <c r="B104" s="1" t="s">
        <v>9</v>
      </c>
      <c r="C104" s="1" t="s">
        <v>92</v>
      </c>
      <c r="D104" s="1" t="s">
        <v>25</v>
      </c>
      <c r="E104" s="1"/>
      <c r="F104" s="1" t="s">
        <v>390</v>
      </c>
      <c r="G104" s="22" t="s">
        <v>85</v>
      </c>
      <c r="H104" s="22" t="s">
        <v>85</v>
      </c>
      <c r="I104" t="str">
        <f t="shared" si="6"/>
        <v>EMPTY</v>
      </c>
    </row>
    <row r="105" spans="1:9" hidden="1">
      <c r="A105" s="8" t="s">
        <v>385</v>
      </c>
      <c r="B105" s="1" t="s">
        <v>10</v>
      </c>
      <c r="C105" s="1" t="s">
        <v>94</v>
      </c>
      <c r="D105" s="1" t="s">
        <v>25</v>
      </c>
      <c r="E105" s="1"/>
      <c r="F105" s="1" t="s">
        <v>391</v>
      </c>
      <c r="G105" s="22" t="s">
        <v>85</v>
      </c>
      <c r="H105" s="22" t="s">
        <v>85</v>
      </c>
      <c r="I105" t="str">
        <f t="shared" si="6"/>
        <v>EMPTY</v>
      </c>
    </row>
    <row r="106" spans="1:9">
      <c r="A106" s="8" t="e">
        <f ca="1">_xll.DBRA("RXLTM1:Account",LEFT(E106,4),"ALIAS English")</f>
        <v>#NAME?</v>
      </c>
      <c r="B106" s="1" t="s">
        <v>11</v>
      </c>
      <c r="C106" s="1" t="s">
        <v>96</v>
      </c>
      <c r="D106" s="1" t="s">
        <v>25</v>
      </c>
      <c r="E106" s="1" t="str">
        <f>VLOOKUP(D106&amp;"00",$J$203:$K$212,2,FALSE)</f>
        <v>635100</v>
      </c>
      <c r="F106" s="1" t="s">
        <v>392</v>
      </c>
      <c r="G106" s="28">
        <v>9695.75</v>
      </c>
      <c r="H106" s="22" t="s">
        <v>85</v>
      </c>
      <c r="I106" t="str">
        <f t="shared" si="6"/>
        <v/>
      </c>
    </row>
    <row r="107" spans="1:9" hidden="1">
      <c r="A107" s="8" t="s">
        <v>385</v>
      </c>
      <c r="B107" s="1" t="s">
        <v>12</v>
      </c>
      <c r="C107" s="1" t="s">
        <v>98</v>
      </c>
      <c r="D107" s="1" t="s">
        <v>25</v>
      </c>
      <c r="E107" s="1"/>
      <c r="F107" s="1" t="s">
        <v>393</v>
      </c>
      <c r="G107" s="22" t="s">
        <v>85</v>
      </c>
      <c r="H107" s="22" t="s">
        <v>85</v>
      </c>
      <c r="I107" t="str">
        <f t="shared" si="6"/>
        <v>EMPTY</v>
      </c>
    </row>
    <row r="108" spans="1:9">
      <c r="A108" s="8" t="e">
        <f ca="1">_xll.DBRA("RXLTM1:Account",LEFT(E108,4),"ALIAS English")</f>
        <v>#NAME?</v>
      </c>
      <c r="B108" s="1" t="s">
        <v>13</v>
      </c>
      <c r="C108" s="1" t="s">
        <v>72</v>
      </c>
      <c r="D108" s="1" t="s">
        <v>25</v>
      </c>
      <c r="E108" s="1" t="str">
        <f>VLOOKUP(D108&amp;"00",$J$203:$K$212,2,FALSE)</f>
        <v>635100</v>
      </c>
      <c r="F108" s="1" t="s">
        <v>394</v>
      </c>
      <c r="G108" s="28">
        <v>41246.050000000003</v>
      </c>
      <c r="H108" s="22" t="s">
        <v>85</v>
      </c>
      <c r="I108" t="str">
        <f t="shared" si="6"/>
        <v/>
      </c>
    </row>
    <row r="109" spans="1:9" hidden="1">
      <c r="A109" s="8" t="s">
        <v>385</v>
      </c>
      <c r="B109" s="1" t="s">
        <v>14</v>
      </c>
      <c r="C109" s="1" t="s">
        <v>101</v>
      </c>
      <c r="D109" s="1" t="s">
        <v>25</v>
      </c>
      <c r="E109" s="1"/>
      <c r="F109" s="1" t="s">
        <v>395</v>
      </c>
      <c r="G109" s="22" t="s">
        <v>85</v>
      </c>
      <c r="H109" s="22" t="s">
        <v>85</v>
      </c>
      <c r="I109" t="str">
        <f t="shared" si="6"/>
        <v>EMPTY</v>
      </c>
    </row>
    <row r="110" spans="1:9" hidden="1">
      <c r="A110" s="8" t="s">
        <v>385</v>
      </c>
      <c r="B110" s="1" t="s">
        <v>15</v>
      </c>
      <c r="C110" s="1" t="s">
        <v>103</v>
      </c>
      <c r="D110" s="1" t="s">
        <v>25</v>
      </c>
      <c r="E110" s="1"/>
      <c r="F110" s="1" t="s">
        <v>396</v>
      </c>
      <c r="G110" s="22" t="s">
        <v>85</v>
      </c>
      <c r="H110" s="22" t="s">
        <v>85</v>
      </c>
      <c r="I110" t="str">
        <f t="shared" si="6"/>
        <v>EMPTY</v>
      </c>
    </row>
    <row r="111" spans="1:9" hidden="1">
      <c r="A111" s="8" t="s">
        <v>385</v>
      </c>
      <c r="B111" s="1" t="s">
        <v>16</v>
      </c>
      <c r="C111" s="1" t="s">
        <v>105</v>
      </c>
      <c r="D111" s="1" t="s">
        <v>25</v>
      </c>
      <c r="E111" s="1"/>
      <c r="F111" s="1" t="s">
        <v>397</v>
      </c>
      <c r="G111" s="22" t="s">
        <v>85</v>
      </c>
      <c r="H111" s="22" t="s">
        <v>85</v>
      </c>
      <c r="I111" t="str">
        <f t="shared" si="6"/>
        <v>EMPTY</v>
      </c>
    </row>
    <row r="112" spans="1:9" hidden="1">
      <c r="A112" s="8" t="s">
        <v>385</v>
      </c>
      <c r="B112" s="1" t="s">
        <v>17</v>
      </c>
      <c r="C112" s="1" t="s">
        <v>107</v>
      </c>
      <c r="D112" s="1" t="s">
        <v>25</v>
      </c>
      <c r="E112" s="1"/>
      <c r="F112" s="1" t="s">
        <v>398</v>
      </c>
      <c r="G112" s="22" t="s">
        <v>85</v>
      </c>
      <c r="H112" s="22" t="s">
        <v>85</v>
      </c>
      <c r="I112" t="str">
        <f t="shared" si="6"/>
        <v>EMPTY</v>
      </c>
    </row>
    <row r="113" spans="1:9" hidden="1">
      <c r="A113" s="8" t="s">
        <v>385</v>
      </c>
      <c r="B113" s="1" t="s">
        <v>18</v>
      </c>
      <c r="C113" s="1" t="s">
        <v>109</v>
      </c>
      <c r="D113" s="1" t="s">
        <v>25</v>
      </c>
      <c r="E113" s="1"/>
      <c r="F113" s="1" t="s">
        <v>399</v>
      </c>
      <c r="G113" s="22" t="s">
        <v>85</v>
      </c>
      <c r="H113" s="22" t="s">
        <v>85</v>
      </c>
      <c r="I113" t="str">
        <f t="shared" si="6"/>
        <v>EMPTY</v>
      </c>
    </row>
    <row r="114" spans="1:9" hidden="1">
      <c r="A114" s="8" t="s">
        <v>385</v>
      </c>
      <c r="B114" s="1" t="s">
        <v>19</v>
      </c>
      <c r="C114" s="1" t="s">
        <v>111</v>
      </c>
      <c r="D114" s="1" t="s">
        <v>25</v>
      </c>
      <c r="E114" s="1"/>
      <c r="F114" s="1" t="s">
        <v>400</v>
      </c>
      <c r="G114" s="22" t="s">
        <v>85</v>
      </c>
      <c r="H114" s="22" t="s">
        <v>85</v>
      </c>
      <c r="I114" t="str">
        <f t="shared" si="6"/>
        <v>EMPTY</v>
      </c>
    </row>
    <row r="115" spans="1:9" hidden="1">
      <c r="A115" s="8" t="s">
        <v>385</v>
      </c>
      <c r="B115" s="1" t="s">
        <v>20</v>
      </c>
      <c r="C115" s="1" t="s">
        <v>113</v>
      </c>
      <c r="D115" s="1" t="s">
        <v>25</v>
      </c>
      <c r="E115" s="1"/>
      <c r="F115" s="1" t="s">
        <v>401</v>
      </c>
      <c r="G115" s="22" t="s">
        <v>85</v>
      </c>
      <c r="H115" s="22" t="s">
        <v>85</v>
      </c>
      <c r="I115" t="str">
        <f t="shared" ref="I115:I146" si="9">IF(AND(H115="",G115=""),"EMPTY","")</f>
        <v>EMPTY</v>
      </c>
    </row>
    <row r="116" spans="1:9" hidden="1">
      <c r="A116" s="8" t="s">
        <v>385</v>
      </c>
      <c r="B116" s="1" t="s">
        <v>21</v>
      </c>
      <c r="C116" s="1" t="s">
        <v>115</v>
      </c>
      <c r="D116" s="1" t="s">
        <v>25</v>
      </c>
      <c r="E116" s="1"/>
      <c r="F116" s="1" t="s">
        <v>402</v>
      </c>
      <c r="G116" s="22" t="s">
        <v>85</v>
      </c>
      <c r="H116" s="22" t="s">
        <v>85</v>
      </c>
      <c r="I116" t="str">
        <f t="shared" si="9"/>
        <v>EMPTY</v>
      </c>
    </row>
    <row r="117" spans="1:9" hidden="1">
      <c r="A117" s="8" t="s">
        <v>385</v>
      </c>
      <c r="B117" s="1" t="s">
        <v>22</v>
      </c>
      <c r="C117" s="1" t="s">
        <v>117</v>
      </c>
      <c r="D117" s="1" t="s">
        <v>25</v>
      </c>
      <c r="E117" s="1"/>
      <c r="F117" s="1" t="s">
        <v>403</v>
      </c>
      <c r="G117" s="22" t="s">
        <v>85</v>
      </c>
      <c r="H117" s="22" t="s">
        <v>85</v>
      </c>
      <c r="I117" t="str">
        <f t="shared" si="9"/>
        <v>EMPTY</v>
      </c>
    </row>
    <row r="118" spans="1:9" hidden="1">
      <c r="G118" s="22"/>
      <c r="H118" s="22"/>
      <c r="I118" t="str">
        <f t="shared" si="9"/>
        <v>EMPTY</v>
      </c>
    </row>
    <row r="119" spans="1:9" hidden="1">
      <c r="A119" s="8" t="s">
        <v>404</v>
      </c>
      <c r="B119" s="1" t="s">
        <v>6</v>
      </c>
      <c r="C119" s="1" t="s">
        <v>83</v>
      </c>
      <c r="D119" s="1" t="s">
        <v>27</v>
      </c>
      <c r="E119" s="1"/>
      <c r="F119" s="1" t="s">
        <v>405</v>
      </c>
      <c r="G119" s="22" t="s">
        <v>85</v>
      </c>
      <c r="H119" s="22" t="s">
        <v>85</v>
      </c>
      <c r="I119" t="str">
        <f t="shared" si="9"/>
        <v>EMPTY</v>
      </c>
    </row>
    <row r="120" spans="1:9">
      <c r="A120" s="8" t="e">
        <f ca="1">_xll.DBRA("RXLTM1:Account",LEFT(E120,4),"ALIAS English")</f>
        <v>#NAME?</v>
      </c>
      <c r="B120" s="1" t="s">
        <v>23</v>
      </c>
      <c r="C120" s="1" t="s">
        <v>86</v>
      </c>
      <c r="D120" s="1" t="s">
        <v>27</v>
      </c>
      <c r="E120" s="1" t="str">
        <f>VLOOKUP(D120&amp;"00",$J$203:$K$212,2,FALSE)</f>
        <v>546000</v>
      </c>
      <c r="F120" s="1" t="s">
        <v>406</v>
      </c>
      <c r="G120" s="28">
        <v>852.47000000000116</v>
      </c>
      <c r="H120" s="22" t="s">
        <v>85</v>
      </c>
      <c r="I120" t="str">
        <f t="shared" si="9"/>
        <v/>
      </c>
    </row>
    <row r="121" spans="1:9" hidden="1">
      <c r="A121" s="8" t="s">
        <v>404</v>
      </c>
      <c r="B121" s="1" t="s">
        <v>7</v>
      </c>
      <c r="C121" s="1" t="s">
        <v>88</v>
      </c>
      <c r="D121" s="1" t="s">
        <v>27</v>
      </c>
      <c r="E121" s="1"/>
      <c r="F121" s="1" t="s">
        <v>407</v>
      </c>
      <c r="G121" s="22" t="s">
        <v>85</v>
      </c>
      <c r="H121" s="22" t="s">
        <v>85</v>
      </c>
      <c r="I121" t="str">
        <f t="shared" si="9"/>
        <v>EMPTY</v>
      </c>
    </row>
    <row r="122" spans="1:9" hidden="1">
      <c r="A122" s="8" t="s">
        <v>404</v>
      </c>
      <c r="B122" s="1" t="s">
        <v>8</v>
      </c>
      <c r="C122" s="1" t="s">
        <v>90</v>
      </c>
      <c r="D122" s="1" t="s">
        <v>27</v>
      </c>
      <c r="E122" s="1"/>
      <c r="F122" s="1" t="s">
        <v>408</v>
      </c>
      <c r="G122" s="22" t="s">
        <v>85</v>
      </c>
      <c r="H122" s="22" t="s">
        <v>85</v>
      </c>
      <c r="I122" t="str">
        <f t="shared" si="9"/>
        <v>EMPTY</v>
      </c>
    </row>
    <row r="123" spans="1:9">
      <c r="A123" s="8" t="e">
        <f ca="1">_xll.DBRA("RXLTM1:Account",LEFT(E123,4),"ALIAS English")</f>
        <v>#NAME?</v>
      </c>
      <c r="B123" s="1" t="s">
        <v>9</v>
      </c>
      <c r="C123" s="1" t="s">
        <v>92</v>
      </c>
      <c r="D123" s="1" t="s">
        <v>27</v>
      </c>
      <c r="E123" s="1" t="str">
        <f t="shared" ref="E123:E124" si="10">VLOOKUP(D123&amp;"00",$J$203:$K$212,2,FALSE)</f>
        <v>546000</v>
      </c>
      <c r="F123" s="1" t="s">
        <v>409</v>
      </c>
      <c r="G123" s="28">
        <v>2637.3499999999985</v>
      </c>
      <c r="H123" s="22" t="s">
        <v>85</v>
      </c>
      <c r="I123" t="str">
        <f t="shared" si="9"/>
        <v/>
      </c>
    </row>
    <row r="124" spans="1:9">
      <c r="A124" s="8" t="e">
        <f ca="1">_xll.DBRA("RXLTM1:Account",LEFT(E124,4),"ALIAS English")</f>
        <v>#NAME?</v>
      </c>
      <c r="B124" s="1" t="s">
        <v>10</v>
      </c>
      <c r="C124" s="1" t="s">
        <v>94</v>
      </c>
      <c r="D124" s="1" t="s">
        <v>27</v>
      </c>
      <c r="E124" s="1" t="str">
        <f t="shared" si="10"/>
        <v>546000</v>
      </c>
      <c r="F124" s="1" t="s">
        <v>410</v>
      </c>
      <c r="G124" s="28">
        <v>262.48999999999978</v>
      </c>
      <c r="H124" s="22" t="s">
        <v>85</v>
      </c>
      <c r="I124" t="str">
        <f t="shared" si="9"/>
        <v/>
      </c>
    </row>
    <row r="125" spans="1:9" hidden="1">
      <c r="A125" s="8" t="s">
        <v>404</v>
      </c>
      <c r="B125" s="1" t="s">
        <v>11</v>
      </c>
      <c r="C125" s="1" t="s">
        <v>96</v>
      </c>
      <c r="D125" s="1" t="s">
        <v>27</v>
      </c>
      <c r="E125" s="1"/>
      <c r="F125" s="1" t="s">
        <v>411</v>
      </c>
      <c r="G125" s="22" t="s">
        <v>85</v>
      </c>
      <c r="H125" s="22" t="s">
        <v>85</v>
      </c>
      <c r="I125" t="str">
        <f t="shared" si="9"/>
        <v>EMPTY</v>
      </c>
    </row>
    <row r="126" spans="1:9" hidden="1">
      <c r="A126" s="8" t="s">
        <v>404</v>
      </c>
      <c r="B126" s="1" t="s">
        <v>12</v>
      </c>
      <c r="C126" s="1" t="s">
        <v>98</v>
      </c>
      <c r="D126" s="1" t="s">
        <v>27</v>
      </c>
      <c r="E126" s="1"/>
      <c r="F126" s="1" t="s">
        <v>412</v>
      </c>
      <c r="G126" s="22" t="s">
        <v>85</v>
      </c>
      <c r="H126" s="22" t="s">
        <v>85</v>
      </c>
      <c r="I126" t="str">
        <f t="shared" si="9"/>
        <v>EMPTY</v>
      </c>
    </row>
    <row r="127" spans="1:9" hidden="1">
      <c r="A127" s="8" t="s">
        <v>404</v>
      </c>
      <c r="B127" s="1" t="s">
        <v>13</v>
      </c>
      <c r="C127" s="1" t="s">
        <v>72</v>
      </c>
      <c r="D127" s="1" t="s">
        <v>27</v>
      </c>
      <c r="E127" s="1"/>
      <c r="F127" s="1" t="s">
        <v>413</v>
      </c>
      <c r="G127" s="22" t="s">
        <v>85</v>
      </c>
      <c r="H127" s="22" t="s">
        <v>85</v>
      </c>
      <c r="I127" t="str">
        <f t="shared" si="9"/>
        <v>EMPTY</v>
      </c>
    </row>
    <row r="128" spans="1:9" hidden="1">
      <c r="A128" s="8" t="s">
        <v>404</v>
      </c>
      <c r="B128" s="1" t="s">
        <v>14</v>
      </c>
      <c r="C128" s="1" t="s">
        <v>101</v>
      </c>
      <c r="D128" s="1" t="s">
        <v>27</v>
      </c>
      <c r="E128" s="1"/>
      <c r="F128" s="1" t="s">
        <v>414</v>
      </c>
      <c r="G128" s="22" t="s">
        <v>85</v>
      </c>
      <c r="H128" s="22" t="s">
        <v>85</v>
      </c>
      <c r="I128" t="str">
        <f t="shared" si="9"/>
        <v>EMPTY</v>
      </c>
    </row>
    <row r="129" spans="1:9" hidden="1">
      <c r="A129" s="8" t="s">
        <v>404</v>
      </c>
      <c r="B129" s="1" t="s">
        <v>15</v>
      </c>
      <c r="C129" s="1" t="s">
        <v>103</v>
      </c>
      <c r="D129" s="1" t="s">
        <v>27</v>
      </c>
      <c r="E129" s="1"/>
      <c r="F129" s="1" t="s">
        <v>415</v>
      </c>
      <c r="G129" s="22" t="s">
        <v>85</v>
      </c>
      <c r="H129" s="22" t="s">
        <v>85</v>
      </c>
      <c r="I129" t="str">
        <f t="shared" si="9"/>
        <v>EMPTY</v>
      </c>
    </row>
    <row r="130" spans="1:9" hidden="1">
      <c r="A130" s="8" t="s">
        <v>404</v>
      </c>
      <c r="B130" s="1" t="s">
        <v>16</v>
      </c>
      <c r="C130" s="1" t="s">
        <v>105</v>
      </c>
      <c r="D130" s="1" t="s">
        <v>27</v>
      </c>
      <c r="E130" s="1"/>
      <c r="F130" s="1" t="s">
        <v>416</v>
      </c>
      <c r="G130" s="22" t="s">
        <v>85</v>
      </c>
      <c r="H130" s="22" t="s">
        <v>85</v>
      </c>
      <c r="I130" t="str">
        <f t="shared" si="9"/>
        <v>EMPTY</v>
      </c>
    </row>
    <row r="131" spans="1:9">
      <c r="A131" s="8" t="e">
        <f ca="1">_xll.DBRA("RXLTM1:Account",LEFT(E131,4),"ALIAS English")</f>
        <v>#NAME?</v>
      </c>
      <c r="B131" s="1" t="s">
        <v>17</v>
      </c>
      <c r="C131" s="1" t="s">
        <v>107</v>
      </c>
      <c r="D131" s="1" t="s">
        <v>27</v>
      </c>
      <c r="E131" s="1" t="str">
        <f t="shared" ref="E131:E135" si="11">VLOOKUP(D131&amp;"00",$J$203:$K$212,2,FALSE)</f>
        <v>546000</v>
      </c>
      <c r="F131" s="1" t="s">
        <v>417</v>
      </c>
      <c r="G131" s="28">
        <v>1129.0399999999991</v>
      </c>
      <c r="H131" s="22" t="s">
        <v>85</v>
      </c>
      <c r="I131" t="str">
        <f t="shared" si="9"/>
        <v/>
      </c>
    </row>
    <row r="132" spans="1:9">
      <c r="A132" s="8" t="e">
        <f ca="1">_xll.DBRA("RXLTM1:Account",LEFT(E132,4),"ALIAS English")</f>
        <v>#NAME?</v>
      </c>
      <c r="B132" s="1" t="s">
        <v>18</v>
      </c>
      <c r="C132" s="1" t="s">
        <v>109</v>
      </c>
      <c r="D132" s="1" t="s">
        <v>27</v>
      </c>
      <c r="E132" s="1" t="str">
        <f t="shared" si="11"/>
        <v>546000</v>
      </c>
      <c r="F132" s="1" t="s">
        <v>418</v>
      </c>
      <c r="G132" s="28">
        <v>1842.5199999999986</v>
      </c>
      <c r="H132" s="22" t="s">
        <v>85</v>
      </c>
      <c r="I132" t="str">
        <f t="shared" si="9"/>
        <v/>
      </c>
    </row>
    <row r="133" spans="1:9">
      <c r="A133" s="8" t="e">
        <f ca="1">_xll.DBRA("RXLTM1:Account",LEFT(E133,4),"ALIAS English")</f>
        <v>#NAME?</v>
      </c>
      <c r="B133" s="1" t="s">
        <v>19</v>
      </c>
      <c r="C133" s="1" t="s">
        <v>111</v>
      </c>
      <c r="D133" s="1" t="s">
        <v>27</v>
      </c>
      <c r="E133" s="1" t="str">
        <f t="shared" si="11"/>
        <v>546000</v>
      </c>
      <c r="F133" s="1" t="s">
        <v>419</v>
      </c>
      <c r="G133" s="28">
        <v>3619.2099999999991</v>
      </c>
      <c r="H133" s="22" t="s">
        <v>85</v>
      </c>
      <c r="I133" t="str">
        <f t="shared" si="9"/>
        <v/>
      </c>
    </row>
    <row r="134" spans="1:9">
      <c r="A134" s="8" t="e">
        <f ca="1">_xll.DBRA("RXLTM1:Account",LEFT(E134,4),"ALIAS English")</f>
        <v>#NAME?</v>
      </c>
      <c r="B134" s="1" t="s">
        <v>20</v>
      </c>
      <c r="C134" s="1" t="s">
        <v>113</v>
      </c>
      <c r="D134" s="1" t="s">
        <v>27</v>
      </c>
      <c r="E134" s="1" t="str">
        <f t="shared" si="11"/>
        <v>546000</v>
      </c>
      <c r="F134" s="1" t="s">
        <v>420</v>
      </c>
      <c r="G134" s="28">
        <v>6004.2199999999993</v>
      </c>
      <c r="H134" s="22" t="s">
        <v>85</v>
      </c>
      <c r="I134" t="str">
        <f t="shared" si="9"/>
        <v/>
      </c>
    </row>
    <row r="135" spans="1:9">
      <c r="A135" s="8" t="e">
        <f ca="1">_xll.DBRA("RXLTM1:Account",LEFT(E135,4),"ALIAS English")</f>
        <v>#NAME?</v>
      </c>
      <c r="B135" s="1" t="s">
        <v>21</v>
      </c>
      <c r="C135" s="1" t="s">
        <v>115</v>
      </c>
      <c r="D135" s="1" t="s">
        <v>27</v>
      </c>
      <c r="E135" s="1" t="str">
        <f t="shared" si="11"/>
        <v>546000</v>
      </c>
      <c r="F135" s="1" t="s">
        <v>421</v>
      </c>
      <c r="G135" s="28">
        <v>3323.25</v>
      </c>
      <c r="H135" s="22" t="s">
        <v>85</v>
      </c>
      <c r="I135" t="str">
        <f t="shared" si="9"/>
        <v/>
      </c>
    </row>
    <row r="136" spans="1:9" hidden="1">
      <c r="A136" s="8" t="s">
        <v>404</v>
      </c>
      <c r="B136" s="1" t="s">
        <v>22</v>
      </c>
      <c r="C136" s="1" t="s">
        <v>117</v>
      </c>
      <c r="D136" s="1" t="s">
        <v>27</v>
      </c>
      <c r="E136" s="1"/>
      <c r="F136" s="1" t="s">
        <v>422</v>
      </c>
      <c r="G136" s="22" t="s">
        <v>85</v>
      </c>
      <c r="H136" s="22" t="s">
        <v>85</v>
      </c>
      <c r="I136" t="str">
        <f t="shared" si="9"/>
        <v>EMPTY</v>
      </c>
    </row>
    <row r="137" spans="1:9" hidden="1">
      <c r="G137" s="22"/>
      <c r="H137" s="22"/>
      <c r="I137" t="str">
        <f t="shared" si="9"/>
        <v>EMPTY</v>
      </c>
    </row>
    <row r="138" spans="1:9" hidden="1">
      <c r="A138" s="8" t="s">
        <v>423</v>
      </c>
      <c r="B138" s="1" t="s">
        <v>6</v>
      </c>
      <c r="C138" s="1" t="s">
        <v>83</v>
      </c>
      <c r="D138" s="1" t="s">
        <v>29</v>
      </c>
      <c r="E138" s="1"/>
      <c r="F138" s="1" t="s">
        <v>424</v>
      </c>
      <c r="G138" s="22" t="s">
        <v>85</v>
      </c>
      <c r="H138" s="22" t="s">
        <v>85</v>
      </c>
      <c r="I138" t="str">
        <f t="shared" si="9"/>
        <v>EMPTY</v>
      </c>
    </row>
    <row r="139" spans="1:9">
      <c r="A139" s="8" t="e">
        <f ca="1">_xll.DBRA("RXLTM1:Account",LEFT(E139,4),"ALIAS English")</f>
        <v>#NAME?</v>
      </c>
      <c r="B139" s="1" t="s">
        <v>23</v>
      </c>
      <c r="C139" s="1" t="s">
        <v>86</v>
      </c>
      <c r="D139" s="1" t="s">
        <v>29</v>
      </c>
      <c r="E139" s="1" t="str">
        <f t="shared" ref="E139:E140" si="12">VLOOKUP(D139&amp;"00",$J$203:$K$212,2,FALSE)</f>
        <v>536000</v>
      </c>
      <c r="F139" s="1" t="s">
        <v>425</v>
      </c>
      <c r="G139" s="28">
        <v>469.68000000000006</v>
      </c>
      <c r="H139" s="22" t="s">
        <v>85</v>
      </c>
      <c r="I139" t="str">
        <f t="shared" si="9"/>
        <v/>
      </c>
    </row>
    <row r="140" spans="1:9">
      <c r="A140" s="8" t="e">
        <f ca="1">_xll.DBRA("RXLTM1:Account",LEFT(E140,4),"ALIAS English")</f>
        <v>#NAME?</v>
      </c>
      <c r="B140" s="1" t="s">
        <v>7</v>
      </c>
      <c r="C140" s="1" t="s">
        <v>88</v>
      </c>
      <c r="D140" s="1" t="s">
        <v>29</v>
      </c>
      <c r="E140" s="1" t="str">
        <f t="shared" si="12"/>
        <v>536000</v>
      </c>
      <c r="F140" s="1" t="s">
        <v>426</v>
      </c>
      <c r="G140" s="28" t="s">
        <v>85</v>
      </c>
      <c r="H140" s="22">
        <v>672.19</v>
      </c>
      <c r="I140" t="str">
        <f t="shared" si="9"/>
        <v/>
      </c>
    </row>
    <row r="141" spans="1:9" hidden="1">
      <c r="A141" s="8" t="s">
        <v>423</v>
      </c>
      <c r="B141" s="1" t="s">
        <v>8</v>
      </c>
      <c r="C141" s="1" t="s">
        <v>90</v>
      </c>
      <c r="D141" s="1" t="s">
        <v>29</v>
      </c>
      <c r="E141" s="1"/>
      <c r="F141" s="1" t="s">
        <v>427</v>
      </c>
      <c r="G141" s="22" t="s">
        <v>85</v>
      </c>
      <c r="H141" s="22" t="s">
        <v>85</v>
      </c>
      <c r="I141" t="str">
        <f t="shared" si="9"/>
        <v>EMPTY</v>
      </c>
    </row>
    <row r="142" spans="1:9">
      <c r="A142" s="8" t="e">
        <f ca="1">_xll.DBRA("RXLTM1:Account",LEFT(E142,4),"ALIAS English")</f>
        <v>#NAME?</v>
      </c>
      <c r="B142" s="1" t="s">
        <v>9</v>
      </c>
      <c r="C142" s="1" t="s">
        <v>92</v>
      </c>
      <c r="D142" s="1" t="s">
        <v>29</v>
      </c>
      <c r="E142" s="1" t="str">
        <f t="shared" ref="E142:E143" si="13">VLOOKUP(D142&amp;"00",$J$203:$K$212,2,FALSE)</f>
        <v>536000</v>
      </c>
      <c r="F142" s="1" t="s">
        <v>428</v>
      </c>
      <c r="G142" s="28" t="s">
        <v>85</v>
      </c>
      <c r="H142" s="22">
        <v>1130.42</v>
      </c>
      <c r="I142" t="str">
        <f t="shared" si="9"/>
        <v/>
      </c>
    </row>
    <row r="143" spans="1:9">
      <c r="A143" s="8" t="e">
        <f ca="1">_xll.DBRA("RXLTM1:Account",LEFT(E143,4),"ALIAS English")</f>
        <v>#NAME?</v>
      </c>
      <c r="B143" s="1" t="s">
        <v>10</v>
      </c>
      <c r="C143" s="1" t="s">
        <v>94</v>
      </c>
      <c r="D143" s="1" t="s">
        <v>29</v>
      </c>
      <c r="E143" s="1" t="str">
        <f t="shared" si="13"/>
        <v>536000</v>
      </c>
      <c r="F143" s="1" t="s">
        <v>429</v>
      </c>
      <c r="G143" s="28" t="s">
        <v>85</v>
      </c>
      <c r="H143" s="22">
        <v>112.51</v>
      </c>
      <c r="I143" t="str">
        <f t="shared" si="9"/>
        <v/>
      </c>
    </row>
    <row r="144" spans="1:9" hidden="1">
      <c r="A144" s="8" t="s">
        <v>423</v>
      </c>
      <c r="B144" s="1" t="s">
        <v>11</v>
      </c>
      <c r="C144" s="1" t="s">
        <v>96</v>
      </c>
      <c r="D144" s="1" t="s">
        <v>29</v>
      </c>
      <c r="E144" s="1"/>
      <c r="F144" s="1" t="s">
        <v>430</v>
      </c>
      <c r="G144" s="22" t="s">
        <v>85</v>
      </c>
      <c r="H144" s="22" t="s">
        <v>85</v>
      </c>
      <c r="I144" t="str">
        <f t="shared" si="9"/>
        <v>EMPTY</v>
      </c>
    </row>
    <row r="145" spans="1:9" hidden="1">
      <c r="A145" s="8" t="s">
        <v>423</v>
      </c>
      <c r="B145" s="1" t="s">
        <v>12</v>
      </c>
      <c r="C145" s="1" t="s">
        <v>98</v>
      </c>
      <c r="D145" s="1" t="s">
        <v>29</v>
      </c>
      <c r="E145" s="1"/>
      <c r="F145" s="1" t="s">
        <v>431</v>
      </c>
      <c r="G145" s="22" t="s">
        <v>85</v>
      </c>
      <c r="H145" s="22" t="s">
        <v>85</v>
      </c>
      <c r="I145" t="str">
        <f t="shared" si="9"/>
        <v>EMPTY</v>
      </c>
    </row>
    <row r="146" spans="1:9" hidden="1">
      <c r="A146" s="8" t="s">
        <v>423</v>
      </c>
      <c r="B146" s="1" t="s">
        <v>13</v>
      </c>
      <c r="C146" s="1" t="s">
        <v>72</v>
      </c>
      <c r="D146" s="1" t="s">
        <v>29</v>
      </c>
      <c r="E146" s="1"/>
      <c r="F146" s="1" t="s">
        <v>432</v>
      </c>
      <c r="G146" s="22" t="s">
        <v>85</v>
      </c>
      <c r="H146" s="22" t="s">
        <v>85</v>
      </c>
      <c r="I146" t="str">
        <f t="shared" si="9"/>
        <v>EMPTY</v>
      </c>
    </row>
    <row r="147" spans="1:9" hidden="1">
      <c r="A147" s="8" t="s">
        <v>423</v>
      </c>
      <c r="B147" s="1" t="s">
        <v>14</v>
      </c>
      <c r="C147" s="1" t="s">
        <v>101</v>
      </c>
      <c r="D147" s="1" t="s">
        <v>29</v>
      </c>
      <c r="E147" s="1"/>
      <c r="F147" s="1" t="s">
        <v>433</v>
      </c>
      <c r="G147" s="22" t="s">
        <v>85</v>
      </c>
      <c r="H147" s="22" t="s">
        <v>85</v>
      </c>
      <c r="I147" t="str">
        <f t="shared" ref="I147:I178" si="14">IF(AND(H147="",G147=""),"EMPTY","")</f>
        <v>EMPTY</v>
      </c>
    </row>
    <row r="148" spans="1:9" hidden="1">
      <c r="A148" s="8" t="s">
        <v>423</v>
      </c>
      <c r="B148" s="1" t="s">
        <v>15</v>
      </c>
      <c r="C148" s="1" t="s">
        <v>103</v>
      </c>
      <c r="D148" s="1" t="s">
        <v>29</v>
      </c>
      <c r="E148" s="1"/>
      <c r="F148" s="1" t="s">
        <v>434</v>
      </c>
      <c r="G148" s="22" t="s">
        <v>85</v>
      </c>
      <c r="H148" s="22" t="s">
        <v>85</v>
      </c>
      <c r="I148" t="str">
        <f t="shared" si="14"/>
        <v>EMPTY</v>
      </c>
    </row>
    <row r="149" spans="1:9" hidden="1">
      <c r="A149" s="8" t="s">
        <v>423</v>
      </c>
      <c r="B149" s="1" t="s">
        <v>16</v>
      </c>
      <c r="C149" s="1" t="s">
        <v>105</v>
      </c>
      <c r="D149" s="1" t="s">
        <v>29</v>
      </c>
      <c r="E149" s="1"/>
      <c r="F149" s="1" t="s">
        <v>435</v>
      </c>
      <c r="G149" s="22" t="s">
        <v>85</v>
      </c>
      <c r="H149" s="22" t="s">
        <v>85</v>
      </c>
      <c r="I149" t="str">
        <f t="shared" si="14"/>
        <v>EMPTY</v>
      </c>
    </row>
    <row r="150" spans="1:9">
      <c r="A150" s="8" t="e">
        <f ca="1">_xll.DBRA("RXLTM1:Account",LEFT(E150,4),"ALIAS English")</f>
        <v>#NAME?</v>
      </c>
      <c r="B150" s="1" t="s">
        <v>17</v>
      </c>
      <c r="C150" s="1" t="s">
        <v>107</v>
      </c>
      <c r="D150" s="1" t="s">
        <v>29</v>
      </c>
      <c r="E150" s="1" t="str">
        <f t="shared" ref="E150:E154" si="15">VLOOKUP(D150&amp;"00",$J$203:$K$212,2,FALSE)</f>
        <v>536000</v>
      </c>
      <c r="F150" s="1" t="s">
        <v>436</v>
      </c>
      <c r="G150" s="28" t="s">
        <v>85</v>
      </c>
      <c r="H150" s="22">
        <v>484.16</v>
      </c>
      <c r="I150" t="str">
        <f t="shared" si="14"/>
        <v/>
      </c>
    </row>
    <row r="151" spans="1:9">
      <c r="A151" s="8" t="e">
        <f ca="1">_xll.DBRA("RXLTM1:Account",LEFT(E151,4),"ALIAS English")</f>
        <v>#NAME?</v>
      </c>
      <c r="B151" s="1" t="s">
        <v>18</v>
      </c>
      <c r="C151" s="1" t="s">
        <v>109</v>
      </c>
      <c r="D151" s="1" t="s">
        <v>29</v>
      </c>
      <c r="E151" s="1" t="str">
        <f t="shared" si="15"/>
        <v>536000</v>
      </c>
      <c r="F151" s="1" t="s">
        <v>437</v>
      </c>
      <c r="G151" s="28" t="s">
        <v>85</v>
      </c>
      <c r="H151" s="22">
        <v>741.26</v>
      </c>
      <c r="I151" t="str">
        <f t="shared" si="14"/>
        <v/>
      </c>
    </row>
    <row r="152" spans="1:9">
      <c r="A152" s="8" t="e">
        <f ca="1">_xll.DBRA("RXLTM1:Account",LEFT(E152,4),"ALIAS English")</f>
        <v>#NAME?</v>
      </c>
      <c r="B152" s="1" t="s">
        <v>19</v>
      </c>
      <c r="C152" s="1" t="s">
        <v>111</v>
      </c>
      <c r="D152" s="1" t="s">
        <v>29</v>
      </c>
      <c r="E152" s="1" t="str">
        <f t="shared" si="15"/>
        <v>536000</v>
      </c>
      <c r="F152" s="1" t="s">
        <v>438</v>
      </c>
      <c r="G152" s="28" t="s">
        <v>85</v>
      </c>
      <c r="H152" s="22">
        <v>1551.26</v>
      </c>
      <c r="I152" t="str">
        <f t="shared" si="14"/>
        <v/>
      </c>
    </row>
    <row r="153" spans="1:9">
      <c r="A153" s="8" t="e">
        <f ca="1">_xll.DBRA("RXLTM1:Account",LEFT(E153,4),"ALIAS English")</f>
        <v>#NAME?</v>
      </c>
      <c r="B153" s="1" t="s">
        <v>20</v>
      </c>
      <c r="C153" s="1" t="s">
        <v>113</v>
      </c>
      <c r="D153" s="1" t="s">
        <v>29</v>
      </c>
      <c r="E153" s="1" t="str">
        <f t="shared" si="15"/>
        <v>536000</v>
      </c>
      <c r="F153" s="1" t="s">
        <v>439</v>
      </c>
      <c r="G153" s="28" t="s">
        <v>85</v>
      </c>
      <c r="H153" s="22">
        <v>1416.8</v>
      </c>
      <c r="I153" t="str">
        <f t="shared" si="14"/>
        <v/>
      </c>
    </row>
    <row r="154" spans="1:9">
      <c r="A154" s="8" t="e">
        <f ca="1">_xll.DBRA("RXLTM1:Account",LEFT(E154,4),"ALIAS English")</f>
        <v>#NAME?</v>
      </c>
      <c r="B154" s="1" t="s">
        <v>21</v>
      </c>
      <c r="C154" s="1" t="s">
        <v>115</v>
      </c>
      <c r="D154" s="1" t="s">
        <v>29</v>
      </c>
      <c r="E154" s="1" t="str">
        <f t="shared" si="15"/>
        <v>536000</v>
      </c>
      <c r="F154" s="1" t="s">
        <v>440</v>
      </c>
      <c r="G154" s="28" t="s">
        <v>85</v>
      </c>
      <c r="H154" s="22">
        <v>1424.25</v>
      </c>
      <c r="I154" t="str">
        <f t="shared" si="14"/>
        <v/>
      </c>
    </row>
    <row r="155" spans="1:9" hidden="1">
      <c r="A155" s="8" t="s">
        <v>423</v>
      </c>
      <c r="B155" s="1" t="s">
        <v>22</v>
      </c>
      <c r="C155" s="1" t="s">
        <v>117</v>
      </c>
      <c r="D155" s="1" t="s">
        <v>29</v>
      </c>
      <c r="E155" s="1"/>
      <c r="F155" s="1" t="s">
        <v>441</v>
      </c>
      <c r="G155" s="22" t="s">
        <v>85</v>
      </c>
      <c r="H155" s="22" t="s">
        <v>85</v>
      </c>
      <c r="I155" t="str">
        <f t="shared" si="14"/>
        <v>EMPTY</v>
      </c>
    </row>
    <row r="156" spans="1:9" hidden="1">
      <c r="G156" s="22"/>
      <c r="H156" s="22"/>
      <c r="I156" t="str">
        <f t="shared" si="14"/>
        <v>EMPTY</v>
      </c>
    </row>
    <row r="157" spans="1:9" hidden="1">
      <c r="A157" s="8" t="s">
        <v>442</v>
      </c>
      <c r="B157" s="1" t="s">
        <v>6</v>
      </c>
      <c r="C157" s="1" t="s">
        <v>83</v>
      </c>
      <c r="D157" s="1" t="s">
        <v>31</v>
      </c>
      <c r="E157" s="1"/>
      <c r="F157" s="1" t="s">
        <v>443</v>
      </c>
      <c r="G157" s="22" t="s">
        <v>85</v>
      </c>
      <c r="H157" s="22" t="s">
        <v>85</v>
      </c>
      <c r="I157" t="str">
        <f t="shared" si="14"/>
        <v>EMPTY</v>
      </c>
    </row>
    <row r="158" spans="1:9" hidden="1">
      <c r="A158" s="8" t="s">
        <v>442</v>
      </c>
      <c r="B158" s="1" t="s">
        <v>23</v>
      </c>
      <c r="C158" s="1" t="s">
        <v>86</v>
      </c>
      <c r="D158" s="1" t="s">
        <v>31</v>
      </c>
      <c r="E158" s="1"/>
      <c r="F158" s="1" t="s">
        <v>444</v>
      </c>
      <c r="G158" s="22" t="s">
        <v>85</v>
      </c>
      <c r="H158" s="22" t="s">
        <v>85</v>
      </c>
      <c r="I158" t="str">
        <f t="shared" si="14"/>
        <v>EMPTY</v>
      </c>
    </row>
    <row r="159" spans="1:9" hidden="1">
      <c r="A159" s="8" t="s">
        <v>442</v>
      </c>
      <c r="B159" s="1" t="s">
        <v>7</v>
      </c>
      <c r="C159" s="1" t="s">
        <v>88</v>
      </c>
      <c r="D159" s="1" t="s">
        <v>31</v>
      </c>
      <c r="E159" s="1"/>
      <c r="F159" s="1" t="s">
        <v>445</v>
      </c>
      <c r="G159" s="22" t="s">
        <v>85</v>
      </c>
      <c r="H159" s="22" t="s">
        <v>85</v>
      </c>
      <c r="I159" t="str">
        <f t="shared" si="14"/>
        <v>EMPTY</v>
      </c>
    </row>
    <row r="160" spans="1:9" hidden="1">
      <c r="A160" s="8" t="s">
        <v>442</v>
      </c>
      <c r="B160" s="1" t="s">
        <v>8</v>
      </c>
      <c r="C160" s="1" t="s">
        <v>90</v>
      </c>
      <c r="D160" s="1" t="s">
        <v>31</v>
      </c>
      <c r="E160" s="1"/>
      <c r="F160" s="1" t="s">
        <v>446</v>
      </c>
      <c r="G160" s="22" t="s">
        <v>85</v>
      </c>
      <c r="H160" s="22" t="s">
        <v>85</v>
      </c>
      <c r="I160" t="str">
        <f t="shared" si="14"/>
        <v>EMPTY</v>
      </c>
    </row>
    <row r="161" spans="1:9" hidden="1">
      <c r="A161" s="8" t="s">
        <v>442</v>
      </c>
      <c r="B161" s="1" t="s">
        <v>9</v>
      </c>
      <c r="C161" s="1" t="s">
        <v>92</v>
      </c>
      <c r="D161" s="1" t="s">
        <v>31</v>
      </c>
      <c r="E161" s="1"/>
      <c r="F161" s="1" t="s">
        <v>447</v>
      </c>
      <c r="G161" s="22" t="s">
        <v>85</v>
      </c>
      <c r="H161" s="22" t="s">
        <v>85</v>
      </c>
      <c r="I161" t="str">
        <f t="shared" si="14"/>
        <v>EMPTY</v>
      </c>
    </row>
    <row r="162" spans="1:9" hidden="1">
      <c r="A162" s="8" t="s">
        <v>442</v>
      </c>
      <c r="B162" s="1" t="s">
        <v>10</v>
      </c>
      <c r="C162" s="1" t="s">
        <v>94</v>
      </c>
      <c r="D162" s="1" t="s">
        <v>31</v>
      </c>
      <c r="E162" s="1"/>
      <c r="F162" s="1" t="s">
        <v>448</v>
      </c>
      <c r="G162" s="22" t="s">
        <v>85</v>
      </c>
      <c r="H162" s="22" t="s">
        <v>85</v>
      </c>
      <c r="I162" t="str">
        <f t="shared" si="14"/>
        <v>EMPTY</v>
      </c>
    </row>
    <row r="163" spans="1:9" hidden="1">
      <c r="A163" s="8" t="s">
        <v>442</v>
      </c>
      <c r="B163" s="1" t="s">
        <v>11</v>
      </c>
      <c r="C163" s="1" t="s">
        <v>96</v>
      </c>
      <c r="D163" s="1" t="s">
        <v>31</v>
      </c>
      <c r="E163" s="1"/>
      <c r="F163" s="1" t="s">
        <v>449</v>
      </c>
      <c r="G163" s="22" t="s">
        <v>85</v>
      </c>
      <c r="H163" s="22" t="s">
        <v>85</v>
      </c>
      <c r="I163" t="str">
        <f t="shared" si="14"/>
        <v>EMPTY</v>
      </c>
    </row>
    <row r="164" spans="1:9" hidden="1">
      <c r="A164" s="8" t="s">
        <v>442</v>
      </c>
      <c r="B164" s="1" t="s">
        <v>12</v>
      </c>
      <c r="C164" s="1" t="s">
        <v>98</v>
      </c>
      <c r="D164" s="1" t="s">
        <v>31</v>
      </c>
      <c r="E164" s="1"/>
      <c r="F164" s="1" t="s">
        <v>450</v>
      </c>
      <c r="G164" s="22" t="s">
        <v>85</v>
      </c>
      <c r="H164" s="22" t="s">
        <v>85</v>
      </c>
      <c r="I164" t="str">
        <f t="shared" si="14"/>
        <v>EMPTY</v>
      </c>
    </row>
    <row r="165" spans="1:9" hidden="1">
      <c r="A165" s="8" t="s">
        <v>442</v>
      </c>
      <c r="B165" s="1" t="s">
        <v>13</v>
      </c>
      <c r="C165" s="1" t="s">
        <v>72</v>
      </c>
      <c r="D165" s="1" t="s">
        <v>31</v>
      </c>
      <c r="E165" s="1"/>
      <c r="F165" s="1" t="s">
        <v>451</v>
      </c>
      <c r="G165" s="22" t="s">
        <v>85</v>
      </c>
      <c r="H165" s="22" t="s">
        <v>85</v>
      </c>
      <c r="I165" t="str">
        <f t="shared" si="14"/>
        <v>EMPTY</v>
      </c>
    </row>
    <row r="166" spans="1:9" hidden="1">
      <c r="A166" s="8" t="s">
        <v>442</v>
      </c>
      <c r="B166" s="1" t="s">
        <v>14</v>
      </c>
      <c r="C166" s="1" t="s">
        <v>101</v>
      </c>
      <c r="D166" s="1" t="s">
        <v>31</v>
      </c>
      <c r="E166" s="1"/>
      <c r="F166" s="1" t="s">
        <v>452</v>
      </c>
      <c r="G166" s="22" t="s">
        <v>85</v>
      </c>
      <c r="H166" s="22" t="s">
        <v>85</v>
      </c>
      <c r="I166" t="str">
        <f t="shared" si="14"/>
        <v>EMPTY</v>
      </c>
    </row>
    <row r="167" spans="1:9" hidden="1">
      <c r="A167" s="8" t="s">
        <v>442</v>
      </c>
      <c r="B167" s="1" t="s">
        <v>15</v>
      </c>
      <c r="C167" s="1" t="s">
        <v>103</v>
      </c>
      <c r="D167" s="1" t="s">
        <v>31</v>
      </c>
      <c r="E167" s="1"/>
      <c r="F167" s="1" t="s">
        <v>453</v>
      </c>
      <c r="G167" s="22" t="s">
        <v>85</v>
      </c>
      <c r="H167" s="22" t="s">
        <v>85</v>
      </c>
      <c r="I167" t="str">
        <f t="shared" si="14"/>
        <v>EMPTY</v>
      </c>
    </row>
    <row r="168" spans="1:9" hidden="1">
      <c r="A168" s="8" t="s">
        <v>442</v>
      </c>
      <c r="B168" s="1" t="s">
        <v>16</v>
      </c>
      <c r="C168" s="1" t="s">
        <v>105</v>
      </c>
      <c r="D168" s="1" t="s">
        <v>31</v>
      </c>
      <c r="E168" s="1"/>
      <c r="F168" s="1" t="s">
        <v>454</v>
      </c>
      <c r="G168" s="22" t="s">
        <v>85</v>
      </c>
      <c r="H168" s="22" t="s">
        <v>85</v>
      </c>
      <c r="I168" t="str">
        <f t="shared" si="14"/>
        <v>EMPTY</v>
      </c>
    </row>
    <row r="169" spans="1:9" hidden="1">
      <c r="A169" s="8" t="s">
        <v>442</v>
      </c>
      <c r="B169" s="1" t="s">
        <v>17</v>
      </c>
      <c r="C169" s="1" t="s">
        <v>107</v>
      </c>
      <c r="D169" s="1" t="s">
        <v>31</v>
      </c>
      <c r="E169" s="1"/>
      <c r="F169" s="1" t="s">
        <v>455</v>
      </c>
      <c r="G169" s="22" t="s">
        <v>85</v>
      </c>
      <c r="H169" s="22" t="s">
        <v>85</v>
      </c>
      <c r="I169" t="str">
        <f t="shared" si="14"/>
        <v>EMPTY</v>
      </c>
    </row>
    <row r="170" spans="1:9" hidden="1">
      <c r="A170" s="8" t="s">
        <v>442</v>
      </c>
      <c r="B170" s="1" t="s">
        <v>18</v>
      </c>
      <c r="C170" s="1" t="s">
        <v>109</v>
      </c>
      <c r="D170" s="1" t="s">
        <v>31</v>
      </c>
      <c r="E170" s="1"/>
      <c r="F170" s="1" t="s">
        <v>456</v>
      </c>
      <c r="G170" s="22" t="s">
        <v>85</v>
      </c>
      <c r="H170" s="22" t="s">
        <v>85</v>
      </c>
      <c r="I170" t="str">
        <f t="shared" si="14"/>
        <v>EMPTY</v>
      </c>
    </row>
    <row r="171" spans="1:9" hidden="1">
      <c r="A171" s="8" t="s">
        <v>442</v>
      </c>
      <c r="B171" s="1" t="s">
        <v>19</v>
      </c>
      <c r="C171" s="1" t="s">
        <v>111</v>
      </c>
      <c r="D171" s="1" t="s">
        <v>31</v>
      </c>
      <c r="E171" s="1"/>
      <c r="F171" s="1" t="s">
        <v>457</v>
      </c>
      <c r="G171" s="22" t="s">
        <v>85</v>
      </c>
      <c r="H171" s="22" t="s">
        <v>85</v>
      </c>
      <c r="I171" t="str">
        <f t="shared" si="14"/>
        <v>EMPTY</v>
      </c>
    </row>
    <row r="172" spans="1:9" hidden="1">
      <c r="A172" s="8" t="s">
        <v>442</v>
      </c>
      <c r="B172" s="1" t="s">
        <v>20</v>
      </c>
      <c r="C172" s="1" t="s">
        <v>113</v>
      </c>
      <c r="D172" s="1" t="s">
        <v>31</v>
      </c>
      <c r="E172" s="1"/>
      <c r="F172" s="1" t="s">
        <v>458</v>
      </c>
      <c r="G172" s="22" t="s">
        <v>85</v>
      </c>
      <c r="H172" s="22" t="s">
        <v>85</v>
      </c>
      <c r="I172" t="str">
        <f t="shared" si="14"/>
        <v>EMPTY</v>
      </c>
    </row>
    <row r="173" spans="1:9" hidden="1">
      <c r="A173" s="8" t="s">
        <v>442</v>
      </c>
      <c r="B173" s="1" t="s">
        <v>21</v>
      </c>
      <c r="C173" s="1" t="s">
        <v>115</v>
      </c>
      <c r="D173" s="1" t="s">
        <v>31</v>
      </c>
      <c r="E173" s="1"/>
      <c r="F173" s="1" t="s">
        <v>459</v>
      </c>
      <c r="G173" s="22" t="s">
        <v>85</v>
      </c>
      <c r="H173" s="22" t="s">
        <v>85</v>
      </c>
      <c r="I173" t="str">
        <f t="shared" si="14"/>
        <v>EMPTY</v>
      </c>
    </row>
    <row r="174" spans="1:9">
      <c r="A174" s="8" t="e">
        <f ca="1">_xll.DBRA("RXLTM1:Account",LEFT(E174,4),"ALIAS English")</f>
        <v>#NAME?</v>
      </c>
      <c r="B174" s="1" t="s">
        <v>22</v>
      </c>
      <c r="C174" s="1" t="s">
        <v>117</v>
      </c>
      <c r="D174" s="1" t="s">
        <v>31</v>
      </c>
      <c r="E174" s="1" t="str">
        <f>VLOOKUP(D174&amp;"00",$J$203:$K$212,2,FALSE)</f>
        <v>567000</v>
      </c>
      <c r="F174" s="1" t="s">
        <v>460</v>
      </c>
      <c r="G174" s="28">
        <v>4.2200000000000273</v>
      </c>
      <c r="H174" s="22" t="s">
        <v>85</v>
      </c>
      <c r="I174" t="str">
        <f t="shared" si="14"/>
        <v/>
      </c>
    </row>
    <row r="175" spans="1:9" hidden="1">
      <c r="G175" s="22"/>
      <c r="H175" s="22"/>
      <c r="I175" t="str">
        <f t="shared" si="14"/>
        <v>EMPTY</v>
      </c>
    </row>
    <row r="176" spans="1:9">
      <c r="A176" s="8" t="e">
        <f ca="1">_xll.DBRA("RXLTM1:Account",LEFT(E176,4),"ALIAS English")</f>
        <v>#NAME?</v>
      </c>
      <c r="B176" s="1" t="s">
        <v>6</v>
      </c>
      <c r="C176" s="1" t="s">
        <v>83</v>
      </c>
      <c r="D176" s="1" t="s">
        <v>33</v>
      </c>
      <c r="E176" s="1" t="str">
        <f t="shared" ref="E176:E178" si="16">VLOOKUP(D176&amp;"00",$J$203:$K$212,2,FALSE)</f>
        <v>568000</v>
      </c>
      <c r="F176" s="1" t="s">
        <v>462</v>
      </c>
      <c r="G176" s="28">
        <v>1966.8499999999913</v>
      </c>
      <c r="H176" s="22" t="s">
        <v>85</v>
      </c>
      <c r="I176" t="str">
        <f t="shared" si="14"/>
        <v/>
      </c>
    </row>
    <row r="177" spans="1:9">
      <c r="A177" s="8" t="e">
        <f ca="1">_xll.DBRA("RXLTM1:Account",LEFT(E177,4),"ALIAS English")</f>
        <v>#NAME?</v>
      </c>
      <c r="B177" s="1" t="s">
        <v>23</v>
      </c>
      <c r="C177" s="1" t="s">
        <v>86</v>
      </c>
      <c r="D177" s="1" t="s">
        <v>33</v>
      </c>
      <c r="E177" s="1" t="str">
        <f t="shared" si="16"/>
        <v>568000</v>
      </c>
      <c r="F177" s="1" t="s">
        <v>463</v>
      </c>
      <c r="G177" s="28">
        <v>3889.5699999999779</v>
      </c>
      <c r="H177" s="22" t="s">
        <v>85</v>
      </c>
      <c r="I177" t="str">
        <f t="shared" si="14"/>
        <v/>
      </c>
    </row>
    <row r="178" spans="1:9">
      <c r="A178" s="8" t="e">
        <f ca="1">_xll.DBRA("RXLTM1:Account",LEFT(E178,4),"ALIAS English")</f>
        <v>#NAME?</v>
      </c>
      <c r="B178" s="1" t="s">
        <v>7</v>
      </c>
      <c r="C178" s="1" t="s">
        <v>88</v>
      </c>
      <c r="D178" s="1" t="s">
        <v>33</v>
      </c>
      <c r="E178" s="1" t="str">
        <f t="shared" si="16"/>
        <v>568000</v>
      </c>
      <c r="F178" s="1" t="s">
        <v>464</v>
      </c>
      <c r="G178" s="28">
        <v>956.67000000000007</v>
      </c>
      <c r="H178" s="22" t="s">
        <v>85</v>
      </c>
      <c r="I178" t="str">
        <f t="shared" si="14"/>
        <v/>
      </c>
    </row>
    <row r="179" spans="1:9" hidden="1">
      <c r="A179" s="8" t="s">
        <v>461</v>
      </c>
      <c r="B179" s="1" t="s">
        <v>8</v>
      </c>
      <c r="C179" s="1" t="s">
        <v>90</v>
      </c>
      <c r="D179" s="1" t="s">
        <v>33</v>
      </c>
      <c r="E179" s="1"/>
      <c r="F179" s="1" t="s">
        <v>465</v>
      </c>
      <c r="G179" s="22" t="s">
        <v>85</v>
      </c>
      <c r="H179" s="22" t="s">
        <v>85</v>
      </c>
      <c r="I179" t="str">
        <f t="shared" ref="I179:I195" si="17">IF(AND(H179="",G179=""),"EMPTY","")</f>
        <v>EMPTY</v>
      </c>
    </row>
    <row r="180" spans="1:9">
      <c r="A180" s="8" t="e">
        <f ca="1">_xll.DBRA("RXLTM1:Account",LEFT(E180,4),"ALIAS English")</f>
        <v>#NAME?</v>
      </c>
      <c r="B180" s="1" t="s">
        <v>9</v>
      </c>
      <c r="C180" s="1" t="s">
        <v>92</v>
      </c>
      <c r="D180" s="1" t="s">
        <v>33</v>
      </c>
      <c r="E180" s="1" t="str">
        <f t="shared" ref="E180:E182" si="18">VLOOKUP(D180&amp;"00",$J$203:$K$212,2,FALSE)</f>
        <v>568000</v>
      </c>
      <c r="F180" s="1" t="s">
        <v>466</v>
      </c>
      <c r="G180" s="28">
        <v>495.41000000000349</v>
      </c>
      <c r="H180" s="22" t="s">
        <v>85</v>
      </c>
      <c r="I180" t="str">
        <f t="shared" si="17"/>
        <v/>
      </c>
    </row>
    <row r="181" spans="1:9">
      <c r="A181" s="8" t="e">
        <f ca="1">_xll.DBRA("RXLTM1:Account",LEFT(E181,4),"ALIAS English")</f>
        <v>#NAME?</v>
      </c>
      <c r="B181" s="1" t="s">
        <v>10</v>
      </c>
      <c r="C181" s="1" t="s">
        <v>94</v>
      </c>
      <c r="D181" s="1" t="s">
        <v>33</v>
      </c>
      <c r="E181" s="1" t="str">
        <f t="shared" si="18"/>
        <v>568000</v>
      </c>
      <c r="F181" s="1" t="s">
        <v>467</v>
      </c>
      <c r="G181" s="28">
        <v>1758.4799999999959</v>
      </c>
      <c r="H181" s="22" t="s">
        <v>85</v>
      </c>
      <c r="I181" t="str">
        <f t="shared" si="17"/>
        <v/>
      </c>
    </row>
    <row r="182" spans="1:9">
      <c r="A182" s="8" t="e">
        <f ca="1">_xll.DBRA("RXLTM1:Account",LEFT(E182,4),"ALIAS English")</f>
        <v>#NAME?</v>
      </c>
      <c r="B182" s="1" t="s">
        <v>11</v>
      </c>
      <c r="C182" s="1" t="s">
        <v>96</v>
      </c>
      <c r="D182" s="1" t="s">
        <v>33</v>
      </c>
      <c r="E182" s="1" t="str">
        <f t="shared" si="18"/>
        <v>568000</v>
      </c>
      <c r="F182" s="1" t="s">
        <v>468</v>
      </c>
      <c r="G182" s="28">
        <v>1547.3999999999942</v>
      </c>
      <c r="H182" s="22" t="s">
        <v>85</v>
      </c>
      <c r="I182" t="str">
        <f t="shared" si="17"/>
        <v/>
      </c>
    </row>
    <row r="183" spans="1:9" hidden="1">
      <c r="A183" s="8" t="s">
        <v>461</v>
      </c>
      <c r="B183" s="1" t="s">
        <v>12</v>
      </c>
      <c r="C183" s="1" t="s">
        <v>98</v>
      </c>
      <c r="D183" s="1" t="s">
        <v>33</v>
      </c>
      <c r="E183" s="1"/>
      <c r="F183" s="1" t="s">
        <v>469</v>
      </c>
      <c r="G183" s="22" t="s">
        <v>85</v>
      </c>
      <c r="H183" s="22" t="s">
        <v>85</v>
      </c>
      <c r="I183" t="str">
        <f t="shared" si="17"/>
        <v>EMPTY</v>
      </c>
    </row>
    <row r="184" spans="1:9">
      <c r="A184" s="8" t="e">
        <f ca="1">_xll.DBRA("RXLTM1:Account",LEFT(E184,4),"ALIAS English")</f>
        <v>#NAME?</v>
      </c>
      <c r="B184" s="1" t="s">
        <v>13</v>
      </c>
      <c r="C184" s="1" t="s">
        <v>72</v>
      </c>
      <c r="D184" s="1" t="s">
        <v>33</v>
      </c>
      <c r="E184" s="1" t="str">
        <f t="shared" ref="E184:E193" si="19">VLOOKUP(D184&amp;"00",$J$203:$K$212,2,FALSE)</f>
        <v>568000</v>
      </c>
      <c r="F184" s="1" t="s">
        <v>470</v>
      </c>
      <c r="G184" s="28">
        <v>4107.6000000000058</v>
      </c>
      <c r="H184" s="22" t="s">
        <v>85</v>
      </c>
      <c r="I184" t="str">
        <f t="shared" si="17"/>
        <v/>
      </c>
    </row>
    <row r="185" spans="1:9">
      <c r="A185" s="8" t="e">
        <f ca="1">_xll.DBRA("RXLTM1:Account",LEFT(E185,4),"ALIAS English")</f>
        <v>#NAME?</v>
      </c>
      <c r="B185" s="1" t="s">
        <v>14</v>
      </c>
      <c r="C185" s="1" t="s">
        <v>101</v>
      </c>
      <c r="D185" s="1" t="s">
        <v>33</v>
      </c>
      <c r="E185" s="1" t="str">
        <f t="shared" si="19"/>
        <v>568000</v>
      </c>
      <c r="F185" s="1" t="s">
        <v>471</v>
      </c>
      <c r="G185" s="28">
        <v>1179.8300000000017</v>
      </c>
      <c r="H185" s="22" t="s">
        <v>85</v>
      </c>
      <c r="I185" t="str">
        <f t="shared" si="17"/>
        <v/>
      </c>
    </row>
    <row r="186" spans="1:9">
      <c r="A186" s="8" t="e">
        <f ca="1">_xll.DBRA("RXLTM1:Account",LEFT(E186,4),"ALIAS English")</f>
        <v>#NAME?</v>
      </c>
      <c r="B186" s="1" t="s">
        <v>15</v>
      </c>
      <c r="C186" s="1" t="s">
        <v>103</v>
      </c>
      <c r="D186" s="1" t="s">
        <v>33</v>
      </c>
      <c r="E186" s="1" t="str">
        <f t="shared" si="19"/>
        <v>568000</v>
      </c>
      <c r="F186" s="1" t="s">
        <v>472</v>
      </c>
      <c r="G186" s="28">
        <v>1184.7999999999993</v>
      </c>
      <c r="H186" s="22" t="s">
        <v>85</v>
      </c>
      <c r="I186" t="str">
        <f t="shared" si="17"/>
        <v/>
      </c>
    </row>
    <row r="187" spans="1:9">
      <c r="A187" s="8" t="e">
        <f ca="1">_xll.DBRA("RXLTM1:Account",LEFT(E187,4),"ALIAS English")</f>
        <v>#NAME?</v>
      </c>
      <c r="B187" s="1" t="s">
        <v>16</v>
      </c>
      <c r="C187" s="1" t="s">
        <v>105</v>
      </c>
      <c r="D187" s="1" t="s">
        <v>33</v>
      </c>
      <c r="E187" s="1" t="str">
        <f t="shared" si="19"/>
        <v>568000</v>
      </c>
      <c r="F187" s="1" t="s">
        <v>473</v>
      </c>
      <c r="G187" s="28">
        <v>955.2599999999984</v>
      </c>
      <c r="H187" s="22" t="s">
        <v>85</v>
      </c>
      <c r="I187" t="str">
        <f t="shared" si="17"/>
        <v/>
      </c>
    </row>
    <row r="188" spans="1:9">
      <c r="A188" s="8" t="e">
        <f ca="1">_xll.DBRA("RXLTM1:Account",LEFT(E188,4),"ALIAS English")</f>
        <v>#NAME?</v>
      </c>
      <c r="B188" s="1" t="s">
        <v>17</v>
      </c>
      <c r="C188" s="1" t="s">
        <v>107</v>
      </c>
      <c r="D188" s="1" t="s">
        <v>33</v>
      </c>
      <c r="E188" s="1" t="str">
        <f t="shared" si="19"/>
        <v>568000</v>
      </c>
      <c r="F188" s="1" t="s">
        <v>474</v>
      </c>
      <c r="G188" s="28">
        <v>187.77000000000044</v>
      </c>
      <c r="H188" s="22" t="s">
        <v>85</v>
      </c>
      <c r="I188" t="str">
        <f t="shared" si="17"/>
        <v/>
      </c>
    </row>
    <row r="189" spans="1:9">
      <c r="A189" s="8" t="e">
        <f ca="1">_xll.DBRA("RXLTM1:Account",LEFT(E189,4),"ALIAS English")</f>
        <v>#NAME?</v>
      </c>
      <c r="B189" s="1" t="s">
        <v>18</v>
      </c>
      <c r="C189" s="1" t="s">
        <v>109</v>
      </c>
      <c r="D189" s="1" t="s">
        <v>33</v>
      </c>
      <c r="E189" s="1" t="str">
        <f t="shared" si="19"/>
        <v>568000</v>
      </c>
      <c r="F189" s="1" t="s">
        <v>475</v>
      </c>
      <c r="G189" s="28">
        <v>1458.4200000000019</v>
      </c>
      <c r="H189" s="22" t="s">
        <v>85</v>
      </c>
      <c r="I189" t="str">
        <f t="shared" si="17"/>
        <v/>
      </c>
    </row>
    <row r="190" spans="1:9">
      <c r="A190" s="8" t="e">
        <f ca="1">_xll.DBRA("RXLTM1:Account",LEFT(E190,4),"ALIAS English")</f>
        <v>#NAME?</v>
      </c>
      <c r="B190" s="1" t="s">
        <v>19</v>
      </c>
      <c r="C190" s="1" t="s">
        <v>111</v>
      </c>
      <c r="D190" s="1" t="s">
        <v>33</v>
      </c>
      <c r="E190" s="1" t="str">
        <f t="shared" si="19"/>
        <v>568000</v>
      </c>
      <c r="F190" s="1" t="s">
        <v>476</v>
      </c>
      <c r="G190" s="28">
        <v>28187.340000000026</v>
      </c>
      <c r="H190" s="22" t="s">
        <v>85</v>
      </c>
      <c r="I190" t="str">
        <f t="shared" si="17"/>
        <v/>
      </c>
    </row>
    <row r="191" spans="1:9">
      <c r="A191" s="8" t="e">
        <f ca="1">_xll.DBRA("RXLTM1:Account",LEFT(E191,4),"ALIAS English")</f>
        <v>#NAME?</v>
      </c>
      <c r="B191" s="1" t="s">
        <v>20</v>
      </c>
      <c r="C191" s="1" t="s">
        <v>113</v>
      </c>
      <c r="D191" s="1" t="s">
        <v>33</v>
      </c>
      <c r="E191" s="1" t="str">
        <f t="shared" si="19"/>
        <v>568000</v>
      </c>
      <c r="F191" s="1" t="s">
        <v>477</v>
      </c>
      <c r="G191" s="28">
        <v>2987.510000000002</v>
      </c>
      <c r="H191" s="22" t="s">
        <v>85</v>
      </c>
      <c r="I191" t="str">
        <f t="shared" si="17"/>
        <v/>
      </c>
    </row>
    <row r="192" spans="1:9">
      <c r="A192" s="8" t="e">
        <f ca="1">_xll.DBRA("RXLTM1:Account",LEFT(E192,4),"ALIAS English")</f>
        <v>#NAME?</v>
      </c>
      <c r="B192" s="1" t="s">
        <v>21</v>
      </c>
      <c r="C192" s="1" t="s">
        <v>115</v>
      </c>
      <c r="D192" s="1" t="s">
        <v>33</v>
      </c>
      <c r="E192" s="1" t="str">
        <f t="shared" si="19"/>
        <v>568000</v>
      </c>
      <c r="F192" s="1" t="s">
        <v>478</v>
      </c>
      <c r="G192" s="28">
        <v>5856.8000000000029</v>
      </c>
      <c r="H192" s="22" t="s">
        <v>85</v>
      </c>
      <c r="I192" t="str">
        <f t="shared" si="17"/>
        <v/>
      </c>
    </row>
    <row r="193" spans="1:11">
      <c r="A193" s="8" t="e">
        <f ca="1">_xll.DBRA("RXLTM1:Account",LEFT(E193,4),"ALIAS English")</f>
        <v>#NAME?</v>
      </c>
      <c r="B193" s="1" t="s">
        <v>22</v>
      </c>
      <c r="C193" s="1" t="s">
        <v>117</v>
      </c>
      <c r="D193" s="1" t="s">
        <v>33</v>
      </c>
      <c r="E193" s="1" t="str">
        <f t="shared" si="19"/>
        <v>568000</v>
      </c>
      <c r="F193" s="1" t="s">
        <v>479</v>
      </c>
      <c r="G193" s="28">
        <v>65.790000000000873</v>
      </c>
      <c r="H193" s="22" t="s">
        <v>85</v>
      </c>
      <c r="I193" t="str">
        <f t="shared" si="17"/>
        <v/>
      </c>
    </row>
    <row r="194" spans="1:11" hidden="1">
      <c r="B194" s="1"/>
      <c r="C194" s="1"/>
      <c r="D194" s="1"/>
      <c r="E194" s="1"/>
      <c r="F194" s="1"/>
      <c r="G194" s="22"/>
      <c r="H194" s="22"/>
      <c r="I194" t="str">
        <f t="shared" si="17"/>
        <v>EMPTY</v>
      </c>
    </row>
    <row r="195" spans="1:11">
      <c r="A195" s="8" t="s">
        <v>75</v>
      </c>
      <c r="B195" s="1"/>
      <c r="C195" s="1"/>
      <c r="D195" s="1"/>
      <c r="E195" s="1" t="e">
        <f>VLOOKUP(D195&amp;"00",$J$203:$K$212,2,FALSE)</f>
        <v>#N/A</v>
      </c>
      <c r="F195" s="1" t="s">
        <v>81</v>
      </c>
      <c r="G195" s="28">
        <v>2102.2700000001932</v>
      </c>
      <c r="H195" s="22" t="s">
        <v>85</v>
      </c>
      <c r="I195" t="str">
        <f t="shared" si="17"/>
        <v/>
      </c>
    </row>
    <row r="197" spans="1:11" ht="15.75" thickBot="1">
      <c r="B197" s="1"/>
      <c r="C197" s="1"/>
      <c r="D197" s="1"/>
      <c r="E197" s="1"/>
      <c r="F197" s="1"/>
      <c r="G197" s="24">
        <v>153205.0000000002</v>
      </c>
      <c r="H197" s="24">
        <v>153205.0000000002</v>
      </c>
    </row>
    <row r="198" spans="1:11" ht="15.75" thickTop="1">
      <c r="B198" s="1"/>
      <c r="C198" s="1"/>
      <c r="D198" s="1"/>
      <c r="E198" s="1"/>
      <c r="F198" s="1"/>
    </row>
    <row r="199" spans="1:11">
      <c r="A199" s="8" t="s">
        <v>506</v>
      </c>
      <c r="B199" s="1"/>
      <c r="C199" s="1"/>
      <c r="D199" s="1"/>
      <c r="E199" s="1"/>
      <c r="F199" s="1"/>
    </row>
    <row r="200" spans="1:11">
      <c r="B200" s="1"/>
      <c r="C200" s="1"/>
      <c r="D200" s="1"/>
      <c r="E200" s="1"/>
      <c r="F200" s="1"/>
    </row>
    <row r="201" spans="1:11">
      <c r="B201" s="1"/>
      <c r="C201" s="1"/>
      <c r="D201" s="1"/>
      <c r="E201" s="1"/>
      <c r="F201" s="1"/>
    </row>
    <row r="202" spans="1:11">
      <c r="B202" s="1"/>
      <c r="C202" s="1"/>
      <c r="D202" s="1"/>
      <c r="E202" s="1"/>
      <c r="F202" s="1"/>
      <c r="J202" s="27" t="s">
        <v>502</v>
      </c>
      <c r="K202" s="27" t="s">
        <v>503</v>
      </c>
    </row>
    <row r="203" spans="1:11">
      <c r="B203" s="1"/>
      <c r="C203" s="1"/>
      <c r="D203" s="1"/>
      <c r="E203" s="1"/>
      <c r="F203" s="1"/>
      <c r="J203" s="26" t="s">
        <v>483</v>
      </c>
      <c r="K203" s="26" t="s">
        <v>482</v>
      </c>
    </row>
    <row r="204" spans="1:11">
      <c r="B204" s="1"/>
      <c r="C204" s="1"/>
      <c r="D204" s="1"/>
      <c r="E204" s="1"/>
      <c r="F204" s="1"/>
      <c r="J204" s="26" t="s">
        <v>485</v>
      </c>
      <c r="K204" s="26" t="s">
        <v>484</v>
      </c>
    </row>
    <row r="205" spans="1:11">
      <c r="B205" s="1"/>
      <c r="C205" s="1"/>
      <c r="D205" s="1"/>
      <c r="E205" s="1"/>
      <c r="F205" s="1"/>
      <c r="J205" s="26" t="s">
        <v>487</v>
      </c>
      <c r="K205" s="26" t="s">
        <v>486</v>
      </c>
    </row>
    <row r="206" spans="1:11">
      <c r="B206" s="1"/>
      <c r="C206" s="1"/>
      <c r="D206" s="1"/>
      <c r="E206" s="1"/>
      <c r="F206" s="1"/>
      <c r="J206" s="26" t="s">
        <v>489</v>
      </c>
      <c r="K206" s="26" t="s">
        <v>488</v>
      </c>
    </row>
    <row r="207" spans="1:11">
      <c r="B207" s="1"/>
      <c r="C207" s="1"/>
      <c r="D207" s="1"/>
      <c r="E207" s="1"/>
      <c r="F207" s="1"/>
      <c r="J207" s="26" t="s">
        <v>491</v>
      </c>
      <c r="K207" s="26" t="s">
        <v>490</v>
      </c>
    </row>
    <row r="208" spans="1:11">
      <c r="B208" s="1"/>
      <c r="C208" s="1"/>
      <c r="D208" s="1"/>
      <c r="E208" s="1"/>
      <c r="F208" s="1"/>
      <c r="J208" s="26" t="s">
        <v>493</v>
      </c>
      <c r="K208" s="26" t="s">
        <v>492</v>
      </c>
    </row>
    <row r="209" spans="1:11">
      <c r="A209"/>
      <c r="B209" s="1"/>
      <c r="C209" s="1"/>
      <c r="D209" s="1"/>
      <c r="E209" s="1"/>
      <c r="F209" s="1"/>
      <c r="J209" s="26" t="s">
        <v>495</v>
      </c>
      <c r="K209" s="26" t="s">
        <v>494</v>
      </c>
    </row>
    <row r="210" spans="1:11">
      <c r="A210"/>
      <c r="B210" s="1"/>
      <c r="C210" s="1"/>
      <c r="D210" s="1"/>
      <c r="E210" s="1"/>
      <c r="F210" s="1"/>
      <c r="J210" s="26" t="s">
        <v>497</v>
      </c>
      <c r="K210" s="26" t="s">
        <v>496</v>
      </c>
    </row>
    <row r="211" spans="1:11">
      <c r="A211"/>
      <c r="B211" s="1"/>
      <c r="C211" s="1"/>
      <c r="D211" s="1"/>
      <c r="E211" s="1"/>
      <c r="F211" s="1"/>
      <c r="J211" s="26" t="s">
        <v>499</v>
      </c>
      <c r="K211" s="26" t="s">
        <v>498</v>
      </c>
    </row>
    <row r="212" spans="1:11">
      <c r="J212" s="26" t="s">
        <v>501</v>
      </c>
      <c r="K212" s="26" t="s">
        <v>500</v>
      </c>
    </row>
  </sheetData>
  <autoFilter ref="A4:I195">
    <filterColumn colId="8">
      <filters blank="1"/>
    </filterColumn>
  </autoFilter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filterMode="1"/>
  <dimension ref="A1:K212"/>
  <sheetViews>
    <sheetView topLeftCell="A45" zoomScaleNormal="100" workbookViewId="0">
      <selection activeCell="F211" sqref="F211"/>
    </sheetView>
  </sheetViews>
  <sheetFormatPr defaultColWidth="45.140625" defaultRowHeight="15" outlineLevelCol="1"/>
  <cols>
    <col min="1" max="1" width="45" style="8" bestFit="1" customWidth="1"/>
    <col min="2" max="2" width="10.5703125" hidden="1" customWidth="1" outlineLevel="1"/>
    <col min="3" max="3" width="8.42578125" hidden="1" customWidth="1" outlineLevel="1"/>
    <col min="4" max="5" width="9.85546875" hidden="1" customWidth="1" outlineLevel="1"/>
    <col min="6" max="6" width="12" bestFit="1" customWidth="1" collapsed="1"/>
    <col min="7" max="7" width="11.5703125" bestFit="1" customWidth="1"/>
    <col min="8" max="8" width="10.5703125" bestFit="1" customWidth="1"/>
    <col min="9" max="9" width="4.140625" bestFit="1" customWidth="1"/>
    <col min="10" max="10" width="24.85546875" bestFit="1" customWidth="1"/>
    <col min="11" max="11" width="20.5703125" bestFit="1" customWidth="1"/>
  </cols>
  <sheetData>
    <row r="1" spans="1:9">
      <c r="A1" s="10" t="s">
        <v>505</v>
      </c>
      <c r="B1" s="6"/>
      <c r="C1" s="6"/>
      <c r="D1" s="6"/>
      <c r="E1" s="6"/>
      <c r="H1" t="s">
        <v>68</v>
      </c>
    </row>
    <row r="3" spans="1:9" s="3" customFormat="1">
      <c r="A3" s="7" t="s">
        <v>69</v>
      </c>
      <c r="F3" s="3" t="s">
        <v>5</v>
      </c>
      <c r="G3" s="3" t="s">
        <v>73</v>
      </c>
      <c r="H3" s="3" t="s">
        <v>74</v>
      </c>
    </row>
    <row r="4" spans="1:9" s="3" customFormat="1">
      <c r="A4" s="7"/>
      <c r="B4" s="3" t="s">
        <v>70</v>
      </c>
      <c r="C4" s="3" t="s">
        <v>70</v>
      </c>
      <c r="D4" s="3" t="s">
        <v>71</v>
      </c>
      <c r="E4" s="3" t="s">
        <v>504</v>
      </c>
    </row>
    <row r="5" spans="1:9" hidden="1">
      <c r="A5" s="8" t="s">
        <v>290</v>
      </c>
      <c r="B5" s="1" t="s">
        <v>6</v>
      </c>
      <c r="C5" s="1" t="s">
        <v>83</v>
      </c>
      <c r="D5" s="1" t="s">
        <v>40</v>
      </c>
      <c r="E5" s="1"/>
      <c r="F5" s="1" t="s">
        <v>291</v>
      </c>
      <c r="G5" s="22" t="s">
        <v>85</v>
      </c>
      <c r="H5" s="22" t="s">
        <v>85</v>
      </c>
      <c r="I5" t="s">
        <v>507</v>
      </c>
    </row>
    <row r="6" spans="1:9" hidden="1">
      <c r="A6" s="8" t="s">
        <v>290</v>
      </c>
      <c r="B6" s="1" t="s">
        <v>23</v>
      </c>
      <c r="C6" s="1" t="s">
        <v>86</v>
      </c>
      <c r="D6" s="1" t="s">
        <v>40</v>
      </c>
      <c r="E6" s="1"/>
      <c r="F6" s="1" t="s">
        <v>292</v>
      </c>
      <c r="G6" s="22" t="s">
        <v>85</v>
      </c>
      <c r="H6" s="22" t="s">
        <v>85</v>
      </c>
      <c r="I6" t="s">
        <v>507</v>
      </c>
    </row>
    <row r="7" spans="1:9" hidden="1">
      <c r="A7" s="8" t="s">
        <v>290</v>
      </c>
      <c r="B7" s="1" t="s">
        <v>7</v>
      </c>
      <c r="C7" s="1" t="s">
        <v>88</v>
      </c>
      <c r="D7" s="1" t="s">
        <v>40</v>
      </c>
      <c r="E7" s="1"/>
      <c r="F7" s="1" t="s">
        <v>293</v>
      </c>
      <c r="G7" s="22" t="s">
        <v>85</v>
      </c>
      <c r="H7" s="22" t="s">
        <v>85</v>
      </c>
      <c r="I7" t="s">
        <v>507</v>
      </c>
    </row>
    <row r="8" spans="1:9" hidden="1">
      <c r="A8" s="8" t="s">
        <v>290</v>
      </c>
      <c r="B8" s="1" t="s">
        <v>8</v>
      </c>
      <c r="C8" s="1" t="s">
        <v>90</v>
      </c>
      <c r="D8" s="1" t="s">
        <v>40</v>
      </c>
      <c r="E8" s="1"/>
      <c r="F8" s="1" t="s">
        <v>294</v>
      </c>
      <c r="G8" s="22" t="s">
        <v>85</v>
      </c>
      <c r="H8" s="22" t="s">
        <v>85</v>
      </c>
      <c r="I8" t="s">
        <v>507</v>
      </c>
    </row>
    <row r="9" spans="1:9" hidden="1">
      <c r="A9" s="8" t="s">
        <v>290</v>
      </c>
      <c r="B9" s="1" t="s">
        <v>9</v>
      </c>
      <c r="C9" s="1" t="s">
        <v>92</v>
      </c>
      <c r="D9" s="1" t="s">
        <v>40</v>
      </c>
      <c r="E9" s="1"/>
      <c r="F9" s="1" t="s">
        <v>295</v>
      </c>
      <c r="G9" s="22" t="s">
        <v>85</v>
      </c>
      <c r="H9" s="22" t="s">
        <v>85</v>
      </c>
      <c r="I9" t="s">
        <v>507</v>
      </c>
    </row>
    <row r="10" spans="1:9" hidden="1">
      <c r="A10" s="8" t="s">
        <v>290</v>
      </c>
      <c r="B10" s="1" t="s">
        <v>10</v>
      </c>
      <c r="C10" s="1" t="s">
        <v>94</v>
      </c>
      <c r="D10" s="1" t="s">
        <v>40</v>
      </c>
      <c r="E10" s="1"/>
      <c r="F10" s="1" t="s">
        <v>296</v>
      </c>
      <c r="G10" s="22" t="s">
        <v>85</v>
      </c>
      <c r="H10" s="22" t="s">
        <v>85</v>
      </c>
      <c r="I10" t="s">
        <v>507</v>
      </c>
    </row>
    <row r="11" spans="1:9" hidden="1">
      <c r="A11" s="8" t="s">
        <v>290</v>
      </c>
      <c r="B11" s="1" t="s">
        <v>11</v>
      </c>
      <c r="C11" s="1" t="s">
        <v>96</v>
      </c>
      <c r="D11" s="1" t="s">
        <v>40</v>
      </c>
      <c r="E11" s="1"/>
      <c r="F11" s="1" t="s">
        <v>297</v>
      </c>
      <c r="G11" s="22" t="s">
        <v>85</v>
      </c>
      <c r="H11" s="22" t="s">
        <v>85</v>
      </c>
      <c r="I11" t="s">
        <v>507</v>
      </c>
    </row>
    <row r="12" spans="1:9" hidden="1">
      <c r="A12" s="8" t="s">
        <v>290</v>
      </c>
      <c r="B12" s="1" t="s">
        <v>12</v>
      </c>
      <c r="C12" s="1" t="s">
        <v>98</v>
      </c>
      <c r="D12" s="1" t="s">
        <v>40</v>
      </c>
      <c r="E12" s="1"/>
      <c r="F12" s="1" t="s">
        <v>298</v>
      </c>
      <c r="G12" s="22" t="s">
        <v>85</v>
      </c>
      <c r="H12" s="22" t="s">
        <v>85</v>
      </c>
      <c r="I12" t="s">
        <v>507</v>
      </c>
    </row>
    <row r="13" spans="1:9" hidden="1">
      <c r="A13" s="8" t="s">
        <v>290</v>
      </c>
      <c r="B13" s="1" t="s">
        <v>13</v>
      </c>
      <c r="C13" s="1" t="s">
        <v>72</v>
      </c>
      <c r="D13" s="1" t="s">
        <v>40</v>
      </c>
      <c r="E13" s="1"/>
      <c r="F13" s="1" t="s">
        <v>299</v>
      </c>
      <c r="G13" s="22" t="s">
        <v>85</v>
      </c>
      <c r="H13" s="22" t="s">
        <v>85</v>
      </c>
      <c r="I13" t="s">
        <v>507</v>
      </c>
    </row>
    <row r="14" spans="1:9" hidden="1">
      <c r="A14" s="8" t="s">
        <v>290</v>
      </c>
      <c r="B14" s="1" t="s">
        <v>14</v>
      </c>
      <c r="C14" s="1" t="s">
        <v>101</v>
      </c>
      <c r="D14" s="1" t="s">
        <v>40</v>
      </c>
      <c r="E14" s="1"/>
      <c r="F14" s="1" t="s">
        <v>300</v>
      </c>
      <c r="G14" s="22" t="s">
        <v>85</v>
      </c>
      <c r="H14" s="22" t="s">
        <v>85</v>
      </c>
      <c r="I14" t="s">
        <v>507</v>
      </c>
    </row>
    <row r="15" spans="1:9" hidden="1">
      <c r="A15" s="8" t="s">
        <v>290</v>
      </c>
      <c r="B15" s="1" t="s">
        <v>15</v>
      </c>
      <c r="C15" s="1" t="s">
        <v>103</v>
      </c>
      <c r="D15" s="1" t="s">
        <v>40</v>
      </c>
      <c r="E15" s="1"/>
      <c r="F15" s="1" t="s">
        <v>301</v>
      </c>
      <c r="G15" s="22" t="s">
        <v>85</v>
      </c>
      <c r="H15" s="22" t="s">
        <v>85</v>
      </c>
      <c r="I15" t="s">
        <v>507</v>
      </c>
    </row>
    <row r="16" spans="1:9" hidden="1">
      <c r="A16" s="8" t="s">
        <v>290</v>
      </c>
      <c r="B16" s="1" t="s">
        <v>16</v>
      </c>
      <c r="C16" s="1" t="s">
        <v>105</v>
      </c>
      <c r="D16" s="1" t="s">
        <v>40</v>
      </c>
      <c r="E16" s="1"/>
      <c r="F16" s="1" t="s">
        <v>302</v>
      </c>
      <c r="G16" s="22" t="s">
        <v>85</v>
      </c>
      <c r="H16" s="22" t="s">
        <v>85</v>
      </c>
      <c r="I16" t="s">
        <v>507</v>
      </c>
    </row>
    <row r="17" spans="1:9" hidden="1">
      <c r="A17" s="8" t="s">
        <v>290</v>
      </c>
      <c r="B17" s="1" t="s">
        <v>17</v>
      </c>
      <c r="C17" s="1" t="s">
        <v>107</v>
      </c>
      <c r="D17" s="1" t="s">
        <v>40</v>
      </c>
      <c r="E17" s="1"/>
      <c r="F17" s="1" t="s">
        <v>303</v>
      </c>
      <c r="G17" s="22" t="s">
        <v>85</v>
      </c>
      <c r="H17" s="22" t="s">
        <v>85</v>
      </c>
      <c r="I17" t="s">
        <v>507</v>
      </c>
    </row>
    <row r="18" spans="1:9" hidden="1">
      <c r="A18" s="8" t="s">
        <v>290</v>
      </c>
      <c r="B18" s="1" t="s">
        <v>18</v>
      </c>
      <c r="C18" s="1" t="s">
        <v>109</v>
      </c>
      <c r="D18" s="1" t="s">
        <v>40</v>
      </c>
      <c r="E18" s="1"/>
      <c r="F18" s="1" t="s">
        <v>304</v>
      </c>
      <c r="G18" s="22" t="s">
        <v>85</v>
      </c>
      <c r="H18" s="22" t="s">
        <v>85</v>
      </c>
      <c r="I18" t="s">
        <v>507</v>
      </c>
    </row>
    <row r="19" spans="1:9">
      <c r="A19" s="8" t="s">
        <v>508</v>
      </c>
      <c r="B19" s="1" t="s">
        <v>19</v>
      </c>
      <c r="C19" s="1" t="s">
        <v>111</v>
      </c>
      <c r="D19" s="1" t="s">
        <v>40</v>
      </c>
      <c r="E19" s="1" t="s">
        <v>492</v>
      </c>
      <c r="F19" s="1" t="s">
        <v>509</v>
      </c>
      <c r="G19" s="28">
        <v>1309.8900000000012</v>
      </c>
      <c r="H19" s="22" t="s">
        <v>85</v>
      </c>
      <c r="I19" t="s">
        <v>85</v>
      </c>
    </row>
    <row r="20" spans="1:9" hidden="1">
      <c r="A20" s="8" t="s">
        <v>290</v>
      </c>
      <c r="B20" s="1" t="s">
        <v>20</v>
      </c>
      <c r="C20" s="1" t="s">
        <v>113</v>
      </c>
      <c r="D20" s="1" t="s">
        <v>40</v>
      </c>
      <c r="E20" s="1"/>
      <c r="F20" s="1" t="s">
        <v>306</v>
      </c>
      <c r="G20" s="22" t="s">
        <v>85</v>
      </c>
      <c r="H20" s="22" t="s">
        <v>85</v>
      </c>
      <c r="I20" t="s">
        <v>507</v>
      </c>
    </row>
    <row r="21" spans="1:9" hidden="1">
      <c r="A21" s="8" t="s">
        <v>290</v>
      </c>
      <c r="B21" s="1" t="s">
        <v>21</v>
      </c>
      <c r="C21" s="1" t="s">
        <v>115</v>
      </c>
      <c r="D21" s="1" t="s">
        <v>40</v>
      </c>
      <c r="E21" s="1"/>
      <c r="F21" s="1" t="s">
        <v>307</v>
      </c>
      <c r="G21" s="22" t="s">
        <v>85</v>
      </c>
      <c r="H21" s="22" t="s">
        <v>85</v>
      </c>
      <c r="I21" t="s">
        <v>507</v>
      </c>
    </row>
    <row r="22" spans="1:9" hidden="1">
      <c r="A22" s="8" t="s">
        <v>290</v>
      </c>
      <c r="B22" s="1" t="s">
        <v>22</v>
      </c>
      <c r="C22" s="1" t="s">
        <v>117</v>
      </c>
      <c r="D22" s="1" t="s">
        <v>40</v>
      </c>
      <c r="E22" s="1"/>
      <c r="F22" s="1" t="s">
        <v>308</v>
      </c>
      <c r="G22" s="22" t="s">
        <v>85</v>
      </c>
      <c r="H22" s="22" t="s">
        <v>85</v>
      </c>
      <c r="I22" t="s">
        <v>507</v>
      </c>
    </row>
    <row r="23" spans="1:9" hidden="1">
      <c r="G23" s="22"/>
      <c r="H23" s="22"/>
      <c r="I23" t="s">
        <v>507</v>
      </c>
    </row>
    <row r="24" spans="1:9" hidden="1">
      <c r="A24" s="8" t="s">
        <v>309</v>
      </c>
      <c r="B24" s="1" t="s">
        <v>6</v>
      </c>
      <c r="C24" s="1" t="s">
        <v>83</v>
      </c>
      <c r="D24" s="1" t="s">
        <v>80</v>
      </c>
      <c r="E24" s="1"/>
      <c r="F24" s="1" t="s">
        <v>310</v>
      </c>
      <c r="G24" s="22" t="s">
        <v>85</v>
      </c>
      <c r="H24" s="22" t="s">
        <v>85</v>
      </c>
      <c r="I24" t="s">
        <v>507</v>
      </c>
    </row>
    <row r="25" spans="1:9" hidden="1">
      <c r="A25" s="8" t="s">
        <v>309</v>
      </c>
      <c r="B25" s="1" t="s">
        <v>23</v>
      </c>
      <c r="C25" s="1" t="s">
        <v>86</v>
      </c>
      <c r="D25" s="1" t="s">
        <v>80</v>
      </c>
      <c r="E25" s="1"/>
      <c r="F25" s="1" t="s">
        <v>311</v>
      </c>
      <c r="G25" s="22" t="s">
        <v>85</v>
      </c>
      <c r="H25" s="22" t="s">
        <v>85</v>
      </c>
      <c r="I25" t="s">
        <v>507</v>
      </c>
    </row>
    <row r="26" spans="1:9" hidden="1">
      <c r="A26" s="8" t="s">
        <v>309</v>
      </c>
      <c r="B26" s="1" t="s">
        <v>7</v>
      </c>
      <c r="C26" s="1" t="s">
        <v>88</v>
      </c>
      <c r="D26" s="1" t="s">
        <v>80</v>
      </c>
      <c r="E26" s="1"/>
      <c r="F26" s="1" t="s">
        <v>312</v>
      </c>
      <c r="G26" s="22" t="s">
        <v>85</v>
      </c>
      <c r="H26" s="22" t="s">
        <v>85</v>
      </c>
      <c r="I26" t="s">
        <v>507</v>
      </c>
    </row>
    <row r="27" spans="1:9" hidden="1">
      <c r="A27" s="8" t="s">
        <v>309</v>
      </c>
      <c r="B27" s="1" t="s">
        <v>8</v>
      </c>
      <c r="C27" s="1" t="s">
        <v>90</v>
      </c>
      <c r="D27" s="1" t="s">
        <v>80</v>
      </c>
      <c r="E27" s="1"/>
      <c r="F27" s="1" t="s">
        <v>313</v>
      </c>
      <c r="G27" s="22" t="s">
        <v>85</v>
      </c>
      <c r="H27" s="22" t="s">
        <v>85</v>
      </c>
      <c r="I27" t="s">
        <v>507</v>
      </c>
    </row>
    <row r="28" spans="1:9" hidden="1">
      <c r="A28" s="8" t="s">
        <v>309</v>
      </c>
      <c r="B28" s="1" t="s">
        <v>9</v>
      </c>
      <c r="C28" s="1" t="s">
        <v>92</v>
      </c>
      <c r="D28" s="1" t="s">
        <v>80</v>
      </c>
      <c r="E28" s="1"/>
      <c r="F28" s="1" t="s">
        <v>314</v>
      </c>
      <c r="G28" s="22" t="s">
        <v>85</v>
      </c>
      <c r="H28" s="22" t="s">
        <v>85</v>
      </c>
      <c r="I28" t="s">
        <v>507</v>
      </c>
    </row>
    <row r="29" spans="1:9" hidden="1">
      <c r="A29" s="8" t="s">
        <v>309</v>
      </c>
      <c r="B29" s="1" t="s">
        <v>10</v>
      </c>
      <c r="C29" s="1" t="s">
        <v>94</v>
      </c>
      <c r="D29" s="1" t="s">
        <v>80</v>
      </c>
      <c r="E29" s="1"/>
      <c r="F29" s="1" t="s">
        <v>315</v>
      </c>
      <c r="G29" s="22" t="s">
        <v>85</v>
      </c>
      <c r="H29" s="22" t="s">
        <v>85</v>
      </c>
      <c r="I29" t="s">
        <v>507</v>
      </c>
    </row>
    <row r="30" spans="1:9" hidden="1">
      <c r="A30" s="8" t="s">
        <v>309</v>
      </c>
      <c r="B30" s="1" t="s">
        <v>11</v>
      </c>
      <c r="C30" s="1" t="s">
        <v>96</v>
      </c>
      <c r="D30" s="1" t="s">
        <v>80</v>
      </c>
      <c r="E30" s="1"/>
      <c r="F30" s="1" t="s">
        <v>316</v>
      </c>
      <c r="G30" s="22" t="s">
        <v>85</v>
      </c>
      <c r="H30" s="22" t="s">
        <v>85</v>
      </c>
      <c r="I30" t="s">
        <v>507</v>
      </c>
    </row>
    <row r="31" spans="1:9" hidden="1">
      <c r="A31" s="8" t="s">
        <v>309</v>
      </c>
      <c r="B31" s="1" t="s">
        <v>12</v>
      </c>
      <c r="C31" s="1" t="s">
        <v>98</v>
      </c>
      <c r="D31" s="1" t="s">
        <v>80</v>
      </c>
      <c r="E31" s="1"/>
      <c r="F31" s="1" t="s">
        <v>317</v>
      </c>
      <c r="G31" s="22" t="s">
        <v>85</v>
      </c>
      <c r="H31" s="22" t="s">
        <v>85</v>
      </c>
      <c r="I31" t="s">
        <v>507</v>
      </c>
    </row>
    <row r="32" spans="1:9" hidden="1">
      <c r="A32" s="8" t="s">
        <v>309</v>
      </c>
      <c r="B32" s="1" t="s">
        <v>13</v>
      </c>
      <c r="C32" s="1" t="s">
        <v>72</v>
      </c>
      <c r="D32" s="1" t="s">
        <v>80</v>
      </c>
      <c r="E32" s="1"/>
      <c r="F32" s="1" t="s">
        <v>318</v>
      </c>
      <c r="G32" s="22" t="s">
        <v>85</v>
      </c>
      <c r="H32" s="22" t="s">
        <v>85</v>
      </c>
      <c r="I32" t="s">
        <v>507</v>
      </c>
    </row>
    <row r="33" spans="1:9" hidden="1">
      <c r="A33" s="8" t="s">
        <v>309</v>
      </c>
      <c r="B33" s="1" t="s">
        <v>14</v>
      </c>
      <c r="C33" s="1" t="s">
        <v>101</v>
      </c>
      <c r="D33" s="1" t="s">
        <v>80</v>
      </c>
      <c r="E33" s="1"/>
      <c r="F33" s="1" t="s">
        <v>319</v>
      </c>
      <c r="G33" s="22" t="s">
        <v>85</v>
      </c>
      <c r="H33" s="22" t="s">
        <v>85</v>
      </c>
      <c r="I33" t="s">
        <v>507</v>
      </c>
    </row>
    <row r="34" spans="1:9" hidden="1">
      <c r="A34" s="8" t="s">
        <v>309</v>
      </c>
      <c r="B34" s="1" t="s">
        <v>15</v>
      </c>
      <c r="C34" s="1" t="s">
        <v>103</v>
      </c>
      <c r="D34" s="1" t="s">
        <v>80</v>
      </c>
      <c r="E34" s="1"/>
      <c r="F34" s="1" t="s">
        <v>320</v>
      </c>
      <c r="G34" s="22" t="s">
        <v>85</v>
      </c>
      <c r="H34" s="22" t="s">
        <v>85</v>
      </c>
      <c r="I34" t="s">
        <v>507</v>
      </c>
    </row>
    <row r="35" spans="1:9" hidden="1">
      <c r="A35" s="8" t="s">
        <v>309</v>
      </c>
      <c r="B35" s="1" t="s">
        <v>16</v>
      </c>
      <c r="C35" s="1" t="s">
        <v>105</v>
      </c>
      <c r="D35" s="1" t="s">
        <v>80</v>
      </c>
      <c r="E35" s="1"/>
      <c r="F35" s="1" t="s">
        <v>321</v>
      </c>
      <c r="G35" s="22" t="s">
        <v>85</v>
      </c>
      <c r="H35" s="22" t="s">
        <v>85</v>
      </c>
      <c r="I35" t="s">
        <v>507</v>
      </c>
    </row>
    <row r="36" spans="1:9" hidden="1">
      <c r="A36" s="8" t="s">
        <v>309</v>
      </c>
      <c r="B36" s="1" t="s">
        <v>17</v>
      </c>
      <c r="C36" s="1" t="s">
        <v>107</v>
      </c>
      <c r="D36" s="1" t="s">
        <v>80</v>
      </c>
      <c r="E36" s="1"/>
      <c r="F36" s="1" t="s">
        <v>322</v>
      </c>
      <c r="G36" s="22" t="s">
        <v>85</v>
      </c>
      <c r="H36" s="22" t="s">
        <v>85</v>
      </c>
      <c r="I36" t="s">
        <v>507</v>
      </c>
    </row>
    <row r="37" spans="1:9" hidden="1">
      <c r="A37" s="8" t="s">
        <v>309</v>
      </c>
      <c r="B37" s="1" t="s">
        <v>18</v>
      </c>
      <c r="C37" s="1" t="s">
        <v>109</v>
      </c>
      <c r="D37" s="1" t="s">
        <v>80</v>
      </c>
      <c r="E37" s="1"/>
      <c r="F37" s="1" t="s">
        <v>323</v>
      </c>
      <c r="G37" s="22" t="s">
        <v>85</v>
      </c>
      <c r="H37" s="22" t="s">
        <v>85</v>
      </c>
      <c r="I37" t="s">
        <v>507</v>
      </c>
    </row>
    <row r="38" spans="1:9" hidden="1">
      <c r="A38" s="8" t="s">
        <v>309</v>
      </c>
      <c r="B38" s="1" t="s">
        <v>19</v>
      </c>
      <c r="C38" s="1" t="s">
        <v>111</v>
      </c>
      <c r="D38" s="1" t="s">
        <v>80</v>
      </c>
      <c r="E38" s="1"/>
      <c r="F38" s="1" t="s">
        <v>324</v>
      </c>
      <c r="G38" s="22" t="s">
        <v>85</v>
      </c>
      <c r="H38" s="22" t="s">
        <v>85</v>
      </c>
      <c r="I38" t="s">
        <v>507</v>
      </c>
    </row>
    <row r="39" spans="1:9" hidden="1">
      <c r="A39" s="8" t="s">
        <v>309</v>
      </c>
      <c r="B39" s="1" t="s">
        <v>20</v>
      </c>
      <c r="C39" s="1" t="s">
        <v>113</v>
      </c>
      <c r="D39" s="1" t="s">
        <v>80</v>
      </c>
      <c r="E39" s="1"/>
      <c r="F39" s="1" t="s">
        <v>325</v>
      </c>
      <c r="G39" s="22" t="s">
        <v>85</v>
      </c>
      <c r="H39" s="22" t="s">
        <v>85</v>
      </c>
      <c r="I39" t="s">
        <v>507</v>
      </c>
    </row>
    <row r="40" spans="1:9" hidden="1">
      <c r="A40" s="8" t="s">
        <v>309</v>
      </c>
      <c r="B40" s="1" t="s">
        <v>21</v>
      </c>
      <c r="C40" s="1" t="s">
        <v>115</v>
      </c>
      <c r="D40" s="1" t="s">
        <v>80</v>
      </c>
      <c r="E40" s="1"/>
      <c r="F40" s="1" t="s">
        <v>326</v>
      </c>
      <c r="G40" s="22" t="s">
        <v>85</v>
      </c>
      <c r="H40" s="22" t="s">
        <v>85</v>
      </c>
      <c r="I40" t="s">
        <v>507</v>
      </c>
    </row>
    <row r="41" spans="1:9" hidden="1">
      <c r="A41" s="8" t="s">
        <v>309</v>
      </c>
      <c r="B41" s="1" t="s">
        <v>22</v>
      </c>
      <c r="C41" s="1" t="s">
        <v>117</v>
      </c>
      <c r="D41" s="1" t="s">
        <v>80</v>
      </c>
      <c r="E41" s="1"/>
      <c r="F41" s="1" t="s">
        <v>327</v>
      </c>
      <c r="G41" s="22" t="s">
        <v>85</v>
      </c>
      <c r="H41" s="22" t="s">
        <v>85</v>
      </c>
      <c r="I41" t="s">
        <v>507</v>
      </c>
    </row>
    <row r="42" spans="1:9" hidden="1">
      <c r="G42" s="22"/>
      <c r="H42" s="22"/>
      <c r="I42" t="s">
        <v>507</v>
      </c>
    </row>
    <row r="43" spans="1:9">
      <c r="A43" s="8" t="s">
        <v>510</v>
      </c>
      <c r="B43" s="1" t="s">
        <v>6</v>
      </c>
      <c r="C43" s="1" t="s">
        <v>83</v>
      </c>
      <c r="D43" s="1" t="s">
        <v>38</v>
      </c>
      <c r="E43" s="1" t="s">
        <v>482</v>
      </c>
      <c r="F43" s="1" t="s">
        <v>329</v>
      </c>
      <c r="G43" s="28">
        <v>178.51000000000022</v>
      </c>
      <c r="H43" s="22" t="s">
        <v>85</v>
      </c>
      <c r="I43" t="s">
        <v>85</v>
      </c>
    </row>
    <row r="44" spans="1:9">
      <c r="A44" s="8" t="s">
        <v>510</v>
      </c>
      <c r="B44" s="1" t="s">
        <v>23</v>
      </c>
      <c r="C44" s="1" t="s">
        <v>86</v>
      </c>
      <c r="D44" s="1" t="s">
        <v>38</v>
      </c>
      <c r="E44" s="1" t="s">
        <v>482</v>
      </c>
      <c r="F44" s="1" t="s">
        <v>330</v>
      </c>
      <c r="G44" s="28">
        <v>1102.0299999999988</v>
      </c>
      <c r="H44" s="22" t="s">
        <v>85</v>
      </c>
      <c r="I44" t="s">
        <v>85</v>
      </c>
    </row>
    <row r="45" spans="1:9">
      <c r="A45" s="8" t="s">
        <v>510</v>
      </c>
      <c r="B45" s="1" t="s">
        <v>7</v>
      </c>
      <c r="C45" s="1" t="s">
        <v>88</v>
      </c>
      <c r="D45" s="1" t="s">
        <v>38</v>
      </c>
      <c r="E45" s="1" t="s">
        <v>482</v>
      </c>
      <c r="F45" s="1" t="s">
        <v>331</v>
      </c>
      <c r="G45" s="28">
        <v>807.03000000000065</v>
      </c>
      <c r="H45" s="22" t="s">
        <v>85</v>
      </c>
      <c r="I45" t="s">
        <v>85</v>
      </c>
    </row>
    <row r="46" spans="1:9" hidden="1">
      <c r="A46" s="8" t="s">
        <v>328</v>
      </c>
      <c r="B46" s="1" t="s">
        <v>8</v>
      </c>
      <c r="C46" s="1" t="s">
        <v>90</v>
      </c>
      <c r="D46" s="1" t="s">
        <v>38</v>
      </c>
      <c r="E46" s="1"/>
      <c r="F46" s="1" t="s">
        <v>332</v>
      </c>
      <c r="G46" s="22" t="s">
        <v>85</v>
      </c>
      <c r="H46" s="22" t="s">
        <v>85</v>
      </c>
      <c r="I46" t="s">
        <v>507</v>
      </c>
    </row>
    <row r="47" spans="1:9">
      <c r="A47" s="8" t="s">
        <v>510</v>
      </c>
      <c r="B47" s="1" t="s">
        <v>9</v>
      </c>
      <c r="C47" s="1" t="s">
        <v>92</v>
      </c>
      <c r="D47" s="1" t="s">
        <v>38</v>
      </c>
      <c r="E47" s="1" t="s">
        <v>482</v>
      </c>
      <c r="F47" s="1" t="s">
        <v>333</v>
      </c>
      <c r="G47" s="28">
        <v>950.87999999999738</v>
      </c>
      <c r="H47" s="22" t="s">
        <v>85</v>
      </c>
      <c r="I47" t="s">
        <v>85</v>
      </c>
    </row>
    <row r="48" spans="1:9">
      <c r="A48" s="8" t="s">
        <v>510</v>
      </c>
      <c r="B48" s="1" t="s">
        <v>10</v>
      </c>
      <c r="C48" s="1" t="s">
        <v>94</v>
      </c>
      <c r="D48" s="1" t="s">
        <v>38</v>
      </c>
      <c r="E48" s="1" t="s">
        <v>482</v>
      </c>
      <c r="F48" s="1" t="s">
        <v>334</v>
      </c>
      <c r="G48" s="28">
        <v>168.89000000000124</v>
      </c>
      <c r="H48" s="22" t="s">
        <v>85</v>
      </c>
      <c r="I48" t="s">
        <v>85</v>
      </c>
    </row>
    <row r="49" spans="1:9">
      <c r="A49" s="8" t="s">
        <v>510</v>
      </c>
      <c r="B49" s="1" t="s">
        <v>11</v>
      </c>
      <c r="C49" s="1" t="s">
        <v>96</v>
      </c>
      <c r="D49" s="1" t="s">
        <v>38</v>
      </c>
      <c r="E49" s="1" t="s">
        <v>482</v>
      </c>
      <c r="F49" s="1" t="s">
        <v>335</v>
      </c>
      <c r="G49" s="28">
        <v>906.97000000000116</v>
      </c>
      <c r="H49" s="22" t="s">
        <v>85</v>
      </c>
      <c r="I49" t="s">
        <v>85</v>
      </c>
    </row>
    <row r="50" spans="1:9">
      <c r="A50" s="8" t="s">
        <v>510</v>
      </c>
      <c r="B50" s="1" t="s">
        <v>12</v>
      </c>
      <c r="C50" s="1" t="s">
        <v>98</v>
      </c>
      <c r="D50" s="1" t="s">
        <v>38</v>
      </c>
      <c r="E50" s="1" t="s">
        <v>482</v>
      </c>
      <c r="F50" s="1" t="s">
        <v>336</v>
      </c>
      <c r="G50" s="28">
        <v>124.05000000000018</v>
      </c>
      <c r="H50" s="22" t="s">
        <v>85</v>
      </c>
      <c r="I50" t="s">
        <v>85</v>
      </c>
    </row>
    <row r="51" spans="1:9">
      <c r="A51" s="8" t="s">
        <v>510</v>
      </c>
      <c r="B51" s="1" t="s">
        <v>13</v>
      </c>
      <c r="C51" s="1" t="s">
        <v>72</v>
      </c>
      <c r="D51" s="1" t="s">
        <v>38</v>
      </c>
      <c r="E51" s="1" t="s">
        <v>482</v>
      </c>
      <c r="F51" s="1" t="s">
        <v>337</v>
      </c>
      <c r="G51" s="28" t="s">
        <v>85</v>
      </c>
      <c r="H51" s="22">
        <v>107238.19</v>
      </c>
      <c r="I51" t="s">
        <v>85</v>
      </c>
    </row>
    <row r="52" spans="1:9">
      <c r="A52" s="8" t="s">
        <v>510</v>
      </c>
      <c r="B52" s="1" t="s">
        <v>14</v>
      </c>
      <c r="C52" s="1" t="s">
        <v>101</v>
      </c>
      <c r="D52" s="1" t="s">
        <v>38</v>
      </c>
      <c r="E52" s="1" t="s">
        <v>482</v>
      </c>
      <c r="F52" s="1" t="s">
        <v>338</v>
      </c>
      <c r="G52" s="28" t="s">
        <v>85</v>
      </c>
      <c r="H52" s="22">
        <v>104.81000000001222</v>
      </c>
      <c r="I52" t="s">
        <v>85</v>
      </c>
    </row>
    <row r="53" spans="1:9">
      <c r="A53" s="8" t="s">
        <v>510</v>
      </c>
      <c r="B53" s="1" t="s">
        <v>15</v>
      </c>
      <c r="C53" s="1" t="s">
        <v>103</v>
      </c>
      <c r="D53" s="1" t="s">
        <v>38</v>
      </c>
      <c r="E53" s="1" t="s">
        <v>482</v>
      </c>
      <c r="F53" s="1" t="s">
        <v>339</v>
      </c>
      <c r="G53" s="28">
        <v>357.14999999999418</v>
      </c>
      <c r="H53" s="22" t="s">
        <v>85</v>
      </c>
      <c r="I53" t="s">
        <v>85</v>
      </c>
    </row>
    <row r="54" spans="1:9">
      <c r="A54" s="8" t="s">
        <v>510</v>
      </c>
      <c r="B54" s="1" t="s">
        <v>16</v>
      </c>
      <c r="C54" s="1" t="s">
        <v>105</v>
      </c>
      <c r="D54" s="1" t="s">
        <v>38</v>
      </c>
      <c r="E54" s="1" t="s">
        <v>482</v>
      </c>
      <c r="F54" s="1" t="s">
        <v>340</v>
      </c>
      <c r="G54" s="28" t="s">
        <v>85</v>
      </c>
      <c r="H54" s="22">
        <v>21.040000000000873</v>
      </c>
      <c r="I54" t="s">
        <v>85</v>
      </c>
    </row>
    <row r="55" spans="1:9">
      <c r="A55" s="8" t="s">
        <v>510</v>
      </c>
      <c r="B55" s="1" t="s">
        <v>17</v>
      </c>
      <c r="C55" s="1" t="s">
        <v>107</v>
      </c>
      <c r="D55" s="1" t="s">
        <v>38</v>
      </c>
      <c r="E55" s="1" t="s">
        <v>482</v>
      </c>
      <c r="F55" s="1" t="s">
        <v>341</v>
      </c>
      <c r="G55" s="28">
        <v>204.14999999999782</v>
      </c>
      <c r="H55" s="22" t="s">
        <v>85</v>
      </c>
      <c r="I55" t="s">
        <v>85</v>
      </c>
    </row>
    <row r="56" spans="1:9">
      <c r="A56" s="8" t="s">
        <v>510</v>
      </c>
      <c r="B56" s="1" t="s">
        <v>18</v>
      </c>
      <c r="C56" s="1" t="s">
        <v>109</v>
      </c>
      <c r="D56" s="1" t="s">
        <v>38</v>
      </c>
      <c r="E56" s="1" t="s">
        <v>482</v>
      </c>
      <c r="F56" s="1" t="s">
        <v>342</v>
      </c>
      <c r="G56" s="28">
        <v>1983.7900000000081</v>
      </c>
      <c r="H56" s="22" t="s">
        <v>85</v>
      </c>
      <c r="I56" t="s">
        <v>85</v>
      </c>
    </row>
    <row r="57" spans="1:9">
      <c r="A57" s="8" t="s">
        <v>510</v>
      </c>
      <c r="B57" s="1" t="s">
        <v>19</v>
      </c>
      <c r="C57" s="1" t="s">
        <v>111</v>
      </c>
      <c r="D57" s="1" t="s">
        <v>38</v>
      </c>
      <c r="E57" s="1" t="s">
        <v>482</v>
      </c>
      <c r="F57" s="1" t="s">
        <v>343</v>
      </c>
      <c r="G57" s="28">
        <v>3065.7600000000093</v>
      </c>
      <c r="H57" s="22" t="s">
        <v>85</v>
      </c>
      <c r="I57" t="s">
        <v>85</v>
      </c>
    </row>
    <row r="58" spans="1:9">
      <c r="A58" s="8" t="s">
        <v>510</v>
      </c>
      <c r="B58" s="1" t="s">
        <v>20</v>
      </c>
      <c r="C58" s="1" t="s">
        <v>113</v>
      </c>
      <c r="D58" s="1" t="s">
        <v>38</v>
      </c>
      <c r="E58" s="1" t="s">
        <v>482</v>
      </c>
      <c r="F58" s="1" t="s">
        <v>344</v>
      </c>
      <c r="G58" s="28">
        <v>2080.8300000000017</v>
      </c>
      <c r="H58" s="22" t="s">
        <v>85</v>
      </c>
      <c r="I58" t="s">
        <v>85</v>
      </c>
    </row>
    <row r="59" spans="1:9">
      <c r="A59" s="8" t="s">
        <v>510</v>
      </c>
      <c r="B59" s="1" t="s">
        <v>21</v>
      </c>
      <c r="C59" s="1" t="s">
        <v>115</v>
      </c>
      <c r="D59" s="1" t="s">
        <v>38</v>
      </c>
      <c r="E59" s="1" t="s">
        <v>482</v>
      </c>
      <c r="F59" s="1" t="s">
        <v>345</v>
      </c>
      <c r="G59" s="28">
        <v>4775.4799999999959</v>
      </c>
      <c r="H59" s="22" t="s">
        <v>85</v>
      </c>
      <c r="I59" t="s">
        <v>85</v>
      </c>
    </row>
    <row r="60" spans="1:9">
      <c r="A60" s="8" t="s">
        <v>510</v>
      </c>
      <c r="B60" s="1" t="s">
        <v>22</v>
      </c>
      <c r="C60" s="1" t="s">
        <v>117</v>
      </c>
      <c r="D60" s="1" t="s">
        <v>38</v>
      </c>
      <c r="E60" s="1" t="s">
        <v>482</v>
      </c>
      <c r="F60" s="1" t="s">
        <v>346</v>
      </c>
      <c r="G60" s="28">
        <v>330.42000000000007</v>
      </c>
      <c r="H60" s="22" t="s">
        <v>85</v>
      </c>
      <c r="I60" t="s">
        <v>85</v>
      </c>
    </row>
    <row r="61" spans="1:9" hidden="1">
      <c r="G61" s="22"/>
      <c r="H61" s="22"/>
      <c r="I61" t="s">
        <v>507</v>
      </c>
    </row>
    <row r="62" spans="1:9" hidden="1">
      <c r="A62" s="8" t="s">
        <v>347</v>
      </c>
      <c r="B62" s="1" t="s">
        <v>6</v>
      </c>
      <c r="C62" s="1" t="s">
        <v>83</v>
      </c>
      <c r="D62" s="1" t="s">
        <v>36</v>
      </c>
      <c r="E62" s="1"/>
      <c r="F62" s="1" t="s">
        <v>348</v>
      </c>
      <c r="G62" s="22" t="s">
        <v>85</v>
      </c>
      <c r="H62" s="22" t="s">
        <v>85</v>
      </c>
      <c r="I62" t="s">
        <v>507</v>
      </c>
    </row>
    <row r="63" spans="1:9" hidden="1">
      <c r="A63" s="8" t="s">
        <v>347</v>
      </c>
      <c r="B63" s="1" t="s">
        <v>23</v>
      </c>
      <c r="C63" s="1" t="s">
        <v>86</v>
      </c>
      <c r="D63" s="1" t="s">
        <v>36</v>
      </c>
      <c r="E63" s="1"/>
      <c r="F63" s="1" t="s">
        <v>349</v>
      </c>
      <c r="G63" s="22" t="s">
        <v>85</v>
      </c>
      <c r="H63" s="22" t="s">
        <v>85</v>
      </c>
      <c r="I63" t="s">
        <v>507</v>
      </c>
    </row>
    <row r="64" spans="1:9" hidden="1">
      <c r="A64" s="8" t="s">
        <v>347</v>
      </c>
      <c r="B64" s="1" t="s">
        <v>7</v>
      </c>
      <c r="C64" s="1" t="s">
        <v>88</v>
      </c>
      <c r="D64" s="1" t="s">
        <v>36</v>
      </c>
      <c r="E64" s="1"/>
      <c r="F64" s="1" t="s">
        <v>350</v>
      </c>
      <c r="G64" s="22" t="s">
        <v>85</v>
      </c>
      <c r="H64" s="22" t="s">
        <v>85</v>
      </c>
      <c r="I64" t="s">
        <v>507</v>
      </c>
    </row>
    <row r="65" spans="1:9" hidden="1">
      <c r="A65" s="8" t="s">
        <v>347</v>
      </c>
      <c r="B65" s="1" t="s">
        <v>8</v>
      </c>
      <c r="C65" s="1" t="s">
        <v>90</v>
      </c>
      <c r="D65" s="1" t="s">
        <v>36</v>
      </c>
      <c r="E65" s="1"/>
      <c r="F65" s="1" t="s">
        <v>351</v>
      </c>
      <c r="G65" s="22" t="s">
        <v>85</v>
      </c>
      <c r="H65" s="22" t="s">
        <v>85</v>
      </c>
      <c r="I65" t="s">
        <v>507</v>
      </c>
    </row>
    <row r="66" spans="1:9" hidden="1">
      <c r="A66" s="8" t="s">
        <v>347</v>
      </c>
      <c r="B66" s="1" t="s">
        <v>9</v>
      </c>
      <c r="C66" s="1" t="s">
        <v>92</v>
      </c>
      <c r="D66" s="1" t="s">
        <v>36</v>
      </c>
      <c r="E66" s="1"/>
      <c r="F66" s="1" t="s">
        <v>352</v>
      </c>
      <c r="G66" s="22" t="s">
        <v>85</v>
      </c>
      <c r="H66" s="22" t="s">
        <v>85</v>
      </c>
      <c r="I66" t="s">
        <v>507</v>
      </c>
    </row>
    <row r="67" spans="1:9" hidden="1">
      <c r="A67" s="8" t="s">
        <v>347</v>
      </c>
      <c r="B67" s="1" t="s">
        <v>10</v>
      </c>
      <c r="C67" s="1" t="s">
        <v>94</v>
      </c>
      <c r="D67" s="1" t="s">
        <v>36</v>
      </c>
      <c r="E67" s="1"/>
      <c r="F67" s="1" t="s">
        <v>353</v>
      </c>
      <c r="G67" s="22" t="s">
        <v>85</v>
      </c>
      <c r="H67" s="22" t="s">
        <v>85</v>
      </c>
      <c r="I67" t="s">
        <v>507</v>
      </c>
    </row>
    <row r="68" spans="1:9" hidden="1">
      <c r="A68" s="8" t="s">
        <v>347</v>
      </c>
      <c r="B68" s="1" t="s">
        <v>11</v>
      </c>
      <c r="C68" s="1" t="s">
        <v>96</v>
      </c>
      <c r="D68" s="1" t="s">
        <v>36</v>
      </c>
      <c r="E68" s="1"/>
      <c r="F68" s="1" t="s">
        <v>354</v>
      </c>
      <c r="G68" s="22" t="s">
        <v>85</v>
      </c>
      <c r="H68" s="22" t="s">
        <v>85</v>
      </c>
      <c r="I68" t="s">
        <v>507</v>
      </c>
    </row>
    <row r="69" spans="1:9" hidden="1">
      <c r="A69" s="8" t="s">
        <v>347</v>
      </c>
      <c r="B69" s="1" t="s">
        <v>12</v>
      </c>
      <c r="C69" s="1" t="s">
        <v>98</v>
      </c>
      <c r="D69" s="1" t="s">
        <v>36</v>
      </c>
      <c r="E69" s="1"/>
      <c r="F69" s="1" t="s">
        <v>355</v>
      </c>
      <c r="G69" s="22" t="s">
        <v>85</v>
      </c>
      <c r="H69" s="22" t="s">
        <v>85</v>
      </c>
      <c r="I69" t="s">
        <v>507</v>
      </c>
    </row>
    <row r="70" spans="1:9" hidden="1">
      <c r="A70" s="8" t="s">
        <v>347</v>
      </c>
      <c r="B70" s="1" t="s">
        <v>13</v>
      </c>
      <c r="C70" s="1" t="s">
        <v>72</v>
      </c>
      <c r="D70" s="1" t="s">
        <v>36</v>
      </c>
      <c r="E70" s="1"/>
      <c r="F70" s="1" t="s">
        <v>356</v>
      </c>
      <c r="G70" s="22" t="s">
        <v>85</v>
      </c>
      <c r="H70" s="22" t="s">
        <v>85</v>
      </c>
      <c r="I70" t="s">
        <v>507</v>
      </c>
    </row>
    <row r="71" spans="1:9" hidden="1">
      <c r="A71" s="8" t="s">
        <v>347</v>
      </c>
      <c r="B71" s="1" t="s">
        <v>14</v>
      </c>
      <c r="C71" s="1" t="s">
        <v>101</v>
      </c>
      <c r="D71" s="1" t="s">
        <v>36</v>
      </c>
      <c r="E71" s="1"/>
      <c r="F71" s="1" t="s">
        <v>357</v>
      </c>
      <c r="G71" s="22" t="s">
        <v>85</v>
      </c>
      <c r="H71" s="22" t="s">
        <v>85</v>
      </c>
      <c r="I71" t="s">
        <v>507</v>
      </c>
    </row>
    <row r="72" spans="1:9" hidden="1">
      <c r="A72" s="8" t="s">
        <v>347</v>
      </c>
      <c r="B72" s="1" t="s">
        <v>15</v>
      </c>
      <c r="C72" s="1" t="s">
        <v>103</v>
      </c>
      <c r="D72" s="1" t="s">
        <v>36</v>
      </c>
      <c r="E72" s="1"/>
      <c r="F72" s="1" t="s">
        <v>358</v>
      </c>
      <c r="G72" s="22" t="s">
        <v>85</v>
      </c>
      <c r="H72" s="22" t="s">
        <v>85</v>
      </c>
      <c r="I72" t="s">
        <v>507</v>
      </c>
    </row>
    <row r="73" spans="1:9" hidden="1">
      <c r="A73" s="8" t="s">
        <v>347</v>
      </c>
      <c r="B73" s="1" t="s">
        <v>16</v>
      </c>
      <c r="C73" s="1" t="s">
        <v>105</v>
      </c>
      <c r="D73" s="1" t="s">
        <v>36</v>
      </c>
      <c r="E73" s="1"/>
      <c r="F73" s="1" t="s">
        <v>359</v>
      </c>
      <c r="G73" s="22" t="s">
        <v>85</v>
      </c>
      <c r="H73" s="22" t="s">
        <v>85</v>
      </c>
      <c r="I73" t="s">
        <v>507</v>
      </c>
    </row>
    <row r="74" spans="1:9" hidden="1">
      <c r="A74" s="8" t="s">
        <v>347</v>
      </c>
      <c r="B74" s="1" t="s">
        <v>17</v>
      </c>
      <c r="C74" s="1" t="s">
        <v>107</v>
      </c>
      <c r="D74" s="1" t="s">
        <v>36</v>
      </c>
      <c r="E74" s="1"/>
      <c r="F74" s="1" t="s">
        <v>360</v>
      </c>
      <c r="G74" s="22" t="s">
        <v>85</v>
      </c>
      <c r="H74" s="22" t="s">
        <v>85</v>
      </c>
      <c r="I74" t="s">
        <v>507</v>
      </c>
    </row>
    <row r="75" spans="1:9" hidden="1">
      <c r="A75" s="8" t="s">
        <v>347</v>
      </c>
      <c r="B75" s="1" t="s">
        <v>18</v>
      </c>
      <c r="C75" s="1" t="s">
        <v>109</v>
      </c>
      <c r="D75" s="1" t="s">
        <v>36</v>
      </c>
      <c r="E75" s="1"/>
      <c r="F75" s="1" t="s">
        <v>361</v>
      </c>
      <c r="G75" s="22" t="s">
        <v>85</v>
      </c>
      <c r="H75" s="22" t="s">
        <v>85</v>
      </c>
      <c r="I75" t="s">
        <v>507</v>
      </c>
    </row>
    <row r="76" spans="1:9" hidden="1">
      <c r="A76" s="8" t="s">
        <v>347</v>
      </c>
      <c r="B76" s="1" t="s">
        <v>19</v>
      </c>
      <c r="C76" s="1" t="s">
        <v>111</v>
      </c>
      <c r="D76" s="1" t="s">
        <v>36</v>
      </c>
      <c r="E76" s="1"/>
      <c r="F76" s="1" t="s">
        <v>362</v>
      </c>
      <c r="G76" s="22" t="s">
        <v>85</v>
      </c>
      <c r="H76" s="22" t="s">
        <v>85</v>
      </c>
      <c r="I76" t="s">
        <v>507</v>
      </c>
    </row>
    <row r="77" spans="1:9" hidden="1">
      <c r="A77" s="8" t="s">
        <v>347</v>
      </c>
      <c r="B77" s="1" t="s">
        <v>20</v>
      </c>
      <c r="C77" s="1" t="s">
        <v>113</v>
      </c>
      <c r="D77" s="1" t="s">
        <v>36</v>
      </c>
      <c r="E77" s="1"/>
      <c r="F77" s="1" t="s">
        <v>363</v>
      </c>
      <c r="G77" s="22" t="s">
        <v>85</v>
      </c>
      <c r="H77" s="22" t="s">
        <v>85</v>
      </c>
      <c r="I77" t="s">
        <v>507</v>
      </c>
    </row>
    <row r="78" spans="1:9" hidden="1">
      <c r="A78" s="8" t="s">
        <v>347</v>
      </c>
      <c r="B78" s="1" t="s">
        <v>21</v>
      </c>
      <c r="C78" s="1" t="s">
        <v>115</v>
      </c>
      <c r="D78" s="1" t="s">
        <v>36</v>
      </c>
      <c r="E78" s="1"/>
      <c r="F78" s="1" t="s">
        <v>364</v>
      </c>
      <c r="G78" s="22" t="s">
        <v>85</v>
      </c>
      <c r="H78" s="22" t="s">
        <v>85</v>
      </c>
      <c r="I78" t="s">
        <v>507</v>
      </c>
    </row>
    <row r="79" spans="1:9" hidden="1">
      <c r="A79" s="8" t="s">
        <v>347</v>
      </c>
      <c r="B79" s="1" t="s">
        <v>22</v>
      </c>
      <c r="C79" s="1" t="s">
        <v>117</v>
      </c>
      <c r="D79" s="1" t="s">
        <v>36</v>
      </c>
      <c r="E79" s="1"/>
      <c r="F79" s="1" t="s">
        <v>365</v>
      </c>
      <c r="G79" s="22" t="s">
        <v>85</v>
      </c>
      <c r="H79" s="22" t="s">
        <v>85</v>
      </c>
      <c r="I79" t="s">
        <v>507</v>
      </c>
    </row>
    <row r="80" spans="1:9" hidden="1">
      <c r="G80" s="22"/>
      <c r="H80" s="22"/>
      <c r="I80" t="s">
        <v>507</v>
      </c>
    </row>
    <row r="81" spans="1:9" hidden="1">
      <c r="A81" s="8" t="s">
        <v>366</v>
      </c>
      <c r="B81" s="1" t="s">
        <v>6</v>
      </c>
      <c r="C81" s="1" t="s">
        <v>83</v>
      </c>
      <c r="D81" s="1" t="s">
        <v>34</v>
      </c>
      <c r="E81" s="1"/>
      <c r="F81" s="1" t="s">
        <v>367</v>
      </c>
      <c r="G81" s="22" t="s">
        <v>85</v>
      </c>
      <c r="H81" s="22" t="s">
        <v>85</v>
      </c>
      <c r="I81" t="s">
        <v>507</v>
      </c>
    </row>
    <row r="82" spans="1:9">
      <c r="A82" s="8" t="s">
        <v>511</v>
      </c>
      <c r="B82" s="1" t="s">
        <v>23</v>
      </c>
      <c r="C82" s="1" t="s">
        <v>86</v>
      </c>
      <c r="D82" s="1" t="s">
        <v>34</v>
      </c>
      <c r="E82" s="1" t="s">
        <v>486</v>
      </c>
      <c r="F82" s="1" t="s">
        <v>368</v>
      </c>
      <c r="G82" s="28">
        <v>54.630000000000109</v>
      </c>
      <c r="H82" s="22" t="s">
        <v>85</v>
      </c>
      <c r="I82" t="s">
        <v>85</v>
      </c>
    </row>
    <row r="83" spans="1:9">
      <c r="A83" s="8" t="s">
        <v>511</v>
      </c>
      <c r="B83" s="1" t="s">
        <v>7</v>
      </c>
      <c r="C83" s="1" t="s">
        <v>88</v>
      </c>
      <c r="D83" s="1" t="s">
        <v>34</v>
      </c>
      <c r="E83" s="1" t="s">
        <v>486</v>
      </c>
      <c r="F83" s="1" t="s">
        <v>369</v>
      </c>
      <c r="G83" s="28">
        <v>384.01</v>
      </c>
      <c r="H83" s="22" t="s">
        <v>85</v>
      </c>
      <c r="I83" t="s">
        <v>85</v>
      </c>
    </row>
    <row r="84" spans="1:9" hidden="1">
      <c r="A84" s="8" t="s">
        <v>366</v>
      </c>
      <c r="B84" s="1" t="s">
        <v>8</v>
      </c>
      <c r="C84" s="1" t="s">
        <v>90</v>
      </c>
      <c r="D84" s="1" t="s">
        <v>34</v>
      </c>
      <c r="E84" s="1"/>
      <c r="F84" s="1" t="s">
        <v>370</v>
      </c>
      <c r="G84" s="22" t="s">
        <v>85</v>
      </c>
      <c r="H84" s="22" t="s">
        <v>85</v>
      </c>
      <c r="I84" t="s">
        <v>507</v>
      </c>
    </row>
    <row r="85" spans="1:9">
      <c r="A85" s="8" t="s">
        <v>511</v>
      </c>
      <c r="B85" s="1" t="s">
        <v>9</v>
      </c>
      <c r="C85" s="1" t="s">
        <v>92</v>
      </c>
      <c r="D85" s="1" t="s">
        <v>34</v>
      </c>
      <c r="E85" s="1" t="s">
        <v>486</v>
      </c>
      <c r="F85" s="1" t="s">
        <v>371</v>
      </c>
      <c r="G85" s="28">
        <v>103.31999999999971</v>
      </c>
      <c r="H85" s="22" t="s">
        <v>85</v>
      </c>
      <c r="I85" t="s">
        <v>85</v>
      </c>
    </row>
    <row r="86" spans="1:9">
      <c r="A86" s="8" t="s">
        <v>511</v>
      </c>
      <c r="B86" s="1" t="s">
        <v>10</v>
      </c>
      <c r="C86" s="1" t="s">
        <v>94</v>
      </c>
      <c r="D86" s="1" t="s">
        <v>34</v>
      </c>
      <c r="E86" s="1" t="s">
        <v>486</v>
      </c>
      <c r="F86" s="1" t="s">
        <v>372</v>
      </c>
      <c r="G86" s="28">
        <v>30.289999999999964</v>
      </c>
      <c r="H86" s="22" t="s">
        <v>85</v>
      </c>
      <c r="I86" t="s">
        <v>85</v>
      </c>
    </row>
    <row r="87" spans="1:9">
      <c r="A87" s="8" t="s">
        <v>511</v>
      </c>
      <c r="B87" s="1" t="s">
        <v>11</v>
      </c>
      <c r="C87" s="1" t="s">
        <v>96</v>
      </c>
      <c r="D87" s="1" t="s">
        <v>34</v>
      </c>
      <c r="E87" s="1" t="s">
        <v>486</v>
      </c>
      <c r="F87" s="1" t="s">
        <v>373</v>
      </c>
      <c r="G87" s="28" t="s">
        <v>85</v>
      </c>
      <c r="H87" s="22">
        <v>8699.4800000000105</v>
      </c>
      <c r="I87" t="s">
        <v>85</v>
      </c>
    </row>
    <row r="88" spans="1:9">
      <c r="A88" s="8" t="s">
        <v>511</v>
      </c>
      <c r="B88" s="1" t="s">
        <v>12</v>
      </c>
      <c r="C88" s="1" t="s">
        <v>98</v>
      </c>
      <c r="D88" s="1" t="s">
        <v>34</v>
      </c>
      <c r="E88" s="1" t="s">
        <v>486</v>
      </c>
      <c r="F88" s="1" t="s">
        <v>374</v>
      </c>
      <c r="G88" s="28">
        <v>291.1200000000008</v>
      </c>
      <c r="H88" s="22" t="s">
        <v>85</v>
      </c>
      <c r="I88" t="s">
        <v>85</v>
      </c>
    </row>
    <row r="89" spans="1:9">
      <c r="A89" s="8" t="s">
        <v>511</v>
      </c>
      <c r="B89" s="1" t="s">
        <v>13</v>
      </c>
      <c r="C89" s="1" t="s">
        <v>72</v>
      </c>
      <c r="D89" s="1" t="s">
        <v>34</v>
      </c>
      <c r="E89" s="1" t="s">
        <v>486</v>
      </c>
      <c r="F89" s="1" t="s">
        <v>375</v>
      </c>
      <c r="G89" s="28" t="s">
        <v>85</v>
      </c>
      <c r="H89" s="22">
        <v>29542.670000000158</v>
      </c>
      <c r="I89" t="s">
        <v>85</v>
      </c>
    </row>
    <row r="90" spans="1:9" hidden="1">
      <c r="A90" s="8" t="s">
        <v>366</v>
      </c>
      <c r="B90" s="1" t="s">
        <v>14</v>
      </c>
      <c r="C90" s="1" t="s">
        <v>101</v>
      </c>
      <c r="D90" s="1" t="s">
        <v>34</v>
      </c>
      <c r="E90" s="1"/>
      <c r="F90" s="1" t="s">
        <v>376</v>
      </c>
      <c r="G90" s="22" t="s">
        <v>85</v>
      </c>
      <c r="H90" s="22" t="s">
        <v>85</v>
      </c>
      <c r="I90" t="s">
        <v>507</v>
      </c>
    </row>
    <row r="91" spans="1:9" hidden="1">
      <c r="A91" s="8" t="s">
        <v>366</v>
      </c>
      <c r="B91" s="1" t="s">
        <v>15</v>
      </c>
      <c r="C91" s="1" t="s">
        <v>103</v>
      </c>
      <c r="D91" s="1" t="s">
        <v>34</v>
      </c>
      <c r="E91" s="1"/>
      <c r="F91" s="1" t="s">
        <v>377</v>
      </c>
      <c r="G91" s="22" t="s">
        <v>85</v>
      </c>
      <c r="H91" s="22" t="s">
        <v>85</v>
      </c>
      <c r="I91" t="s">
        <v>507</v>
      </c>
    </row>
    <row r="92" spans="1:9">
      <c r="A92" s="8" t="s">
        <v>511</v>
      </c>
      <c r="B92" s="1" t="s">
        <v>16</v>
      </c>
      <c r="C92" s="1" t="s">
        <v>105</v>
      </c>
      <c r="D92" s="1" t="s">
        <v>34</v>
      </c>
      <c r="E92" s="1" t="s">
        <v>486</v>
      </c>
      <c r="F92" s="1" t="s">
        <v>378</v>
      </c>
      <c r="G92" s="28">
        <v>79.96000000000015</v>
      </c>
      <c r="H92" s="22" t="s">
        <v>85</v>
      </c>
      <c r="I92" t="s">
        <v>85</v>
      </c>
    </row>
    <row r="93" spans="1:9">
      <c r="A93" s="8" t="s">
        <v>511</v>
      </c>
      <c r="B93" s="1" t="s">
        <v>17</v>
      </c>
      <c r="C93" s="1" t="s">
        <v>107</v>
      </c>
      <c r="D93" s="1" t="s">
        <v>34</v>
      </c>
      <c r="E93" s="1" t="s">
        <v>486</v>
      </c>
      <c r="F93" s="1" t="s">
        <v>379</v>
      </c>
      <c r="G93" s="28">
        <v>336.96000000000049</v>
      </c>
      <c r="H93" s="22" t="s">
        <v>85</v>
      </c>
      <c r="I93" t="s">
        <v>85</v>
      </c>
    </row>
    <row r="94" spans="1:9">
      <c r="A94" s="8" t="s">
        <v>511</v>
      </c>
      <c r="B94" s="1" t="s">
        <v>18</v>
      </c>
      <c r="C94" s="1" t="s">
        <v>109</v>
      </c>
      <c r="D94" s="1" t="s">
        <v>34</v>
      </c>
      <c r="E94" s="1" t="s">
        <v>486</v>
      </c>
      <c r="F94" s="1" t="s">
        <v>380</v>
      </c>
      <c r="G94" s="28" t="s">
        <v>85</v>
      </c>
      <c r="H94" s="22">
        <v>0.19000000000050932</v>
      </c>
      <c r="I94" t="s">
        <v>85</v>
      </c>
    </row>
    <row r="95" spans="1:9">
      <c r="A95" s="8" t="s">
        <v>511</v>
      </c>
      <c r="B95" s="1" t="s">
        <v>19</v>
      </c>
      <c r="C95" s="1" t="s">
        <v>111</v>
      </c>
      <c r="D95" s="1" t="s">
        <v>34</v>
      </c>
      <c r="E95" s="1" t="s">
        <v>486</v>
      </c>
      <c r="F95" s="1" t="s">
        <v>381</v>
      </c>
      <c r="G95" s="28">
        <v>806.9900000000016</v>
      </c>
      <c r="H95" s="22" t="s">
        <v>85</v>
      </c>
      <c r="I95" t="s">
        <v>85</v>
      </c>
    </row>
    <row r="96" spans="1:9">
      <c r="A96" s="8" t="s">
        <v>511</v>
      </c>
      <c r="B96" s="1" t="s">
        <v>20</v>
      </c>
      <c r="C96" s="1" t="s">
        <v>113</v>
      </c>
      <c r="D96" s="1" t="s">
        <v>34</v>
      </c>
      <c r="E96" s="1" t="s">
        <v>486</v>
      </c>
      <c r="F96" s="1" t="s">
        <v>382</v>
      </c>
      <c r="G96" s="28">
        <v>0.2000000000007276</v>
      </c>
      <c r="H96" s="22" t="s">
        <v>85</v>
      </c>
      <c r="I96" t="s">
        <v>85</v>
      </c>
    </row>
    <row r="97" spans="1:9">
      <c r="A97" s="8" t="s">
        <v>511</v>
      </c>
      <c r="B97" s="1" t="s">
        <v>21</v>
      </c>
      <c r="C97" s="1" t="s">
        <v>115</v>
      </c>
      <c r="D97" s="1" t="s">
        <v>34</v>
      </c>
      <c r="E97" s="1" t="s">
        <v>486</v>
      </c>
      <c r="F97" s="1" t="s">
        <v>383</v>
      </c>
      <c r="G97" s="28">
        <v>2797.67</v>
      </c>
      <c r="H97" s="22" t="s">
        <v>85</v>
      </c>
      <c r="I97" t="s">
        <v>85</v>
      </c>
    </row>
    <row r="98" spans="1:9">
      <c r="A98" s="8" t="s">
        <v>511</v>
      </c>
      <c r="B98" s="1" t="s">
        <v>22</v>
      </c>
      <c r="C98" s="1" t="s">
        <v>117</v>
      </c>
      <c r="D98" s="1" t="s">
        <v>34</v>
      </c>
      <c r="E98" s="1" t="s">
        <v>486</v>
      </c>
      <c r="F98" s="1" t="s">
        <v>384</v>
      </c>
      <c r="G98" s="28" t="s">
        <v>85</v>
      </c>
      <c r="H98" s="22">
        <v>65.769999999999982</v>
      </c>
      <c r="I98" t="s">
        <v>85</v>
      </c>
    </row>
    <row r="99" spans="1:9" hidden="1">
      <c r="G99" s="22"/>
      <c r="H99" s="22"/>
      <c r="I99" t="s">
        <v>507</v>
      </c>
    </row>
    <row r="100" spans="1:9" hidden="1">
      <c r="A100" s="8" t="s">
        <v>385</v>
      </c>
      <c r="B100" s="1" t="s">
        <v>6</v>
      </c>
      <c r="C100" s="1" t="s">
        <v>83</v>
      </c>
      <c r="D100" s="1" t="s">
        <v>25</v>
      </c>
      <c r="E100" s="1"/>
      <c r="F100" s="1" t="s">
        <v>386</v>
      </c>
      <c r="G100" s="22" t="s">
        <v>85</v>
      </c>
      <c r="H100" s="22" t="s">
        <v>85</v>
      </c>
      <c r="I100" t="s">
        <v>507</v>
      </c>
    </row>
    <row r="101" spans="1:9" hidden="1">
      <c r="A101" s="8" t="s">
        <v>385</v>
      </c>
      <c r="B101" s="1" t="s">
        <v>23</v>
      </c>
      <c r="C101" s="1" t="s">
        <v>86</v>
      </c>
      <c r="D101" s="1" t="s">
        <v>25</v>
      </c>
      <c r="E101" s="1"/>
      <c r="F101" s="1" t="s">
        <v>387</v>
      </c>
      <c r="G101" s="22" t="s">
        <v>85</v>
      </c>
      <c r="H101" s="22" t="s">
        <v>85</v>
      </c>
      <c r="I101" t="s">
        <v>507</v>
      </c>
    </row>
    <row r="102" spans="1:9" hidden="1">
      <c r="A102" s="8" t="s">
        <v>385</v>
      </c>
      <c r="B102" s="1" t="s">
        <v>7</v>
      </c>
      <c r="C102" s="1" t="s">
        <v>88</v>
      </c>
      <c r="D102" s="1" t="s">
        <v>25</v>
      </c>
      <c r="E102" s="1"/>
      <c r="F102" s="1" t="s">
        <v>388</v>
      </c>
      <c r="G102" s="22" t="s">
        <v>85</v>
      </c>
      <c r="H102" s="22" t="s">
        <v>85</v>
      </c>
      <c r="I102" t="s">
        <v>507</v>
      </c>
    </row>
    <row r="103" spans="1:9" hidden="1">
      <c r="A103" s="8" t="s">
        <v>385</v>
      </c>
      <c r="B103" s="1" t="s">
        <v>8</v>
      </c>
      <c r="C103" s="1" t="s">
        <v>90</v>
      </c>
      <c r="D103" s="1" t="s">
        <v>25</v>
      </c>
      <c r="E103" s="1"/>
      <c r="F103" s="1" t="s">
        <v>389</v>
      </c>
      <c r="G103" s="22" t="s">
        <v>85</v>
      </c>
      <c r="H103" s="22" t="s">
        <v>85</v>
      </c>
      <c r="I103" t="s">
        <v>507</v>
      </c>
    </row>
    <row r="104" spans="1:9" hidden="1">
      <c r="A104" s="8" t="s">
        <v>385</v>
      </c>
      <c r="B104" s="1" t="s">
        <v>9</v>
      </c>
      <c r="C104" s="1" t="s">
        <v>92</v>
      </c>
      <c r="D104" s="1" t="s">
        <v>25</v>
      </c>
      <c r="E104" s="1"/>
      <c r="F104" s="1" t="s">
        <v>390</v>
      </c>
      <c r="G104" s="22" t="s">
        <v>85</v>
      </c>
      <c r="H104" s="22" t="s">
        <v>85</v>
      </c>
      <c r="I104" t="s">
        <v>507</v>
      </c>
    </row>
    <row r="105" spans="1:9" hidden="1">
      <c r="A105" s="8" t="s">
        <v>385</v>
      </c>
      <c r="B105" s="1" t="s">
        <v>10</v>
      </c>
      <c r="C105" s="1" t="s">
        <v>94</v>
      </c>
      <c r="D105" s="1" t="s">
        <v>25</v>
      </c>
      <c r="E105" s="1"/>
      <c r="F105" s="1" t="s">
        <v>391</v>
      </c>
      <c r="G105" s="22" t="s">
        <v>85</v>
      </c>
      <c r="H105" s="22" t="s">
        <v>85</v>
      </c>
      <c r="I105" t="s">
        <v>507</v>
      </c>
    </row>
    <row r="106" spans="1:9">
      <c r="A106" s="8" t="s">
        <v>512</v>
      </c>
      <c r="B106" s="1" t="s">
        <v>11</v>
      </c>
      <c r="C106" s="1" t="s">
        <v>96</v>
      </c>
      <c r="D106" s="1" t="s">
        <v>25</v>
      </c>
      <c r="E106" s="1" t="s">
        <v>496</v>
      </c>
      <c r="F106" s="1" t="s">
        <v>392</v>
      </c>
      <c r="G106" s="28">
        <v>9695.75</v>
      </c>
      <c r="H106" s="22" t="s">
        <v>85</v>
      </c>
      <c r="I106" t="s">
        <v>85</v>
      </c>
    </row>
    <row r="107" spans="1:9" hidden="1">
      <c r="A107" s="8" t="s">
        <v>385</v>
      </c>
      <c r="B107" s="1" t="s">
        <v>12</v>
      </c>
      <c r="C107" s="1" t="s">
        <v>98</v>
      </c>
      <c r="D107" s="1" t="s">
        <v>25</v>
      </c>
      <c r="E107" s="1"/>
      <c r="F107" s="1" t="s">
        <v>393</v>
      </c>
      <c r="G107" s="22" t="s">
        <v>85</v>
      </c>
      <c r="H107" s="22" t="s">
        <v>85</v>
      </c>
      <c r="I107" t="s">
        <v>507</v>
      </c>
    </row>
    <row r="108" spans="1:9">
      <c r="A108" s="8" t="s">
        <v>512</v>
      </c>
      <c r="B108" s="1" t="s">
        <v>13</v>
      </c>
      <c r="C108" s="1" t="s">
        <v>72</v>
      </c>
      <c r="D108" s="1" t="s">
        <v>25</v>
      </c>
      <c r="E108" s="1" t="s">
        <v>496</v>
      </c>
      <c r="F108" s="1" t="s">
        <v>394</v>
      </c>
      <c r="G108" s="28">
        <v>41246.050000000003</v>
      </c>
      <c r="H108" s="22" t="s">
        <v>85</v>
      </c>
      <c r="I108" t="s">
        <v>85</v>
      </c>
    </row>
    <row r="109" spans="1:9" hidden="1">
      <c r="A109" s="8" t="s">
        <v>385</v>
      </c>
      <c r="B109" s="1" t="s">
        <v>14</v>
      </c>
      <c r="C109" s="1" t="s">
        <v>101</v>
      </c>
      <c r="D109" s="1" t="s">
        <v>25</v>
      </c>
      <c r="E109" s="1"/>
      <c r="F109" s="1" t="s">
        <v>395</v>
      </c>
      <c r="G109" s="22" t="s">
        <v>85</v>
      </c>
      <c r="H109" s="22" t="s">
        <v>85</v>
      </c>
      <c r="I109" t="s">
        <v>507</v>
      </c>
    </row>
    <row r="110" spans="1:9" hidden="1">
      <c r="A110" s="8" t="s">
        <v>385</v>
      </c>
      <c r="B110" s="1" t="s">
        <v>15</v>
      </c>
      <c r="C110" s="1" t="s">
        <v>103</v>
      </c>
      <c r="D110" s="1" t="s">
        <v>25</v>
      </c>
      <c r="E110" s="1"/>
      <c r="F110" s="1" t="s">
        <v>396</v>
      </c>
      <c r="G110" s="22" t="s">
        <v>85</v>
      </c>
      <c r="H110" s="22" t="s">
        <v>85</v>
      </c>
      <c r="I110" t="s">
        <v>507</v>
      </c>
    </row>
    <row r="111" spans="1:9" hidden="1">
      <c r="A111" s="8" t="s">
        <v>385</v>
      </c>
      <c r="B111" s="1" t="s">
        <v>16</v>
      </c>
      <c r="C111" s="1" t="s">
        <v>105</v>
      </c>
      <c r="D111" s="1" t="s">
        <v>25</v>
      </c>
      <c r="E111" s="1"/>
      <c r="F111" s="1" t="s">
        <v>397</v>
      </c>
      <c r="G111" s="22" t="s">
        <v>85</v>
      </c>
      <c r="H111" s="22" t="s">
        <v>85</v>
      </c>
      <c r="I111" t="s">
        <v>507</v>
      </c>
    </row>
    <row r="112" spans="1:9" hidden="1">
      <c r="A112" s="8" t="s">
        <v>385</v>
      </c>
      <c r="B112" s="1" t="s">
        <v>17</v>
      </c>
      <c r="C112" s="1" t="s">
        <v>107</v>
      </c>
      <c r="D112" s="1" t="s">
        <v>25</v>
      </c>
      <c r="E112" s="1"/>
      <c r="F112" s="1" t="s">
        <v>398</v>
      </c>
      <c r="G112" s="22" t="s">
        <v>85</v>
      </c>
      <c r="H112" s="22" t="s">
        <v>85</v>
      </c>
      <c r="I112" t="s">
        <v>507</v>
      </c>
    </row>
    <row r="113" spans="1:9" hidden="1">
      <c r="A113" s="8" t="s">
        <v>385</v>
      </c>
      <c r="B113" s="1" t="s">
        <v>18</v>
      </c>
      <c r="C113" s="1" t="s">
        <v>109</v>
      </c>
      <c r="D113" s="1" t="s">
        <v>25</v>
      </c>
      <c r="E113" s="1"/>
      <c r="F113" s="1" t="s">
        <v>399</v>
      </c>
      <c r="G113" s="22" t="s">
        <v>85</v>
      </c>
      <c r="H113" s="22" t="s">
        <v>85</v>
      </c>
      <c r="I113" t="s">
        <v>507</v>
      </c>
    </row>
    <row r="114" spans="1:9" hidden="1">
      <c r="A114" s="8" t="s">
        <v>385</v>
      </c>
      <c r="B114" s="1" t="s">
        <v>19</v>
      </c>
      <c r="C114" s="1" t="s">
        <v>111</v>
      </c>
      <c r="D114" s="1" t="s">
        <v>25</v>
      </c>
      <c r="E114" s="1"/>
      <c r="F114" s="1" t="s">
        <v>400</v>
      </c>
      <c r="G114" s="22" t="s">
        <v>85</v>
      </c>
      <c r="H114" s="22" t="s">
        <v>85</v>
      </c>
      <c r="I114" t="s">
        <v>507</v>
      </c>
    </row>
    <row r="115" spans="1:9" hidden="1">
      <c r="A115" s="8" t="s">
        <v>385</v>
      </c>
      <c r="B115" s="1" t="s">
        <v>20</v>
      </c>
      <c r="C115" s="1" t="s">
        <v>113</v>
      </c>
      <c r="D115" s="1" t="s">
        <v>25</v>
      </c>
      <c r="E115" s="1"/>
      <c r="F115" s="1" t="s">
        <v>401</v>
      </c>
      <c r="G115" s="22" t="s">
        <v>85</v>
      </c>
      <c r="H115" s="22" t="s">
        <v>85</v>
      </c>
      <c r="I115" t="s">
        <v>507</v>
      </c>
    </row>
    <row r="116" spans="1:9" hidden="1">
      <c r="A116" s="8" t="s">
        <v>385</v>
      </c>
      <c r="B116" s="1" t="s">
        <v>21</v>
      </c>
      <c r="C116" s="1" t="s">
        <v>115</v>
      </c>
      <c r="D116" s="1" t="s">
        <v>25</v>
      </c>
      <c r="E116" s="1"/>
      <c r="F116" s="1" t="s">
        <v>402</v>
      </c>
      <c r="G116" s="22" t="s">
        <v>85</v>
      </c>
      <c r="H116" s="22" t="s">
        <v>85</v>
      </c>
      <c r="I116" t="s">
        <v>507</v>
      </c>
    </row>
    <row r="117" spans="1:9" hidden="1">
      <c r="A117" s="8" t="s">
        <v>385</v>
      </c>
      <c r="B117" s="1" t="s">
        <v>22</v>
      </c>
      <c r="C117" s="1" t="s">
        <v>117</v>
      </c>
      <c r="D117" s="1" t="s">
        <v>25</v>
      </c>
      <c r="E117" s="1"/>
      <c r="F117" s="1" t="s">
        <v>403</v>
      </c>
      <c r="G117" s="22" t="s">
        <v>85</v>
      </c>
      <c r="H117" s="22" t="s">
        <v>85</v>
      </c>
      <c r="I117" t="s">
        <v>507</v>
      </c>
    </row>
    <row r="118" spans="1:9" hidden="1">
      <c r="G118" s="22"/>
      <c r="H118" s="22"/>
      <c r="I118" t="s">
        <v>507</v>
      </c>
    </row>
    <row r="119" spans="1:9" hidden="1">
      <c r="A119" s="8" t="s">
        <v>404</v>
      </c>
      <c r="B119" s="1" t="s">
        <v>6</v>
      </c>
      <c r="C119" s="1" t="s">
        <v>83</v>
      </c>
      <c r="D119" s="1" t="s">
        <v>27</v>
      </c>
      <c r="E119" s="1"/>
      <c r="F119" s="1" t="s">
        <v>405</v>
      </c>
      <c r="G119" s="22" t="s">
        <v>85</v>
      </c>
      <c r="H119" s="22" t="s">
        <v>85</v>
      </c>
      <c r="I119" t="s">
        <v>507</v>
      </c>
    </row>
    <row r="120" spans="1:9">
      <c r="A120" s="8" t="s">
        <v>513</v>
      </c>
      <c r="B120" s="1" t="s">
        <v>23</v>
      </c>
      <c r="C120" s="1" t="s">
        <v>86</v>
      </c>
      <c r="D120" s="1" t="s">
        <v>27</v>
      </c>
      <c r="E120" s="1" t="s">
        <v>488</v>
      </c>
      <c r="F120" s="1" t="s">
        <v>406</v>
      </c>
      <c r="G120" s="28">
        <v>852.47000000000116</v>
      </c>
      <c r="H120" s="22" t="s">
        <v>85</v>
      </c>
      <c r="I120" t="s">
        <v>85</v>
      </c>
    </row>
    <row r="121" spans="1:9" hidden="1">
      <c r="A121" s="8" t="s">
        <v>404</v>
      </c>
      <c r="B121" s="1" t="s">
        <v>7</v>
      </c>
      <c r="C121" s="1" t="s">
        <v>88</v>
      </c>
      <c r="D121" s="1" t="s">
        <v>27</v>
      </c>
      <c r="E121" s="1"/>
      <c r="F121" s="1" t="s">
        <v>407</v>
      </c>
      <c r="G121" s="22" t="s">
        <v>85</v>
      </c>
      <c r="H121" s="22" t="s">
        <v>85</v>
      </c>
      <c r="I121" t="s">
        <v>507</v>
      </c>
    </row>
    <row r="122" spans="1:9" hidden="1">
      <c r="A122" s="8" t="s">
        <v>404</v>
      </c>
      <c r="B122" s="1" t="s">
        <v>8</v>
      </c>
      <c r="C122" s="1" t="s">
        <v>90</v>
      </c>
      <c r="D122" s="1" t="s">
        <v>27</v>
      </c>
      <c r="E122" s="1"/>
      <c r="F122" s="1" t="s">
        <v>408</v>
      </c>
      <c r="G122" s="22" t="s">
        <v>85</v>
      </c>
      <c r="H122" s="22" t="s">
        <v>85</v>
      </c>
      <c r="I122" t="s">
        <v>507</v>
      </c>
    </row>
    <row r="123" spans="1:9">
      <c r="A123" s="8" t="s">
        <v>513</v>
      </c>
      <c r="B123" s="1" t="s">
        <v>9</v>
      </c>
      <c r="C123" s="1" t="s">
        <v>92</v>
      </c>
      <c r="D123" s="1" t="s">
        <v>27</v>
      </c>
      <c r="E123" s="1" t="s">
        <v>488</v>
      </c>
      <c r="F123" s="1" t="s">
        <v>409</v>
      </c>
      <c r="G123" s="28">
        <v>2637.3499999999985</v>
      </c>
      <c r="H123" s="22" t="s">
        <v>85</v>
      </c>
      <c r="I123" t="s">
        <v>85</v>
      </c>
    </row>
    <row r="124" spans="1:9">
      <c r="A124" s="8" t="s">
        <v>513</v>
      </c>
      <c r="B124" s="1" t="s">
        <v>10</v>
      </c>
      <c r="C124" s="1" t="s">
        <v>94</v>
      </c>
      <c r="D124" s="1" t="s">
        <v>27</v>
      </c>
      <c r="E124" s="1" t="s">
        <v>488</v>
      </c>
      <c r="F124" s="1" t="s">
        <v>410</v>
      </c>
      <c r="G124" s="28">
        <v>262.48999999999978</v>
      </c>
      <c r="H124" s="22" t="s">
        <v>85</v>
      </c>
      <c r="I124" t="s">
        <v>85</v>
      </c>
    </row>
    <row r="125" spans="1:9" hidden="1">
      <c r="A125" s="8" t="s">
        <v>404</v>
      </c>
      <c r="B125" s="1" t="s">
        <v>11</v>
      </c>
      <c r="C125" s="1" t="s">
        <v>96</v>
      </c>
      <c r="D125" s="1" t="s">
        <v>27</v>
      </c>
      <c r="E125" s="1"/>
      <c r="F125" s="1" t="s">
        <v>411</v>
      </c>
      <c r="G125" s="22" t="s">
        <v>85</v>
      </c>
      <c r="H125" s="22" t="s">
        <v>85</v>
      </c>
      <c r="I125" t="s">
        <v>507</v>
      </c>
    </row>
    <row r="126" spans="1:9" hidden="1">
      <c r="A126" s="8" t="s">
        <v>404</v>
      </c>
      <c r="B126" s="1" t="s">
        <v>12</v>
      </c>
      <c r="C126" s="1" t="s">
        <v>98</v>
      </c>
      <c r="D126" s="1" t="s">
        <v>27</v>
      </c>
      <c r="E126" s="1"/>
      <c r="F126" s="1" t="s">
        <v>412</v>
      </c>
      <c r="G126" s="22" t="s">
        <v>85</v>
      </c>
      <c r="H126" s="22" t="s">
        <v>85</v>
      </c>
      <c r="I126" t="s">
        <v>507</v>
      </c>
    </row>
    <row r="127" spans="1:9" hidden="1">
      <c r="A127" s="8" t="s">
        <v>404</v>
      </c>
      <c r="B127" s="1" t="s">
        <v>13</v>
      </c>
      <c r="C127" s="1" t="s">
        <v>72</v>
      </c>
      <c r="D127" s="1" t="s">
        <v>27</v>
      </c>
      <c r="E127" s="1"/>
      <c r="F127" s="1" t="s">
        <v>413</v>
      </c>
      <c r="G127" s="22" t="s">
        <v>85</v>
      </c>
      <c r="H127" s="22" t="s">
        <v>85</v>
      </c>
      <c r="I127" t="s">
        <v>507</v>
      </c>
    </row>
    <row r="128" spans="1:9" hidden="1">
      <c r="A128" s="8" t="s">
        <v>404</v>
      </c>
      <c r="B128" s="1" t="s">
        <v>14</v>
      </c>
      <c r="C128" s="1" t="s">
        <v>101</v>
      </c>
      <c r="D128" s="1" t="s">
        <v>27</v>
      </c>
      <c r="E128" s="1"/>
      <c r="F128" s="1" t="s">
        <v>414</v>
      </c>
      <c r="G128" s="22" t="s">
        <v>85</v>
      </c>
      <c r="H128" s="22" t="s">
        <v>85</v>
      </c>
      <c r="I128" t="s">
        <v>507</v>
      </c>
    </row>
    <row r="129" spans="1:9" hidden="1">
      <c r="A129" s="8" t="s">
        <v>404</v>
      </c>
      <c r="B129" s="1" t="s">
        <v>15</v>
      </c>
      <c r="C129" s="1" t="s">
        <v>103</v>
      </c>
      <c r="D129" s="1" t="s">
        <v>27</v>
      </c>
      <c r="E129" s="1"/>
      <c r="F129" s="1" t="s">
        <v>415</v>
      </c>
      <c r="G129" s="22" t="s">
        <v>85</v>
      </c>
      <c r="H129" s="22" t="s">
        <v>85</v>
      </c>
      <c r="I129" t="s">
        <v>507</v>
      </c>
    </row>
    <row r="130" spans="1:9" hidden="1">
      <c r="A130" s="8" t="s">
        <v>404</v>
      </c>
      <c r="B130" s="1" t="s">
        <v>16</v>
      </c>
      <c r="C130" s="1" t="s">
        <v>105</v>
      </c>
      <c r="D130" s="1" t="s">
        <v>27</v>
      </c>
      <c r="E130" s="1"/>
      <c r="F130" s="1" t="s">
        <v>416</v>
      </c>
      <c r="G130" s="22" t="s">
        <v>85</v>
      </c>
      <c r="H130" s="22" t="s">
        <v>85</v>
      </c>
      <c r="I130" t="s">
        <v>507</v>
      </c>
    </row>
    <row r="131" spans="1:9">
      <c r="A131" s="8" t="s">
        <v>513</v>
      </c>
      <c r="B131" s="1" t="s">
        <v>17</v>
      </c>
      <c r="C131" s="1" t="s">
        <v>107</v>
      </c>
      <c r="D131" s="1" t="s">
        <v>27</v>
      </c>
      <c r="E131" s="1" t="s">
        <v>488</v>
      </c>
      <c r="F131" s="1" t="s">
        <v>417</v>
      </c>
      <c r="G131" s="28">
        <v>1129.0399999999991</v>
      </c>
      <c r="H131" s="22" t="s">
        <v>85</v>
      </c>
      <c r="I131" t="s">
        <v>85</v>
      </c>
    </row>
    <row r="132" spans="1:9">
      <c r="A132" s="8" t="s">
        <v>513</v>
      </c>
      <c r="B132" s="1" t="s">
        <v>18</v>
      </c>
      <c r="C132" s="1" t="s">
        <v>109</v>
      </c>
      <c r="D132" s="1" t="s">
        <v>27</v>
      </c>
      <c r="E132" s="1" t="s">
        <v>488</v>
      </c>
      <c r="F132" s="1" t="s">
        <v>418</v>
      </c>
      <c r="G132" s="28">
        <v>1842.5199999999986</v>
      </c>
      <c r="H132" s="22" t="s">
        <v>85</v>
      </c>
      <c r="I132" t="s">
        <v>85</v>
      </c>
    </row>
    <row r="133" spans="1:9">
      <c r="A133" s="8" t="s">
        <v>513</v>
      </c>
      <c r="B133" s="1" t="s">
        <v>19</v>
      </c>
      <c r="C133" s="1" t="s">
        <v>111</v>
      </c>
      <c r="D133" s="1" t="s">
        <v>27</v>
      </c>
      <c r="E133" s="1" t="s">
        <v>488</v>
      </c>
      <c r="F133" s="1" t="s">
        <v>419</v>
      </c>
      <c r="G133" s="28">
        <v>3619.2099999999991</v>
      </c>
      <c r="H133" s="22" t="s">
        <v>85</v>
      </c>
      <c r="I133" t="s">
        <v>85</v>
      </c>
    </row>
    <row r="134" spans="1:9">
      <c r="A134" s="8" t="s">
        <v>513</v>
      </c>
      <c r="B134" s="1" t="s">
        <v>20</v>
      </c>
      <c r="C134" s="1" t="s">
        <v>113</v>
      </c>
      <c r="D134" s="1" t="s">
        <v>27</v>
      </c>
      <c r="E134" s="1" t="s">
        <v>488</v>
      </c>
      <c r="F134" s="1" t="s">
        <v>420</v>
      </c>
      <c r="G134" s="28">
        <v>6004.2199999999993</v>
      </c>
      <c r="H134" s="22" t="s">
        <v>85</v>
      </c>
      <c r="I134" t="s">
        <v>85</v>
      </c>
    </row>
    <row r="135" spans="1:9">
      <c r="A135" s="8" t="s">
        <v>513</v>
      </c>
      <c r="B135" s="1" t="s">
        <v>21</v>
      </c>
      <c r="C135" s="1" t="s">
        <v>115</v>
      </c>
      <c r="D135" s="1" t="s">
        <v>27</v>
      </c>
      <c r="E135" s="1" t="s">
        <v>488</v>
      </c>
      <c r="F135" s="1" t="s">
        <v>421</v>
      </c>
      <c r="G135" s="28">
        <v>3323.25</v>
      </c>
      <c r="H135" s="22" t="s">
        <v>85</v>
      </c>
      <c r="I135" t="s">
        <v>85</v>
      </c>
    </row>
    <row r="136" spans="1:9" hidden="1">
      <c r="A136" s="8" t="s">
        <v>404</v>
      </c>
      <c r="B136" s="1" t="s">
        <v>22</v>
      </c>
      <c r="C136" s="1" t="s">
        <v>117</v>
      </c>
      <c r="D136" s="1" t="s">
        <v>27</v>
      </c>
      <c r="E136" s="1"/>
      <c r="F136" s="1" t="s">
        <v>422</v>
      </c>
      <c r="G136" s="22" t="s">
        <v>85</v>
      </c>
      <c r="H136" s="22" t="s">
        <v>85</v>
      </c>
      <c r="I136" t="s">
        <v>507</v>
      </c>
    </row>
    <row r="137" spans="1:9" hidden="1">
      <c r="G137" s="22"/>
      <c r="H137" s="22"/>
      <c r="I137" t="s">
        <v>507</v>
      </c>
    </row>
    <row r="138" spans="1:9" hidden="1">
      <c r="A138" s="8" t="s">
        <v>423</v>
      </c>
      <c r="B138" s="1" t="s">
        <v>6</v>
      </c>
      <c r="C138" s="1" t="s">
        <v>83</v>
      </c>
      <c r="D138" s="1" t="s">
        <v>29</v>
      </c>
      <c r="E138" s="1"/>
      <c r="F138" s="1" t="s">
        <v>424</v>
      </c>
      <c r="G138" s="22" t="s">
        <v>85</v>
      </c>
      <c r="H138" s="22" t="s">
        <v>85</v>
      </c>
      <c r="I138" t="s">
        <v>507</v>
      </c>
    </row>
    <row r="139" spans="1:9">
      <c r="A139" s="8" t="s">
        <v>514</v>
      </c>
      <c r="B139" s="1" t="s">
        <v>23</v>
      </c>
      <c r="C139" s="1" t="s">
        <v>86</v>
      </c>
      <c r="D139" s="1" t="s">
        <v>29</v>
      </c>
      <c r="E139" s="1" t="s">
        <v>490</v>
      </c>
      <c r="F139" s="1" t="s">
        <v>425</v>
      </c>
      <c r="G139" s="28">
        <v>469.68000000000006</v>
      </c>
      <c r="H139" s="22" t="s">
        <v>85</v>
      </c>
      <c r="I139" t="s">
        <v>85</v>
      </c>
    </row>
    <row r="140" spans="1:9">
      <c r="A140" s="8" t="s">
        <v>514</v>
      </c>
      <c r="B140" s="1" t="s">
        <v>7</v>
      </c>
      <c r="C140" s="1" t="s">
        <v>88</v>
      </c>
      <c r="D140" s="1" t="s">
        <v>29</v>
      </c>
      <c r="E140" s="1" t="s">
        <v>490</v>
      </c>
      <c r="F140" s="1" t="s">
        <v>426</v>
      </c>
      <c r="G140" s="28" t="s">
        <v>85</v>
      </c>
      <c r="H140" s="22">
        <v>672.19</v>
      </c>
      <c r="I140" t="s">
        <v>85</v>
      </c>
    </row>
    <row r="141" spans="1:9" hidden="1">
      <c r="A141" s="8" t="s">
        <v>423</v>
      </c>
      <c r="B141" s="1" t="s">
        <v>8</v>
      </c>
      <c r="C141" s="1" t="s">
        <v>90</v>
      </c>
      <c r="D141" s="1" t="s">
        <v>29</v>
      </c>
      <c r="E141" s="1"/>
      <c r="F141" s="1" t="s">
        <v>427</v>
      </c>
      <c r="G141" s="22" t="s">
        <v>85</v>
      </c>
      <c r="H141" s="22" t="s">
        <v>85</v>
      </c>
      <c r="I141" t="s">
        <v>507</v>
      </c>
    </row>
    <row r="142" spans="1:9">
      <c r="A142" s="8" t="s">
        <v>514</v>
      </c>
      <c r="B142" s="1" t="s">
        <v>9</v>
      </c>
      <c r="C142" s="1" t="s">
        <v>92</v>
      </c>
      <c r="D142" s="1" t="s">
        <v>29</v>
      </c>
      <c r="E142" s="1" t="s">
        <v>490</v>
      </c>
      <c r="F142" s="1" t="s">
        <v>428</v>
      </c>
      <c r="G142" s="28" t="s">
        <v>85</v>
      </c>
      <c r="H142" s="22">
        <v>1130.42</v>
      </c>
      <c r="I142" t="s">
        <v>85</v>
      </c>
    </row>
    <row r="143" spans="1:9">
      <c r="A143" s="8" t="s">
        <v>514</v>
      </c>
      <c r="B143" s="1" t="s">
        <v>10</v>
      </c>
      <c r="C143" s="1" t="s">
        <v>94</v>
      </c>
      <c r="D143" s="1" t="s">
        <v>29</v>
      </c>
      <c r="E143" s="1" t="s">
        <v>490</v>
      </c>
      <c r="F143" s="1" t="s">
        <v>429</v>
      </c>
      <c r="G143" s="28" t="s">
        <v>85</v>
      </c>
      <c r="H143" s="22">
        <v>112.51</v>
      </c>
      <c r="I143" t="s">
        <v>85</v>
      </c>
    </row>
    <row r="144" spans="1:9" hidden="1">
      <c r="A144" s="8" t="s">
        <v>423</v>
      </c>
      <c r="B144" s="1" t="s">
        <v>11</v>
      </c>
      <c r="C144" s="1" t="s">
        <v>96</v>
      </c>
      <c r="D144" s="1" t="s">
        <v>29</v>
      </c>
      <c r="E144" s="1"/>
      <c r="F144" s="1" t="s">
        <v>430</v>
      </c>
      <c r="G144" s="22" t="s">
        <v>85</v>
      </c>
      <c r="H144" s="22" t="s">
        <v>85</v>
      </c>
      <c r="I144" t="s">
        <v>507</v>
      </c>
    </row>
    <row r="145" spans="1:9" hidden="1">
      <c r="A145" s="8" t="s">
        <v>423</v>
      </c>
      <c r="B145" s="1" t="s">
        <v>12</v>
      </c>
      <c r="C145" s="1" t="s">
        <v>98</v>
      </c>
      <c r="D145" s="1" t="s">
        <v>29</v>
      </c>
      <c r="E145" s="1"/>
      <c r="F145" s="1" t="s">
        <v>431</v>
      </c>
      <c r="G145" s="22" t="s">
        <v>85</v>
      </c>
      <c r="H145" s="22" t="s">
        <v>85</v>
      </c>
      <c r="I145" t="s">
        <v>507</v>
      </c>
    </row>
    <row r="146" spans="1:9" hidden="1">
      <c r="A146" s="8" t="s">
        <v>423</v>
      </c>
      <c r="B146" s="1" t="s">
        <v>13</v>
      </c>
      <c r="C146" s="1" t="s">
        <v>72</v>
      </c>
      <c r="D146" s="1" t="s">
        <v>29</v>
      </c>
      <c r="E146" s="1"/>
      <c r="F146" s="1" t="s">
        <v>432</v>
      </c>
      <c r="G146" s="22" t="s">
        <v>85</v>
      </c>
      <c r="H146" s="22" t="s">
        <v>85</v>
      </c>
      <c r="I146" t="s">
        <v>507</v>
      </c>
    </row>
    <row r="147" spans="1:9" hidden="1">
      <c r="A147" s="8" t="s">
        <v>423</v>
      </c>
      <c r="B147" s="1" t="s">
        <v>14</v>
      </c>
      <c r="C147" s="1" t="s">
        <v>101</v>
      </c>
      <c r="D147" s="1" t="s">
        <v>29</v>
      </c>
      <c r="E147" s="1"/>
      <c r="F147" s="1" t="s">
        <v>433</v>
      </c>
      <c r="G147" s="22" t="s">
        <v>85</v>
      </c>
      <c r="H147" s="22" t="s">
        <v>85</v>
      </c>
      <c r="I147" t="s">
        <v>507</v>
      </c>
    </row>
    <row r="148" spans="1:9" hidden="1">
      <c r="A148" s="8" t="s">
        <v>423</v>
      </c>
      <c r="B148" s="1" t="s">
        <v>15</v>
      </c>
      <c r="C148" s="1" t="s">
        <v>103</v>
      </c>
      <c r="D148" s="1" t="s">
        <v>29</v>
      </c>
      <c r="E148" s="1"/>
      <c r="F148" s="1" t="s">
        <v>434</v>
      </c>
      <c r="G148" s="22" t="s">
        <v>85</v>
      </c>
      <c r="H148" s="22" t="s">
        <v>85</v>
      </c>
      <c r="I148" t="s">
        <v>507</v>
      </c>
    </row>
    <row r="149" spans="1:9" hidden="1">
      <c r="A149" s="8" t="s">
        <v>423</v>
      </c>
      <c r="B149" s="1" t="s">
        <v>16</v>
      </c>
      <c r="C149" s="1" t="s">
        <v>105</v>
      </c>
      <c r="D149" s="1" t="s">
        <v>29</v>
      </c>
      <c r="E149" s="1"/>
      <c r="F149" s="1" t="s">
        <v>435</v>
      </c>
      <c r="G149" s="22" t="s">
        <v>85</v>
      </c>
      <c r="H149" s="22" t="s">
        <v>85</v>
      </c>
      <c r="I149" t="s">
        <v>507</v>
      </c>
    </row>
    <row r="150" spans="1:9">
      <c r="A150" s="8" t="s">
        <v>514</v>
      </c>
      <c r="B150" s="1" t="s">
        <v>17</v>
      </c>
      <c r="C150" s="1" t="s">
        <v>107</v>
      </c>
      <c r="D150" s="1" t="s">
        <v>29</v>
      </c>
      <c r="E150" s="1" t="s">
        <v>490</v>
      </c>
      <c r="F150" s="1" t="s">
        <v>436</v>
      </c>
      <c r="G150" s="28" t="s">
        <v>85</v>
      </c>
      <c r="H150" s="22">
        <v>484.16</v>
      </c>
      <c r="I150" t="s">
        <v>85</v>
      </c>
    </row>
    <row r="151" spans="1:9">
      <c r="A151" s="8" t="s">
        <v>514</v>
      </c>
      <c r="B151" s="1" t="s">
        <v>18</v>
      </c>
      <c r="C151" s="1" t="s">
        <v>109</v>
      </c>
      <c r="D151" s="1" t="s">
        <v>29</v>
      </c>
      <c r="E151" s="1" t="s">
        <v>490</v>
      </c>
      <c r="F151" s="1" t="s">
        <v>437</v>
      </c>
      <c r="G151" s="28" t="s">
        <v>85</v>
      </c>
      <c r="H151" s="22">
        <v>741.26</v>
      </c>
      <c r="I151" t="s">
        <v>85</v>
      </c>
    </row>
    <row r="152" spans="1:9">
      <c r="A152" s="8" t="s">
        <v>514</v>
      </c>
      <c r="B152" s="1" t="s">
        <v>19</v>
      </c>
      <c r="C152" s="1" t="s">
        <v>111</v>
      </c>
      <c r="D152" s="1" t="s">
        <v>29</v>
      </c>
      <c r="E152" s="1" t="s">
        <v>490</v>
      </c>
      <c r="F152" s="1" t="s">
        <v>438</v>
      </c>
      <c r="G152" s="28" t="s">
        <v>85</v>
      </c>
      <c r="H152" s="22">
        <v>1551.26</v>
      </c>
      <c r="I152" t="s">
        <v>85</v>
      </c>
    </row>
    <row r="153" spans="1:9">
      <c r="A153" s="8" t="s">
        <v>514</v>
      </c>
      <c r="B153" s="1" t="s">
        <v>20</v>
      </c>
      <c r="C153" s="1" t="s">
        <v>113</v>
      </c>
      <c r="D153" s="1" t="s">
        <v>29</v>
      </c>
      <c r="E153" s="1" t="s">
        <v>490</v>
      </c>
      <c r="F153" s="1" t="s">
        <v>439</v>
      </c>
      <c r="G153" s="28" t="s">
        <v>85</v>
      </c>
      <c r="H153" s="22">
        <v>1416.8</v>
      </c>
      <c r="I153" t="s">
        <v>85</v>
      </c>
    </row>
    <row r="154" spans="1:9">
      <c r="A154" s="8" t="s">
        <v>514</v>
      </c>
      <c r="B154" s="1" t="s">
        <v>21</v>
      </c>
      <c r="C154" s="1" t="s">
        <v>115</v>
      </c>
      <c r="D154" s="1" t="s">
        <v>29</v>
      </c>
      <c r="E154" s="1" t="s">
        <v>490</v>
      </c>
      <c r="F154" s="1" t="s">
        <v>440</v>
      </c>
      <c r="G154" s="28" t="s">
        <v>85</v>
      </c>
      <c r="H154" s="22">
        <v>1424.25</v>
      </c>
      <c r="I154" t="s">
        <v>85</v>
      </c>
    </row>
    <row r="155" spans="1:9" hidden="1">
      <c r="A155" s="8" t="s">
        <v>423</v>
      </c>
      <c r="B155" s="1" t="s">
        <v>22</v>
      </c>
      <c r="C155" s="1" t="s">
        <v>117</v>
      </c>
      <c r="D155" s="1" t="s">
        <v>29</v>
      </c>
      <c r="E155" s="1"/>
      <c r="F155" s="1" t="s">
        <v>441</v>
      </c>
      <c r="G155" s="22" t="s">
        <v>85</v>
      </c>
      <c r="H155" s="22" t="s">
        <v>85</v>
      </c>
      <c r="I155" t="s">
        <v>507</v>
      </c>
    </row>
    <row r="156" spans="1:9" hidden="1">
      <c r="G156" s="22"/>
      <c r="H156" s="22"/>
      <c r="I156" t="s">
        <v>507</v>
      </c>
    </row>
    <row r="157" spans="1:9" hidden="1">
      <c r="A157" s="8" t="s">
        <v>442</v>
      </c>
      <c r="B157" s="1" t="s">
        <v>6</v>
      </c>
      <c r="C157" s="1" t="s">
        <v>83</v>
      </c>
      <c r="D157" s="1" t="s">
        <v>31</v>
      </c>
      <c r="E157" s="1"/>
      <c r="F157" s="1" t="s">
        <v>443</v>
      </c>
      <c r="G157" s="22" t="s">
        <v>85</v>
      </c>
      <c r="H157" s="22" t="s">
        <v>85</v>
      </c>
      <c r="I157" t="s">
        <v>507</v>
      </c>
    </row>
    <row r="158" spans="1:9" hidden="1">
      <c r="A158" s="8" t="s">
        <v>442</v>
      </c>
      <c r="B158" s="1" t="s">
        <v>23</v>
      </c>
      <c r="C158" s="1" t="s">
        <v>86</v>
      </c>
      <c r="D158" s="1" t="s">
        <v>31</v>
      </c>
      <c r="E158" s="1"/>
      <c r="F158" s="1" t="s">
        <v>444</v>
      </c>
      <c r="G158" s="22" t="s">
        <v>85</v>
      </c>
      <c r="H158" s="22" t="s">
        <v>85</v>
      </c>
      <c r="I158" t="s">
        <v>507</v>
      </c>
    </row>
    <row r="159" spans="1:9" hidden="1">
      <c r="A159" s="8" t="s">
        <v>442</v>
      </c>
      <c r="B159" s="1" t="s">
        <v>7</v>
      </c>
      <c r="C159" s="1" t="s">
        <v>88</v>
      </c>
      <c r="D159" s="1" t="s">
        <v>31</v>
      </c>
      <c r="E159" s="1"/>
      <c r="F159" s="1" t="s">
        <v>445</v>
      </c>
      <c r="G159" s="22" t="s">
        <v>85</v>
      </c>
      <c r="H159" s="22" t="s">
        <v>85</v>
      </c>
      <c r="I159" t="s">
        <v>507</v>
      </c>
    </row>
    <row r="160" spans="1:9" hidden="1">
      <c r="A160" s="8" t="s">
        <v>442</v>
      </c>
      <c r="B160" s="1" t="s">
        <v>8</v>
      </c>
      <c r="C160" s="1" t="s">
        <v>90</v>
      </c>
      <c r="D160" s="1" t="s">
        <v>31</v>
      </c>
      <c r="E160" s="1"/>
      <c r="F160" s="1" t="s">
        <v>446</v>
      </c>
      <c r="G160" s="22" t="s">
        <v>85</v>
      </c>
      <c r="H160" s="22" t="s">
        <v>85</v>
      </c>
      <c r="I160" t="s">
        <v>507</v>
      </c>
    </row>
    <row r="161" spans="1:9" hidden="1">
      <c r="A161" s="8" t="s">
        <v>442</v>
      </c>
      <c r="B161" s="1" t="s">
        <v>9</v>
      </c>
      <c r="C161" s="1" t="s">
        <v>92</v>
      </c>
      <c r="D161" s="1" t="s">
        <v>31</v>
      </c>
      <c r="E161" s="1"/>
      <c r="F161" s="1" t="s">
        <v>447</v>
      </c>
      <c r="G161" s="22" t="s">
        <v>85</v>
      </c>
      <c r="H161" s="22" t="s">
        <v>85</v>
      </c>
      <c r="I161" t="s">
        <v>507</v>
      </c>
    </row>
    <row r="162" spans="1:9" hidden="1">
      <c r="A162" s="8" t="s">
        <v>442</v>
      </c>
      <c r="B162" s="1" t="s">
        <v>10</v>
      </c>
      <c r="C162" s="1" t="s">
        <v>94</v>
      </c>
      <c r="D162" s="1" t="s">
        <v>31</v>
      </c>
      <c r="E162" s="1"/>
      <c r="F162" s="1" t="s">
        <v>448</v>
      </c>
      <c r="G162" s="22" t="s">
        <v>85</v>
      </c>
      <c r="H162" s="22" t="s">
        <v>85</v>
      </c>
      <c r="I162" t="s">
        <v>507</v>
      </c>
    </row>
    <row r="163" spans="1:9" hidden="1">
      <c r="A163" s="8" t="s">
        <v>442</v>
      </c>
      <c r="B163" s="1" t="s">
        <v>11</v>
      </c>
      <c r="C163" s="1" t="s">
        <v>96</v>
      </c>
      <c r="D163" s="1" t="s">
        <v>31</v>
      </c>
      <c r="E163" s="1"/>
      <c r="F163" s="1" t="s">
        <v>449</v>
      </c>
      <c r="G163" s="22" t="s">
        <v>85</v>
      </c>
      <c r="H163" s="22" t="s">
        <v>85</v>
      </c>
      <c r="I163" t="s">
        <v>507</v>
      </c>
    </row>
    <row r="164" spans="1:9" hidden="1">
      <c r="A164" s="8" t="s">
        <v>442</v>
      </c>
      <c r="B164" s="1" t="s">
        <v>12</v>
      </c>
      <c r="C164" s="1" t="s">
        <v>98</v>
      </c>
      <c r="D164" s="1" t="s">
        <v>31</v>
      </c>
      <c r="E164" s="1"/>
      <c r="F164" s="1" t="s">
        <v>450</v>
      </c>
      <c r="G164" s="22" t="s">
        <v>85</v>
      </c>
      <c r="H164" s="22" t="s">
        <v>85</v>
      </c>
      <c r="I164" t="s">
        <v>507</v>
      </c>
    </row>
    <row r="165" spans="1:9" hidden="1">
      <c r="A165" s="8" t="s">
        <v>442</v>
      </c>
      <c r="B165" s="1" t="s">
        <v>13</v>
      </c>
      <c r="C165" s="1" t="s">
        <v>72</v>
      </c>
      <c r="D165" s="1" t="s">
        <v>31</v>
      </c>
      <c r="E165" s="1"/>
      <c r="F165" s="1" t="s">
        <v>451</v>
      </c>
      <c r="G165" s="22" t="s">
        <v>85</v>
      </c>
      <c r="H165" s="22" t="s">
        <v>85</v>
      </c>
      <c r="I165" t="s">
        <v>507</v>
      </c>
    </row>
    <row r="166" spans="1:9" hidden="1">
      <c r="A166" s="8" t="s">
        <v>442</v>
      </c>
      <c r="B166" s="1" t="s">
        <v>14</v>
      </c>
      <c r="C166" s="1" t="s">
        <v>101</v>
      </c>
      <c r="D166" s="1" t="s">
        <v>31</v>
      </c>
      <c r="E166" s="1"/>
      <c r="F166" s="1" t="s">
        <v>452</v>
      </c>
      <c r="G166" s="22" t="s">
        <v>85</v>
      </c>
      <c r="H166" s="22" t="s">
        <v>85</v>
      </c>
      <c r="I166" t="s">
        <v>507</v>
      </c>
    </row>
    <row r="167" spans="1:9" hidden="1">
      <c r="A167" s="8" t="s">
        <v>442</v>
      </c>
      <c r="B167" s="1" t="s">
        <v>15</v>
      </c>
      <c r="C167" s="1" t="s">
        <v>103</v>
      </c>
      <c r="D167" s="1" t="s">
        <v>31</v>
      </c>
      <c r="E167" s="1"/>
      <c r="F167" s="1" t="s">
        <v>453</v>
      </c>
      <c r="G167" s="22" t="s">
        <v>85</v>
      </c>
      <c r="H167" s="22" t="s">
        <v>85</v>
      </c>
      <c r="I167" t="s">
        <v>507</v>
      </c>
    </row>
    <row r="168" spans="1:9" hidden="1">
      <c r="A168" s="8" t="s">
        <v>442</v>
      </c>
      <c r="B168" s="1" t="s">
        <v>16</v>
      </c>
      <c r="C168" s="1" t="s">
        <v>105</v>
      </c>
      <c r="D168" s="1" t="s">
        <v>31</v>
      </c>
      <c r="E168" s="1"/>
      <c r="F168" s="1" t="s">
        <v>454</v>
      </c>
      <c r="G168" s="22" t="s">
        <v>85</v>
      </c>
      <c r="H168" s="22" t="s">
        <v>85</v>
      </c>
      <c r="I168" t="s">
        <v>507</v>
      </c>
    </row>
    <row r="169" spans="1:9" hidden="1">
      <c r="A169" s="8" t="s">
        <v>442</v>
      </c>
      <c r="B169" s="1" t="s">
        <v>17</v>
      </c>
      <c r="C169" s="1" t="s">
        <v>107</v>
      </c>
      <c r="D169" s="1" t="s">
        <v>31</v>
      </c>
      <c r="E169" s="1"/>
      <c r="F169" s="1" t="s">
        <v>455</v>
      </c>
      <c r="G169" s="22" t="s">
        <v>85</v>
      </c>
      <c r="H169" s="22" t="s">
        <v>85</v>
      </c>
      <c r="I169" t="s">
        <v>507</v>
      </c>
    </row>
    <row r="170" spans="1:9" hidden="1">
      <c r="A170" s="8" t="s">
        <v>442</v>
      </c>
      <c r="B170" s="1" t="s">
        <v>18</v>
      </c>
      <c r="C170" s="1" t="s">
        <v>109</v>
      </c>
      <c r="D170" s="1" t="s">
        <v>31</v>
      </c>
      <c r="E170" s="1"/>
      <c r="F170" s="1" t="s">
        <v>456</v>
      </c>
      <c r="G170" s="22" t="s">
        <v>85</v>
      </c>
      <c r="H170" s="22" t="s">
        <v>85</v>
      </c>
      <c r="I170" t="s">
        <v>507</v>
      </c>
    </row>
    <row r="171" spans="1:9" hidden="1">
      <c r="A171" s="8" t="s">
        <v>442</v>
      </c>
      <c r="B171" s="1" t="s">
        <v>19</v>
      </c>
      <c r="C171" s="1" t="s">
        <v>111</v>
      </c>
      <c r="D171" s="1" t="s">
        <v>31</v>
      </c>
      <c r="E171" s="1"/>
      <c r="F171" s="1" t="s">
        <v>457</v>
      </c>
      <c r="G171" s="22" t="s">
        <v>85</v>
      </c>
      <c r="H171" s="22" t="s">
        <v>85</v>
      </c>
      <c r="I171" t="s">
        <v>507</v>
      </c>
    </row>
    <row r="172" spans="1:9" hidden="1">
      <c r="A172" s="8" t="s">
        <v>442</v>
      </c>
      <c r="B172" s="1" t="s">
        <v>20</v>
      </c>
      <c r="C172" s="1" t="s">
        <v>113</v>
      </c>
      <c r="D172" s="1" t="s">
        <v>31</v>
      </c>
      <c r="E172" s="1"/>
      <c r="F172" s="1" t="s">
        <v>458</v>
      </c>
      <c r="G172" s="22" t="s">
        <v>85</v>
      </c>
      <c r="H172" s="22" t="s">
        <v>85</v>
      </c>
      <c r="I172" t="s">
        <v>507</v>
      </c>
    </row>
    <row r="173" spans="1:9" hidden="1">
      <c r="A173" s="8" t="s">
        <v>442</v>
      </c>
      <c r="B173" s="1" t="s">
        <v>21</v>
      </c>
      <c r="C173" s="1" t="s">
        <v>115</v>
      </c>
      <c r="D173" s="1" t="s">
        <v>31</v>
      </c>
      <c r="E173" s="1"/>
      <c r="F173" s="1" t="s">
        <v>459</v>
      </c>
      <c r="G173" s="22" t="s">
        <v>85</v>
      </c>
      <c r="H173" s="22" t="s">
        <v>85</v>
      </c>
      <c r="I173" t="s">
        <v>507</v>
      </c>
    </row>
    <row r="174" spans="1:9">
      <c r="A174" s="8" t="s">
        <v>515</v>
      </c>
      <c r="B174" s="1" t="s">
        <v>22</v>
      </c>
      <c r="C174" s="1" t="s">
        <v>117</v>
      </c>
      <c r="D174" s="1" t="s">
        <v>31</v>
      </c>
      <c r="E174" s="1" t="s">
        <v>500</v>
      </c>
      <c r="F174" s="1" t="s">
        <v>460</v>
      </c>
      <c r="G174" s="28">
        <v>4.2200000000000273</v>
      </c>
      <c r="H174" s="22" t="s">
        <v>85</v>
      </c>
      <c r="I174" t="s">
        <v>85</v>
      </c>
    </row>
    <row r="175" spans="1:9" hidden="1">
      <c r="G175" s="22"/>
      <c r="H175" s="22"/>
      <c r="I175" t="s">
        <v>507</v>
      </c>
    </row>
    <row r="176" spans="1:9">
      <c r="A176" s="8" t="s">
        <v>516</v>
      </c>
      <c r="B176" s="1" t="s">
        <v>6</v>
      </c>
      <c r="C176" s="1" t="s">
        <v>83</v>
      </c>
      <c r="D176" s="1" t="s">
        <v>33</v>
      </c>
      <c r="E176" s="1" t="s">
        <v>484</v>
      </c>
      <c r="F176" s="1" t="s">
        <v>462</v>
      </c>
      <c r="G176" s="28">
        <v>1966.8499999999913</v>
      </c>
      <c r="H176" s="22" t="s">
        <v>85</v>
      </c>
      <c r="I176" t="s">
        <v>85</v>
      </c>
    </row>
    <row r="177" spans="1:9">
      <c r="A177" s="8" t="s">
        <v>516</v>
      </c>
      <c r="B177" s="1" t="s">
        <v>23</v>
      </c>
      <c r="C177" s="1" t="s">
        <v>86</v>
      </c>
      <c r="D177" s="1" t="s">
        <v>33</v>
      </c>
      <c r="E177" s="1" t="s">
        <v>484</v>
      </c>
      <c r="F177" s="1" t="s">
        <v>463</v>
      </c>
      <c r="G177" s="28">
        <v>3889.5699999999779</v>
      </c>
      <c r="H177" s="22" t="s">
        <v>85</v>
      </c>
      <c r="I177" t="s">
        <v>85</v>
      </c>
    </row>
    <row r="178" spans="1:9">
      <c r="A178" s="8" t="s">
        <v>516</v>
      </c>
      <c r="B178" s="1" t="s">
        <v>7</v>
      </c>
      <c r="C178" s="1" t="s">
        <v>88</v>
      </c>
      <c r="D178" s="1" t="s">
        <v>33</v>
      </c>
      <c r="E178" s="1" t="s">
        <v>484</v>
      </c>
      <c r="F178" s="1" t="s">
        <v>464</v>
      </c>
      <c r="G178" s="28">
        <v>956.67000000000007</v>
      </c>
      <c r="H178" s="22" t="s">
        <v>85</v>
      </c>
      <c r="I178" t="s">
        <v>85</v>
      </c>
    </row>
    <row r="179" spans="1:9" hidden="1">
      <c r="A179" s="8" t="s">
        <v>461</v>
      </c>
      <c r="B179" s="1" t="s">
        <v>8</v>
      </c>
      <c r="C179" s="1" t="s">
        <v>90</v>
      </c>
      <c r="D179" s="1" t="s">
        <v>33</v>
      </c>
      <c r="E179" s="1"/>
      <c r="F179" s="1" t="s">
        <v>465</v>
      </c>
      <c r="G179" s="22" t="s">
        <v>85</v>
      </c>
      <c r="H179" s="22" t="s">
        <v>85</v>
      </c>
      <c r="I179" t="s">
        <v>507</v>
      </c>
    </row>
    <row r="180" spans="1:9">
      <c r="A180" s="8" t="s">
        <v>516</v>
      </c>
      <c r="B180" s="1" t="s">
        <v>9</v>
      </c>
      <c r="C180" s="1" t="s">
        <v>92</v>
      </c>
      <c r="D180" s="1" t="s">
        <v>33</v>
      </c>
      <c r="E180" s="1" t="s">
        <v>484</v>
      </c>
      <c r="F180" s="1" t="s">
        <v>466</v>
      </c>
      <c r="G180" s="28">
        <v>495.41000000000349</v>
      </c>
      <c r="H180" s="22" t="s">
        <v>85</v>
      </c>
      <c r="I180" t="s">
        <v>85</v>
      </c>
    </row>
    <row r="181" spans="1:9">
      <c r="A181" s="8" t="s">
        <v>516</v>
      </c>
      <c r="B181" s="1" t="s">
        <v>10</v>
      </c>
      <c r="C181" s="1" t="s">
        <v>94</v>
      </c>
      <c r="D181" s="1" t="s">
        <v>33</v>
      </c>
      <c r="E181" s="1" t="s">
        <v>484</v>
      </c>
      <c r="F181" s="1" t="s">
        <v>467</v>
      </c>
      <c r="G181" s="28">
        <v>1758.4799999999959</v>
      </c>
      <c r="H181" s="22" t="s">
        <v>85</v>
      </c>
      <c r="I181" t="s">
        <v>85</v>
      </c>
    </row>
    <row r="182" spans="1:9">
      <c r="A182" s="8" t="s">
        <v>516</v>
      </c>
      <c r="B182" s="1" t="s">
        <v>11</v>
      </c>
      <c r="C182" s="1" t="s">
        <v>96</v>
      </c>
      <c r="D182" s="1" t="s">
        <v>33</v>
      </c>
      <c r="E182" s="1" t="s">
        <v>484</v>
      </c>
      <c r="F182" s="1" t="s">
        <v>468</v>
      </c>
      <c r="G182" s="28">
        <v>1547.3999999999942</v>
      </c>
      <c r="H182" s="22" t="s">
        <v>85</v>
      </c>
      <c r="I182" t="s">
        <v>85</v>
      </c>
    </row>
    <row r="183" spans="1:9" hidden="1">
      <c r="A183" s="8" t="s">
        <v>461</v>
      </c>
      <c r="B183" s="1" t="s">
        <v>12</v>
      </c>
      <c r="C183" s="1" t="s">
        <v>98</v>
      </c>
      <c r="D183" s="1" t="s">
        <v>33</v>
      </c>
      <c r="E183" s="1"/>
      <c r="F183" s="1" t="s">
        <v>469</v>
      </c>
      <c r="G183" s="22" t="s">
        <v>85</v>
      </c>
      <c r="H183" s="22" t="s">
        <v>85</v>
      </c>
      <c r="I183" t="s">
        <v>507</v>
      </c>
    </row>
    <row r="184" spans="1:9">
      <c r="A184" s="8" t="s">
        <v>516</v>
      </c>
      <c r="B184" s="1" t="s">
        <v>13</v>
      </c>
      <c r="C184" s="1" t="s">
        <v>72</v>
      </c>
      <c r="D184" s="1" t="s">
        <v>33</v>
      </c>
      <c r="E184" s="1" t="s">
        <v>484</v>
      </c>
      <c r="F184" s="1" t="s">
        <v>470</v>
      </c>
      <c r="G184" s="28">
        <v>4107.6000000000058</v>
      </c>
      <c r="H184" s="22" t="s">
        <v>85</v>
      </c>
      <c r="I184" t="s">
        <v>85</v>
      </c>
    </row>
    <row r="185" spans="1:9">
      <c r="A185" s="8" t="s">
        <v>516</v>
      </c>
      <c r="B185" s="1" t="s">
        <v>14</v>
      </c>
      <c r="C185" s="1" t="s">
        <v>101</v>
      </c>
      <c r="D185" s="1" t="s">
        <v>33</v>
      </c>
      <c r="E185" s="1" t="s">
        <v>484</v>
      </c>
      <c r="F185" s="1" t="s">
        <v>471</v>
      </c>
      <c r="G185" s="28">
        <v>1179.8300000000017</v>
      </c>
      <c r="H185" s="22" t="s">
        <v>85</v>
      </c>
      <c r="I185" t="s">
        <v>85</v>
      </c>
    </row>
    <row r="186" spans="1:9">
      <c r="A186" s="8" t="s">
        <v>516</v>
      </c>
      <c r="B186" s="1" t="s">
        <v>15</v>
      </c>
      <c r="C186" s="1" t="s">
        <v>103</v>
      </c>
      <c r="D186" s="1" t="s">
        <v>33</v>
      </c>
      <c r="E186" s="1" t="s">
        <v>484</v>
      </c>
      <c r="F186" s="1" t="s">
        <v>472</v>
      </c>
      <c r="G186" s="28">
        <v>1184.7999999999993</v>
      </c>
      <c r="H186" s="22" t="s">
        <v>85</v>
      </c>
      <c r="I186" t="s">
        <v>85</v>
      </c>
    </row>
    <row r="187" spans="1:9">
      <c r="A187" s="8" t="s">
        <v>516</v>
      </c>
      <c r="B187" s="1" t="s">
        <v>16</v>
      </c>
      <c r="C187" s="1" t="s">
        <v>105</v>
      </c>
      <c r="D187" s="1" t="s">
        <v>33</v>
      </c>
      <c r="E187" s="1" t="s">
        <v>484</v>
      </c>
      <c r="F187" s="1" t="s">
        <v>473</v>
      </c>
      <c r="G187" s="28">
        <v>955.2599999999984</v>
      </c>
      <c r="H187" s="22" t="s">
        <v>85</v>
      </c>
      <c r="I187" t="s">
        <v>85</v>
      </c>
    </row>
    <row r="188" spans="1:9">
      <c r="A188" s="8" t="s">
        <v>516</v>
      </c>
      <c r="B188" s="1" t="s">
        <v>17</v>
      </c>
      <c r="C188" s="1" t="s">
        <v>107</v>
      </c>
      <c r="D188" s="1" t="s">
        <v>33</v>
      </c>
      <c r="E188" s="1" t="s">
        <v>484</v>
      </c>
      <c r="F188" s="1" t="s">
        <v>474</v>
      </c>
      <c r="G188" s="28">
        <v>187.77000000000044</v>
      </c>
      <c r="H188" s="22" t="s">
        <v>85</v>
      </c>
      <c r="I188" t="s">
        <v>85</v>
      </c>
    </row>
    <row r="189" spans="1:9">
      <c r="A189" s="8" t="s">
        <v>516</v>
      </c>
      <c r="B189" s="1" t="s">
        <v>18</v>
      </c>
      <c r="C189" s="1" t="s">
        <v>109</v>
      </c>
      <c r="D189" s="1" t="s">
        <v>33</v>
      </c>
      <c r="E189" s="1" t="s">
        <v>484</v>
      </c>
      <c r="F189" s="1" t="s">
        <v>475</v>
      </c>
      <c r="G189" s="28">
        <v>1458.4200000000019</v>
      </c>
      <c r="H189" s="22" t="s">
        <v>85</v>
      </c>
      <c r="I189" t="s">
        <v>85</v>
      </c>
    </row>
    <row r="190" spans="1:9">
      <c r="A190" s="8" t="s">
        <v>516</v>
      </c>
      <c r="B190" s="1" t="s">
        <v>19</v>
      </c>
      <c r="C190" s="1" t="s">
        <v>111</v>
      </c>
      <c r="D190" s="1" t="s">
        <v>33</v>
      </c>
      <c r="E190" s="1" t="s">
        <v>484</v>
      </c>
      <c r="F190" s="1" t="s">
        <v>476</v>
      </c>
      <c r="G190" s="28">
        <v>28187.340000000026</v>
      </c>
      <c r="H190" s="22" t="s">
        <v>85</v>
      </c>
      <c r="I190" t="s">
        <v>85</v>
      </c>
    </row>
    <row r="191" spans="1:9">
      <c r="A191" s="8" t="s">
        <v>516</v>
      </c>
      <c r="B191" s="1" t="s">
        <v>20</v>
      </c>
      <c r="C191" s="1" t="s">
        <v>113</v>
      </c>
      <c r="D191" s="1" t="s">
        <v>33</v>
      </c>
      <c r="E191" s="1" t="s">
        <v>484</v>
      </c>
      <c r="F191" s="1" t="s">
        <v>477</v>
      </c>
      <c r="G191" s="28">
        <v>2987.510000000002</v>
      </c>
      <c r="H191" s="22" t="s">
        <v>85</v>
      </c>
      <c r="I191" t="s">
        <v>85</v>
      </c>
    </row>
    <row r="192" spans="1:9">
      <c r="A192" s="8" t="s">
        <v>516</v>
      </c>
      <c r="B192" s="1" t="s">
        <v>21</v>
      </c>
      <c r="C192" s="1" t="s">
        <v>115</v>
      </c>
      <c r="D192" s="1" t="s">
        <v>33</v>
      </c>
      <c r="E192" s="1" t="s">
        <v>484</v>
      </c>
      <c r="F192" s="1" t="s">
        <v>478</v>
      </c>
      <c r="G192" s="28">
        <v>5856.8000000000029</v>
      </c>
      <c r="H192" s="22" t="s">
        <v>85</v>
      </c>
      <c r="I192" t="s">
        <v>85</v>
      </c>
    </row>
    <row r="193" spans="1:11">
      <c r="A193" s="8" t="s">
        <v>516</v>
      </c>
      <c r="B193" s="1" t="s">
        <v>22</v>
      </c>
      <c r="C193" s="1" t="s">
        <v>117</v>
      </c>
      <c r="D193" s="1" t="s">
        <v>33</v>
      </c>
      <c r="E193" s="1" t="s">
        <v>484</v>
      </c>
      <c r="F193" s="1" t="s">
        <v>479</v>
      </c>
      <c r="G193" s="28">
        <v>65.790000000000873</v>
      </c>
      <c r="H193" s="22" t="s">
        <v>85</v>
      </c>
      <c r="I193" t="s">
        <v>85</v>
      </c>
    </row>
    <row r="194" spans="1:11" hidden="1">
      <c r="B194" s="1"/>
      <c r="C194" s="1"/>
      <c r="D194" s="1"/>
      <c r="E194" s="1"/>
      <c r="F194" s="1"/>
      <c r="G194" s="22"/>
      <c r="H194" s="22"/>
      <c r="I194" t="s">
        <v>507</v>
      </c>
    </row>
    <row r="195" spans="1:11">
      <c r="A195" s="8" t="s">
        <v>75</v>
      </c>
      <c r="B195" s="1"/>
      <c r="C195" s="1"/>
      <c r="D195" s="1"/>
      <c r="E195" s="1" t="e">
        <v>#N/A</v>
      </c>
      <c r="F195" s="1" t="s">
        <v>81</v>
      </c>
      <c r="G195" s="28">
        <v>2102.2700000001932</v>
      </c>
      <c r="H195" s="22" t="s">
        <v>85</v>
      </c>
      <c r="I195" t="s">
        <v>85</v>
      </c>
    </row>
    <row r="197" spans="1:11" ht="15.75" thickBot="1">
      <c r="B197" s="1"/>
      <c r="C197" s="1"/>
      <c r="D197" s="1"/>
      <c r="E197" s="1"/>
      <c r="F197" s="1"/>
      <c r="G197" s="24">
        <v>153205.0000000002</v>
      </c>
      <c r="H197" s="24">
        <v>153205.0000000002</v>
      </c>
    </row>
    <row r="198" spans="1:11" ht="15.75" thickTop="1">
      <c r="B198" s="1"/>
      <c r="C198" s="1"/>
      <c r="D198" s="1"/>
      <c r="E198" s="1"/>
      <c r="F198" s="1"/>
    </row>
    <row r="199" spans="1:11">
      <c r="A199" s="8" t="s">
        <v>506</v>
      </c>
      <c r="B199" s="1"/>
      <c r="C199" s="1"/>
      <c r="D199" s="1"/>
      <c r="E199" s="1"/>
      <c r="F199" s="1"/>
    </row>
    <row r="200" spans="1:11">
      <c r="B200" s="1"/>
      <c r="C200" s="1"/>
      <c r="D200" s="1"/>
      <c r="E200" s="1"/>
      <c r="F200" s="1"/>
    </row>
    <row r="201" spans="1:11">
      <c r="B201" s="1"/>
      <c r="C201" s="1"/>
      <c r="D201" s="1"/>
      <c r="E201" s="1"/>
      <c r="F201" s="1"/>
    </row>
    <row r="202" spans="1:11">
      <c r="B202" s="1"/>
      <c r="C202" s="1"/>
      <c r="D202" s="1"/>
      <c r="E202" s="1"/>
      <c r="F202" s="1"/>
      <c r="J202" s="27" t="s">
        <v>502</v>
      </c>
      <c r="K202" s="27" t="s">
        <v>503</v>
      </c>
    </row>
    <row r="203" spans="1:11">
      <c r="B203" s="1"/>
      <c r="C203" s="1"/>
      <c r="D203" s="1"/>
      <c r="E203" s="1"/>
      <c r="F203" s="1"/>
      <c r="J203" s="26" t="s">
        <v>483</v>
      </c>
      <c r="K203" s="26" t="s">
        <v>482</v>
      </c>
    </row>
    <row r="204" spans="1:11">
      <c r="B204" s="1"/>
      <c r="C204" s="1"/>
      <c r="D204" s="1"/>
      <c r="E204" s="1"/>
      <c r="F204" s="1"/>
      <c r="J204" s="26" t="s">
        <v>485</v>
      </c>
      <c r="K204" s="26" t="s">
        <v>484</v>
      </c>
    </row>
    <row r="205" spans="1:11">
      <c r="B205" s="1"/>
      <c r="C205" s="1"/>
      <c r="D205" s="1"/>
      <c r="E205" s="1"/>
      <c r="F205" s="1"/>
      <c r="J205" s="26" t="s">
        <v>487</v>
      </c>
      <c r="K205" s="26" t="s">
        <v>486</v>
      </c>
    </row>
    <row r="206" spans="1:11">
      <c r="B206" s="1"/>
      <c r="C206" s="1"/>
      <c r="D206" s="1"/>
      <c r="E206" s="1"/>
      <c r="F206" s="1"/>
      <c r="J206" s="26" t="s">
        <v>489</v>
      </c>
      <c r="K206" s="26" t="s">
        <v>488</v>
      </c>
    </row>
    <row r="207" spans="1:11">
      <c r="B207" s="1"/>
      <c r="C207" s="1"/>
      <c r="D207" s="1"/>
      <c r="E207" s="1"/>
      <c r="F207" s="1"/>
      <c r="J207" s="26" t="s">
        <v>491</v>
      </c>
      <c r="K207" s="26" t="s">
        <v>490</v>
      </c>
    </row>
    <row r="208" spans="1:11">
      <c r="B208" s="1"/>
      <c r="C208" s="1"/>
      <c r="D208" s="1"/>
      <c r="E208" s="1"/>
      <c r="F208" s="1"/>
      <c r="J208" s="26" t="s">
        <v>493</v>
      </c>
      <c r="K208" s="26" t="s">
        <v>492</v>
      </c>
    </row>
    <row r="209" spans="1:11">
      <c r="A209"/>
      <c r="B209" s="1"/>
      <c r="C209" s="1"/>
      <c r="D209" s="1"/>
      <c r="E209" s="1"/>
      <c r="F209" s="1"/>
      <c r="J209" s="26" t="s">
        <v>495</v>
      </c>
      <c r="K209" s="26" t="s">
        <v>494</v>
      </c>
    </row>
    <row r="210" spans="1:11">
      <c r="A210"/>
      <c r="B210" s="1"/>
      <c r="C210" s="1"/>
      <c r="D210" s="1"/>
      <c r="E210" s="1"/>
      <c r="F210" s="1"/>
      <c r="J210" s="26" t="s">
        <v>497</v>
      </c>
      <c r="K210" s="26" t="s">
        <v>496</v>
      </c>
    </row>
    <row r="211" spans="1:11">
      <c r="A211"/>
      <c r="B211" s="1"/>
      <c r="C211" s="1"/>
      <c r="D211" s="1"/>
      <c r="E211" s="1"/>
      <c r="F211" s="1"/>
      <c r="J211" s="26" t="s">
        <v>499</v>
      </c>
      <c r="K211" s="26" t="s">
        <v>498</v>
      </c>
    </row>
    <row r="212" spans="1:11">
      <c r="J212" s="26" t="s">
        <v>501</v>
      </c>
      <c r="K212" s="26" t="s">
        <v>500</v>
      </c>
    </row>
  </sheetData>
  <autoFilter ref="A4:I195">
    <filterColumn colId="8">
      <filters blank="1"/>
    </filterColumn>
  </autoFilter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BL38"/>
  <sheetViews>
    <sheetView zoomScaleNormal="100" workbookViewId="0">
      <pane xSplit="1" ySplit="3" topLeftCell="AO4" activePane="bottomRight" state="frozen"/>
      <selection activeCell="A5" sqref="A5:A193"/>
      <selection pane="topRight" activeCell="A5" sqref="A5:A193"/>
      <selection pane="bottomLeft" activeCell="A5" sqref="A5:A193"/>
      <selection pane="bottomRight" activeCell="A5" sqref="A5:A193"/>
    </sheetView>
  </sheetViews>
  <sheetFormatPr defaultRowHeight="15" outlineLevelRow="1"/>
  <cols>
    <col min="1" max="1" width="10.5703125" style="11" bestFit="1" customWidth="1"/>
    <col min="2" max="2" width="10" style="5" customWidth="1"/>
    <col min="3" max="3" width="10.42578125" style="5" customWidth="1"/>
    <col min="4" max="5" width="10.28515625" style="5" bestFit="1" customWidth="1"/>
    <col min="6" max="6" width="12.28515625" style="5" bestFit="1" customWidth="1"/>
    <col min="7" max="7" width="5.28515625" style="5" bestFit="1" customWidth="1"/>
    <col min="8" max="8" width="5.140625" style="5" bestFit="1" customWidth="1"/>
    <col min="9" max="11" width="7.7109375" style="5" bestFit="1" customWidth="1"/>
    <col min="12" max="12" width="12.28515625" style="5" bestFit="1" customWidth="1"/>
    <col min="13" max="13" width="5.28515625" style="5" bestFit="1" customWidth="1"/>
    <col min="14" max="16" width="12.28515625" style="5" bestFit="1" customWidth="1"/>
    <col min="17" max="17" width="10.28515625" style="5" bestFit="1" customWidth="1"/>
    <col min="18" max="18" width="12.28515625" style="5" bestFit="1" customWidth="1"/>
    <col min="19" max="19" width="5.28515625" style="5" bestFit="1" customWidth="1"/>
    <col min="20" max="20" width="7.7109375" style="5" bestFit="1" customWidth="1"/>
    <col min="21" max="23" width="8.7109375" style="5" bestFit="1" customWidth="1"/>
    <col min="24" max="24" width="12.28515625" style="5" bestFit="1" customWidth="1"/>
    <col min="25" max="25" width="5.28515625" style="5" bestFit="1" customWidth="1"/>
    <col min="26" max="26" width="14" style="5" bestFit="1" customWidth="1"/>
    <col min="27" max="27" width="11.28515625" style="5" bestFit="1" customWidth="1"/>
    <col min="28" max="28" width="14" style="5" bestFit="1" customWidth="1"/>
    <col min="29" max="29" width="10.28515625" style="5" bestFit="1" customWidth="1"/>
    <col min="30" max="30" width="12.28515625" style="5" bestFit="1" customWidth="1"/>
    <col min="31" max="31" width="5.28515625" style="5" bestFit="1" customWidth="1"/>
    <col min="32" max="32" width="10.28515625" style="5" bestFit="1" customWidth="1"/>
    <col min="33" max="34" width="11.28515625" style="5" bestFit="1" customWidth="1"/>
    <col min="35" max="35" width="7.7109375" style="5" bestFit="1" customWidth="1"/>
    <col min="36" max="36" width="12.28515625" style="5" bestFit="1" customWidth="1"/>
    <col min="37" max="37" width="5.28515625" style="5" bestFit="1" customWidth="1"/>
    <col min="38" max="38" width="12.28515625" style="11" bestFit="1" customWidth="1"/>
    <col min="39" max="39" width="11.28515625" style="11" bestFit="1" customWidth="1"/>
    <col min="40" max="40" width="12.28515625" style="5" bestFit="1" customWidth="1"/>
    <col min="41" max="41" width="10.28515625" style="5" bestFit="1" customWidth="1"/>
    <col min="42" max="42" width="12.28515625" style="5" bestFit="1" customWidth="1"/>
    <col min="43" max="43" width="5.140625" style="11" bestFit="1" customWidth="1"/>
    <col min="44" max="44" width="11.28515625" style="11" bestFit="1" customWidth="1"/>
    <col min="45" max="45" width="9.5703125" style="11" bestFit="1" customWidth="1"/>
    <col min="46" max="47" width="10.28515625" style="5" bestFit="1" customWidth="1"/>
    <col min="48" max="48" width="12.28515625" style="5" bestFit="1" customWidth="1"/>
    <col min="49" max="49" width="5.140625" style="11" bestFit="1" customWidth="1"/>
    <col min="50" max="50" width="8.7109375" style="11" bestFit="1" customWidth="1"/>
    <col min="51" max="51" width="10.28515625" style="11" bestFit="1" customWidth="1"/>
    <col min="52" max="52" width="10.28515625" style="5" bestFit="1" customWidth="1"/>
    <col min="53" max="53" width="8.7109375" style="5" bestFit="1" customWidth="1"/>
    <col min="54" max="54" width="12.28515625" style="5" bestFit="1" customWidth="1"/>
    <col min="55" max="55" width="5.140625" style="11" bestFit="1" customWidth="1"/>
    <col min="56" max="57" width="12.28515625" style="11" bestFit="1" customWidth="1"/>
    <col min="58" max="58" width="14" style="5" bestFit="1" customWidth="1"/>
    <col min="59" max="59" width="11.28515625" style="5" bestFit="1" customWidth="1"/>
    <col min="60" max="60" width="12.28515625" style="5" bestFit="1" customWidth="1"/>
    <col min="61" max="61" width="5.140625" style="11" bestFit="1" customWidth="1"/>
    <col min="62" max="62" width="12.5703125" style="11" bestFit="1" customWidth="1"/>
    <col min="63" max="64" width="12.28515625" style="11" bestFit="1" customWidth="1"/>
    <col min="65" max="16384" width="9.140625" style="11"/>
  </cols>
  <sheetData>
    <row r="1" spans="1:64" ht="15.75">
      <c r="A1" s="90" t="e">
        <f>"Liteco Capital Assets - Accumulated Depreciation - As at "&amp;TEXT(#REF!,"MMMMMMMMMMMMM DD, YYYY")</f>
        <v>#REF!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</row>
    <row r="2" spans="1:64" s="12" customFormat="1" ht="60">
      <c r="B2" s="13">
        <v>1731</v>
      </c>
      <c r="C2" s="29" t="s">
        <v>40</v>
      </c>
      <c r="D2" s="14" t="s">
        <v>2</v>
      </c>
      <c r="E2" s="33" t="str">
        <f>VLOOKUP(C2,$B$29:$C$38,2,FALSE)</f>
        <v>5610</v>
      </c>
      <c r="F2" s="33" t="s">
        <v>517</v>
      </c>
      <c r="G2" s="14"/>
      <c r="H2" s="13">
        <v>1741</v>
      </c>
      <c r="I2" s="29" t="s">
        <v>80</v>
      </c>
      <c r="J2" s="14" t="s">
        <v>2</v>
      </c>
      <c r="K2" s="33" t="str">
        <f>VLOOKUP(I2,$B$29:$C$38,2,FALSE)</f>
        <v>5620</v>
      </c>
      <c r="L2" s="33" t="s">
        <v>517</v>
      </c>
      <c r="M2" s="14"/>
      <c r="N2" s="13" t="s">
        <v>39</v>
      </c>
      <c r="O2" s="29" t="s">
        <v>38</v>
      </c>
      <c r="P2" s="14" t="s">
        <v>2</v>
      </c>
      <c r="Q2" s="33" t="str">
        <f>VLOOKUP(O2,$B$29:$C$38,2,FALSE)</f>
        <v>5630</v>
      </c>
      <c r="R2" s="33" t="s">
        <v>517</v>
      </c>
      <c r="S2" s="14"/>
      <c r="T2" s="13" t="s">
        <v>37</v>
      </c>
      <c r="U2" s="29" t="s">
        <v>36</v>
      </c>
      <c r="V2" s="14" t="s">
        <v>2</v>
      </c>
      <c r="W2" s="33" t="str">
        <f>VLOOKUP(U2,$B$29:$C$38,2,FALSE)</f>
        <v>5640</v>
      </c>
      <c r="X2" s="33" t="s">
        <v>517</v>
      </c>
      <c r="Y2" s="14"/>
      <c r="Z2" s="13" t="s">
        <v>35</v>
      </c>
      <c r="AA2" s="29" t="s">
        <v>34</v>
      </c>
      <c r="AB2" s="14" t="s">
        <v>2</v>
      </c>
      <c r="AC2" s="33" t="str">
        <f>VLOOKUP(AA2,$B$29:$C$38,2,FALSE)</f>
        <v>6350</v>
      </c>
      <c r="AD2" s="33" t="s">
        <v>517</v>
      </c>
      <c r="AE2" s="14"/>
      <c r="AF2" s="13" t="s">
        <v>24</v>
      </c>
      <c r="AG2" s="29" t="s">
        <v>25</v>
      </c>
      <c r="AH2" s="14" t="s">
        <v>2</v>
      </c>
      <c r="AI2" s="33" t="str">
        <f>VLOOKUP(AG2,$B$29:$C$38,2,FALSE)</f>
        <v>6351</v>
      </c>
      <c r="AJ2" s="33" t="s">
        <v>517</v>
      </c>
      <c r="AK2" s="13"/>
      <c r="AL2" s="13" t="s">
        <v>26</v>
      </c>
      <c r="AM2" s="29" t="s">
        <v>27</v>
      </c>
      <c r="AN2" s="14" t="s">
        <v>2</v>
      </c>
      <c r="AO2" s="33" t="str">
        <f>VLOOKUP(AM2,$B$29:$C$38,2,FALSE)</f>
        <v>5460</v>
      </c>
      <c r="AP2" s="33" t="s">
        <v>517</v>
      </c>
      <c r="AQ2" s="13"/>
      <c r="AR2" s="13" t="s">
        <v>28</v>
      </c>
      <c r="AS2" s="29" t="s">
        <v>29</v>
      </c>
      <c r="AT2" s="14" t="s">
        <v>2</v>
      </c>
      <c r="AU2" s="33" t="str">
        <f>VLOOKUP(AS2,$B$29:$C$38,2,FALSE)</f>
        <v>5360</v>
      </c>
      <c r="AV2" s="33" t="s">
        <v>517</v>
      </c>
      <c r="AW2" s="13"/>
      <c r="AX2" s="13" t="s">
        <v>30</v>
      </c>
      <c r="AY2" s="29" t="s">
        <v>31</v>
      </c>
      <c r="AZ2" s="14" t="s">
        <v>2</v>
      </c>
      <c r="BA2" s="33" t="str">
        <f>VLOOKUP(AY2,$B$29:$C$38,2,FALSE)</f>
        <v>5670</v>
      </c>
      <c r="BB2" s="33" t="s">
        <v>517</v>
      </c>
      <c r="BC2" s="13"/>
      <c r="BD2" s="13" t="s">
        <v>32</v>
      </c>
      <c r="BE2" s="29" t="s">
        <v>33</v>
      </c>
      <c r="BF2" s="14" t="s">
        <v>2</v>
      </c>
      <c r="BG2" s="33" t="str">
        <f>VLOOKUP(BE2,$B$29:$C$38,2,FALSE)</f>
        <v>5680</v>
      </c>
      <c r="BH2" s="33" t="s">
        <v>517</v>
      </c>
      <c r="BJ2" s="12" t="s">
        <v>41</v>
      </c>
      <c r="BK2" s="12" t="s">
        <v>41</v>
      </c>
      <c r="BL2" s="12" t="s">
        <v>41</v>
      </c>
    </row>
    <row r="3" spans="1:64" s="18" customFormat="1">
      <c r="A3" s="15" t="s">
        <v>0</v>
      </c>
      <c r="B3" s="16" t="s">
        <v>1</v>
      </c>
      <c r="C3" s="30" t="s">
        <v>1</v>
      </c>
      <c r="D3" s="16" t="s">
        <v>1</v>
      </c>
      <c r="E3" s="30"/>
      <c r="F3" s="30" t="s">
        <v>3</v>
      </c>
      <c r="G3" s="17"/>
      <c r="H3" s="16" t="s">
        <v>1</v>
      </c>
      <c r="I3" s="30" t="s">
        <v>1</v>
      </c>
      <c r="J3" s="16" t="s">
        <v>1</v>
      </c>
      <c r="K3" s="30"/>
      <c r="L3" s="30" t="s">
        <v>3</v>
      </c>
      <c r="M3" s="17"/>
      <c r="N3" s="16" t="s">
        <v>1</v>
      </c>
      <c r="O3" s="30" t="s">
        <v>1</v>
      </c>
      <c r="P3" s="16" t="s">
        <v>1</v>
      </c>
      <c r="Q3" s="30"/>
      <c r="R3" s="30" t="s">
        <v>3</v>
      </c>
      <c r="S3" s="17"/>
      <c r="T3" s="17"/>
      <c r="U3" s="34"/>
      <c r="V3" s="16" t="s">
        <v>1</v>
      </c>
      <c r="W3" s="30"/>
      <c r="X3" s="30" t="s">
        <v>3</v>
      </c>
      <c r="Y3" s="17"/>
      <c r="Z3" s="17"/>
      <c r="AA3" s="34"/>
      <c r="AB3" s="16" t="s">
        <v>1</v>
      </c>
      <c r="AC3" s="30"/>
      <c r="AD3" s="30" t="s">
        <v>3</v>
      </c>
      <c r="AE3" s="17"/>
      <c r="AF3" s="17"/>
      <c r="AG3" s="34"/>
      <c r="AH3" s="16" t="s">
        <v>1</v>
      </c>
      <c r="AI3" s="30"/>
      <c r="AJ3" s="30" t="s">
        <v>3</v>
      </c>
      <c r="AK3" s="17"/>
      <c r="AM3" s="35"/>
      <c r="AN3" s="16" t="s">
        <v>1</v>
      </c>
      <c r="AO3" s="30"/>
      <c r="AP3" s="30" t="s">
        <v>3</v>
      </c>
      <c r="AS3" s="35"/>
      <c r="AT3" s="16" t="s">
        <v>1</v>
      </c>
      <c r="AU3" s="30"/>
      <c r="AV3" s="30" t="s">
        <v>3</v>
      </c>
      <c r="AY3" s="35"/>
      <c r="AZ3" s="16" t="s">
        <v>1</v>
      </c>
      <c r="BA3" s="30"/>
      <c r="BB3" s="30" t="s">
        <v>3</v>
      </c>
      <c r="BE3" s="35"/>
      <c r="BF3" s="16" t="s">
        <v>1</v>
      </c>
      <c r="BG3" s="30"/>
      <c r="BH3" s="30" t="s">
        <v>3</v>
      </c>
      <c r="BJ3" s="16" t="s">
        <v>518</v>
      </c>
      <c r="BK3" s="16" t="s">
        <v>519</v>
      </c>
      <c r="BL3" s="16" t="s">
        <v>3</v>
      </c>
    </row>
    <row r="4" spans="1:64">
      <c r="A4" s="19" t="s">
        <v>6</v>
      </c>
      <c r="B4" s="5" t="e">
        <f ca="1">-_xll.DBRW(#REF!,$A4,#REF!,B$2,#REF!,#REF!,#REF!)</f>
        <v>#NAME?</v>
      </c>
      <c r="C4" s="31" t="e">
        <f ca="1">-_xll.DBRW(#REF!,$A4,#REF!,C$2,#REF!,#REF!,#REF!)</f>
        <v>#NAME?</v>
      </c>
      <c r="D4" s="5" t="e">
        <f t="shared" ref="D4:D17" ca="1" si="0">SUM(B4:C4)</f>
        <v>#NAME?</v>
      </c>
      <c r="E4" s="31" t="e">
        <f ca="1">-_xll.DBRW(#REF!,$A4,#REF!,E$2,#REF!,#REF!,#REF!)</f>
        <v>#NAME?</v>
      </c>
      <c r="F4" s="31" t="e">
        <f ca="1">E4+C4</f>
        <v>#NAME?</v>
      </c>
      <c r="H4" s="5" t="e">
        <f ca="1">-_xll.DBRW(#REF!,$A4,#REF!,H$2,#REF!,#REF!,#REF!)</f>
        <v>#NAME?</v>
      </c>
      <c r="I4" s="31" t="e">
        <f ca="1">-_xll.DBRW(#REF!,$A4,#REF!,I$2,#REF!,#REF!,#REF!)</f>
        <v>#NAME?</v>
      </c>
      <c r="J4" s="5" t="e">
        <f t="shared" ref="J4:J17" ca="1" si="1">SUM(H4:I4)</f>
        <v>#NAME?</v>
      </c>
      <c r="K4" s="31" t="e">
        <f ca="1">-_xll.DBRW(#REF!,$A4,#REF!,K$2,#REF!,#REF!,#REF!)</f>
        <v>#NAME?</v>
      </c>
      <c r="L4" s="31" t="e">
        <f ca="1">K4+I4</f>
        <v>#NAME?</v>
      </c>
      <c r="N4" s="5" t="e">
        <f ca="1">-_xll.DBRW(#REF!,$A4,#REF!,N$2,#REF!,#REF!,#REF!)</f>
        <v>#NAME?</v>
      </c>
      <c r="O4" s="31" t="e">
        <f ca="1">-_xll.DBRW(#REF!,$A4,#REF!,O$2,#REF!,#REF!,#REF!)</f>
        <v>#NAME?</v>
      </c>
      <c r="P4" s="5" t="e">
        <f t="shared" ref="P4:P17" ca="1" si="2">SUM(N4:O4)</f>
        <v>#NAME?</v>
      </c>
      <c r="Q4" s="31" t="e">
        <f ca="1">-_xll.DBRW(#REF!,$A4,#REF!,Q$2,#REF!,#REF!,#REF!)</f>
        <v>#NAME?</v>
      </c>
      <c r="R4" s="31" t="e">
        <f ca="1">Q4+O4</f>
        <v>#NAME?</v>
      </c>
      <c r="T4" s="5" t="e">
        <f ca="1">-_xll.DBRW(#REF!,$A4,#REF!,T$2,#REF!,#REF!,#REF!)</f>
        <v>#NAME?</v>
      </c>
      <c r="U4" s="31" t="e">
        <f ca="1">-_xll.DBRW(#REF!,$A4,#REF!,U$2,#REF!,#REF!,#REF!)</f>
        <v>#NAME?</v>
      </c>
      <c r="V4" s="5" t="e">
        <f t="shared" ref="V4:V17" ca="1" si="3">SUM(T4:U4)</f>
        <v>#NAME?</v>
      </c>
      <c r="W4" s="31" t="e">
        <f ca="1">-_xll.DBRW(#REF!,$A4,#REF!,W$2,#REF!,#REF!,#REF!)</f>
        <v>#NAME?</v>
      </c>
      <c r="X4" s="31" t="e">
        <f ca="1">W4+U4</f>
        <v>#NAME?</v>
      </c>
      <c r="Z4" s="5" t="e">
        <f ca="1">-_xll.DBRW(#REF!,$A4,#REF!,Z$2,#REF!,#REF!,#REF!)</f>
        <v>#NAME?</v>
      </c>
      <c r="AA4" s="31" t="e">
        <f ca="1">-_xll.DBRW(#REF!,$A4,#REF!,AA$2,#REF!,#REF!,#REF!)</f>
        <v>#NAME?</v>
      </c>
      <c r="AB4" s="5" t="e">
        <f t="shared" ref="AB4:AB17" ca="1" si="4">SUM(Z4:AA4)</f>
        <v>#NAME?</v>
      </c>
      <c r="AC4" s="31" t="e">
        <f ca="1">-_xll.DBRW(#REF!,$A4,#REF!,AC$2,#REF!,#REF!,#REF!)</f>
        <v>#NAME?</v>
      </c>
      <c r="AD4" s="31" t="e">
        <f ca="1">AC4+AA4</f>
        <v>#NAME?</v>
      </c>
      <c r="AF4" s="5" t="e">
        <f ca="1">-_xll.DBRW(#REF!,$A4,#REF!,AF$2,#REF!,#REF!,#REF!)</f>
        <v>#NAME?</v>
      </c>
      <c r="AG4" s="31" t="e">
        <f ca="1">-_xll.DBRW(#REF!,$A4,#REF!,AG$2,#REF!,#REF!,#REF!)</f>
        <v>#NAME?</v>
      </c>
      <c r="AH4" s="5" t="e">
        <f t="shared" ref="AH4:AH17" ca="1" si="5">SUM(AF4:AG4)</f>
        <v>#NAME?</v>
      </c>
      <c r="AI4" s="31" t="e">
        <f ca="1">-_xll.DBRW(#REF!,$A4,#REF!,AI$2,#REF!,#REF!,#REF!)</f>
        <v>#NAME?</v>
      </c>
      <c r="AJ4" s="31" t="e">
        <f ca="1">AI4+AG4</f>
        <v>#NAME?</v>
      </c>
      <c r="AL4" s="5" t="e">
        <f ca="1">-_xll.DBRW(#REF!,$A4,#REF!,AL$2,#REF!,#REF!,#REF!)</f>
        <v>#NAME?</v>
      </c>
      <c r="AM4" s="31" t="e">
        <f ca="1">-_xll.DBRW(#REF!,$A4,#REF!,AM$2,#REF!,#REF!,#REF!)</f>
        <v>#NAME?</v>
      </c>
      <c r="AN4" s="5" t="e">
        <f t="shared" ref="AN4:AN17" ca="1" si="6">SUM(AL4:AM4)</f>
        <v>#NAME?</v>
      </c>
      <c r="AO4" s="31" t="e">
        <f ca="1">-_xll.DBRW(#REF!,$A4,#REF!,AO$2,#REF!,#REF!,#REF!)</f>
        <v>#NAME?</v>
      </c>
      <c r="AP4" s="31" t="e">
        <f ca="1">AO4+AM4</f>
        <v>#NAME?</v>
      </c>
      <c r="AR4" s="20" t="e">
        <f ca="1">-_xll.DBRW(#REF!,$A4,#REF!,AR$2,#REF!,#REF!,#REF!)</f>
        <v>#NAME?</v>
      </c>
      <c r="AS4" s="36" t="e">
        <f ca="1">-_xll.DBRW(#REF!,$A4,#REF!,AS$2,#REF!,#REF!,#REF!)</f>
        <v>#NAME?</v>
      </c>
      <c r="AT4" s="20" t="e">
        <f t="shared" ref="AT4:AT17" ca="1" si="7">SUM(AR4:AS4)</f>
        <v>#NAME?</v>
      </c>
      <c r="AU4" s="31" t="e">
        <f ca="1">-_xll.DBRW(#REF!,$A4,#REF!,AU$2,#REF!,#REF!,#REF!)</f>
        <v>#NAME?</v>
      </c>
      <c r="AV4" s="31" t="e">
        <f ca="1">AU4+AS4</f>
        <v>#NAME?</v>
      </c>
      <c r="AX4" s="20" t="e">
        <f ca="1">-_xll.DBRW(#REF!,$A4,#REF!,AX$2,#REF!,#REF!,#REF!)</f>
        <v>#NAME?</v>
      </c>
      <c r="AY4" s="36" t="e">
        <f ca="1">-_xll.DBRW(#REF!,$A4,#REF!,AY$2,#REF!,#REF!,#REF!)</f>
        <v>#NAME?</v>
      </c>
      <c r="AZ4" s="20" t="e">
        <f t="shared" ref="AZ4:AZ17" ca="1" si="8">SUM(AX4:AY4)</f>
        <v>#NAME?</v>
      </c>
      <c r="BA4" s="31" t="e">
        <f ca="1">-_xll.DBRW(#REF!,$A4,#REF!,BA$2,#REF!,#REF!,#REF!)</f>
        <v>#NAME?</v>
      </c>
      <c r="BB4" s="31" t="e">
        <f ca="1">BA4+AY4</f>
        <v>#NAME?</v>
      </c>
      <c r="BD4" s="20" t="e">
        <f ca="1">-_xll.DBRW(#REF!,$A4,#REF!,BD$2,#REF!,#REF!,#REF!)</f>
        <v>#NAME?</v>
      </c>
      <c r="BE4" s="36" t="e">
        <f ca="1">-_xll.DBRW(#REF!,$A4,#REF!,BE$2,#REF!,#REF!,#REF!)</f>
        <v>#NAME?</v>
      </c>
      <c r="BF4" s="20" t="e">
        <f t="shared" ref="BF4:BF17" ca="1" si="9">SUM(BD4:BE4)</f>
        <v>#NAME?</v>
      </c>
      <c r="BG4" s="31" t="e">
        <f ca="1">-_xll.DBRW(#REF!,$A4,#REF!,BG$2,#REF!,#REF!,#REF!)</f>
        <v>#NAME?</v>
      </c>
      <c r="BH4" s="31" t="e">
        <f ca="1">BG4+BE4</f>
        <v>#NAME?</v>
      </c>
      <c r="BJ4" s="20" t="e">
        <f ca="1">SUM(C4,O4,U4,AA4,AG4,AM4,AS4,AY4,BE4,I4)</f>
        <v>#NAME?</v>
      </c>
      <c r="BK4" s="20" t="e">
        <f ca="1">SUM(E4,Q4,W4,AC4,AI4,AO4,AU4,BA4,BG4,K4)</f>
        <v>#NAME?</v>
      </c>
      <c r="BL4" s="5" t="e">
        <f ca="1">BJ4+BK4</f>
        <v>#NAME?</v>
      </c>
    </row>
    <row r="5" spans="1:64">
      <c r="A5" s="19" t="s">
        <v>23</v>
      </c>
      <c r="B5" s="5" t="e">
        <f ca="1">-_xll.DBRW(#REF!,$A5,#REF!,B$2,#REF!,#REF!,#REF!)</f>
        <v>#NAME?</v>
      </c>
      <c r="C5" s="31" t="e">
        <f ca="1">-_xll.DBRW(#REF!,$A5,#REF!,C$2,#REF!,#REF!,#REF!)</f>
        <v>#NAME?</v>
      </c>
      <c r="D5" s="5" t="e">
        <f t="shared" ca="1" si="0"/>
        <v>#NAME?</v>
      </c>
      <c r="E5" s="31" t="e">
        <f ca="1">-_xll.DBRW(#REF!,$A5,#REF!,E$2,#REF!,#REF!,#REF!)</f>
        <v>#NAME?</v>
      </c>
      <c r="F5" s="31" t="e">
        <f t="shared" ref="F5:F21" ca="1" si="10">E5+C5</f>
        <v>#NAME?</v>
      </c>
      <c r="H5" s="5" t="e">
        <f ca="1">-_xll.DBRW(#REF!,$A5,#REF!,H$2,#REF!,#REF!,#REF!)</f>
        <v>#NAME?</v>
      </c>
      <c r="I5" s="31" t="e">
        <f ca="1">-_xll.DBRW(#REF!,$A5,#REF!,I$2,#REF!,#REF!,#REF!)</f>
        <v>#NAME?</v>
      </c>
      <c r="J5" s="5" t="e">
        <f t="shared" ca="1" si="1"/>
        <v>#NAME?</v>
      </c>
      <c r="K5" s="31" t="e">
        <f ca="1">-_xll.DBRW(#REF!,$A5,#REF!,K$2,#REF!,#REF!,#REF!)</f>
        <v>#NAME?</v>
      </c>
      <c r="L5" s="31" t="e">
        <f t="shared" ref="L5:L21" ca="1" si="11">K5+I5</f>
        <v>#NAME?</v>
      </c>
      <c r="N5" s="5" t="e">
        <f ca="1">-_xll.DBRW(#REF!,$A5,#REF!,N$2,#REF!,#REF!,#REF!)</f>
        <v>#NAME?</v>
      </c>
      <c r="O5" s="31" t="e">
        <f ca="1">-_xll.DBRW(#REF!,$A5,#REF!,O$2,#REF!,#REF!,#REF!)</f>
        <v>#NAME?</v>
      </c>
      <c r="P5" s="5" t="e">
        <f t="shared" ca="1" si="2"/>
        <v>#NAME?</v>
      </c>
      <c r="Q5" s="31" t="e">
        <f ca="1">-_xll.DBRW(#REF!,$A5,#REF!,Q$2,#REF!,#REF!,#REF!)</f>
        <v>#NAME?</v>
      </c>
      <c r="R5" s="31" t="e">
        <f t="shared" ref="R5:R21" ca="1" si="12">Q5+O5</f>
        <v>#NAME?</v>
      </c>
      <c r="T5" s="5" t="e">
        <f ca="1">-_xll.DBRW(#REF!,$A5,#REF!,T$2,#REF!,#REF!,#REF!)</f>
        <v>#NAME?</v>
      </c>
      <c r="U5" s="31" t="e">
        <f ca="1">-_xll.DBRW(#REF!,$A5,#REF!,U$2,#REF!,#REF!,#REF!)</f>
        <v>#NAME?</v>
      </c>
      <c r="V5" s="5" t="e">
        <f t="shared" ca="1" si="3"/>
        <v>#NAME?</v>
      </c>
      <c r="W5" s="31" t="e">
        <f ca="1">-_xll.DBRW(#REF!,$A5,#REF!,W$2,#REF!,#REF!,#REF!)</f>
        <v>#NAME?</v>
      </c>
      <c r="X5" s="31" t="e">
        <f t="shared" ref="X5:X21" ca="1" si="13">W5+U5</f>
        <v>#NAME?</v>
      </c>
      <c r="Z5" s="5" t="e">
        <f ca="1">-_xll.DBRW(#REF!,$A5,#REF!,Z$2,#REF!,#REF!,#REF!)</f>
        <v>#NAME?</v>
      </c>
      <c r="AA5" s="31" t="e">
        <f ca="1">-_xll.DBRW(#REF!,$A5,#REF!,AA$2,#REF!,#REF!,#REF!)</f>
        <v>#NAME?</v>
      </c>
      <c r="AB5" s="5" t="e">
        <f t="shared" ca="1" si="4"/>
        <v>#NAME?</v>
      </c>
      <c r="AC5" s="31" t="e">
        <f ca="1">-_xll.DBRW(#REF!,$A5,#REF!,AC$2,#REF!,#REF!,#REF!)</f>
        <v>#NAME?</v>
      </c>
      <c r="AD5" s="31" t="e">
        <f t="shared" ref="AD5:AD21" ca="1" si="14">AC5+AA5</f>
        <v>#NAME?</v>
      </c>
      <c r="AF5" s="5" t="e">
        <f ca="1">-_xll.DBRW(#REF!,$A5,#REF!,AF$2,#REF!,#REF!,#REF!)</f>
        <v>#NAME?</v>
      </c>
      <c r="AG5" s="31" t="e">
        <f ca="1">-_xll.DBRW(#REF!,$A5,#REF!,AG$2,#REF!,#REF!,#REF!)</f>
        <v>#NAME?</v>
      </c>
      <c r="AH5" s="5" t="e">
        <f t="shared" ca="1" si="5"/>
        <v>#NAME?</v>
      </c>
      <c r="AI5" s="31" t="e">
        <f ca="1">-_xll.DBRW(#REF!,$A5,#REF!,AI$2,#REF!,#REF!,#REF!)</f>
        <v>#NAME?</v>
      </c>
      <c r="AJ5" s="31" t="e">
        <f t="shared" ref="AJ5:AJ21" ca="1" si="15">AI5+AG5</f>
        <v>#NAME?</v>
      </c>
      <c r="AL5" s="5" t="e">
        <f ca="1">-_xll.DBRW(#REF!,$A5,#REF!,AL$2,#REF!,#REF!,#REF!)</f>
        <v>#NAME?</v>
      </c>
      <c r="AM5" s="31" t="e">
        <f ca="1">-_xll.DBRW(#REF!,$A5,#REF!,AM$2,#REF!,#REF!,#REF!)</f>
        <v>#NAME?</v>
      </c>
      <c r="AN5" s="5" t="e">
        <f t="shared" ca="1" si="6"/>
        <v>#NAME?</v>
      </c>
      <c r="AO5" s="31" t="e">
        <f ca="1">-_xll.DBRW(#REF!,$A5,#REF!,AO$2,#REF!,#REF!,#REF!)</f>
        <v>#NAME?</v>
      </c>
      <c r="AP5" s="31" t="e">
        <f t="shared" ref="AP5:AP21" ca="1" si="16">AO5+AM5</f>
        <v>#NAME?</v>
      </c>
      <c r="AR5" s="20" t="e">
        <f ca="1">-_xll.DBRW(#REF!,$A5,#REF!,AR$2,#REF!,#REF!,#REF!)</f>
        <v>#NAME?</v>
      </c>
      <c r="AS5" s="36" t="e">
        <f ca="1">-_xll.DBRW(#REF!,$A5,#REF!,AS$2,#REF!,#REF!,#REF!)</f>
        <v>#NAME?</v>
      </c>
      <c r="AT5" s="20" t="e">
        <f t="shared" ca="1" si="7"/>
        <v>#NAME?</v>
      </c>
      <c r="AU5" s="31" t="e">
        <f ca="1">-_xll.DBRW(#REF!,$A5,#REF!,AU$2,#REF!,#REF!,#REF!)</f>
        <v>#NAME?</v>
      </c>
      <c r="AV5" s="31" t="e">
        <f t="shared" ref="AV5:AV21" ca="1" si="17">AU5+AS5</f>
        <v>#NAME?</v>
      </c>
      <c r="AX5" s="20" t="e">
        <f ca="1">-_xll.DBRW(#REF!,$A5,#REF!,AX$2,#REF!,#REF!,#REF!)</f>
        <v>#NAME?</v>
      </c>
      <c r="AY5" s="36" t="e">
        <f ca="1">-_xll.DBRW(#REF!,$A5,#REF!,AY$2,#REF!,#REF!,#REF!)</f>
        <v>#NAME?</v>
      </c>
      <c r="AZ5" s="20" t="e">
        <f t="shared" ca="1" si="8"/>
        <v>#NAME?</v>
      </c>
      <c r="BA5" s="31" t="e">
        <f ca="1">-_xll.DBRW(#REF!,$A5,#REF!,BA$2,#REF!,#REF!,#REF!)</f>
        <v>#NAME?</v>
      </c>
      <c r="BB5" s="31" t="e">
        <f t="shared" ref="BB5:BB21" ca="1" si="18">BA5+AY5</f>
        <v>#NAME?</v>
      </c>
      <c r="BD5" s="20" t="e">
        <f ca="1">-_xll.DBRW(#REF!,$A5,#REF!,BD$2,#REF!,#REF!,#REF!)</f>
        <v>#NAME?</v>
      </c>
      <c r="BE5" s="36" t="e">
        <f ca="1">-_xll.DBRW(#REF!,$A5,#REF!,BE$2,#REF!,#REF!,#REF!)</f>
        <v>#NAME?</v>
      </c>
      <c r="BF5" s="20" t="e">
        <f t="shared" ca="1" si="9"/>
        <v>#NAME?</v>
      </c>
      <c r="BG5" s="31" t="e">
        <f ca="1">-_xll.DBRW(#REF!,$A5,#REF!,BG$2,#REF!,#REF!,#REF!)</f>
        <v>#NAME?</v>
      </c>
      <c r="BH5" s="31" t="e">
        <f t="shared" ref="BH5:BH21" ca="1" si="19">BG5+BE5</f>
        <v>#NAME?</v>
      </c>
      <c r="BJ5" s="20" t="e">
        <f t="shared" ref="BJ5:BJ21" ca="1" si="20">SUM(C5,O5,U5,AA5,AG5,AM5,AS5,AY5,BE5,I5)</f>
        <v>#NAME?</v>
      </c>
      <c r="BK5" s="20" t="e">
        <f t="shared" ref="BK5:BK21" ca="1" si="21">SUM(E5,Q5,W5,AC5,AI5,AO5,AU5,BA5,BG5,K5)</f>
        <v>#NAME?</v>
      </c>
      <c r="BL5" s="5" t="e">
        <f t="shared" ref="BL5:BL21" ca="1" si="22">BJ5+BK5</f>
        <v>#NAME?</v>
      </c>
    </row>
    <row r="6" spans="1:64">
      <c r="A6" s="19" t="s">
        <v>7</v>
      </c>
      <c r="B6" s="5" t="e">
        <f ca="1">-_xll.DBRW(#REF!,$A6,#REF!,B$2,#REF!,#REF!,#REF!)</f>
        <v>#NAME?</v>
      </c>
      <c r="C6" s="31" t="e">
        <f ca="1">-_xll.DBRW(#REF!,$A6,#REF!,C$2,#REF!,#REF!,#REF!)</f>
        <v>#NAME?</v>
      </c>
      <c r="D6" s="5" t="e">
        <f t="shared" ca="1" si="0"/>
        <v>#NAME?</v>
      </c>
      <c r="E6" s="31" t="e">
        <f ca="1">-_xll.DBRW(#REF!,$A6,#REF!,E$2,#REF!,#REF!,#REF!)</f>
        <v>#NAME?</v>
      </c>
      <c r="F6" s="31" t="e">
        <f t="shared" ca="1" si="10"/>
        <v>#NAME?</v>
      </c>
      <c r="H6" s="5" t="e">
        <f ca="1">-_xll.DBRW(#REF!,$A6,#REF!,H$2,#REF!,#REF!,#REF!)</f>
        <v>#NAME?</v>
      </c>
      <c r="I6" s="31" t="e">
        <f ca="1">-_xll.DBRW(#REF!,$A6,#REF!,I$2,#REF!,#REF!,#REF!)</f>
        <v>#NAME?</v>
      </c>
      <c r="J6" s="5" t="e">
        <f t="shared" ca="1" si="1"/>
        <v>#NAME?</v>
      </c>
      <c r="K6" s="31" t="e">
        <f ca="1">-_xll.DBRW(#REF!,$A6,#REF!,K$2,#REF!,#REF!,#REF!)</f>
        <v>#NAME?</v>
      </c>
      <c r="L6" s="31" t="e">
        <f t="shared" ca="1" si="11"/>
        <v>#NAME?</v>
      </c>
      <c r="N6" s="5" t="e">
        <f ca="1">-_xll.DBRW(#REF!,$A6,#REF!,N$2,#REF!,#REF!,#REF!)</f>
        <v>#NAME?</v>
      </c>
      <c r="O6" s="31" t="e">
        <f ca="1">-_xll.DBRW(#REF!,$A6,#REF!,O$2,#REF!,#REF!,#REF!)</f>
        <v>#NAME?</v>
      </c>
      <c r="P6" s="5" t="e">
        <f t="shared" ca="1" si="2"/>
        <v>#NAME?</v>
      </c>
      <c r="Q6" s="31" t="e">
        <f ca="1">-_xll.DBRW(#REF!,$A6,#REF!,Q$2,#REF!,#REF!,#REF!)</f>
        <v>#NAME?</v>
      </c>
      <c r="R6" s="31" t="e">
        <f t="shared" ca="1" si="12"/>
        <v>#NAME?</v>
      </c>
      <c r="T6" s="5" t="e">
        <f ca="1">-_xll.DBRW(#REF!,$A6,#REF!,T$2,#REF!,#REF!,#REF!)</f>
        <v>#NAME?</v>
      </c>
      <c r="U6" s="31" t="e">
        <f ca="1">-_xll.DBRW(#REF!,$A6,#REF!,U$2,#REF!,#REF!,#REF!)</f>
        <v>#NAME?</v>
      </c>
      <c r="V6" s="5" t="e">
        <f t="shared" ca="1" si="3"/>
        <v>#NAME?</v>
      </c>
      <c r="W6" s="31" t="e">
        <f ca="1">-_xll.DBRW(#REF!,$A6,#REF!,W$2,#REF!,#REF!,#REF!)</f>
        <v>#NAME?</v>
      </c>
      <c r="X6" s="31" t="e">
        <f t="shared" ca="1" si="13"/>
        <v>#NAME?</v>
      </c>
      <c r="Z6" s="5" t="e">
        <f ca="1">-_xll.DBRW(#REF!,$A6,#REF!,Z$2,#REF!,#REF!,#REF!)</f>
        <v>#NAME?</v>
      </c>
      <c r="AA6" s="31" t="e">
        <f ca="1">-_xll.DBRW(#REF!,$A6,#REF!,AA$2,#REF!,#REF!,#REF!)</f>
        <v>#NAME?</v>
      </c>
      <c r="AB6" s="5" t="e">
        <f t="shared" ca="1" si="4"/>
        <v>#NAME?</v>
      </c>
      <c r="AC6" s="31" t="e">
        <f ca="1">-_xll.DBRW(#REF!,$A6,#REF!,AC$2,#REF!,#REF!,#REF!)</f>
        <v>#NAME?</v>
      </c>
      <c r="AD6" s="31" t="e">
        <f t="shared" ca="1" si="14"/>
        <v>#NAME?</v>
      </c>
      <c r="AF6" s="5" t="e">
        <f ca="1">-_xll.DBRW(#REF!,$A6,#REF!,AF$2,#REF!,#REF!,#REF!)</f>
        <v>#NAME?</v>
      </c>
      <c r="AG6" s="31" t="e">
        <f ca="1">-_xll.DBRW(#REF!,$A6,#REF!,AG$2,#REF!,#REF!,#REF!)</f>
        <v>#NAME?</v>
      </c>
      <c r="AH6" s="5" t="e">
        <f t="shared" ca="1" si="5"/>
        <v>#NAME?</v>
      </c>
      <c r="AI6" s="31" t="e">
        <f ca="1">-_xll.DBRW(#REF!,$A6,#REF!,AI$2,#REF!,#REF!,#REF!)</f>
        <v>#NAME?</v>
      </c>
      <c r="AJ6" s="31" t="e">
        <f t="shared" ca="1" si="15"/>
        <v>#NAME?</v>
      </c>
      <c r="AL6" s="5" t="e">
        <f ca="1">-_xll.DBRW(#REF!,$A6,#REF!,AL$2,#REF!,#REF!,#REF!)</f>
        <v>#NAME?</v>
      </c>
      <c r="AM6" s="31" t="e">
        <f ca="1">-_xll.DBRW(#REF!,$A6,#REF!,AM$2,#REF!,#REF!,#REF!)</f>
        <v>#NAME?</v>
      </c>
      <c r="AN6" s="5" t="e">
        <f t="shared" ca="1" si="6"/>
        <v>#NAME?</v>
      </c>
      <c r="AO6" s="31" t="e">
        <f ca="1">-_xll.DBRW(#REF!,$A6,#REF!,AO$2,#REF!,#REF!,#REF!)</f>
        <v>#NAME?</v>
      </c>
      <c r="AP6" s="31" t="e">
        <f t="shared" ca="1" si="16"/>
        <v>#NAME?</v>
      </c>
      <c r="AR6" s="20" t="e">
        <f ca="1">-_xll.DBRW(#REF!,$A6,#REF!,AR$2,#REF!,#REF!,#REF!)</f>
        <v>#NAME?</v>
      </c>
      <c r="AS6" s="36" t="e">
        <f ca="1">-_xll.DBRW(#REF!,$A6,#REF!,AS$2,#REF!,#REF!,#REF!)</f>
        <v>#NAME?</v>
      </c>
      <c r="AT6" s="20" t="e">
        <f t="shared" ca="1" si="7"/>
        <v>#NAME?</v>
      </c>
      <c r="AU6" s="31" t="e">
        <f ca="1">-_xll.DBRW(#REF!,$A6,#REF!,AU$2,#REF!,#REF!,#REF!)</f>
        <v>#NAME?</v>
      </c>
      <c r="AV6" s="31" t="e">
        <f t="shared" ca="1" si="17"/>
        <v>#NAME?</v>
      </c>
      <c r="AX6" s="20" t="e">
        <f ca="1">-_xll.DBRW(#REF!,$A6,#REF!,AX$2,#REF!,#REF!,#REF!)</f>
        <v>#NAME?</v>
      </c>
      <c r="AY6" s="36" t="e">
        <f ca="1">-_xll.DBRW(#REF!,$A6,#REF!,AY$2,#REF!,#REF!,#REF!)</f>
        <v>#NAME?</v>
      </c>
      <c r="AZ6" s="20" t="e">
        <f t="shared" ca="1" si="8"/>
        <v>#NAME?</v>
      </c>
      <c r="BA6" s="31" t="e">
        <f ca="1">-_xll.DBRW(#REF!,$A6,#REF!,BA$2,#REF!,#REF!,#REF!)</f>
        <v>#NAME?</v>
      </c>
      <c r="BB6" s="31" t="e">
        <f t="shared" ca="1" si="18"/>
        <v>#NAME?</v>
      </c>
      <c r="BD6" s="20" t="e">
        <f ca="1">-_xll.DBRW(#REF!,$A6,#REF!,BD$2,#REF!,#REF!,#REF!)</f>
        <v>#NAME?</v>
      </c>
      <c r="BE6" s="36" t="e">
        <f ca="1">-_xll.DBRW(#REF!,$A6,#REF!,BE$2,#REF!,#REF!,#REF!)</f>
        <v>#NAME?</v>
      </c>
      <c r="BF6" s="20" t="e">
        <f t="shared" ca="1" si="9"/>
        <v>#NAME?</v>
      </c>
      <c r="BG6" s="31" t="e">
        <f ca="1">-_xll.DBRW(#REF!,$A6,#REF!,BG$2,#REF!,#REF!,#REF!)</f>
        <v>#NAME?</v>
      </c>
      <c r="BH6" s="31" t="e">
        <f t="shared" ca="1" si="19"/>
        <v>#NAME?</v>
      </c>
      <c r="BJ6" s="20" t="e">
        <f t="shared" ca="1" si="20"/>
        <v>#NAME?</v>
      </c>
      <c r="BK6" s="20" t="e">
        <f t="shared" ca="1" si="21"/>
        <v>#NAME?</v>
      </c>
      <c r="BL6" s="5" t="e">
        <f t="shared" ca="1" si="22"/>
        <v>#NAME?</v>
      </c>
    </row>
    <row r="7" spans="1:64">
      <c r="A7" s="19" t="s">
        <v>8</v>
      </c>
      <c r="B7" s="5" t="e">
        <f ca="1">-_xll.DBRW(#REF!,$A7,#REF!,B$2,#REF!,#REF!,#REF!)</f>
        <v>#NAME?</v>
      </c>
      <c r="C7" s="31" t="e">
        <f ca="1">-_xll.DBRW(#REF!,$A7,#REF!,C$2,#REF!,#REF!,#REF!)</f>
        <v>#NAME?</v>
      </c>
      <c r="D7" s="5" t="e">
        <f t="shared" ca="1" si="0"/>
        <v>#NAME?</v>
      </c>
      <c r="E7" s="31" t="e">
        <f ca="1">-_xll.DBRW(#REF!,$A7,#REF!,E$2,#REF!,#REF!,#REF!)</f>
        <v>#NAME?</v>
      </c>
      <c r="F7" s="31" t="e">
        <f t="shared" ca="1" si="10"/>
        <v>#NAME?</v>
      </c>
      <c r="H7" s="5" t="e">
        <f ca="1">-_xll.DBRW(#REF!,$A7,#REF!,H$2,#REF!,#REF!,#REF!)</f>
        <v>#NAME?</v>
      </c>
      <c r="I7" s="31" t="e">
        <f ca="1">-_xll.DBRW(#REF!,$A7,#REF!,I$2,#REF!,#REF!,#REF!)</f>
        <v>#NAME?</v>
      </c>
      <c r="J7" s="5" t="e">
        <f t="shared" ca="1" si="1"/>
        <v>#NAME?</v>
      </c>
      <c r="K7" s="31" t="e">
        <f ca="1">-_xll.DBRW(#REF!,$A7,#REF!,K$2,#REF!,#REF!,#REF!)</f>
        <v>#NAME?</v>
      </c>
      <c r="L7" s="31" t="e">
        <f t="shared" ca="1" si="11"/>
        <v>#NAME?</v>
      </c>
      <c r="N7" s="5" t="e">
        <f ca="1">-_xll.DBRW(#REF!,$A7,#REF!,N$2,#REF!,#REF!,#REF!)</f>
        <v>#NAME?</v>
      </c>
      <c r="O7" s="31" t="e">
        <f ca="1">-_xll.DBRW(#REF!,$A7,#REF!,O$2,#REF!,#REF!,#REF!)</f>
        <v>#NAME?</v>
      </c>
      <c r="P7" s="5" t="e">
        <f t="shared" ca="1" si="2"/>
        <v>#NAME?</v>
      </c>
      <c r="Q7" s="31" t="e">
        <f ca="1">-_xll.DBRW(#REF!,$A7,#REF!,Q$2,#REF!,#REF!,#REF!)</f>
        <v>#NAME?</v>
      </c>
      <c r="R7" s="31" t="e">
        <f t="shared" ca="1" si="12"/>
        <v>#NAME?</v>
      </c>
      <c r="T7" s="5" t="e">
        <f ca="1">-_xll.DBRW(#REF!,$A7,#REF!,T$2,#REF!,#REF!,#REF!)</f>
        <v>#NAME?</v>
      </c>
      <c r="U7" s="31" t="e">
        <f ca="1">-_xll.DBRW(#REF!,$A7,#REF!,U$2,#REF!,#REF!,#REF!)</f>
        <v>#NAME?</v>
      </c>
      <c r="V7" s="5" t="e">
        <f t="shared" ca="1" si="3"/>
        <v>#NAME?</v>
      </c>
      <c r="W7" s="31" t="e">
        <f ca="1">-_xll.DBRW(#REF!,$A7,#REF!,W$2,#REF!,#REF!,#REF!)</f>
        <v>#NAME?</v>
      </c>
      <c r="X7" s="31" t="e">
        <f t="shared" ca="1" si="13"/>
        <v>#NAME?</v>
      </c>
      <c r="Z7" s="5" t="e">
        <f ca="1">-_xll.DBRW(#REF!,$A7,#REF!,Z$2,#REF!,#REF!,#REF!)</f>
        <v>#NAME?</v>
      </c>
      <c r="AA7" s="31" t="e">
        <f ca="1">-_xll.DBRW(#REF!,$A7,#REF!,AA$2,#REF!,#REF!,#REF!)</f>
        <v>#NAME?</v>
      </c>
      <c r="AB7" s="5" t="e">
        <f t="shared" ca="1" si="4"/>
        <v>#NAME?</v>
      </c>
      <c r="AC7" s="31" t="e">
        <f ca="1">-_xll.DBRW(#REF!,$A7,#REF!,AC$2,#REF!,#REF!,#REF!)</f>
        <v>#NAME?</v>
      </c>
      <c r="AD7" s="31" t="e">
        <f t="shared" ca="1" si="14"/>
        <v>#NAME?</v>
      </c>
      <c r="AF7" s="5" t="e">
        <f ca="1">-_xll.DBRW(#REF!,$A7,#REF!,AF$2,#REF!,#REF!,#REF!)</f>
        <v>#NAME?</v>
      </c>
      <c r="AG7" s="31" t="e">
        <f ca="1">-_xll.DBRW(#REF!,$A7,#REF!,AG$2,#REF!,#REF!,#REF!)</f>
        <v>#NAME?</v>
      </c>
      <c r="AH7" s="5" t="e">
        <f t="shared" ca="1" si="5"/>
        <v>#NAME?</v>
      </c>
      <c r="AI7" s="31" t="e">
        <f ca="1">-_xll.DBRW(#REF!,$A7,#REF!,AI$2,#REF!,#REF!,#REF!)</f>
        <v>#NAME?</v>
      </c>
      <c r="AJ7" s="31" t="e">
        <f t="shared" ca="1" si="15"/>
        <v>#NAME?</v>
      </c>
      <c r="AL7" s="5" t="e">
        <f ca="1">-_xll.DBRW(#REF!,$A7,#REF!,AL$2,#REF!,#REF!,#REF!)</f>
        <v>#NAME?</v>
      </c>
      <c r="AM7" s="31" t="e">
        <f ca="1">-_xll.DBRW(#REF!,$A7,#REF!,AM$2,#REF!,#REF!,#REF!)</f>
        <v>#NAME?</v>
      </c>
      <c r="AN7" s="5" t="e">
        <f t="shared" ca="1" si="6"/>
        <v>#NAME?</v>
      </c>
      <c r="AO7" s="31" t="e">
        <f ca="1">-_xll.DBRW(#REF!,$A7,#REF!,AO$2,#REF!,#REF!,#REF!)</f>
        <v>#NAME?</v>
      </c>
      <c r="AP7" s="31" t="e">
        <f t="shared" ca="1" si="16"/>
        <v>#NAME?</v>
      </c>
      <c r="AR7" s="20" t="e">
        <f ca="1">-_xll.DBRW(#REF!,$A7,#REF!,AR$2,#REF!,#REF!,#REF!)</f>
        <v>#NAME?</v>
      </c>
      <c r="AS7" s="36" t="e">
        <f ca="1">-_xll.DBRW(#REF!,$A7,#REF!,AS$2,#REF!,#REF!,#REF!)</f>
        <v>#NAME?</v>
      </c>
      <c r="AT7" s="20" t="e">
        <f t="shared" ca="1" si="7"/>
        <v>#NAME?</v>
      </c>
      <c r="AU7" s="31" t="e">
        <f ca="1">-_xll.DBRW(#REF!,$A7,#REF!,AU$2,#REF!,#REF!,#REF!)</f>
        <v>#NAME?</v>
      </c>
      <c r="AV7" s="31" t="e">
        <f t="shared" ca="1" si="17"/>
        <v>#NAME?</v>
      </c>
      <c r="AX7" s="20" t="e">
        <f ca="1">-_xll.DBRW(#REF!,$A7,#REF!,AX$2,#REF!,#REF!,#REF!)</f>
        <v>#NAME?</v>
      </c>
      <c r="AY7" s="36" t="e">
        <f ca="1">-_xll.DBRW(#REF!,$A7,#REF!,AY$2,#REF!,#REF!,#REF!)</f>
        <v>#NAME?</v>
      </c>
      <c r="AZ7" s="20" t="e">
        <f t="shared" ca="1" si="8"/>
        <v>#NAME?</v>
      </c>
      <c r="BA7" s="31" t="e">
        <f ca="1">-_xll.DBRW(#REF!,$A7,#REF!,BA$2,#REF!,#REF!,#REF!)</f>
        <v>#NAME?</v>
      </c>
      <c r="BB7" s="31" t="e">
        <f t="shared" ca="1" si="18"/>
        <v>#NAME?</v>
      </c>
      <c r="BD7" s="20" t="e">
        <f ca="1">-_xll.DBRW(#REF!,$A7,#REF!,BD$2,#REF!,#REF!,#REF!)</f>
        <v>#NAME?</v>
      </c>
      <c r="BE7" s="36" t="e">
        <f ca="1">-_xll.DBRW(#REF!,$A7,#REF!,BE$2,#REF!,#REF!,#REF!)</f>
        <v>#NAME?</v>
      </c>
      <c r="BF7" s="20" t="e">
        <f t="shared" ca="1" si="9"/>
        <v>#NAME?</v>
      </c>
      <c r="BG7" s="31" t="e">
        <f ca="1">-_xll.DBRW(#REF!,$A7,#REF!,BG$2,#REF!,#REF!,#REF!)</f>
        <v>#NAME?</v>
      </c>
      <c r="BH7" s="31" t="e">
        <f t="shared" ca="1" si="19"/>
        <v>#NAME?</v>
      </c>
      <c r="BJ7" s="20" t="e">
        <f t="shared" ca="1" si="20"/>
        <v>#NAME?</v>
      </c>
      <c r="BK7" s="20" t="e">
        <f t="shared" ca="1" si="21"/>
        <v>#NAME?</v>
      </c>
      <c r="BL7" s="5" t="e">
        <f t="shared" ca="1" si="22"/>
        <v>#NAME?</v>
      </c>
    </row>
    <row r="8" spans="1:64">
      <c r="A8" s="19" t="s">
        <v>9</v>
      </c>
      <c r="B8" s="5" t="e">
        <f ca="1">-_xll.DBRW(#REF!,$A8,#REF!,B$2,#REF!,#REF!,#REF!)</f>
        <v>#NAME?</v>
      </c>
      <c r="C8" s="31" t="e">
        <f ca="1">-_xll.DBRW(#REF!,$A8,#REF!,C$2,#REF!,#REF!,#REF!)</f>
        <v>#NAME?</v>
      </c>
      <c r="D8" s="5" t="e">
        <f t="shared" ca="1" si="0"/>
        <v>#NAME?</v>
      </c>
      <c r="E8" s="31" t="e">
        <f ca="1">-_xll.DBRW(#REF!,$A8,#REF!,E$2,#REF!,#REF!,#REF!)</f>
        <v>#NAME?</v>
      </c>
      <c r="F8" s="31" t="e">
        <f t="shared" ca="1" si="10"/>
        <v>#NAME?</v>
      </c>
      <c r="H8" s="5" t="e">
        <f ca="1">-_xll.DBRW(#REF!,$A8,#REF!,H$2,#REF!,#REF!,#REF!)</f>
        <v>#NAME?</v>
      </c>
      <c r="I8" s="31" t="e">
        <f ca="1">-_xll.DBRW(#REF!,$A8,#REF!,I$2,#REF!,#REF!,#REF!)</f>
        <v>#NAME?</v>
      </c>
      <c r="J8" s="5" t="e">
        <f t="shared" ca="1" si="1"/>
        <v>#NAME?</v>
      </c>
      <c r="K8" s="31" t="e">
        <f ca="1">-_xll.DBRW(#REF!,$A8,#REF!,K$2,#REF!,#REF!,#REF!)</f>
        <v>#NAME?</v>
      </c>
      <c r="L8" s="31" t="e">
        <f t="shared" ca="1" si="11"/>
        <v>#NAME?</v>
      </c>
      <c r="N8" s="5" t="e">
        <f ca="1">-_xll.DBRW(#REF!,$A8,#REF!,N$2,#REF!,#REF!,#REF!)</f>
        <v>#NAME?</v>
      </c>
      <c r="O8" s="31" t="e">
        <f ca="1">-_xll.DBRW(#REF!,$A8,#REF!,O$2,#REF!,#REF!,#REF!)</f>
        <v>#NAME?</v>
      </c>
      <c r="P8" s="5" t="e">
        <f t="shared" ca="1" si="2"/>
        <v>#NAME?</v>
      </c>
      <c r="Q8" s="31" t="e">
        <f ca="1">-_xll.DBRW(#REF!,$A8,#REF!,Q$2,#REF!,#REF!,#REF!)</f>
        <v>#NAME?</v>
      </c>
      <c r="R8" s="31" t="e">
        <f t="shared" ca="1" si="12"/>
        <v>#NAME?</v>
      </c>
      <c r="T8" s="5" t="e">
        <f ca="1">-_xll.DBRW(#REF!,$A8,#REF!,T$2,#REF!,#REF!,#REF!)</f>
        <v>#NAME?</v>
      </c>
      <c r="U8" s="31" t="e">
        <f ca="1">-_xll.DBRW(#REF!,$A8,#REF!,U$2,#REF!,#REF!,#REF!)</f>
        <v>#NAME?</v>
      </c>
      <c r="V8" s="5" t="e">
        <f t="shared" ca="1" si="3"/>
        <v>#NAME?</v>
      </c>
      <c r="W8" s="31" t="e">
        <f ca="1">-_xll.DBRW(#REF!,$A8,#REF!,W$2,#REF!,#REF!,#REF!)</f>
        <v>#NAME?</v>
      </c>
      <c r="X8" s="31" t="e">
        <f t="shared" ca="1" si="13"/>
        <v>#NAME?</v>
      </c>
      <c r="Z8" s="5" t="e">
        <f ca="1">-_xll.DBRW(#REF!,$A8,#REF!,Z$2,#REF!,#REF!,#REF!)</f>
        <v>#NAME?</v>
      </c>
      <c r="AA8" s="31" t="e">
        <f ca="1">-_xll.DBRW(#REF!,$A8,#REF!,AA$2,#REF!,#REF!,#REF!)</f>
        <v>#NAME?</v>
      </c>
      <c r="AB8" s="5" t="e">
        <f t="shared" ca="1" si="4"/>
        <v>#NAME?</v>
      </c>
      <c r="AC8" s="31" t="e">
        <f ca="1">-_xll.DBRW(#REF!,$A8,#REF!,AC$2,#REF!,#REF!,#REF!)</f>
        <v>#NAME?</v>
      </c>
      <c r="AD8" s="31" t="e">
        <f t="shared" ca="1" si="14"/>
        <v>#NAME?</v>
      </c>
      <c r="AF8" s="5" t="e">
        <f ca="1">-_xll.DBRW(#REF!,$A8,#REF!,AF$2,#REF!,#REF!,#REF!)</f>
        <v>#NAME?</v>
      </c>
      <c r="AG8" s="31" t="e">
        <f ca="1">-_xll.DBRW(#REF!,$A8,#REF!,AG$2,#REF!,#REF!,#REF!)</f>
        <v>#NAME?</v>
      </c>
      <c r="AH8" s="5" t="e">
        <f t="shared" ca="1" si="5"/>
        <v>#NAME?</v>
      </c>
      <c r="AI8" s="31" t="e">
        <f ca="1">-_xll.DBRW(#REF!,$A8,#REF!,AI$2,#REF!,#REF!,#REF!)</f>
        <v>#NAME?</v>
      </c>
      <c r="AJ8" s="31" t="e">
        <f t="shared" ca="1" si="15"/>
        <v>#NAME?</v>
      </c>
      <c r="AL8" s="5" t="e">
        <f ca="1">-_xll.DBRW(#REF!,$A8,#REF!,AL$2,#REF!,#REF!,#REF!)</f>
        <v>#NAME?</v>
      </c>
      <c r="AM8" s="31" t="e">
        <f ca="1">-_xll.DBRW(#REF!,$A8,#REF!,AM$2,#REF!,#REF!,#REF!)</f>
        <v>#NAME?</v>
      </c>
      <c r="AN8" s="5" t="e">
        <f t="shared" ca="1" si="6"/>
        <v>#NAME?</v>
      </c>
      <c r="AO8" s="31" t="e">
        <f ca="1">-_xll.DBRW(#REF!,$A8,#REF!,AO$2,#REF!,#REF!,#REF!)</f>
        <v>#NAME?</v>
      </c>
      <c r="AP8" s="31" t="e">
        <f t="shared" ca="1" si="16"/>
        <v>#NAME?</v>
      </c>
      <c r="AR8" s="20" t="e">
        <f ca="1">-_xll.DBRW(#REF!,$A8,#REF!,AR$2,#REF!,#REF!,#REF!)</f>
        <v>#NAME?</v>
      </c>
      <c r="AS8" s="36" t="e">
        <f ca="1">-_xll.DBRW(#REF!,$A8,#REF!,AS$2,#REF!,#REF!,#REF!)</f>
        <v>#NAME?</v>
      </c>
      <c r="AT8" s="20" t="e">
        <f t="shared" ca="1" si="7"/>
        <v>#NAME?</v>
      </c>
      <c r="AU8" s="31" t="e">
        <f ca="1">-_xll.DBRW(#REF!,$A8,#REF!,AU$2,#REF!,#REF!,#REF!)</f>
        <v>#NAME?</v>
      </c>
      <c r="AV8" s="31" t="e">
        <f t="shared" ca="1" si="17"/>
        <v>#NAME?</v>
      </c>
      <c r="AX8" s="20" t="e">
        <f ca="1">-_xll.DBRW(#REF!,$A8,#REF!,AX$2,#REF!,#REF!,#REF!)</f>
        <v>#NAME?</v>
      </c>
      <c r="AY8" s="36" t="e">
        <f ca="1">-_xll.DBRW(#REF!,$A8,#REF!,AY$2,#REF!,#REF!,#REF!)</f>
        <v>#NAME?</v>
      </c>
      <c r="AZ8" s="20" t="e">
        <f t="shared" ca="1" si="8"/>
        <v>#NAME?</v>
      </c>
      <c r="BA8" s="31" t="e">
        <f ca="1">-_xll.DBRW(#REF!,$A8,#REF!,BA$2,#REF!,#REF!,#REF!)</f>
        <v>#NAME?</v>
      </c>
      <c r="BB8" s="31" t="e">
        <f t="shared" ca="1" si="18"/>
        <v>#NAME?</v>
      </c>
      <c r="BD8" s="20" t="e">
        <f ca="1">-_xll.DBRW(#REF!,$A8,#REF!,BD$2,#REF!,#REF!,#REF!)</f>
        <v>#NAME?</v>
      </c>
      <c r="BE8" s="36" t="e">
        <f ca="1">-_xll.DBRW(#REF!,$A8,#REF!,BE$2,#REF!,#REF!,#REF!)</f>
        <v>#NAME?</v>
      </c>
      <c r="BF8" s="20" t="e">
        <f t="shared" ca="1" si="9"/>
        <v>#NAME?</v>
      </c>
      <c r="BG8" s="31" t="e">
        <f ca="1">-_xll.DBRW(#REF!,$A8,#REF!,BG$2,#REF!,#REF!,#REF!)</f>
        <v>#NAME?</v>
      </c>
      <c r="BH8" s="31" t="e">
        <f t="shared" ca="1" si="19"/>
        <v>#NAME?</v>
      </c>
      <c r="BJ8" s="20" t="e">
        <f t="shared" ca="1" si="20"/>
        <v>#NAME?</v>
      </c>
      <c r="BK8" s="20" t="e">
        <f t="shared" ca="1" si="21"/>
        <v>#NAME?</v>
      </c>
      <c r="BL8" s="5" t="e">
        <f t="shared" ca="1" si="22"/>
        <v>#NAME?</v>
      </c>
    </row>
    <row r="9" spans="1:64">
      <c r="A9" s="19" t="s">
        <v>10</v>
      </c>
      <c r="B9" s="5" t="e">
        <f ca="1">-_xll.DBRW(#REF!,$A9,#REF!,B$2,#REF!,#REF!,#REF!)</f>
        <v>#NAME?</v>
      </c>
      <c r="C9" s="31" t="e">
        <f ca="1">-_xll.DBRW(#REF!,$A9,#REF!,C$2,#REF!,#REF!,#REF!)</f>
        <v>#NAME?</v>
      </c>
      <c r="D9" s="5" t="e">
        <f t="shared" ca="1" si="0"/>
        <v>#NAME?</v>
      </c>
      <c r="E9" s="31" t="e">
        <f ca="1">-_xll.DBRW(#REF!,$A9,#REF!,E$2,#REF!,#REF!,#REF!)</f>
        <v>#NAME?</v>
      </c>
      <c r="F9" s="31" t="e">
        <f t="shared" ca="1" si="10"/>
        <v>#NAME?</v>
      </c>
      <c r="H9" s="5" t="e">
        <f ca="1">-_xll.DBRW(#REF!,$A9,#REF!,H$2,#REF!,#REF!,#REF!)</f>
        <v>#NAME?</v>
      </c>
      <c r="I9" s="31" t="e">
        <f ca="1">-_xll.DBRW(#REF!,$A9,#REF!,I$2,#REF!,#REF!,#REF!)</f>
        <v>#NAME?</v>
      </c>
      <c r="J9" s="5" t="e">
        <f t="shared" ca="1" si="1"/>
        <v>#NAME?</v>
      </c>
      <c r="K9" s="31" t="e">
        <f ca="1">-_xll.DBRW(#REF!,$A9,#REF!,K$2,#REF!,#REF!,#REF!)</f>
        <v>#NAME?</v>
      </c>
      <c r="L9" s="31" t="e">
        <f t="shared" ca="1" si="11"/>
        <v>#NAME?</v>
      </c>
      <c r="N9" s="5" t="e">
        <f ca="1">-_xll.DBRW(#REF!,$A9,#REF!,N$2,#REF!,#REF!,#REF!)</f>
        <v>#NAME?</v>
      </c>
      <c r="O9" s="31" t="e">
        <f ca="1">-_xll.DBRW(#REF!,$A9,#REF!,O$2,#REF!,#REF!,#REF!)</f>
        <v>#NAME?</v>
      </c>
      <c r="P9" s="5" t="e">
        <f t="shared" ca="1" si="2"/>
        <v>#NAME?</v>
      </c>
      <c r="Q9" s="31" t="e">
        <f ca="1">-_xll.DBRW(#REF!,$A9,#REF!,Q$2,#REF!,#REF!,#REF!)</f>
        <v>#NAME?</v>
      </c>
      <c r="R9" s="31" t="e">
        <f t="shared" ca="1" si="12"/>
        <v>#NAME?</v>
      </c>
      <c r="T9" s="5" t="e">
        <f ca="1">-_xll.DBRW(#REF!,$A9,#REF!,T$2,#REF!,#REF!,#REF!)</f>
        <v>#NAME?</v>
      </c>
      <c r="U9" s="31" t="e">
        <f ca="1">-_xll.DBRW(#REF!,$A9,#REF!,U$2,#REF!,#REF!,#REF!)</f>
        <v>#NAME?</v>
      </c>
      <c r="V9" s="5" t="e">
        <f t="shared" ca="1" si="3"/>
        <v>#NAME?</v>
      </c>
      <c r="W9" s="31" t="e">
        <f ca="1">-_xll.DBRW(#REF!,$A9,#REF!,W$2,#REF!,#REF!,#REF!)</f>
        <v>#NAME?</v>
      </c>
      <c r="X9" s="31" t="e">
        <f t="shared" ca="1" si="13"/>
        <v>#NAME?</v>
      </c>
      <c r="Z9" s="5" t="e">
        <f ca="1">-_xll.DBRW(#REF!,$A9,#REF!,Z$2,#REF!,#REF!,#REF!)</f>
        <v>#NAME?</v>
      </c>
      <c r="AA9" s="31" t="e">
        <f ca="1">-_xll.DBRW(#REF!,$A9,#REF!,AA$2,#REF!,#REF!,#REF!)</f>
        <v>#NAME?</v>
      </c>
      <c r="AB9" s="5" t="e">
        <f t="shared" ca="1" si="4"/>
        <v>#NAME?</v>
      </c>
      <c r="AC9" s="31" t="e">
        <f ca="1">-_xll.DBRW(#REF!,$A9,#REF!,AC$2,#REF!,#REF!,#REF!)</f>
        <v>#NAME?</v>
      </c>
      <c r="AD9" s="31" t="e">
        <f t="shared" ca="1" si="14"/>
        <v>#NAME?</v>
      </c>
      <c r="AF9" s="5" t="e">
        <f ca="1">-_xll.DBRW(#REF!,$A9,#REF!,AF$2,#REF!,#REF!,#REF!)</f>
        <v>#NAME?</v>
      </c>
      <c r="AG9" s="31" t="e">
        <f ca="1">-_xll.DBRW(#REF!,$A9,#REF!,AG$2,#REF!,#REF!,#REF!)</f>
        <v>#NAME?</v>
      </c>
      <c r="AH9" s="5" t="e">
        <f t="shared" ca="1" si="5"/>
        <v>#NAME?</v>
      </c>
      <c r="AI9" s="31" t="e">
        <f ca="1">-_xll.DBRW(#REF!,$A9,#REF!,AI$2,#REF!,#REF!,#REF!)</f>
        <v>#NAME?</v>
      </c>
      <c r="AJ9" s="31" t="e">
        <f t="shared" ca="1" si="15"/>
        <v>#NAME?</v>
      </c>
      <c r="AL9" s="5" t="e">
        <f ca="1">-_xll.DBRW(#REF!,$A9,#REF!,AL$2,#REF!,#REF!,#REF!)</f>
        <v>#NAME?</v>
      </c>
      <c r="AM9" s="31" t="e">
        <f ca="1">-_xll.DBRW(#REF!,$A9,#REF!,AM$2,#REF!,#REF!,#REF!)</f>
        <v>#NAME?</v>
      </c>
      <c r="AN9" s="5" t="e">
        <f t="shared" ca="1" si="6"/>
        <v>#NAME?</v>
      </c>
      <c r="AO9" s="31" t="e">
        <f ca="1">-_xll.DBRW(#REF!,$A9,#REF!,AO$2,#REF!,#REF!,#REF!)</f>
        <v>#NAME?</v>
      </c>
      <c r="AP9" s="31" t="e">
        <f t="shared" ca="1" si="16"/>
        <v>#NAME?</v>
      </c>
      <c r="AR9" s="20" t="e">
        <f ca="1">-_xll.DBRW(#REF!,$A9,#REF!,AR$2,#REF!,#REF!,#REF!)</f>
        <v>#NAME?</v>
      </c>
      <c r="AS9" s="36" t="e">
        <f ca="1">-_xll.DBRW(#REF!,$A9,#REF!,AS$2,#REF!,#REF!,#REF!)</f>
        <v>#NAME?</v>
      </c>
      <c r="AT9" s="20" t="e">
        <f t="shared" ca="1" si="7"/>
        <v>#NAME?</v>
      </c>
      <c r="AU9" s="31" t="e">
        <f ca="1">-_xll.DBRW(#REF!,$A9,#REF!,AU$2,#REF!,#REF!,#REF!)</f>
        <v>#NAME?</v>
      </c>
      <c r="AV9" s="31" t="e">
        <f t="shared" ca="1" si="17"/>
        <v>#NAME?</v>
      </c>
      <c r="AX9" s="20" t="e">
        <f ca="1">-_xll.DBRW(#REF!,$A9,#REF!,AX$2,#REF!,#REF!,#REF!)</f>
        <v>#NAME?</v>
      </c>
      <c r="AY9" s="36" t="e">
        <f ca="1">-_xll.DBRW(#REF!,$A9,#REF!,AY$2,#REF!,#REF!,#REF!)</f>
        <v>#NAME?</v>
      </c>
      <c r="AZ9" s="20" t="e">
        <f t="shared" ca="1" si="8"/>
        <v>#NAME?</v>
      </c>
      <c r="BA9" s="31" t="e">
        <f ca="1">-_xll.DBRW(#REF!,$A9,#REF!,BA$2,#REF!,#REF!,#REF!)</f>
        <v>#NAME?</v>
      </c>
      <c r="BB9" s="31" t="e">
        <f t="shared" ca="1" si="18"/>
        <v>#NAME?</v>
      </c>
      <c r="BD9" s="20" t="e">
        <f ca="1">-_xll.DBRW(#REF!,$A9,#REF!,BD$2,#REF!,#REF!,#REF!)</f>
        <v>#NAME?</v>
      </c>
      <c r="BE9" s="36" t="e">
        <f ca="1">-_xll.DBRW(#REF!,$A9,#REF!,BE$2,#REF!,#REF!,#REF!)</f>
        <v>#NAME?</v>
      </c>
      <c r="BF9" s="20" t="e">
        <f t="shared" ca="1" si="9"/>
        <v>#NAME?</v>
      </c>
      <c r="BG9" s="31" t="e">
        <f ca="1">-_xll.DBRW(#REF!,$A9,#REF!,BG$2,#REF!,#REF!,#REF!)</f>
        <v>#NAME?</v>
      </c>
      <c r="BH9" s="31" t="e">
        <f t="shared" ca="1" si="19"/>
        <v>#NAME?</v>
      </c>
      <c r="BJ9" s="20" t="e">
        <f t="shared" ca="1" si="20"/>
        <v>#NAME?</v>
      </c>
      <c r="BK9" s="20" t="e">
        <f t="shared" ca="1" si="21"/>
        <v>#NAME?</v>
      </c>
      <c r="BL9" s="5" t="e">
        <f t="shared" ca="1" si="22"/>
        <v>#NAME?</v>
      </c>
    </row>
    <row r="10" spans="1:64">
      <c r="A10" s="19" t="s">
        <v>11</v>
      </c>
      <c r="B10" s="5" t="e">
        <f ca="1">-_xll.DBRW(#REF!,$A10,#REF!,B$2,#REF!,#REF!,#REF!)</f>
        <v>#NAME?</v>
      </c>
      <c r="C10" s="31" t="e">
        <f ca="1">-_xll.DBRW(#REF!,$A10,#REF!,C$2,#REF!,#REF!,#REF!)</f>
        <v>#NAME?</v>
      </c>
      <c r="D10" s="5" t="e">
        <f t="shared" ca="1" si="0"/>
        <v>#NAME?</v>
      </c>
      <c r="E10" s="31" t="e">
        <f ca="1">-_xll.DBRW(#REF!,$A10,#REF!,E$2,#REF!,#REF!,#REF!)</f>
        <v>#NAME?</v>
      </c>
      <c r="F10" s="31" t="e">
        <f t="shared" ca="1" si="10"/>
        <v>#NAME?</v>
      </c>
      <c r="H10" s="5" t="e">
        <f ca="1">-_xll.DBRW(#REF!,$A10,#REF!,H$2,#REF!,#REF!,#REF!)</f>
        <v>#NAME?</v>
      </c>
      <c r="I10" s="31" t="e">
        <f ca="1">-_xll.DBRW(#REF!,$A10,#REF!,I$2,#REF!,#REF!,#REF!)</f>
        <v>#NAME?</v>
      </c>
      <c r="J10" s="5" t="e">
        <f t="shared" ca="1" si="1"/>
        <v>#NAME?</v>
      </c>
      <c r="K10" s="31" t="e">
        <f ca="1">-_xll.DBRW(#REF!,$A10,#REF!,K$2,#REF!,#REF!,#REF!)</f>
        <v>#NAME?</v>
      </c>
      <c r="L10" s="31" t="e">
        <f t="shared" ca="1" si="11"/>
        <v>#NAME?</v>
      </c>
      <c r="N10" s="5" t="e">
        <f ca="1">-_xll.DBRW(#REF!,$A10,#REF!,N$2,#REF!,#REF!,#REF!)</f>
        <v>#NAME?</v>
      </c>
      <c r="O10" s="31" t="e">
        <f ca="1">-_xll.DBRW(#REF!,$A10,#REF!,O$2,#REF!,#REF!,#REF!)</f>
        <v>#NAME?</v>
      </c>
      <c r="P10" s="5" t="e">
        <f t="shared" ca="1" si="2"/>
        <v>#NAME?</v>
      </c>
      <c r="Q10" s="31" t="e">
        <f ca="1">-_xll.DBRW(#REF!,$A10,#REF!,Q$2,#REF!,#REF!,#REF!)</f>
        <v>#NAME?</v>
      </c>
      <c r="R10" s="31" t="e">
        <f t="shared" ca="1" si="12"/>
        <v>#NAME?</v>
      </c>
      <c r="T10" s="5" t="e">
        <f ca="1">-_xll.DBRW(#REF!,$A10,#REF!,T$2,#REF!,#REF!,#REF!)</f>
        <v>#NAME?</v>
      </c>
      <c r="U10" s="31" t="e">
        <f ca="1">-_xll.DBRW(#REF!,$A10,#REF!,U$2,#REF!,#REF!,#REF!)</f>
        <v>#NAME?</v>
      </c>
      <c r="V10" s="5" t="e">
        <f t="shared" ca="1" si="3"/>
        <v>#NAME?</v>
      </c>
      <c r="W10" s="31" t="e">
        <f ca="1">-_xll.DBRW(#REF!,$A10,#REF!,W$2,#REF!,#REF!,#REF!)</f>
        <v>#NAME?</v>
      </c>
      <c r="X10" s="31" t="e">
        <f t="shared" ca="1" si="13"/>
        <v>#NAME?</v>
      </c>
      <c r="Z10" s="5" t="e">
        <f ca="1">-_xll.DBRW(#REF!,$A10,#REF!,Z$2,#REF!,#REF!,#REF!)</f>
        <v>#NAME?</v>
      </c>
      <c r="AA10" s="31" t="e">
        <f ca="1">-_xll.DBRW(#REF!,$A10,#REF!,AA$2,#REF!,#REF!,#REF!)</f>
        <v>#NAME?</v>
      </c>
      <c r="AB10" s="5" t="e">
        <f t="shared" ca="1" si="4"/>
        <v>#NAME?</v>
      </c>
      <c r="AC10" s="31" t="e">
        <f ca="1">-_xll.DBRW(#REF!,$A10,#REF!,AC$2,#REF!,#REF!,#REF!)</f>
        <v>#NAME?</v>
      </c>
      <c r="AD10" s="31" t="e">
        <f t="shared" ca="1" si="14"/>
        <v>#NAME?</v>
      </c>
      <c r="AF10" s="5" t="e">
        <f ca="1">-_xll.DBRW(#REF!,$A10,#REF!,AF$2,#REF!,#REF!,#REF!)</f>
        <v>#NAME?</v>
      </c>
      <c r="AG10" s="31" t="e">
        <f ca="1">-_xll.DBRW(#REF!,$A10,#REF!,AG$2,#REF!,#REF!,#REF!)</f>
        <v>#NAME?</v>
      </c>
      <c r="AH10" s="5" t="e">
        <f t="shared" ca="1" si="5"/>
        <v>#NAME?</v>
      </c>
      <c r="AI10" s="31" t="e">
        <f ca="1">-_xll.DBRW(#REF!,$A10,#REF!,AI$2,#REF!,#REF!,#REF!)</f>
        <v>#NAME?</v>
      </c>
      <c r="AJ10" s="31" t="e">
        <f t="shared" ca="1" si="15"/>
        <v>#NAME?</v>
      </c>
      <c r="AL10" s="5" t="e">
        <f ca="1">-_xll.DBRW(#REF!,$A10,#REF!,AL$2,#REF!,#REF!,#REF!)</f>
        <v>#NAME?</v>
      </c>
      <c r="AM10" s="31" t="e">
        <f ca="1">-_xll.DBRW(#REF!,$A10,#REF!,AM$2,#REF!,#REF!,#REF!)</f>
        <v>#NAME?</v>
      </c>
      <c r="AN10" s="5" t="e">
        <f t="shared" ca="1" si="6"/>
        <v>#NAME?</v>
      </c>
      <c r="AO10" s="31" t="e">
        <f ca="1">-_xll.DBRW(#REF!,$A10,#REF!,AO$2,#REF!,#REF!,#REF!)</f>
        <v>#NAME?</v>
      </c>
      <c r="AP10" s="31" t="e">
        <f t="shared" ca="1" si="16"/>
        <v>#NAME?</v>
      </c>
      <c r="AR10" s="20" t="e">
        <f ca="1">-_xll.DBRW(#REF!,$A10,#REF!,AR$2,#REF!,#REF!,#REF!)</f>
        <v>#NAME?</v>
      </c>
      <c r="AS10" s="36" t="e">
        <f ca="1">-_xll.DBRW(#REF!,$A10,#REF!,AS$2,#REF!,#REF!,#REF!)</f>
        <v>#NAME?</v>
      </c>
      <c r="AT10" s="20" t="e">
        <f t="shared" ca="1" si="7"/>
        <v>#NAME?</v>
      </c>
      <c r="AU10" s="31" t="e">
        <f ca="1">-_xll.DBRW(#REF!,$A10,#REF!,AU$2,#REF!,#REF!,#REF!)</f>
        <v>#NAME?</v>
      </c>
      <c r="AV10" s="31" t="e">
        <f t="shared" ca="1" si="17"/>
        <v>#NAME?</v>
      </c>
      <c r="AX10" s="20" t="e">
        <f ca="1">-_xll.DBRW(#REF!,$A10,#REF!,AX$2,#REF!,#REF!,#REF!)</f>
        <v>#NAME?</v>
      </c>
      <c r="AY10" s="36" t="e">
        <f ca="1">-_xll.DBRW(#REF!,$A10,#REF!,AY$2,#REF!,#REF!,#REF!)</f>
        <v>#NAME?</v>
      </c>
      <c r="AZ10" s="20" t="e">
        <f t="shared" ca="1" si="8"/>
        <v>#NAME?</v>
      </c>
      <c r="BA10" s="31" t="e">
        <f ca="1">-_xll.DBRW(#REF!,$A10,#REF!,BA$2,#REF!,#REF!,#REF!)</f>
        <v>#NAME?</v>
      </c>
      <c r="BB10" s="31" t="e">
        <f t="shared" ca="1" si="18"/>
        <v>#NAME?</v>
      </c>
      <c r="BD10" s="20" t="e">
        <f ca="1">-_xll.DBRW(#REF!,$A10,#REF!,BD$2,#REF!,#REF!,#REF!)</f>
        <v>#NAME?</v>
      </c>
      <c r="BE10" s="36" t="e">
        <f ca="1">-_xll.DBRW(#REF!,$A10,#REF!,BE$2,#REF!,#REF!,#REF!)</f>
        <v>#NAME?</v>
      </c>
      <c r="BF10" s="20" t="e">
        <f t="shared" ca="1" si="9"/>
        <v>#NAME?</v>
      </c>
      <c r="BG10" s="31" t="e">
        <f ca="1">-_xll.DBRW(#REF!,$A10,#REF!,BG$2,#REF!,#REF!,#REF!)</f>
        <v>#NAME?</v>
      </c>
      <c r="BH10" s="31" t="e">
        <f t="shared" ca="1" si="19"/>
        <v>#NAME?</v>
      </c>
      <c r="BJ10" s="20" t="e">
        <f t="shared" ca="1" si="20"/>
        <v>#NAME?</v>
      </c>
      <c r="BK10" s="20" t="e">
        <f t="shared" ca="1" si="21"/>
        <v>#NAME?</v>
      </c>
      <c r="BL10" s="5" t="e">
        <f t="shared" ca="1" si="22"/>
        <v>#NAME?</v>
      </c>
    </row>
    <row r="11" spans="1:64">
      <c r="A11" s="19" t="s">
        <v>12</v>
      </c>
      <c r="B11" s="5" t="e">
        <f ca="1">-_xll.DBRW(#REF!,$A11,#REF!,B$2,#REF!,#REF!,#REF!)</f>
        <v>#NAME?</v>
      </c>
      <c r="C11" s="31" t="e">
        <f ca="1">-_xll.DBRW(#REF!,$A11,#REF!,C$2,#REF!,#REF!,#REF!)</f>
        <v>#NAME?</v>
      </c>
      <c r="D11" s="5" t="e">
        <f t="shared" ca="1" si="0"/>
        <v>#NAME?</v>
      </c>
      <c r="E11" s="31" t="e">
        <f ca="1">-_xll.DBRW(#REF!,$A11,#REF!,E$2,#REF!,#REF!,#REF!)</f>
        <v>#NAME?</v>
      </c>
      <c r="F11" s="31" t="e">
        <f t="shared" ca="1" si="10"/>
        <v>#NAME?</v>
      </c>
      <c r="H11" s="5" t="e">
        <f ca="1">-_xll.DBRW(#REF!,$A11,#REF!,H$2,#REF!,#REF!,#REF!)</f>
        <v>#NAME?</v>
      </c>
      <c r="I11" s="31" t="e">
        <f ca="1">-_xll.DBRW(#REF!,$A11,#REF!,I$2,#REF!,#REF!,#REF!)</f>
        <v>#NAME?</v>
      </c>
      <c r="J11" s="5" t="e">
        <f t="shared" ca="1" si="1"/>
        <v>#NAME?</v>
      </c>
      <c r="K11" s="31" t="e">
        <f ca="1">-_xll.DBRW(#REF!,$A11,#REF!,K$2,#REF!,#REF!,#REF!)</f>
        <v>#NAME?</v>
      </c>
      <c r="L11" s="31" t="e">
        <f t="shared" ca="1" si="11"/>
        <v>#NAME?</v>
      </c>
      <c r="N11" s="5" t="e">
        <f ca="1">-_xll.DBRW(#REF!,$A11,#REF!,N$2,#REF!,#REF!,#REF!)</f>
        <v>#NAME?</v>
      </c>
      <c r="O11" s="31" t="e">
        <f ca="1">-_xll.DBRW(#REF!,$A11,#REF!,O$2,#REF!,#REF!,#REF!)</f>
        <v>#NAME?</v>
      </c>
      <c r="P11" s="5" t="e">
        <f t="shared" ca="1" si="2"/>
        <v>#NAME?</v>
      </c>
      <c r="Q11" s="31" t="e">
        <f ca="1">-_xll.DBRW(#REF!,$A11,#REF!,Q$2,#REF!,#REF!,#REF!)</f>
        <v>#NAME?</v>
      </c>
      <c r="R11" s="31" t="e">
        <f t="shared" ca="1" si="12"/>
        <v>#NAME?</v>
      </c>
      <c r="T11" s="5" t="e">
        <f ca="1">-_xll.DBRW(#REF!,$A11,#REF!,T$2,#REF!,#REF!,#REF!)</f>
        <v>#NAME?</v>
      </c>
      <c r="U11" s="31" t="e">
        <f ca="1">-_xll.DBRW(#REF!,$A11,#REF!,U$2,#REF!,#REF!,#REF!)</f>
        <v>#NAME?</v>
      </c>
      <c r="V11" s="5" t="e">
        <f t="shared" ca="1" si="3"/>
        <v>#NAME?</v>
      </c>
      <c r="W11" s="31" t="e">
        <f ca="1">-_xll.DBRW(#REF!,$A11,#REF!,W$2,#REF!,#REF!,#REF!)</f>
        <v>#NAME?</v>
      </c>
      <c r="X11" s="31" t="e">
        <f t="shared" ca="1" si="13"/>
        <v>#NAME?</v>
      </c>
      <c r="Z11" s="5" t="e">
        <f ca="1">-_xll.DBRW(#REF!,$A11,#REF!,Z$2,#REF!,#REF!,#REF!)</f>
        <v>#NAME?</v>
      </c>
      <c r="AA11" s="31" t="e">
        <f ca="1">-_xll.DBRW(#REF!,$A11,#REF!,AA$2,#REF!,#REF!,#REF!)</f>
        <v>#NAME?</v>
      </c>
      <c r="AB11" s="5" t="e">
        <f t="shared" ca="1" si="4"/>
        <v>#NAME?</v>
      </c>
      <c r="AC11" s="31" t="e">
        <f ca="1">-_xll.DBRW(#REF!,$A11,#REF!,AC$2,#REF!,#REF!,#REF!)</f>
        <v>#NAME?</v>
      </c>
      <c r="AD11" s="31" t="e">
        <f t="shared" ca="1" si="14"/>
        <v>#NAME?</v>
      </c>
      <c r="AF11" s="5" t="e">
        <f ca="1">-_xll.DBRW(#REF!,$A11,#REF!,AF$2,#REF!,#REF!,#REF!)</f>
        <v>#NAME?</v>
      </c>
      <c r="AG11" s="31" t="e">
        <f ca="1">-_xll.DBRW(#REF!,$A11,#REF!,AG$2,#REF!,#REF!,#REF!)</f>
        <v>#NAME?</v>
      </c>
      <c r="AH11" s="5" t="e">
        <f t="shared" ca="1" si="5"/>
        <v>#NAME?</v>
      </c>
      <c r="AI11" s="31" t="e">
        <f ca="1">-_xll.DBRW(#REF!,$A11,#REF!,AI$2,#REF!,#REF!,#REF!)</f>
        <v>#NAME?</v>
      </c>
      <c r="AJ11" s="31" t="e">
        <f t="shared" ca="1" si="15"/>
        <v>#NAME?</v>
      </c>
      <c r="AL11" s="5" t="e">
        <f ca="1">-_xll.DBRW(#REF!,$A11,#REF!,AL$2,#REF!,#REF!,#REF!)</f>
        <v>#NAME?</v>
      </c>
      <c r="AM11" s="31" t="e">
        <f ca="1">-_xll.DBRW(#REF!,$A11,#REF!,AM$2,#REF!,#REF!,#REF!)</f>
        <v>#NAME?</v>
      </c>
      <c r="AN11" s="5" t="e">
        <f t="shared" ca="1" si="6"/>
        <v>#NAME?</v>
      </c>
      <c r="AO11" s="31" t="e">
        <f ca="1">-_xll.DBRW(#REF!,$A11,#REF!,AO$2,#REF!,#REF!,#REF!)</f>
        <v>#NAME?</v>
      </c>
      <c r="AP11" s="31" t="e">
        <f t="shared" ca="1" si="16"/>
        <v>#NAME?</v>
      </c>
      <c r="AR11" s="20" t="e">
        <f ca="1">-_xll.DBRW(#REF!,$A11,#REF!,AR$2,#REF!,#REF!,#REF!)</f>
        <v>#NAME?</v>
      </c>
      <c r="AS11" s="36" t="e">
        <f ca="1">-_xll.DBRW(#REF!,$A11,#REF!,AS$2,#REF!,#REF!,#REF!)</f>
        <v>#NAME?</v>
      </c>
      <c r="AT11" s="20" t="e">
        <f t="shared" ca="1" si="7"/>
        <v>#NAME?</v>
      </c>
      <c r="AU11" s="31" t="e">
        <f ca="1">-_xll.DBRW(#REF!,$A11,#REF!,AU$2,#REF!,#REF!,#REF!)</f>
        <v>#NAME?</v>
      </c>
      <c r="AV11" s="31" t="e">
        <f t="shared" ca="1" si="17"/>
        <v>#NAME?</v>
      </c>
      <c r="AX11" s="20" t="e">
        <f ca="1">-_xll.DBRW(#REF!,$A11,#REF!,AX$2,#REF!,#REF!,#REF!)</f>
        <v>#NAME?</v>
      </c>
      <c r="AY11" s="36" t="e">
        <f ca="1">-_xll.DBRW(#REF!,$A11,#REF!,AY$2,#REF!,#REF!,#REF!)</f>
        <v>#NAME?</v>
      </c>
      <c r="AZ11" s="20" t="e">
        <f t="shared" ca="1" si="8"/>
        <v>#NAME?</v>
      </c>
      <c r="BA11" s="31" t="e">
        <f ca="1">-_xll.DBRW(#REF!,$A11,#REF!,BA$2,#REF!,#REF!,#REF!)</f>
        <v>#NAME?</v>
      </c>
      <c r="BB11" s="31" t="e">
        <f t="shared" ca="1" si="18"/>
        <v>#NAME?</v>
      </c>
      <c r="BD11" s="20" t="e">
        <f ca="1">-_xll.DBRW(#REF!,$A11,#REF!,BD$2,#REF!,#REF!,#REF!)</f>
        <v>#NAME?</v>
      </c>
      <c r="BE11" s="36" t="e">
        <f ca="1">-_xll.DBRW(#REF!,$A11,#REF!,BE$2,#REF!,#REF!,#REF!)</f>
        <v>#NAME?</v>
      </c>
      <c r="BF11" s="20" t="e">
        <f t="shared" ca="1" si="9"/>
        <v>#NAME?</v>
      </c>
      <c r="BG11" s="31" t="e">
        <f ca="1">-_xll.DBRW(#REF!,$A11,#REF!,BG$2,#REF!,#REF!,#REF!)</f>
        <v>#NAME?</v>
      </c>
      <c r="BH11" s="31" t="e">
        <f t="shared" ca="1" si="19"/>
        <v>#NAME?</v>
      </c>
      <c r="BJ11" s="20" t="e">
        <f t="shared" ca="1" si="20"/>
        <v>#NAME?</v>
      </c>
      <c r="BK11" s="20" t="e">
        <f t="shared" ca="1" si="21"/>
        <v>#NAME?</v>
      </c>
      <c r="BL11" s="5" t="e">
        <f t="shared" ca="1" si="22"/>
        <v>#NAME?</v>
      </c>
    </row>
    <row r="12" spans="1:64">
      <c r="A12" s="19" t="s">
        <v>13</v>
      </c>
      <c r="B12" s="5" t="e">
        <f ca="1">-_xll.DBRW(#REF!,$A12,#REF!,B$2,#REF!,#REF!,#REF!)</f>
        <v>#NAME?</v>
      </c>
      <c r="C12" s="31" t="e">
        <f ca="1">-_xll.DBRW(#REF!,$A12,#REF!,C$2,#REF!,#REF!,#REF!)</f>
        <v>#NAME?</v>
      </c>
      <c r="D12" s="5" t="e">
        <f t="shared" ca="1" si="0"/>
        <v>#NAME?</v>
      </c>
      <c r="E12" s="31" t="e">
        <f ca="1">-_xll.DBRW(#REF!,$A12,#REF!,E$2,#REF!,#REF!,#REF!)</f>
        <v>#NAME?</v>
      </c>
      <c r="F12" s="31" t="e">
        <f t="shared" ca="1" si="10"/>
        <v>#NAME?</v>
      </c>
      <c r="H12" s="5" t="e">
        <f ca="1">-_xll.DBRW(#REF!,$A12,#REF!,H$2,#REF!,#REF!,#REF!)</f>
        <v>#NAME?</v>
      </c>
      <c r="I12" s="31" t="e">
        <f ca="1">-_xll.DBRW(#REF!,$A12,#REF!,I$2,#REF!,#REF!,#REF!)</f>
        <v>#NAME?</v>
      </c>
      <c r="J12" s="5" t="e">
        <f t="shared" ca="1" si="1"/>
        <v>#NAME?</v>
      </c>
      <c r="K12" s="31" t="e">
        <f ca="1">-_xll.DBRW(#REF!,$A12,#REF!,K$2,#REF!,#REF!,#REF!)</f>
        <v>#NAME?</v>
      </c>
      <c r="L12" s="31" t="e">
        <f t="shared" ca="1" si="11"/>
        <v>#NAME?</v>
      </c>
      <c r="N12" s="5" t="e">
        <f ca="1">-_xll.DBRW(#REF!,$A12,#REF!,N$2,#REF!,#REF!,#REF!)</f>
        <v>#NAME?</v>
      </c>
      <c r="O12" s="31" t="e">
        <f ca="1">-_xll.DBRW(#REF!,$A12,#REF!,O$2,#REF!,#REF!,#REF!)</f>
        <v>#NAME?</v>
      </c>
      <c r="P12" s="5" t="e">
        <f t="shared" ca="1" si="2"/>
        <v>#NAME?</v>
      </c>
      <c r="Q12" s="31" t="e">
        <f ca="1">-_xll.DBRW(#REF!,$A12,#REF!,Q$2,#REF!,#REF!,#REF!)</f>
        <v>#NAME?</v>
      </c>
      <c r="R12" s="31" t="e">
        <f t="shared" ca="1" si="12"/>
        <v>#NAME?</v>
      </c>
      <c r="T12" s="5" t="e">
        <f ca="1">-_xll.DBRW(#REF!,$A12,#REF!,T$2,#REF!,#REF!,#REF!)</f>
        <v>#NAME?</v>
      </c>
      <c r="U12" s="31" t="e">
        <f ca="1">-_xll.DBRW(#REF!,$A12,#REF!,U$2,#REF!,#REF!,#REF!)</f>
        <v>#NAME?</v>
      </c>
      <c r="V12" s="5" t="e">
        <f t="shared" ca="1" si="3"/>
        <v>#NAME?</v>
      </c>
      <c r="W12" s="31" t="e">
        <f ca="1">-_xll.DBRW(#REF!,$A12,#REF!,W$2,#REF!,#REF!,#REF!)</f>
        <v>#NAME?</v>
      </c>
      <c r="X12" s="31" t="e">
        <f t="shared" ca="1" si="13"/>
        <v>#NAME?</v>
      </c>
      <c r="Z12" s="5" t="e">
        <f ca="1">-_xll.DBRW(#REF!,$A12,#REF!,Z$2,#REF!,#REF!,#REF!)</f>
        <v>#NAME?</v>
      </c>
      <c r="AA12" s="31" t="e">
        <f ca="1">-_xll.DBRW(#REF!,$A12,#REF!,AA$2,#REF!,#REF!,#REF!)</f>
        <v>#NAME?</v>
      </c>
      <c r="AB12" s="5" t="e">
        <f t="shared" ca="1" si="4"/>
        <v>#NAME?</v>
      </c>
      <c r="AC12" s="31" t="e">
        <f ca="1">-_xll.DBRW(#REF!,$A12,#REF!,AC$2,#REF!,#REF!,#REF!)</f>
        <v>#NAME?</v>
      </c>
      <c r="AD12" s="31" t="e">
        <f t="shared" ca="1" si="14"/>
        <v>#NAME?</v>
      </c>
      <c r="AF12" s="5" t="e">
        <f ca="1">-_xll.DBRW(#REF!,$A12,#REF!,AF$2,#REF!,#REF!,#REF!)</f>
        <v>#NAME?</v>
      </c>
      <c r="AG12" s="31" t="e">
        <f ca="1">-_xll.DBRW(#REF!,$A12,#REF!,AG$2,#REF!,#REF!,#REF!)</f>
        <v>#NAME?</v>
      </c>
      <c r="AH12" s="5" t="e">
        <f t="shared" ca="1" si="5"/>
        <v>#NAME?</v>
      </c>
      <c r="AI12" s="31" t="e">
        <f ca="1">-_xll.DBRW(#REF!,$A12,#REF!,AI$2,#REF!,#REF!,#REF!)</f>
        <v>#NAME?</v>
      </c>
      <c r="AJ12" s="31" t="e">
        <f t="shared" ca="1" si="15"/>
        <v>#NAME?</v>
      </c>
      <c r="AL12" s="5" t="e">
        <f ca="1">-_xll.DBRW(#REF!,$A12,#REF!,AL$2,#REF!,#REF!,#REF!)</f>
        <v>#NAME?</v>
      </c>
      <c r="AM12" s="31" t="e">
        <f ca="1">-_xll.DBRW(#REF!,$A12,#REF!,AM$2,#REF!,#REF!,#REF!)</f>
        <v>#NAME?</v>
      </c>
      <c r="AN12" s="5" t="e">
        <f t="shared" ca="1" si="6"/>
        <v>#NAME?</v>
      </c>
      <c r="AO12" s="31" t="e">
        <f ca="1">-_xll.DBRW(#REF!,$A12,#REF!,AO$2,#REF!,#REF!,#REF!)</f>
        <v>#NAME?</v>
      </c>
      <c r="AP12" s="31" t="e">
        <f t="shared" ca="1" si="16"/>
        <v>#NAME?</v>
      </c>
      <c r="AR12" s="20" t="e">
        <f ca="1">-_xll.DBRW(#REF!,$A12,#REF!,AR$2,#REF!,#REF!,#REF!)</f>
        <v>#NAME?</v>
      </c>
      <c r="AS12" s="36" t="e">
        <f ca="1">-_xll.DBRW(#REF!,$A12,#REF!,AS$2,#REF!,#REF!,#REF!)</f>
        <v>#NAME?</v>
      </c>
      <c r="AT12" s="20" t="e">
        <f t="shared" ca="1" si="7"/>
        <v>#NAME?</v>
      </c>
      <c r="AU12" s="31" t="e">
        <f ca="1">-_xll.DBRW(#REF!,$A12,#REF!,AU$2,#REF!,#REF!,#REF!)</f>
        <v>#NAME?</v>
      </c>
      <c r="AV12" s="31" t="e">
        <f t="shared" ca="1" si="17"/>
        <v>#NAME?</v>
      </c>
      <c r="AX12" s="38" t="e">
        <f ca="1">-_xll.DBRW(#REF!,$A12,#REF!,AX$2,#REF!,#REF!,#REF!)</f>
        <v>#NAME?</v>
      </c>
      <c r="AY12" s="38" t="e">
        <f ca="1">-_xll.DBRW(#REF!,$A12,#REF!,AY$2,#REF!,#REF!,#REF!)</f>
        <v>#NAME?</v>
      </c>
      <c r="AZ12" s="38" t="e">
        <f t="shared" ca="1" si="8"/>
        <v>#NAME?</v>
      </c>
      <c r="BA12" s="39" t="e">
        <f ca="1">-_xll.DBRW(#REF!,$A12,#REF!,BA$2,#REF!,#REF!,#REF!)</f>
        <v>#NAME?</v>
      </c>
      <c r="BB12" s="39" t="e">
        <f t="shared" ca="1" si="18"/>
        <v>#NAME?</v>
      </c>
      <c r="BD12" s="20" t="e">
        <f ca="1">-_xll.DBRW(#REF!,$A12,#REF!,BD$2,#REF!,#REF!,#REF!)</f>
        <v>#NAME?</v>
      </c>
      <c r="BE12" s="36" t="e">
        <f ca="1">-_xll.DBRW(#REF!,$A12,#REF!,BE$2,#REF!,#REF!,#REF!)</f>
        <v>#NAME?</v>
      </c>
      <c r="BF12" s="20" t="e">
        <f t="shared" ca="1" si="9"/>
        <v>#NAME?</v>
      </c>
      <c r="BG12" s="31" t="e">
        <f ca="1">-_xll.DBRW(#REF!,$A12,#REF!,BG$2,#REF!,#REF!,#REF!)</f>
        <v>#NAME?</v>
      </c>
      <c r="BH12" s="31" t="e">
        <f t="shared" ca="1" si="19"/>
        <v>#NAME?</v>
      </c>
      <c r="BJ12" s="20" t="e">
        <f t="shared" ca="1" si="20"/>
        <v>#NAME?</v>
      </c>
      <c r="BK12" s="20" t="e">
        <f t="shared" ca="1" si="21"/>
        <v>#NAME?</v>
      </c>
      <c r="BL12" s="5" t="e">
        <f t="shared" ca="1" si="22"/>
        <v>#NAME?</v>
      </c>
    </row>
    <row r="13" spans="1:64">
      <c r="A13" s="19" t="s">
        <v>14</v>
      </c>
      <c r="B13" s="5" t="e">
        <f ca="1">-_xll.DBRW(#REF!,$A13,#REF!,B$2,#REF!,#REF!,#REF!)</f>
        <v>#NAME?</v>
      </c>
      <c r="C13" s="31" t="e">
        <f ca="1">-_xll.DBRW(#REF!,$A13,#REF!,C$2,#REF!,#REF!,#REF!)</f>
        <v>#NAME?</v>
      </c>
      <c r="D13" s="5" t="e">
        <f t="shared" ca="1" si="0"/>
        <v>#NAME?</v>
      </c>
      <c r="E13" s="31" t="e">
        <f ca="1">-_xll.DBRW(#REF!,$A13,#REF!,E$2,#REF!,#REF!,#REF!)</f>
        <v>#NAME?</v>
      </c>
      <c r="F13" s="31" t="e">
        <f t="shared" ca="1" si="10"/>
        <v>#NAME?</v>
      </c>
      <c r="H13" s="5" t="e">
        <f ca="1">-_xll.DBRW(#REF!,$A13,#REF!,H$2,#REF!,#REF!,#REF!)</f>
        <v>#NAME?</v>
      </c>
      <c r="I13" s="31" t="e">
        <f ca="1">-_xll.DBRW(#REF!,$A13,#REF!,I$2,#REF!,#REF!,#REF!)</f>
        <v>#NAME?</v>
      </c>
      <c r="J13" s="5" t="e">
        <f t="shared" ca="1" si="1"/>
        <v>#NAME?</v>
      </c>
      <c r="K13" s="31" t="e">
        <f ca="1">-_xll.DBRW(#REF!,$A13,#REF!,K$2,#REF!,#REF!,#REF!)</f>
        <v>#NAME?</v>
      </c>
      <c r="L13" s="31" t="e">
        <f t="shared" ca="1" si="11"/>
        <v>#NAME?</v>
      </c>
      <c r="N13" s="5" t="e">
        <f ca="1">-_xll.DBRW(#REF!,$A13,#REF!,N$2,#REF!,#REF!,#REF!)</f>
        <v>#NAME?</v>
      </c>
      <c r="O13" s="31" t="e">
        <f ca="1">-_xll.DBRW(#REF!,$A13,#REF!,O$2,#REF!,#REF!,#REF!)</f>
        <v>#NAME?</v>
      </c>
      <c r="P13" s="5" t="e">
        <f t="shared" ca="1" si="2"/>
        <v>#NAME?</v>
      </c>
      <c r="Q13" s="31" t="e">
        <f ca="1">-_xll.DBRW(#REF!,$A13,#REF!,Q$2,#REF!,#REF!,#REF!)</f>
        <v>#NAME?</v>
      </c>
      <c r="R13" s="31" t="e">
        <f t="shared" ca="1" si="12"/>
        <v>#NAME?</v>
      </c>
      <c r="T13" s="5" t="e">
        <f ca="1">-_xll.DBRW(#REF!,$A13,#REF!,T$2,#REF!,#REF!,#REF!)</f>
        <v>#NAME?</v>
      </c>
      <c r="U13" s="31" t="e">
        <f ca="1">-_xll.DBRW(#REF!,$A13,#REF!,U$2,#REF!,#REF!,#REF!)</f>
        <v>#NAME?</v>
      </c>
      <c r="V13" s="5" t="e">
        <f t="shared" ca="1" si="3"/>
        <v>#NAME?</v>
      </c>
      <c r="W13" s="31" t="e">
        <f ca="1">-_xll.DBRW(#REF!,$A13,#REF!,W$2,#REF!,#REF!,#REF!)</f>
        <v>#NAME?</v>
      </c>
      <c r="X13" s="31" t="e">
        <f t="shared" ca="1" si="13"/>
        <v>#NAME?</v>
      </c>
      <c r="Z13" s="5" t="e">
        <f ca="1">-_xll.DBRW(#REF!,$A13,#REF!,Z$2,#REF!,#REF!,#REF!)</f>
        <v>#NAME?</v>
      </c>
      <c r="AA13" s="31" t="e">
        <f ca="1">-_xll.DBRW(#REF!,$A13,#REF!,AA$2,#REF!,#REF!,#REF!)</f>
        <v>#NAME?</v>
      </c>
      <c r="AB13" s="5" t="e">
        <f t="shared" ca="1" si="4"/>
        <v>#NAME?</v>
      </c>
      <c r="AC13" s="31" t="e">
        <f ca="1">-_xll.DBRW(#REF!,$A13,#REF!,AC$2,#REF!,#REF!,#REF!)</f>
        <v>#NAME?</v>
      </c>
      <c r="AD13" s="31" t="e">
        <f t="shared" ca="1" si="14"/>
        <v>#NAME?</v>
      </c>
      <c r="AF13" s="5" t="e">
        <f ca="1">-_xll.DBRW(#REF!,$A13,#REF!,AF$2,#REF!,#REF!,#REF!)</f>
        <v>#NAME?</v>
      </c>
      <c r="AG13" s="31" t="e">
        <f ca="1">-_xll.DBRW(#REF!,$A13,#REF!,AG$2,#REF!,#REF!,#REF!)</f>
        <v>#NAME?</v>
      </c>
      <c r="AH13" s="5" t="e">
        <f t="shared" ca="1" si="5"/>
        <v>#NAME?</v>
      </c>
      <c r="AI13" s="31" t="e">
        <f ca="1">-_xll.DBRW(#REF!,$A13,#REF!,AI$2,#REF!,#REF!,#REF!)</f>
        <v>#NAME?</v>
      </c>
      <c r="AJ13" s="31" t="e">
        <f t="shared" ca="1" si="15"/>
        <v>#NAME?</v>
      </c>
      <c r="AL13" s="5" t="e">
        <f ca="1">-_xll.DBRW(#REF!,$A13,#REF!,AL$2,#REF!,#REF!,#REF!)</f>
        <v>#NAME?</v>
      </c>
      <c r="AM13" s="31" t="e">
        <f ca="1">-_xll.DBRW(#REF!,$A13,#REF!,AM$2,#REF!,#REF!,#REF!)</f>
        <v>#NAME?</v>
      </c>
      <c r="AN13" s="5" t="e">
        <f t="shared" ca="1" si="6"/>
        <v>#NAME?</v>
      </c>
      <c r="AO13" s="31" t="e">
        <f ca="1">-_xll.DBRW(#REF!,$A13,#REF!,AO$2,#REF!,#REF!,#REF!)</f>
        <v>#NAME?</v>
      </c>
      <c r="AP13" s="31" t="e">
        <f t="shared" ca="1" si="16"/>
        <v>#NAME?</v>
      </c>
      <c r="AR13" s="20" t="e">
        <f ca="1">-_xll.DBRW(#REF!,$A13,#REF!,AR$2,#REF!,#REF!,#REF!)</f>
        <v>#NAME?</v>
      </c>
      <c r="AS13" s="36" t="e">
        <f ca="1">-_xll.DBRW(#REF!,$A13,#REF!,AS$2,#REF!,#REF!,#REF!)</f>
        <v>#NAME?</v>
      </c>
      <c r="AT13" s="20" t="e">
        <f t="shared" ca="1" si="7"/>
        <v>#NAME?</v>
      </c>
      <c r="AU13" s="31" t="e">
        <f ca="1">-_xll.DBRW(#REF!,$A13,#REF!,AU$2,#REF!,#REF!,#REF!)</f>
        <v>#NAME?</v>
      </c>
      <c r="AV13" s="31" t="e">
        <f t="shared" ca="1" si="17"/>
        <v>#NAME?</v>
      </c>
      <c r="AX13" s="20" t="e">
        <f ca="1">-_xll.DBRW(#REF!,$A13,#REF!,AX$2,#REF!,#REF!,#REF!)</f>
        <v>#NAME?</v>
      </c>
      <c r="AY13" s="36" t="e">
        <f ca="1">-_xll.DBRW(#REF!,$A13,#REF!,AY$2,#REF!,#REF!,#REF!)</f>
        <v>#NAME?</v>
      </c>
      <c r="AZ13" s="20" t="e">
        <f t="shared" ca="1" si="8"/>
        <v>#NAME?</v>
      </c>
      <c r="BA13" s="31" t="e">
        <f ca="1">-_xll.DBRW(#REF!,$A13,#REF!,BA$2,#REF!,#REF!,#REF!)</f>
        <v>#NAME?</v>
      </c>
      <c r="BB13" s="31" t="e">
        <f t="shared" ca="1" si="18"/>
        <v>#NAME?</v>
      </c>
      <c r="BD13" s="20" t="e">
        <f ca="1">-_xll.DBRW(#REF!,$A13,#REF!,BD$2,#REF!,#REF!,#REF!)</f>
        <v>#NAME?</v>
      </c>
      <c r="BE13" s="36" t="e">
        <f ca="1">-_xll.DBRW(#REF!,$A13,#REF!,BE$2,#REF!,#REF!,#REF!)</f>
        <v>#NAME?</v>
      </c>
      <c r="BF13" s="20" t="e">
        <f t="shared" ca="1" si="9"/>
        <v>#NAME?</v>
      </c>
      <c r="BG13" s="31" t="e">
        <f ca="1">-_xll.DBRW(#REF!,$A13,#REF!,BG$2,#REF!,#REF!,#REF!)</f>
        <v>#NAME?</v>
      </c>
      <c r="BH13" s="31" t="e">
        <f t="shared" ca="1" si="19"/>
        <v>#NAME?</v>
      </c>
      <c r="BJ13" s="20" t="e">
        <f t="shared" ca="1" si="20"/>
        <v>#NAME?</v>
      </c>
      <c r="BK13" s="20" t="e">
        <f t="shared" ca="1" si="21"/>
        <v>#NAME?</v>
      </c>
      <c r="BL13" s="5" t="e">
        <f t="shared" ca="1" si="22"/>
        <v>#NAME?</v>
      </c>
    </row>
    <row r="14" spans="1:64">
      <c r="A14" s="19" t="s">
        <v>15</v>
      </c>
      <c r="B14" s="5" t="e">
        <f ca="1">-_xll.DBRW(#REF!,$A14,#REF!,B$2,#REF!,#REF!,#REF!)</f>
        <v>#NAME?</v>
      </c>
      <c r="C14" s="31" t="e">
        <f ca="1">-_xll.DBRW(#REF!,$A14,#REF!,C$2,#REF!,#REF!,#REF!)</f>
        <v>#NAME?</v>
      </c>
      <c r="D14" s="5" t="e">
        <f t="shared" ca="1" si="0"/>
        <v>#NAME?</v>
      </c>
      <c r="E14" s="31" t="e">
        <f ca="1">-_xll.DBRW(#REF!,$A14,#REF!,E$2,#REF!,#REF!,#REF!)</f>
        <v>#NAME?</v>
      </c>
      <c r="F14" s="31" t="e">
        <f t="shared" ca="1" si="10"/>
        <v>#NAME?</v>
      </c>
      <c r="H14" s="5" t="e">
        <f ca="1">-_xll.DBRW(#REF!,$A14,#REF!,H$2,#REF!,#REF!,#REF!)</f>
        <v>#NAME?</v>
      </c>
      <c r="I14" s="31" t="e">
        <f ca="1">-_xll.DBRW(#REF!,$A14,#REF!,I$2,#REF!,#REF!,#REF!)</f>
        <v>#NAME?</v>
      </c>
      <c r="J14" s="5" t="e">
        <f t="shared" ca="1" si="1"/>
        <v>#NAME?</v>
      </c>
      <c r="K14" s="31" t="e">
        <f ca="1">-_xll.DBRW(#REF!,$A14,#REF!,K$2,#REF!,#REF!,#REF!)</f>
        <v>#NAME?</v>
      </c>
      <c r="L14" s="31" t="e">
        <f t="shared" ca="1" si="11"/>
        <v>#NAME?</v>
      </c>
      <c r="N14" s="5" t="e">
        <f ca="1">-_xll.DBRW(#REF!,$A14,#REF!,N$2,#REF!,#REF!,#REF!)</f>
        <v>#NAME?</v>
      </c>
      <c r="O14" s="31" t="e">
        <f ca="1">-_xll.DBRW(#REF!,$A14,#REF!,O$2,#REF!,#REF!,#REF!)</f>
        <v>#NAME?</v>
      </c>
      <c r="P14" s="5" t="e">
        <f t="shared" ca="1" si="2"/>
        <v>#NAME?</v>
      </c>
      <c r="Q14" s="31" t="e">
        <f ca="1">-_xll.DBRW(#REF!,$A14,#REF!,Q$2,#REF!,#REF!,#REF!)</f>
        <v>#NAME?</v>
      </c>
      <c r="R14" s="31" t="e">
        <f t="shared" ca="1" si="12"/>
        <v>#NAME?</v>
      </c>
      <c r="T14" s="5" t="e">
        <f ca="1">-_xll.DBRW(#REF!,$A14,#REF!,T$2,#REF!,#REF!,#REF!)</f>
        <v>#NAME?</v>
      </c>
      <c r="U14" s="31" t="e">
        <f ca="1">-_xll.DBRW(#REF!,$A14,#REF!,U$2,#REF!,#REF!,#REF!)</f>
        <v>#NAME?</v>
      </c>
      <c r="V14" s="5" t="e">
        <f t="shared" ca="1" si="3"/>
        <v>#NAME?</v>
      </c>
      <c r="W14" s="31" t="e">
        <f ca="1">-_xll.DBRW(#REF!,$A14,#REF!,W$2,#REF!,#REF!,#REF!)</f>
        <v>#NAME?</v>
      </c>
      <c r="X14" s="31" t="e">
        <f t="shared" ca="1" si="13"/>
        <v>#NAME?</v>
      </c>
      <c r="Z14" s="5" t="e">
        <f ca="1">-_xll.DBRW(#REF!,$A14,#REF!,Z$2,#REF!,#REF!,#REF!)</f>
        <v>#NAME?</v>
      </c>
      <c r="AA14" s="31" t="e">
        <f ca="1">-_xll.DBRW(#REF!,$A14,#REF!,AA$2,#REF!,#REF!,#REF!)</f>
        <v>#NAME?</v>
      </c>
      <c r="AB14" s="5" t="e">
        <f t="shared" ca="1" si="4"/>
        <v>#NAME?</v>
      </c>
      <c r="AC14" s="31" t="e">
        <f ca="1">-_xll.DBRW(#REF!,$A14,#REF!,AC$2,#REF!,#REF!,#REF!)</f>
        <v>#NAME?</v>
      </c>
      <c r="AD14" s="31" t="e">
        <f t="shared" ca="1" si="14"/>
        <v>#NAME?</v>
      </c>
      <c r="AF14" s="5" t="e">
        <f ca="1">-_xll.DBRW(#REF!,$A14,#REF!,AF$2,#REF!,#REF!,#REF!)</f>
        <v>#NAME?</v>
      </c>
      <c r="AG14" s="31" t="e">
        <f ca="1">-_xll.DBRW(#REF!,$A14,#REF!,AG$2,#REF!,#REF!,#REF!)</f>
        <v>#NAME?</v>
      </c>
      <c r="AH14" s="5" t="e">
        <f t="shared" ca="1" si="5"/>
        <v>#NAME?</v>
      </c>
      <c r="AI14" s="31" t="e">
        <f ca="1">-_xll.DBRW(#REF!,$A14,#REF!,AI$2,#REF!,#REF!,#REF!)</f>
        <v>#NAME?</v>
      </c>
      <c r="AJ14" s="31" t="e">
        <f t="shared" ca="1" si="15"/>
        <v>#NAME?</v>
      </c>
      <c r="AL14" s="5" t="e">
        <f ca="1">-_xll.DBRW(#REF!,$A14,#REF!,AL$2,#REF!,#REF!,#REF!)</f>
        <v>#NAME?</v>
      </c>
      <c r="AM14" s="31" t="e">
        <f ca="1">-_xll.DBRW(#REF!,$A14,#REF!,AM$2,#REF!,#REF!,#REF!)</f>
        <v>#NAME?</v>
      </c>
      <c r="AN14" s="5" t="e">
        <f t="shared" ca="1" si="6"/>
        <v>#NAME?</v>
      </c>
      <c r="AO14" s="31" t="e">
        <f ca="1">-_xll.DBRW(#REF!,$A14,#REF!,AO$2,#REF!,#REF!,#REF!)</f>
        <v>#NAME?</v>
      </c>
      <c r="AP14" s="31" t="e">
        <f t="shared" ca="1" si="16"/>
        <v>#NAME?</v>
      </c>
      <c r="AR14" s="20" t="e">
        <f ca="1">-_xll.DBRW(#REF!,$A14,#REF!,AR$2,#REF!,#REF!,#REF!)</f>
        <v>#NAME?</v>
      </c>
      <c r="AS14" s="36" t="e">
        <f ca="1">-_xll.DBRW(#REF!,$A14,#REF!,AS$2,#REF!,#REF!,#REF!)</f>
        <v>#NAME?</v>
      </c>
      <c r="AT14" s="20" t="e">
        <f t="shared" ca="1" si="7"/>
        <v>#NAME?</v>
      </c>
      <c r="AU14" s="31" t="e">
        <f ca="1">-_xll.DBRW(#REF!,$A14,#REF!,AU$2,#REF!,#REF!,#REF!)</f>
        <v>#NAME?</v>
      </c>
      <c r="AV14" s="31" t="e">
        <f t="shared" ca="1" si="17"/>
        <v>#NAME?</v>
      </c>
      <c r="AX14" s="20" t="e">
        <f ca="1">-_xll.DBRW(#REF!,$A14,#REF!,AX$2,#REF!,#REF!,#REF!)</f>
        <v>#NAME?</v>
      </c>
      <c r="AY14" s="36" t="e">
        <f ca="1">-_xll.DBRW(#REF!,$A14,#REF!,AY$2,#REF!,#REF!,#REF!)</f>
        <v>#NAME?</v>
      </c>
      <c r="AZ14" s="20" t="e">
        <f t="shared" ca="1" si="8"/>
        <v>#NAME?</v>
      </c>
      <c r="BA14" s="31" t="e">
        <f ca="1">-_xll.DBRW(#REF!,$A14,#REF!,BA$2,#REF!,#REF!,#REF!)</f>
        <v>#NAME?</v>
      </c>
      <c r="BB14" s="31" t="e">
        <f t="shared" ca="1" si="18"/>
        <v>#NAME?</v>
      </c>
      <c r="BD14" s="20" t="e">
        <f ca="1">-_xll.DBRW(#REF!,$A14,#REF!,BD$2,#REF!,#REF!,#REF!)</f>
        <v>#NAME?</v>
      </c>
      <c r="BE14" s="36" t="e">
        <f ca="1">-_xll.DBRW(#REF!,$A14,#REF!,BE$2,#REF!,#REF!,#REF!)</f>
        <v>#NAME?</v>
      </c>
      <c r="BF14" s="20" t="e">
        <f t="shared" ca="1" si="9"/>
        <v>#NAME?</v>
      </c>
      <c r="BG14" s="31" t="e">
        <f ca="1">-_xll.DBRW(#REF!,$A14,#REF!,BG$2,#REF!,#REF!,#REF!)</f>
        <v>#NAME?</v>
      </c>
      <c r="BH14" s="31" t="e">
        <f t="shared" ca="1" si="19"/>
        <v>#NAME?</v>
      </c>
      <c r="BJ14" s="20" t="e">
        <f t="shared" ca="1" si="20"/>
        <v>#NAME?</v>
      </c>
      <c r="BK14" s="20" t="e">
        <f t="shared" ca="1" si="21"/>
        <v>#NAME?</v>
      </c>
      <c r="BL14" s="5" t="e">
        <f t="shared" ca="1" si="22"/>
        <v>#NAME?</v>
      </c>
    </row>
    <row r="15" spans="1:64">
      <c r="A15" s="19" t="s">
        <v>16</v>
      </c>
      <c r="B15" s="5" t="e">
        <f ca="1">-_xll.DBRW(#REF!,$A15,#REF!,B$2,#REF!,#REF!,#REF!)</f>
        <v>#NAME?</v>
      </c>
      <c r="C15" s="31" t="e">
        <f ca="1">-_xll.DBRW(#REF!,$A15,#REF!,C$2,#REF!,#REF!,#REF!)</f>
        <v>#NAME?</v>
      </c>
      <c r="D15" s="5" t="e">
        <f t="shared" ca="1" si="0"/>
        <v>#NAME?</v>
      </c>
      <c r="E15" s="31" t="e">
        <f ca="1">-_xll.DBRW(#REF!,$A15,#REF!,E$2,#REF!,#REF!,#REF!)</f>
        <v>#NAME?</v>
      </c>
      <c r="F15" s="31" t="e">
        <f t="shared" ca="1" si="10"/>
        <v>#NAME?</v>
      </c>
      <c r="H15" s="5" t="e">
        <f ca="1">-_xll.DBRW(#REF!,$A15,#REF!,H$2,#REF!,#REF!,#REF!)</f>
        <v>#NAME?</v>
      </c>
      <c r="I15" s="31" t="e">
        <f ca="1">-_xll.DBRW(#REF!,$A15,#REF!,I$2,#REF!,#REF!,#REF!)</f>
        <v>#NAME?</v>
      </c>
      <c r="J15" s="5" t="e">
        <f t="shared" ca="1" si="1"/>
        <v>#NAME?</v>
      </c>
      <c r="K15" s="31" t="e">
        <f ca="1">-_xll.DBRW(#REF!,$A15,#REF!,K$2,#REF!,#REF!,#REF!)</f>
        <v>#NAME?</v>
      </c>
      <c r="L15" s="31" t="e">
        <f t="shared" ca="1" si="11"/>
        <v>#NAME?</v>
      </c>
      <c r="N15" s="5" t="e">
        <f ca="1">-_xll.DBRW(#REF!,$A15,#REF!,N$2,#REF!,#REF!,#REF!)</f>
        <v>#NAME?</v>
      </c>
      <c r="O15" s="31" t="e">
        <f ca="1">-_xll.DBRW(#REF!,$A15,#REF!,O$2,#REF!,#REF!,#REF!)</f>
        <v>#NAME?</v>
      </c>
      <c r="P15" s="5" t="e">
        <f t="shared" ca="1" si="2"/>
        <v>#NAME?</v>
      </c>
      <c r="Q15" s="31" t="e">
        <f ca="1">-_xll.DBRW(#REF!,$A15,#REF!,Q$2,#REF!,#REF!,#REF!)</f>
        <v>#NAME?</v>
      </c>
      <c r="R15" s="31" t="e">
        <f t="shared" ca="1" si="12"/>
        <v>#NAME?</v>
      </c>
      <c r="T15" s="5" t="e">
        <f ca="1">-_xll.DBRW(#REF!,$A15,#REF!,T$2,#REF!,#REF!,#REF!)</f>
        <v>#NAME?</v>
      </c>
      <c r="U15" s="31" t="e">
        <f ca="1">-_xll.DBRW(#REF!,$A15,#REF!,U$2,#REF!,#REF!,#REF!)</f>
        <v>#NAME?</v>
      </c>
      <c r="V15" s="5" t="e">
        <f t="shared" ca="1" si="3"/>
        <v>#NAME?</v>
      </c>
      <c r="W15" s="31" t="e">
        <f ca="1">-_xll.DBRW(#REF!,$A15,#REF!,W$2,#REF!,#REF!,#REF!)</f>
        <v>#NAME?</v>
      </c>
      <c r="X15" s="31" t="e">
        <f t="shared" ca="1" si="13"/>
        <v>#NAME?</v>
      </c>
      <c r="Z15" s="5" t="e">
        <f ca="1">-_xll.DBRW(#REF!,$A15,#REF!,Z$2,#REF!,#REF!,#REF!)</f>
        <v>#NAME?</v>
      </c>
      <c r="AA15" s="31" t="e">
        <f ca="1">-_xll.DBRW(#REF!,$A15,#REF!,AA$2,#REF!,#REF!,#REF!)</f>
        <v>#NAME?</v>
      </c>
      <c r="AB15" s="5" t="e">
        <f t="shared" ca="1" si="4"/>
        <v>#NAME?</v>
      </c>
      <c r="AC15" s="31" t="e">
        <f ca="1">-_xll.DBRW(#REF!,$A15,#REF!,AC$2,#REF!,#REF!,#REF!)</f>
        <v>#NAME?</v>
      </c>
      <c r="AD15" s="31" t="e">
        <f t="shared" ca="1" si="14"/>
        <v>#NAME?</v>
      </c>
      <c r="AF15" s="5" t="e">
        <f ca="1">-_xll.DBRW(#REF!,$A15,#REF!,AF$2,#REF!,#REF!,#REF!)</f>
        <v>#NAME?</v>
      </c>
      <c r="AG15" s="31" t="e">
        <f ca="1">-_xll.DBRW(#REF!,$A15,#REF!,AG$2,#REF!,#REF!,#REF!)</f>
        <v>#NAME?</v>
      </c>
      <c r="AH15" s="5" t="e">
        <f t="shared" ca="1" si="5"/>
        <v>#NAME?</v>
      </c>
      <c r="AI15" s="31" t="e">
        <f ca="1">-_xll.DBRW(#REF!,$A15,#REF!,AI$2,#REF!,#REF!,#REF!)</f>
        <v>#NAME?</v>
      </c>
      <c r="AJ15" s="31" t="e">
        <f t="shared" ca="1" si="15"/>
        <v>#NAME?</v>
      </c>
      <c r="AL15" s="5" t="e">
        <f ca="1">-_xll.DBRW(#REF!,$A15,#REF!,AL$2,#REF!,#REF!,#REF!)</f>
        <v>#NAME?</v>
      </c>
      <c r="AM15" s="31" t="e">
        <f ca="1">-_xll.DBRW(#REF!,$A15,#REF!,AM$2,#REF!,#REF!,#REF!)</f>
        <v>#NAME?</v>
      </c>
      <c r="AN15" s="5" t="e">
        <f t="shared" ca="1" si="6"/>
        <v>#NAME?</v>
      </c>
      <c r="AO15" s="31" t="e">
        <f ca="1">-_xll.DBRW(#REF!,$A15,#REF!,AO$2,#REF!,#REF!,#REF!)</f>
        <v>#NAME?</v>
      </c>
      <c r="AP15" s="31" t="e">
        <f t="shared" ca="1" si="16"/>
        <v>#NAME?</v>
      </c>
      <c r="AR15" s="20" t="e">
        <f ca="1">-_xll.DBRW(#REF!,$A15,#REF!,AR$2,#REF!,#REF!,#REF!)</f>
        <v>#NAME?</v>
      </c>
      <c r="AS15" s="36" t="e">
        <f ca="1">-_xll.DBRW(#REF!,$A15,#REF!,AS$2,#REF!,#REF!,#REF!)</f>
        <v>#NAME?</v>
      </c>
      <c r="AT15" s="20" t="e">
        <f t="shared" ca="1" si="7"/>
        <v>#NAME?</v>
      </c>
      <c r="AU15" s="31" t="e">
        <f ca="1">-_xll.DBRW(#REF!,$A15,#REF!,AU$2,#REF!,#REF!,#REF!)</f>
        <v>#NAME?</v>
      </c>
      <c r="AV15" s="31" t="e">
        <f t="shared" ca="1" si="17"/>
        <v>#NAME?</v>
      </c>
      <c r="AX15" s="20" t="e">
        <f ca="1">-_xll.DBRW(#REF!,$A15,#REF!,AX$2,#REF!,#REF!,#REF!)</f>
        <v>#NAME?</v>
      </c>
      <c r="AY15" s="36" t="e">
        <f ca="1">-_xll.DBRW(#REF!,$A15,#REF!,AY$2,#REF!,#REF!,#REF!)</f>
        <v>#NAME?</v>
      </c>
      <c r="AZ15" s="20" t="e">
        <f t="shared" ca="1" si="8"/>
        <v>#NAME?</v>
      </c>
      <c r="BA15" s="31" t="e">
        <f ca="1">-_xll.DBRW(#REF!,$A15,#REF!,BA$2,#REF!,#REF!,#REF!)</f>
        <v>#NAME?</v>
      </c>
      <c r="BB15" s="31" t="e">
        <f t="shared" ca="1" si="18"/>
        <v>#NAME?</v>
      </c>
      <c r="BD15" s="20" t="e">
        <f ca="1">-_xll.DBRW(#REF!,$A15,#REF!,BD$2,#REF!,#REF!,#REF!)</f>
        <v>#NAME?</v>
      </c>
      <c r="BE15" s="36" t="e">
        <f ca="1">-_xll.DBRW(#REF!,$A15,#REF!,BE$2,#REF!,#REF!,#REF!)</f>
        <v>#NAME?</v>
      </c>
      <c r="BF15" s="20" t="e">
        <f t="shared" ca="1" si="9"/>
        <v>#NAME?</v>
      </c>
      <c r="BG15" s="31" t="e">
        <f ca="1">-_xll.DBRW(#REF!,$A15,#REF!,BG$2,#REF!,#REF!,#REF!)</f>
        <v>#NAME?</v>
      </c>
      <c r="BH15" s="31" t="e">
        <f t="shared" ca="1" si="19"/>
        <v>#NAME?</v>
      </c>
      <c r="BJ15" s="20" t="e">
        <f t="shared" ca="1" si="20"/>
        <v>#NAME?</v>
      </c>
      <c r="BK15" s="20" t="e">
        <f t="shared" ca="1" si="21"/>
        <v>#NAME?</v>
      </c>
      <c r="BL15" s="5" t="e">
        <f t="shared" ca="1" si="22"/>
        <v>#NAME?</v>
      </c>
    </row>
    <row r="16" spans="1:64">
      <c r="A16" s="19" t="s">
        <v>17</v>
      </c>
      <c r="B16" s="5" t="e">
        <f ca="1">-_xll.DBRW(#REF!,$A16,#REF!,B$2,#REF!,#REF!,#REF!)</f>
        <v>#NAME?</v>
      </c>
      <c r="C16" s="31" t="e">
        <f ca="1">-_xll.DBRW(#REF!,$A16,#REF!,C$2,#REF!,#REF!,#REF!)</f>
        <v>#NAME?</v>
      </c>
      <c r="D16" s="5" t="e">
        <f t="shared" ca="1" si="0"/>
        <v>#NAME?</v>
      </c>
      <c r="E16" s="31" t="e">
        <f ca="1">-_xll.DBRW(#REF!,$A16,#REF!,E$2,#REF!,#REF!,#REF!)</f>
        <v>#NAME?</v>
      </c>
      <c r="F16" s="31" t="e">
        <f t="shared" ca="1" si="10"/>
        <v>#NAME?</v>
      </c>
      <c r="H16" s="5" t="e">
        <f ca="1">-_xll.DBRW(#REF!,$A16,#REF!,H$2,#REF!,#REF!,#REF!)</f>
        <v>#NAME?</v>
      </c>
      <c r="I16" s="31" t="e">
        <f ca="1">-_xll.DBRW(#REF!,$A16,#REF!,I$2,#REF!,#REF!,#REF!)</f>
        <v>#NAME?</v>
      </c>
      <c r="J16" s="5" t="e">
        <f t="shared" ca="1" si="1"/>
        <v>#NAME?</v>
      </c>
      <c r="K16" s="31" t="e">
        <f ca="1">-_xll.DBRW(#REF!,$A16,#REF!,K$2,#REF!,#REF!,#REF!)</f>
        <v>#NAME?</v>
      </c>
      <c r="L16" s="31" t="e">
        <f t="shared" ca="1" si="11"/>
        <v>#NAME?</v>
      </c>
      <c r="N16" s="5" t="e">
        <f ca="1">-_xll.DBRW(#REF!,$A16,#REF!,N$2,#REF!,#REF!,#REF!)</f>
        <v>#NAME?</v>
      </c>
      <c r="O16" s="31" t="e">
        <f ca="1">-_xll.DBRW(#REF!,$A16,#REF!,O$2,#REF!,#REF!,#REF!)</f>
        <v>#NAME?</v>
      </c>
      <c r="P16" s="5" t="e">
        <f t="shared" ca="1" si="2"/>
        <v>#NAME?</v>
      </c>
      <c r="Q16" s="31" t="e">
        <f ca="1">-_xll.DBRW(#REF!,$A16,#REF!,Q$2,#REF!,#REF!,#REF!)</f>
        <v>#NAME?</v>
      </c>
      <c r="R16" s="31" t="e">
        <f t="shared" ca="1" si="12"/>
        <v>#NAME?</v>
      </c>
      <c r="T16" s="5" t="e">
        <f ca="1">-_xll.DBRW(#REF!,$A16,#REF!,T$2,#REF!,#REF!,#REF!)</f>
        <v>#NAME?</v>
      </c>
      <c r="U16" s="31" t="e">
        <f ca="1">-_xll.DBRW(#REF!,$A16,#REF!,U$2,#REF!,#REF!,#REF!)</f>
        <v>#NAME?</v>
      </c>
      <c r="V16" s="5" t="e">
        <f t="shared" ca="1" si="3"/>
        <v>#NAME?</v>
      </c>
      <c r="W16" s="31" t="e">
        <f ca="1">-_xll.DBRW(#REF!,$A16,#REF!,W$2,#REF!,#REF!,#REF!)</f>
        <v>#NAME?</v>
      </c>
      <c r="X16" s="31" t="e">
        <f t="shared" ca="1" si="13"/>
        <v>#NAME?</v>
      </c>
      <c r="Z16" s="5" t="e">
        <f ca="1">-_xll.DBRW(#REF!,$A16,#REF!,Z$2,#REF!,#REF!,#REF!)</f>
        <v>#NAME?</v>
      </c>
      <c r="AA16" s="31" t="e">
        <f ca="1">-_xll.DBRW(#REF!,$A16,#REF!,AA$2,#REF!,#REF!,#REF!)</f>
        <v>#NAME?</v>
      </c>
      <c r="AB16" s="5" t="e">
        <f t="shared" ca="1" si="4"/>
        <v>#NAME?</v>
      </c>
      <c r="AC16" s="31" t="e">
        <f ca="1">-_xll.DBRW(#REF!,$A16,#REF!,AC$2,#REF!,#REF!,#REF!)</f>
        <v>#NAME?</v>
      </c>
      <c r="AD16" s="31" t="e">
        <f t="shared" ca="1" si="14"/>
        <v>#NAME?</v>
      </c>
      <c r="AF16" s="5" t="e">
        <f ca="1">-_xll.DBRW(#REF!,$A16,#REF!,AF$2,#REF!,#REF!,#REF!)</f>
        <v>#NAME?</v>
      </c>
      <c r="AG16" s="31" t="e">
        <f ca="1">-_xll.DBRW(#REF!,$A16,#REF!,AG$2,#REF!,#REF!,#REF!)</f>
        <v>#NAME?</v>
      </c>
      <c r="AH16" s="5" t="e">
        <f t="shared" ca="1" si="5"/>
        <v>#NAME?</v>
      </c>
      <c r="AI16" s="31" t="e">
        <f ca="1">-_xll.DBRW(#REF!,$A16,#REF!,AI$2,#REF!,#REF!,#REF!)</f>
        <v>#NAME?</v>
      </c>
      <c r="AJ16" s="31" t="e">
        <f t="shared" ca="1" si="15"/>
        <v>#NAME?</v>
      </c>
      <c r="AL16" s="5" t="e">
        <f ca="1">-_xll.DBRW(#REF!,$A16,#REF!,AL$2,#REF!,#REF!,#REF!)</f>
        <v>#NAME?</v>
      </c>
      <c r="AM16" s="31" t="e">
        <f ca="1">-_xll.DBRW(#REF!,$A16,#REF!,AM$2,#REF!,#REF!,#REF!)</f>
        <v>#NAME?</v>
      </c>
      <c r="AN16" s="5" t="e">
        <f t="shared" ca="1" si="6"/>
        <v>#NAME?</v>
      </c>
      <c r="AO16" s="31" t="e">
        <f ca="1">-_xll.DBRW(#REF!,$A16,#REF!,AO$2,#REF!,#REF!,#REF!)</f>
        <v>#NAME?</v>
      </c>
      <c r="AP16" s="31" t="e">
        <f t="shared" ca="1" si="16"/>
        <v>#NAME?</v>
      </c>
      <c r="AR16" s="20" t="e">
        <f ca="1">-_xll.DBRW(#REF!,$A16,#REF!,AR$2,#REF!,#REF!,#REF!)</f>
        <v>#NAME?</v>
      </c>
      <c r="AS16" s="36" t="e">
        <f ca="1">-_xll.DBRW(#REF!,$A16,#REF!,AS$2,#REF!,#REF!,#REF!)</f>
        <v>#NAME?</v>
      </c>
      <c r="AT16" s="20" t="e">
        <f t="shared" ca="1" si="7"/>
        <v>#NAME?</v>
      </c>
      <c r="AU16" s="31" t="e">
        <f ca="1">-_xll.DBRW(#REF!,$A16,#REF!,AU$2,#REF!,#REF!,#REF!)</f>
        <v>#NAME?</v>
      </c>
      <c r="AV16" s="31" t="e">
        <f t="shared" ca="1" si="17"/>
        <v>#NAME?</v>
      </c>
      <c r="AX16" s="20" t="e">
        <f ca="1">-_xll.DBRW(#REF!,$A16,#REF!,AX$2,#REF!,#REF!,#REF!)</f>
        <v>#NAME?</v>
      </c>
      <c r="AY16" s="36" t="e">
        <f ca="1">-_xll.DBRW(#REF!,$A16,#REF!,AY$2,#REF!,#REF!,#REF!)</f>
        <v>#NAME?</v>
      </c>
      <c r="AZ16" s="20" t="e">
        <f t="shared" ca="1" si="8"/>
        <v>#NAME?</v>
      </c>
      <c r="BA16" s="31" t="e">
        <f ca="1">-_xll.DBRW(#REF!,$A16,#REF!,BA$2,#REF!,#REF!,#REF!)</f>
        <v>#NAME?</v>
      </c>
      <c r="BB16" s="31" t="e">
        <f t="shared" ca="1" si="18"/>
        <v>#NAME?</v>
      </c>
      <c r="BD16" s="20" t="e">
        <f ca="1">-_xll.DBRW(#REF!,$A16,#REF!,BD$2,#REF!,#REF!,#REF!)</f>
        <v>#NAME?</v>
      </c>
      <c r="BE16" s="36" t="e">
        <f ca="1">-_xll.DBRW(#REF!,$A16,#REF!,BE$2,#REF!,#REF!,#REF!)</f>
        <v>#NAME?</v>
      </c>
      <c r="BF16" s="20" t="e">
        <f t="shared" ca="1" si="9"/>
        <v>#NAME?</v>
      </c>
      <c r="BG16" s="31" t="e">
        <f ca="1">-_xll.DBRW(#REF!,$A16,#REF!,BG$2,#REF!,#REF!,#REF!)</f>
        <v>#NAME?</v>
      </c>
      <c r="BH16" s="31" t="e">
        <f t="shared" ca="1" si="19"/>
        <v>#NAME?</v>
      </c>
      <c r="BJ16" s="20" t="e">
        <f t="shared" ca="1" si="20"/>
        <v>#NAME?</v>
      </c>
      <c r="BK16" s="20" t="e">
        <f t="shared" ca="1" si="21"/>
        <v>#NAME?</v>
      </c>
      <c r="BL16" s="5" t="e">
        <f t="shared" ca="1" si="22"/>
        <v>#NAME?</v>
      </c>
    </row>
    <row r="17" spans="1:64">
      <c r="A17" s="19" t="s">
        <v>18</v>
      </c>
      <c r="B17" s="5" t="e">
        <f ca="1">-_xll.DBRW(#REF!,$A17,#REF!,B$2,#REF!,#REF!,#REF!)</f>
        <v>#NAME?</v>
      </c>
      <c r="C17" s="31" t="e">
        <f ca="1">-_xll.DBRW(#REF!,$A17,#REF!,C$2,#REF!,#REF!,#REF!)</f>
        <v>#NAME?</v>
      </c>
      <c r="D17" s="5" t="e">
        <f t="shared" ca="1" si="0"/>
        <v>#NAME?</v>
      </c>
      <c r="E17" s="31" t="e">
        <f ca="1">-_xll.DBRW(#REF!,$A17,#REF!,E$2,#REF!,#REF!,#REF!)</f>
        <v>#NAME?</v>
      </c>
      <c r="F17" s="31" t="e">
        <f t="shared" ca="1" si="10"/>
        <v>#NAME?</v>
      </c>
      <c r="H17" s="5" t="e">
        <f ca="1">-_xll.DBRW(#REF!,$A17,#REF!,H$2,#REF!,#REF!,#REF!)</f>
        <v>#NAME?</v>
      </c>
      <c r="I17" s="31" t="e">
        <f ca="1">-_xll.DBRW(#REF!,$A17,#REF!,I$2,#REF!,#REF!,#REF!)</f>
        <v>#NAME?</v>
      </c>
      <c r="J17" s="5" t="e">
        <f t="shared" ca="1" si="1"/>
        <v>#NAME?</v>
      </c>
      <c r="K17" s="31" t="e">
        <f ca="1">-_xll.DBRW(#REF!,$A17,#REF!,K$2,#REF!,#REF!,#REF!)</f>
        <v>#NAME?</v>
      </c>
      <c r="L17" s="31" t="e">
        <f t="shared" ca="1" si="11"/>
        <v>#NAME?</v>
      </c>
      <c r="N17" s="5" t="e">
        <f ca="1">-_xll.DBRW(#REF!,$A17,#REF!,N$2,#REF!,#REF!,#REF!)</f>
        <v>#NAME?</v>
      </c>
      <c r="O17" s="31" t="e">
        <f ca="1">-_xll.DBRW(#REF!,$A17,#REF!,O$2,#REF!,#REF!,#REF!)</f>
        <v>#NAME?</v>
      </c>
      <c r="P17" s="5" t="e">
        <f t="shared" ca="1" si="2"/>
        <v>#NAME?</v>
      </c>
      <c r="Q17" s="31" t="e">
        <f ca="1">-_xll.DBRW(#REF!,$A17,#REF!,Q$2,#REF!,#REF!,#REF!)</f>
        <v>#NAME?</v>
      </c>
      <c r="R17" s="31" t="e">
        <f t="shared" ca="1" si="12"/>
        <v>#NAME?</v>
      </c>
      <c r="T17" s="5" t="e">
        <f ca="1">-_xll.DBRW(#REF!,$A17,#REF!,T$2,#REF!,#REF!,#REF!)</f>
        <v>#NAME?</v>
      </c>
      <c r="U17" s="31" t="e">
        <f ca="1">-_xll.DBRW(#REF!,$A17,#REF!,U$2,#REF!,#REF!,#REF!)</f>
        <v>#NAME?</v>
      </c>
      <c r="V17" s="5" t="e">
        <f t="shared" ca="1" si="3"/>
        <v>#NAME?</v>
      </c>
      <c r="W17" s="31" t="e">
        <f ca="1">-_xll.DBRW(#REF!,$A17,#REF!,W$2,#REF!,#REF!,#REF!)</f>
        <v>#NAME?</v>
      </c>
      <c r="X17" s="31" t="e">
        <f t="shared" ca="1" si="13"/>
        <v>#NAME?</v>
      </c>
      <c r="Z17" s="5" t="e">
        <f ca="1">-_xll.DBRW(#REF!,$A17,#REF!,Z$2,#REF!,#REF!,#REF!)</f>
        <v>#NAME?</v>
      </c>
      <c r="AA17" s="31" t="e">
        <f ca="1">-_xll.DBRW(#REF!,$A17,#REF!,AA$2,#REF!,#REF!,#REF!)</f>
        <v>#NAME?</v>
      </c>
      <c r="AB17" s="5" t="e">
        <f t="shared" ca="1" si="4"/>
        <v>#NAME?</v>
      </c>
      <c r="AC17" s="31" t="e">
        <f ca="1">-_xll.DBRW(#REF!,$A17,#REF!,AC$2,#REF!,#REF!,#REF!)</f>
        <v>#NAME?</v>
      </c>
      <c r="AD17" s="31" t="e">
        <f t="shared" ca="1" si="14"/>
        <v>#NAME?</v>
      </c>
      <c r="AF17" s="5" t="e">
        <f ca="1">-_xll.DBRW(#REF!,$A17,#REF!,AF$2,#REF!,#REF!,#REF!)</f>
        <v>#NAME?</v>
      </c>
      <c r="AG17" s="31" t="e">
        <f ca="1">-_xll.DBRW(#REF!,$A17,#REF!,AG$2,#REF!,#REF!,#REF!)</f>
        <v>#NAME?</v>
      </c>
      <c r="AH17" s="5" t="e">
        <f t="shared" ca="1" si="5"/>
        <v>#NAME?</v>
      </c>
      <c r="AI17" s="31" t="e">
        <f ca="1">-_xll.DBRW(#REF!,$A17,#REF!,AI$2,#REF!,#REF!,#REF!)</f>
        <v>#NAME?</v>
      </c>
      <c r="AJ17" s="31" t="e">
        <f t="shared" ca="1" si="15"/>
        <v>#NAME?</v>
      </c>
      <c r="AL17" s="5" t="e">
        <f ca="1">-_xll.DBRW(#REF!,$A17,#REF!,AL$2,#REF!,#REF!,#REF!)</f>
        <v>#NAME?</v>
      </c>
      <c r="AM17" s="31" t="e">
        <f ca="1">-_xll.DBRW(#REF!,$A17,#REF!,AM$2,#REF!,#REF!,#REF!)</f>
        <v>#NAME?</v>
      </c>
      <c r="AN17" s="5" t="e">
        <f t="shared" ca="1" si="6"/>
        <v>#NAME?</v>
      </c>
      <c r="AO17" s="31" t="e">
        <f ca="1">-_xll.DBRW(#REF!,$A17,#REF!,AO$2,#REF!,#REF!,#REF!)</f>
        <v>#NAME?</v>
      </c>
      <c r="AP17" s="31" t="e">
        <f t="shared" ca="1" si="16"/>
        <v>#NAME?</v>
      </c>
      <c r="AR17" s="20" t="e">
        <f ca="1">-_xll.DBRW(#REF!,$A17,#REF!,AR$2,#REF!,#REF!,#REF!)</f>
        <v>#NAME?</v>
      </c>
      <c r="AS17" s="36" t="e">
        <f ca="1">-_xll.DBRW(#REF!,$A17,#REF!,AS$2,#REF!,#REF!,#REF!)</f>
        <v>#NAME?</v>
      </c>
      <c r="AT17" s="20" t="e">
        <f t="shared" ca="1" si="7"/>
        <v>#NAME?</v>
      </c>
      <c r="AU17" s="31" t="e">
        <f ca="1">-_xll.DBRW(#REF!,$A17,#REF!,AU$2,#REF!,#REF!,#REF!)</f>
        <v>#NAME?</v>
      </c>
      <c r="AV17" s="31" t="e">
        <f t="shared" ca="1" si="17"/>
        <v>#NAME?</v>
      </c>
      <c r="AX17" s="20" t="e">
        <f ca="1">-_xll.DBRW(#REF!,$A17,#REF!,AX$2,#REF!,#REF!,#REF!)</f>
        <v>#NAME?</v>
      </c>
      <c r="AY17" s="36" t="e">
        <f ca="1">-_xll.DBRW(#REF!,$A17,#REF!,AY$2,#REF!,#REF!,#REF!)</f>
        <v>#NAME?</v>
      </c>
      <c r="AZ17" s="20" t="e">
        <f t="shared" ca="1" si="8"/>
        <v>#NAME?</v>
      </c>
      <c r="BA17" s="31" t="e">
        <f ca="1">-_xll.DBRW(#REF!,$A17,#REF!,BA$2,#REF!,#REF!,#REF!)</f>
        <v>#NAME?</v>
      </c>
      <c r="BB17" s="31" t="e">
        <f t="shared" ca="1" si="18"/>
        <v>#NAME?</v>
      </c>
      <c r="BD17" s="20" t="e">
        <f ca="1">-_xll.DBRW(#REF!,$A17,#REF!,BD$2,#REF!,#REF!,#REF!)</f>
        <v>#NAME?</v>
      </c>
      <c r="BE17" s="36" t="e">
        <f ca="1">-_xll.DBRW(#REF!,$A17,#REF!,BE$2,#REF!,#REF!,#REF!)</f>
        <v>#NAME?</v>
      </c>
      <c r="BF17" s="20" t="e">
        <f t="shared" ca="1" si="9"/>
        <v>#NAME?</v>
      </c>
      <c r="BG17" s="31" t="e">
        <f ca="1">-_xll.DBRW(#REF!,$A17,#REF!,BG$2,#REF!,#REF!,#REF!)</f>
        <v>#NAME?</v>
      </c>
      <c r="BH17" s="31" t="e">
        <f t="shared" ca="1" si="19"/>
        <v>#NAME?</v>
      </c>
      <c r="BJ17" s="20" t="e">
        <f t="shared" ca="1" si="20"/>
        <v>#NAME?</v>
      </c>
      <c r="BK17" s="20" t="e">
        <f t="shared" ca="1" si="21"/>
        <v>#NAME?</v>
      </c>
      <c r="BL17" s="5" t="e">
        <f t="shared" ca="1" si="22"/>
        <v>#NAME?</v>
      </c>
    </row>
    <row r="18" spans="1:64">
      <c r="A18" s="19" t="s">
        <v>19</v>
      </c>
      <c r="B18" s="5" t="e">
        <f ca="1">-_xll.DBRW(#REF!,$A18,#REF!,B$2,#REF!,#REF!,#REF!)</f>
        <v>#NAME?</v>
      </c>
      <c r="C18" s="31" t="e">
        <f ca="1">-_xll.DBRW(#REF!,$A18,#REF!,C$2,#REF!,#REF!,#REF!)</f>
        <v>#NAME?</v>
      </c>
      <c r="D18" s="5" t="e">
        <f ca="1">SUM(B18:C18)</f>
        <v>#NAME?</v>
      </c>
      <c r="E18" s="31" t="e">
        <f ca="1">-_xll.DBRW(#REF!,$A18,#REF!,E$2,#REF!,#REF!,#REF!)</f>
        <v>#NAME?</v>
      </c>
      <c r="F18" s="31" t="e">
        <f t="shared" ca="1" si="10"/>
        <v>#NAME?</v>
      </c>
      <c r="H18" s="5" t="e">
        <f ca="1">-_xll.DBRW(#REF!,$A18,#REF!,H$2,#REF!,#REF!,#REF!)</f>
        <v>#NAME?</v>
      </c>
      <c r="I18" s="31" t="e">
        <f ca="1">-_xll.DBRW(#REF!,$A18,#REF!,I$2,#REF!,#REF!,#REF!)</f>
        <v>#NAME?</v>
      </c>
      <c r="J18" s="5" t="e">
        <f ca="1">SUM(H18:I18)</f>
        <v>#NAME?</v>
      </c>
      <c r="K18" s="31" t="e">
        <f ca="1">-_xll.DBRW(#REF!,$A18,#REF!,K$2,#REF!,#REF!,#REF!)</f>
        <v>#NAME?</v>
      </c>
      <c r="L18" s="31" t="e">
        <f t="shared" ca="1" si="11"/>
        <v>#NAME?</v>
      </c>
      <c r="N18" s="5" t="e">
        <f ca="1">-_xll.DBRW(#REF!,$A18,#REF!,N$2,#REF!,#REF!,#REF!)</f>
        <v>#NAME?</v>
      </c>
      <c r="O18" s="31" t="e">
        <f ca="1">-_xll.DBRW(#REF!,$A18,#REF!,O$2,#REF!,#REF!,#REF!)</f>
        <v>#NAME?</v>
      </c>
      <c r="P18" s="5" t="e">
        <f ca="1">SUM(N18:O18)</f>
        <v>#NAME?</v>
      </c>
      <c r="Q18" s="31" t="e">
        <f ca="1">-_xll.DBRW(#REF!,$A18,#REF!,Q$2,#REF!,#REF!,#REF!)</f>
        <v>#NAME?</v>
      </c>
      <c r="R18" s="31" t="e">
        <f t="shared" ca="1" si="12"/>
        <v>#NAME?</v>
      </c>
      <c r="T18" s="5" t="e">
        <f ca="1">-_xll.DBRW(#REF!,$A18,#REF!,T$2,#REF!,#REF!,#REF!)</f>
        <v>#NAME?</v>
      </c>
      <c r="U18" s="31" t="e">
        <f ca="1">-_xll.DBRW(#REF!,$A18,#REF!,U$2,#REF!,#REF!,#REF!)</f>
        <v>#NAME?</v>
      </c>
      <c r="V18" s="5" t="e">
        <f ca="1">SUM(T18:U18)</f>
        <v>#NAME?</v>
      </c>
      <c r="W18" s="31" t="e">
        <f ca="1">-_xll.DBRW(#REF!,$A18,#REF!,W$2,#REF!,#REF!,#REF!)</f>
        <v>#NAME?</v>
      </c>
      <c r="X18" s="31" t="e">
        <f t="shared" ca="1" si="13"/>
        <v>#NAME?</v>
      </c>
      <c r="Z18" s="5" t="e">
        <f ca="1">-_xll.DBRW(#REF!,$A18,#REF!,Z$2,#REF!,#REF!,#REF!)</f>
        <v>#NAME?</v>
      </c>
      <c r="AA18" s="31" t="e">
        <f ca="1">-_xll.DBRW(#REF!,$A18,#REF!,AA$2,#REF!,#REF!,#REF!)</f>
        <v>#NAME?</v>
      </c>
      <c r="AB18" s="5" t="e">
        <f ca="1">SUM(Z18:AA18)</f>
        <v>#NAME?</v>
      </c>
      <c r="AC18" s="31" t="e">
        <f ca="1">-_xll.DBRW(#REF!,$A18,#REF!,AC$2,#REF!,#REF!,#REF!)</f>
        <v>#NAME?</v>
      </c>
      <c r="AD18" s="31" t="e">
        <f t="shared" ca="1" si="14"/>
        <v>#NAME?</v>
      </c>
      <c r="AF18" s="5" t="e">
        <f ca="1">-_xll.DBRW(#REF!,$A18,#REF!,AF$2,#REF!,#REF!,#REF!)</f>
        <v>#NAME?</v>
      </c>
      <c r="AG18" s="31" t="e">
        <f ca="1">-_xll.DBRW(#REF!,$A18,#REF!,AG$2,#REF!,#REF!,#REF!)</f>
        <v>#NAME?</v>
      </c>
      <c r="AH18" s="5" t="e">
        <f ca="1">SUM(AF18:AG18)</f>
        <v>#NAME?</v>
      </c>
      <c r="AI18" s="31" t="e">
        <f ca="1">-_xll.DBRW(#REF!,$A18,#REF!,AI$2,#REF!,#REF!,#REF!)</f>
        <v>#NAME?</v>
      </c>
      <c r="AJ18" s="31" t="e">
        <f t="shared" ca="1" si="15"/>
        <v>#NAME?</v>
      </c>
      <c r="AL18" s="5" t="e">
        <f ca="1">-_xll.DBRW(#REF!,$A18,#REF!,AL$2,#REF!,#REF!,#REF!)</f>
        <v>#NAME?</v>
      </c>
      <c r="AM18" s="31" t="e">
        <f ca="1">-_xll.DBRW(#REF!,$A18,#REF!,AM$2,#REF!,#REF!,#REF!)</f>
        <v>#NAME?</v>
      </c>
      <c r="AN18" s="5" t="e">
        <f ca="1">SUM(AL18:AM18)</f>
        <v>#NAME?</v>
      </c>
      <c r="AO18" s="31" t="e">
        <f ca="1">-_xll.DBRW(#REF!,$A18,#REF!,AO$2,#REF!,#REF!,#REF!)</f>
        <v>#NAME?</v>
      </c>
      <c r="AP18" s="31" t="e">
        <f t="shared" ca="1" si="16"/>
        <v>#NAME?</v>
      </c>
      <c r="AR18" s="20" t="e">
        <f ca="1">-_xll.DBRW(#REF!,$A18,#REF!,AR$2,#REF!,#REF!,#REF!)</f>
        <v>#NAME?</v>
      </c>
      <c r="AS18" s="36" t="e">
        <f ca="1">-_xll.DBRW(#REF!,$A18,#REF!,AS$2,#REF!,#REF!,#REF!)</f>
        <v>#NAME?</v>
      </c>
      <c r="AT18" s="20" t="e">
        <f ca="1">SUM(AR18:AS18)</f>
        <v>#NAME?</v>
      </c>
      <c r="AU18" s="31" t="e">
        <f ca="1">-_xll.DBRW(#REF!,$A18,#REF!,AU$2,#REF!,#REF!,#REF!)</f>
        <v>#NAME?</v>
      </c>
      <c r="AV18" s="31" t="e">
        <f t="shared" ca="1" si="17"/>
        <v>#NAME?</v>
      </c>
      <c r="AX18" s="20" t="e">
        <f ca="1">-_xll.DBRW(#REF!,$A18,#REF!,AX$2,#REF!,#REF!,#REF!)</f>
        <v>#NAME?</v>
      </c>
      <c r="AY18" s="36" t="e">
        <f ca="1">-_xll.DBRW(#REF!,$A18,#REF!,AY$2,#REF!,#REF!,#REF!)</f>
        <v>#NAME?</v>
      </c>
      <c r="AZ18" s="20" t="e">
        <f ca="1">SUM(AX18:AY18)</f>
        <v>#NAME?</v>
      </c>
      <c r="BA18" s="31" t="e">
        <f ca="1">-_xll.DBRW(#REF!,$A18,#REF!,BA$2,#REF!,#REF!,#REF!)</f>
        <v>#NAME?</v>
      </c>
      <c r="BB18" s="31" t="e">
        <f t="shared" ca="1" si="18"/>
        <v>#NAME?</v>
      </c>
      <c r="BD18" s="20" t="e">
        <f ca="1">-_xll.DBRW(#REF!,$A18,#REF!,BD$2,#REF!,#REF!,#REF!)</f>
        <v>#NAME?</v>
      </c>
      <c r="BE18" s="36" t="e">
        <f ca="1">-_xll.DBRW(#REF!,$A18,#REF!,BE$2,#REF!,#REF!,#REF!)</f>
        <v>#NAME?</v>
      </c>
      <c r="BF18" s="20" t="e">
        <f ca="1">SUM(BD18:BE18)</f>
        <v>#NAME?</v>
      </c>
      <c r="BG18" s="31" t="e">
        <f ca="1">-_xll.DBRW(#REF!,$A18,#REF!,BG$2,#REF!,#REF!,#REF!)</f>
        <v>#NAME?</v>
      </c>
      <c r="BH18" s="31" t="e">
        <f t="shared" ca="1" si="19"/>
        <v>#NAME?</v>
      </c>
      <c r="BJ18" s="20" t="e">
        <f t="shared" ca="1" si="20"/>
        <v>#NAME?</v>
      </c>
      <c r="BK18" s="20" t="e">
        <f t="shared" ca="1" si="21"/>
        <v>#NAME?</v>
      </c>
      <c r="BL18" s="5" t="e">
        <f t="shared" ca="1" si="22"/>
        <v>#NAME?</v>
      </c>
    </row>
    <row r="19" spans="1:64">
      <c r="A19" s="19" t="s">
        <v>20</v>
      </c>
      <c r="B19" s="5" t="e">
        <f ca="1">-_xll.DBRW(#REF!,$A19,#REF!,B$2,#REF!,#REF!,#REF!)</f>
        <v>#NAME?</v>
      </c>
      <c r="C19" s="31" t="e">
        <f ca="1">-_xll.DBRW(#REF!,$A19,#REF!,C$2,#REF!,#REF!,#REF!)</f>
        <v>#NAME?</v>
      </c>
      <c r="D19" s="5" t="e">
        <f t="shared" ref="D19:D21" ca="1" si="23">SUM(B19:C19)</f>
        <v>#NAME?</v>
      </c>
      <c r="E19" s="31" t="e">
        <f ca="1">-_xll.DBRW(#REF!,$A19,#REF!,E$2,#REF!,#REF!,#REF!)</f>
        <v>#NAME?</v>
      </c>
      <c r="F19" s="31" t="e">
        <f t="shared" ca="1" si="10"/>
        <v>#NAME?</v>
      </c>
      <c r="H19" s="5" t="e">
        <f ca="1">-_xll.DBRW(#REF!,$A19,#REF!,H$2,#REF!,#REF!,#REF!)</f>
        <v>#NAME?</v>
      </c>
      <c r="I19" s="31" t="e">
        <f ca="1">-_xll.DBRW(#REF!,$A19,#REF!,I$2,#REF!,#REF!,#REF!)</f>
        <v>#NAME?</v>
      </c>
      <c r="J19" s="5" t="e">
        <f t="shared" ref="J19:J21" ca="1" si="24">SUM(H19:I19)</f>
        <v>#NAME?</v>
      </c>
      <c r="K19" s="31" t="e">
        <f ca="1">-_xll.DBRW(#REF!,$A19,#REF!,K$2,#REF!,#REF!,#REF!)</f>
        <v>#NAME?</v>
      </c>
      <c r="L19" s="31" t="e">
        <f t="shared" ca="1" si="11"/>
        <v>#NAME?</v>
      </c>
      <c r="N19" s="5" t="e">
        <f ca="1">-_xll.DBRW(#REF!,$A19,#REF!,N$2,#REF!,#REF!,#REF!)</f>
        <v>#NAME?</v>
      </c>
      <c r="O19" s="31" t="e">
        <f ca="1">-_xll.DBRW(#REF!,$A19,#REF!,O$2,#REF!,#REF!,#REF!)</f>
        <v>#NAME?</v>
      </c>
      <c r="P19" s="5" t="e">
        <f t="shared" ref="P19:P21" ca="1" si="25">SUM(N19:O19)</f>
        <v>#NAME?</v>
      </c>
      <c r="Q19" s="31" t="e">
        <f ca="1">-_xll.DBRW(#REF!,$A19,#REF!,Q$2,#REF!,#REF!,#REF!)</f>
        <v>#NAME?</v>
      </c>
      <c r="R19" s="31" t="e">
        <f t="shared" ca="1" si="12"/>
        <v>#NAME?</v>
      </c>
      <c r="T19" s="5" t="e">
        <f ca="1">-_xll.DBRW(#REF!,$A19,#REF!,T$2,#REF!,#REF!,#REF!)</f>
        <v>#NAME?</v>
      </c>
      <c r="U19" s="31" t="e">
        <f ca="1">-_xll.DBRW(#REF!,$A19,#REF!,U$2,#REF!,#REF!,#REF!)</f>
        <v>#NAME?</v>
      </c>
      <c r="V19" s="5" t="e">
        <f t="shared" ref="V19:V21" ca="1" si="26">SUM(T19:U19)</f>
        <v>#NAME?</v>
      </c>
      <c r="W19" s="31" t="e">
        <f ca="1">-_xll.DBRW(#REF!,$A19,#REF!,W$2,#REF!,#REF!,#REF!)</f>
        <v>#NAME?</v>
      </c>
      <c r="X19" s="31" t="e">
        <f t="shared" ca="1" si="13"/>
        <v>#NAME?</v>
      </c>
      <c r="Z19" s="5" t="e">
        <f ca="1">-_xll.DBRW(#REF!,$A19,#REF!,Z$2,#REF!,#REF!,#REF!)</f>
        <v>#NAME?</v>
      </c>
      <c r="AA19" s="31" t="e">
        <f ca="1">-_xll.DBRW(#REF!,$A19,#REF!,AA$2,#REF!,#REF!,#REF!)</f>
        <v>#NAME?</v>
      </c>
      <c r="AB19" s="5" t="e">
        <f t="shared" ref="AB19:AB21" ca="1" si="27">SUM(Z19:AA19)</f>
        <v>#NAME?</v>
      </c>
      <c r="AC19" s="31" t="e">
        <f ca="1">-_xll.DBRW(#REF!,$A19,#REF!,AC$2,#REF!,#REF!,#REF!)</f>
        <v>#NAME?</v>
      </c>
      <c r="AD19" s="31" t="e">
        <f t="shared" ca="1" si="14"/>
        <v>#NAME?</v>
      </c>
      <c r="AF19" s="5" t="e">
        <f ca="1">-_xll.DBRW(#REF!,$A19,#REF!,AF$2,#REF!,#REF!,#REF!)</f>
        <v>#NAME?</v>
      </c>
      <c r="AG19" s="31" t="e">
        <f ca="1">-_xll.DBRW(#REF!,$A19,#REF!,AG$2,#REF!,#REF!,#REF!)</f>
        <v>#NAME?</v>
      </c>
      <c r="AH19" s="5" t="e">
        <f t="shared" ref="AH19:AH21" ca="1" si="28">SUM(AF19:AG19)</f>
        <v>#NAME?</v>
      </c>
      <c r="AI19" s="31" t="e">
        <f ca="1">-_xll.DBRW(#REF!,$A19,#REF!,AI$2,#REF!,#REF!,#REF!)</f>
        <v>#NAME?</v>
      </c>
      <c r="AJ19" s="31" t="e">
        <f t="shared" ca="1" si="15"/>
        <v>#NAME?</v>
      </c>
      <c r="AL19" s="5" t="e">
        <f ca="1">-_xll.DBRW(#REF!,$A19,#REF!,AL$2,#REF!,#REF!,#REF!)</f>
        <v>#NAME?</v>
      </c>
      <c r="AM19" s="31" t="e">
        <f ca="1">-_xll.DBRW(#REF!,$A19,#REF!,AM$2,#REF!,#REF!,#REF!)</f>
        <v>#NAME?</v>
      </c>
      <c r="AN19" s="5" t="e">
        <f t="shared" ref="AN19:AN21" ca="1" si="29">SUM(AL19:AM19)</f>
        <v>#NAME?</v>
      </c>
      <c r="AO19" s="31" t="e">
        <f ca="1">-_xll.DBRW(#REF!,$A19,#REF!,AO$2,#REF!,#REF!,#REF!)</f>
        <v>#NAME?</v>
      </c>
      <c r="AP19" s="31" t="e">
        <f t="shared" ca="1" si="16"/>
        <v>#NAME?</v>
      </c>
      <c r="AR19" s="20" t="e">
        <f ca="1">-_xll.DBRW(#REF!,$A19,#REF!,AR$2,#REF!,#REF!,#REF!)</f>
        <v>#NAME?</v>
      </c>
      <c r="AS19" s="36" t="e">
        <f ca="1">-_xll.DBRW(#REF!,$A19,#REF!,AS$2,#REF!,#REF!,#REF!)</f>
        <v>#NAME?</v>
      </c>
      <c r="AT19" s="20" t="e">
        <f t="shared" ref="AT19:AT21" ca="1" si="30">SUM(AR19:AS19)</f>
        <v>#NAME?</v>
      </c>
      <c r="AU19" s="31" t="e">
        <f ca="1">-_xll.DBRW(#REF!,$A19,#REF!,AU$2,#REF!,#REF!,#REF!)</f>
        <v>#NAME?</v>
      </c>
      <c r="AV19" s="31" t="e">
        <f t="shared" ca="1" si="17"/>
        <v>#NAME?</v>
      </c>
      <c r="AX19" s="20" t="e">
        <f ca="1">-_xll.DBRW(#REF!,$A19,#REF!,AX$2,#REF!,#REF!,#REF!)</f>
        <v>#NAME?</v>
      </c>
      <c r="AY19" s="36" t="e">
        <f ca="1">-_xll.DBRW(#REF!,$A19,#REF!,AY$2,#REF!,#REF!,#REF!)</f>
        <v>#NAME?</v>
      </c>
      <c r="AZ19" s="20" t="e">
        <f t="shared" ref="AZ19:AZ21" ca="1" si="31">SUM(AX19:AY19)</f>
        <v>#NAME?</v>
      </c>
      <c r="BA19" s="31" t="e">
        <f ca="1">-_xll.DBRW(#REF!,$A19,#REF!,BA$2,#REF!,#REF!,#REF!)</f>
        <v>#NAME?</v>
      </c>
      <c r="BB19" s="31" t="e">
        <f t="shared" ca="1" si="18"/>
        <v>#NAME?</v>
      </c>
      <c r="BD19" s="20" t="e">
        <f ca="1">-_xll.DBRW(#REF!,$A19,#REF!,BD$2,#REF!,#REF!,#REF!)</f>
        <v>#NAME?</v>
      </c>
      <c r="BE19" s="36" t="e">
        <f ca="1">-_xll.DBRW(#REF!,$A19,#REF!,BE$2,#REF!,#REF!,#REF!)</f>
        <v>#NAME?</v>
      </c>
      <c r="BF19" s="20" t="e">
        <f t="shared" ref="BF19:BF21" ca="1" si="32">SUM(BD19:BE19)</f>
        <v>#NAME?</v>
      </c>
      <c r="BG19" s="31" t="e">
        <f ca="1">-_xll.DBRW(#REF!,$A19,#REF!,BG$2,#REF!,#REF!,#REF!)</f>
        <v>#NAME?</v>
      </c>
      <c r="BH19" s="31" t="e">
        <f t="shared" ca="1" si="19"/>
        <v>#NAME?</v>
      </c>
      <c r="BJ19" s="20" t="e">
        <f t="shared" ca="1" si="20"/>
        <v>#NAME?</v>
      </c>
      <c r="BK19" s="20" t="e">
        <f t="shared" ca="1" si="21"/>
        <v>#NAME?</v>
      </c>
      <c r="BL19" s="5" t="e">
        <f t="shared" ca="1" si="22"/>
        <v>#NAME?</v>
      </c>
    </row>
    <row r="20" spans="1:64">
      <c r="A20" s="19" t="s">
        <v>21</v>
      </c>
      <c r="B20" s="5" t="e">
        <f ca="1">-_xll.DBRW(#REF!,$A20,#REF!,B$2,#REF!,#REF!,#REF!)</f>
        <v>#NAME?</v>
      </c>
      <c r="C20" s="31" t="e">
        <f ca="1">-_xll.DBRW(#REF!,$A20,#REF!,C$2,#REF!,#REF!,#REF!)</f>
        <v>#NAME?</v>
      </c>
      <c r="D20" s="5" t="e">
        <f t="shared" ca="1" si="23"/>
        <v>#NAME?</v>
      </c>
      <c r="E20" s="31" t="e">
        <f ca="1">-_xll.DBRW(#REF!,$A20,#REF!,E$2,#REF!,#REF!,#REF!)</f>
        <v>#NAME?</v>
      </c>
      <c r="F20" s="31" t="e">
        <f t="shared" ca="1" si="10"/>
        <v>#NAME?</v>
      </c>
      <c r="H20" s="5" t="e">
        <f ca="1">-_xll.DBRW(#REF!,$A20,#REF!,H$2,#REF!,#REF!,#REF!)</f>
        <v>#NAME?</v>
      </c>
      <c r="I20" s="31" t="e">
        <f ca="1">-_xll.DBRW(#REF!,$A20,#REF!,I$2,#REF!,#REF!,#REF!)</f>
        <v>#NAME?</v>
      </c>
      <c r="J20" s="5" t="e">
        <f t="shared" ca="1" si="24"/>
        <v>#NAME?</v>
      </c>
      <c r="K20" s="31" t="e">
        <f ca="1">-_xll.DBRW(#REF!,$A20,#REF!,K$2,#REF!,#REF!,#REF!)</f>
        <v>#NAME?</v>
      </c>
      <c r="L20" s="31" t="e">
        <f t="shared" ca="1" si="11"/>
        <v>#NAME?</v>
      </c>
      <c r="N20" s="5" t="e">
        <f ca="1">-_xll.DBRW(#REF!,$A20,#REF!,N$2,#REF!,#REF!,#REF!)</f>
        <v>#NAME?</v>
      </c>
      <c r="O20" s="31" t="e">
        <f ca="1">-_xll.DBRW(#REF!,$A20,#REF!,O$2,#REF!,#REF!,#REF!)</f>
        <v>#NAME?</v>
      </c>
      <c r="P20" s="5" t="e">
        <f t="shared" ca="1" si="25"/>
        <v>#NAME?</v>
      </c>
      <c r="Q20" s="31" t="e">
        <f ca="1">-_xll.DBRW(#REF!,$A20,#REF!,Q$2,#REF!,#REF!,#REF!)</f>
        <v>#NAME?</v>
      </c>
      <c r="R20" s="31" t="e">
        <f t="shared" ca="1" si="12"/>
        <v>#NAME?</v>
      </c>
      <c r="T20" s="5" t="e">
        <f ca="1">-_xll.DBRW(#REF!,$A20,#REF!,T$2,#REF!,#REF!,#REF!)</f>
        <v>#NAME?</v>
      </c>
      <c r="U20" s="31" t="e">
        <f ca="1">-_xll.DBRW(#REF!,$A20,#REF!,U$2,#REF!,#REF!,#REF!)</f>
        <v>#NAME?</v>
      </c>
      <c r="V20" s="5" t="e">
        <f t="shared" ca="1" si="26"/>
        <v>#NAME?</v>
      </c>
      <c r="W20" s="31" t="e">
        <f ca="1">-_xll.DBRW(#REF!,$A20,#REF!,W$2,#REF!,#REF!,#REF!)</f>
        <v>#NAME?</v>
      </c>
      <c r="X20" s="31" t="e">
        <f t="shared" ca="1" si="13"/>
        <v>#NAME?</v>
      </c>
      <c r="Z20" s="5" t="e">
        <f ca="1">-_xll.DBRW(#REF!,$A20,#REF!,Z$2,#REF!,#REF!,#REF!)</f>
        <v>#NAME?</v>
      </c>
      <c r="AA20" s="31" t="e">
        <f ca="1">-_xll.DBRW(#REF!,$A20,#REF!,AA$2,#REF!,#REF!,#REF!)</f>
        <v>#NAME?</v>
      </c>
      <c r="AB20" s="5" t="e">
        <f t="shared" ca="1" si="27"/>
        <v>#NAME?</v>
      </c>
      <c r="AC20" s="31" t="e">
        <f ca="1">-_xll.DBRW(#REF!,$A20,#REF!,AC$2,#REF!,#REF!,#REF!)</f>
        <v>#NAME?</v>
      </c>
      <c r="AD20" s="31" t="e">
        <f t="shared" ca="1" si="14"/>
        <v>#NAME?</v>
      </c>
      <c r="AF20" s="5" t="e">
        <f ca="1">-_xll.DBRW(#REF!,$A20,#REF!,AF$2,#REF!,#REF!,#REF!)</f>
        <v>#NAME?</v>
      </c>
      <c r="AG20" s="31" t="e">
        <f ca="1">-_xll.DBRW(#REF!,$A20,#REF!,AG$2,#REF!,#REF!,#REF!)</f>
        <v>#NAME?</v>
      </c>
      <c r="AH20" s="5" t="e">
        <f t="shared" ca="1" si="28"/>
        <v>#NAME?</v>
      </c>
      <c r="AI20" s="31" t="e">
        <f ca="1">-_xll.DBRW(#REF!,$A20,#REF!,AI$2,#REF!,#REF!,#REF!)</f>
        <v>#NAME?</v>
      </c>
      <c r="AJ20" s="31" t="e">
        <f t="shared" ca="1" si="15"/>
        <v>#NAME?</v>
      </c>
      <c r="AL20" s="5" t="e">
        <f ca="1">-_xll.DBRW(#REF!,$A20,#REF!,AL$2,#REF!,#REF!,#REF!)</f>
        <v>#NAME?</v>
      </c>
      <c r="AM20" s="31" t="e">
        <f ca="1">-_xll.DBRW(#REF!,$A20,#REF!,AM$2,#REF!,#REF!,#REF!)</f>
        <v>#NAME?</v>
      </c>
      <c r="AN20" s="5" t="e">
        <f t="shared" ca="1" si="29"/>
        <v>#NAME?</v>
      </c>
      <c r="AO20" s="31" t="e">
        <f ca="1">-_xll.DBRW(#REF!,$A20,#REF!,AO$2,#REF!,#REF!,#REF!)</f>
        <v>#NAME?</v>
      </c>
      <c r="AP20" s="31" t="e">
        <f t="shared" ca="1" si="16"/>
        <v>#NAME?</v>
      </c>
      <c r="AR20" s="20" t="e">
        <f ca="1">-_xll.DBRW(#REF!,$A20,#REF!,AR$2,#REF!,#REF!,#REF!)</f>
        <v>#NAME?</v>
      </c>
      <c r="AS20" s="36" t="e">
        <f ca="1">-_xll.DBRW(#REF!,$A20,#REF!,AS$2,#REF!,#REF!,#REF!)</f>
        <v>#NAME?</v>
      </c>
      <c r="AT20" s="20" t="e">
        <f t="shared" ca="1" si="30"/>
        <v>#NAME?</v>
      </c>
      <c r="AU20" s="31" t="e">
        <f ca="1">-_xll.DBRW(#REF!,$A20,#REF!,AU$2,#REF!,#REF!,#REF!)</f>
        <v>#NAME?</v>
      </c>
      <c r="AV20" s="31" t="e">
        <f t="shared" ca="1" si="17"/>
        <v>#NAME?</v>
      </c>
      <c r="AX20" s="20" t="e">
        <f ca="1">-_xll.DBRW(#REF!,$A20,#REF!,AX$2,#REF!,#REF!,#REF!)</f>
        <v>#NAME?</v>
      </c>
      <c r="AY20" s="36" t="e">
        <f ca="1">-_xll.DBRW(#REF!,$A20,#REF!,AY$2,#REF!,#REF!,#REF!)</f>
        <v>#NAME?</v>
      </c>
      <c r="AZ20" s="20" t="e">
        <f t="shared" ca="1" si="31"/>
        <v>#NAME?</v>
      </c>
      <c r="BA20" s="31" t="e">
        <f ca="1">-_xll.DBRW(#REF!,$A20,#REF!,BA$2,#REF!,#REF!,#REF!)</f>
        <v>#NAME?</v>
      </c>
      <c r="BB20" s="31" t="e">
        <f t="shared" ca="1" si="18"/>
        <v>#NAME?</v>
      </c>
      <c r="BD20" s="20" t="e">
        <f ca="1">-_xll.DBRW(#REF!,$A20,#REF!,BD$2,#REF!,#REF!,#REF!)</f>
        <v>#NAME?</v>
      </c>
      <c r="BE20" s="36" t="e">
        <f ca="1">-_xll.DBRW(#REF!,$A20,#REF!,BE$2,#REF!,#REF!,#REF!)</f>
        <v>#NAME?</v>
      </c>
      <c r="BF20" s="20" t="e">
        <f t="shared" ca="1" si="32"/>
        <v>#NAME?</v>
      </c>
      <c r="BG20" s="31" t="e">
        <f ca="1">-_xll.DBRW(#REF!,$A20,#REF!,BG$2,#REF!,#REF!,#REF!)</f>
        <v>#NAME?</v>
      </c>
      <c r="BH20" s="31" t="e">
        <f t="shared" ca="1" si="19"/>
        <v>#NAME?</v>
      </c>
      <c r="BJ20" s="20" t="e">
        <f t="shared" ca="1" si="20"/>
        <v>#NAME?</v>
      </c>
      <c r="BK20" s="20" t="e">
        <f t="shared" ca="1" si="21"/>
        <v>#NAME?</v>
      </c>
      <c r="BL20" s="5" t="e">
        <f t="shared" ca="1" si="22"/>
        <v>#NAME?</v>
      </c>
    </row>
    <row r="21" spans="1:64">
      <c r="A21" s="19" t="s">
        <v>22</v>
      </c>
      <c r="B21" s="5" t="e">
        <f ca="1">-_xll.DBRW(#REF!,$A21,#REF!,B$2,#REF!,#REF!,#REF!)</f>
        <v>#NAME?</v>
      </c>
      <c r="C21" s="31" t="e">
        <f ca="1">-_xll.DBRW(#REF!,$A21,#REF!,C$2,#REF!,#REF!,#REF!)</f>
        <v>#NAME?</v>
      </c>
      <c r="D21" s="5" t="e">
        <f t="shared" ca="1" si="23"/>
        <v>#NAME?</v>
      </c>
      <c r="E21" s="31" t="e">
        <f ca="1">-_xll.DBRW(#REF!,$A21,#REF!,E$2,#REF!,#REF!,#REF!)</f>
        <v>#NAME?</v>
      </c>
      <c r="F21" s="31" t="e">
        <f t="shared" ca="1" si="10"/>
        <v>#NAME?</v>
      </c>
      <c r="H21" s="5" t="e">
        <f ca="1">-_xll.DBRW(#REF!,$A21,#REF!,H$2,#REF!,#REF!,#REF!)</f>
        <v>#NAME?</v>
      </c>
      <c r="I21" s="31" t="e">
        <f ca="1">-_xll.DBRW(#REF!,$A21,#REF!,I$2,#REF!,#REF!,#REF!)</f>
        <v>#NAME?</v>
      </c>
      <c r="J21" s="5" t="e">
        <f t="shared" ca="1" si="24"/>
        <v>#NAME?</v>
      </c>
      <c r="K21" s="31" t="e">
        <f ca="1">-_xll.DBRW(#REF!,$A21,#REF!,K$2,#REF!,#REF!,#REF!)</f>
        <v>#NAME?</v>
      </c>
      <c r="L21" s="31" t="e">
        <f t="shared" ca="1" si="11"/>
        <v>#NAME?</v>
      </c>
      <c r="N21" s="5" t="e">
        <f ca="1">-_xll.DBRW(#REF!,$A21,#REF!,N$2,#REF!,#REF!,#REF!)</f>
        <v>#NAME?</v>
      </c>
      <c r="O21" s="31" t="e">
        <f ca="1">-_xll.DBRW(#REF!,$A21,#REF!,O$2,#REF!,#REF!,#REF!)</f>
        <v>#NAME?</v>
      </c>
      <c r="P21" s="5" t="e">
        <f t="shared" ca="1" si="25"/>
        <v>#NAME?</v>
      </c>
      <c r="Q21" s="31" t="e">
        <f ca="1">-_xll.DBRW(#REF!,$A21,#REF!,Q$2,#REF!,#REF!,#REF!)</f>
        <v>#NAME?</v>
      </c>
      <c r="R21" s="31" t="e">
        <f t="shared" ca="1" si="12"/>
        <v>#NAME?</v>
      </c>
      <c r="T21" s="5" t="e">
        <f ca="1">-_xll.DBRW(#REF!,$A21,#REF!,T$2,#REF!,#REF!,#REF!)</f>
        <v>#NAME?</v>
      </c>
      <c r="U21" s="31" t="e">
        <f ca="1">-_xll.DBRW(#REF!,$A21,#REF!,U$2,#REF!,#REF!,#REF!)</f>
        <v>#NAME?</v>
      </c>
      <c r="V21" s="5" t="e">
        <f t="shared" ca="1" si="26"/>
        <v>#NAME?</v>
      </c>
      <c r="W21" s="31" t="e">
        <f ca="1">-_xll.DBRW(#REF!,$A21,#REF!,W$2,#REF!,#REF!,#REF!)</f>
        <v>#NAME?</v>
      </c>
      <c r="X21" s="31" t="e">
        <f t="shared" ca="1" si="13"/>
        <v>#NAME?</v>
      </c>
      <c r="Z21" s="5" t="e">
        <f ca="1">-_xll.DBRW(#REF!,$A21,#REF!,Z$2,#REF!,#REF!,#REF!)</f>
        <v>#NAME?</v>
      </c>
      <c r="AA21" s="31" t="e">
        <f ca="1">-_xll.DBRW(#REF!,$A21,#REF!,AA$2,#REF!,#REF!,#REF!)</f>
        <v>#NAME?</v>
      </c>
      <c r="AB21" s="5" t="e">
        <f t="shared" ca="1" si="27"/>
        <v>#NAME?</v>
      </c>
      <c r="AC21" s="31" t="e">
        <f ca="1">-_xll.DBRW(#REF!,$A21,#REF!,AC$2,#REF!,#REF!,#REF!)</f>
        <v>#NAME?</v>
      </c>
      <c r="AD21" s="31" t="e">
        <f t="shared" ca="1" si="14"/>
        <v>#NAME?</v>
      </c>
      <c r="AF21" s="5" t="e">
        <f ca="1">-_xll.DBRW(#REF!,$A21,#REF!,AF$2,#REF!,#REF!,#REF!)</f>
        <v>#NAME?</v>
      </c>
      <c r="AG21" s="31" t="e">
        <f ca="1">-_xll.DBRW(#REF!,$A21,#REF!,AG$2,#REF!,#REF!,#REF!)</f>
        <v>#NAME?</v>
      </c>
      <c r="AH21" s="5" t="e">
        <f t="shared" ca="1" si="28"/>
        <v>#NAME?</v>
      </c>
      <c r="AI21" s="31" t="e">
        <f ca="1">-_xll.DBRW(#REF!,$A21,#REF!,AI$2,#REF!,#REF!,#REF!)</f>
        <v>#NAME?</v>
      </c>
      <c r="AJ21" s="31" t="e">
        <f t="shared" ca="1" si="15"/>
        <v>#NAME?</v>
      </c>
      <c r="AL21" s="5" t="e">
        <f ca="1">-_xll.DBRW(#REF!,$A21,#REF!,AL$2,#REF!,#REF!,#REF!)</f>
        <v>#NAME?</v>
      </c>
      <c r="AM21" s="31" t="e">
        <f ca="1">-_xll.DBRW(#REF!,$A21,#REF!,AM$2,#REF!,#REF!,#REF!)</f>
        <v>#NAME?</v>
      </c>
      <c r="AN21" s="5" t="e">
        <f t="shared" ca="1" si="29"/>
        <v>#NAME?</v>
      </c>
      <c r="AO21" s="31" t="e">
        <f ca="1">-_xll.DBRW(#REF!,$A21,#REF!,AO$2,#REF!,#REF!,#REF!)</f>
        <v>#NAME?</v>
      </c>
      <c r="AP21" s="31" t="e">
        <f t="shared" ca="1" si="16"/>
        <v>#NAME?</v>
      </c>
      <c r="AR21" s="20" t="e">
        <f ca="1">-_xll.DBRW(#REF!,$A21,#REF!,AR$2,#REF!,#REF!,#REF!)</f>
        <v>#NAME?</v>
      </c>
      <c r="AS21" s="36" t="e">
        <f ca="1">-_xll.DBRW(#REF!,$A21,#REF!,AS$2,#REF!,#REF!,#REF!)</f>
        <v>#NAME?</v>
      </c>
      <c r="AT21" s="20" t="e">
        <f t="shared" ca="1" si="30"/>
        <v>#NAME?</v>
      </c>
      <c r="AU21" s="31" t="e">
        <f ca="1">-_xll.DBRW(#REF!,$A21,#REF!,AU$2,#REF!,#REF!,#REF!)</f>
        <v>#NAME?</v>
      </c>
      <c r="AV21" s="31" t="e">
        <f t="shared" ca="1" si="17"/>
        <v>#NAME?</v>
      </c>
      <c r="AX21" s="20" t="e">
        <f ca="1">-_xll.DBRW(#REF!,$A21,#REF!,AX$2,#REF!,#REF!,#REF!)</f>
        <v>#NAME?</v>
      </c>
      <c r="AY21" s="36" t="e">
        <f ca="1">-_xll.DBRW(#REF!,$A21,#REF!,AY$2,#REF!,#REF!,#REF!)</f>
        <v>#NAME?</v>
      </c>
      <c r="AZ21" s="20" t="e">
        <f t="shared" ca="1" si="31"/>
        <v>#NAME?</v>
      </c>
      <c r="BA21" s="31" t="e">
        <f ca="1">-_xll.DBRW(#REF!,$A21,#REF!,BA$2,#REF!,#REF!,#REF!)</f>
        <v>#NAME?</v>
      </c>
      <c r="BB21" s="31" t="e">
        <f t="shared" ca="1" si="18"/>
        <v>#NAME?</v>
      </c>
      <c r="BD21" s="20" t="e">
        <f ca="1">-_xll.DBRW(#REF!,$A21,#REF!,BD$2,#REF!,#REF!,#REF!)</f>
        <v>#NAME?</v>
      </c>
      <c r="BE21" s="36" t="e">
        <f ca="1">-_xll.DBRW(#REF!,$A21,#REF!,BE$2,#REF!,#REF!,#REF!)</f>
        <v>#NAME?</v>
      </c>
      <c r="BF21" s="20" t="e">
        <f t="shared" ca="1" si="32"/>
        <v>#NAME?</v>
      </c>
      <c r="BG21" s="31" t="e">
        <f ca="1">-_xll.DBRW(#REF!,$A21,#REF!,BG$2,#REF!,#REF!,#REF!)</f>
        <v>#NAME?</v>
      </c>
      <c r="BH21" s="31" t="e">
        <f t="shared" ca="1" si="19"/>
        <v>#NAME?</v>
      </c>
      <c r="BJ21" s="20" t="e">
        <f t="shared" ca="1" si="20"/>
        <v>#NAME?</v>
      </c>
      <c r="BK21" s="20" t="e">
        <f t="shared" ca="1" si="21"/>
        <v>#NAME?</v>
      </c>
      <c r="BL21" s="5" t="e">
        <f t="shared" ca="1" si="22"/>
        <v>#NAME?</v>
      </c>
    </row>
    <row r="22" spans="1:64">
      <c r="C22" s="31"/>
      <c r="E22" s="31"/>
      <c r="F22" s="31"/>
      <c r="I22" s="31"/>
      <c r="K22" s="31"/>
      <c r="L22" s="31"/>
      <c r="O22" s="31"/>
      <c r="Q22" s="31"/>
      <c r="R22" s="31"/>
      <c r="U22" s="31"/>
      <c r="W22" s="31"/>
      <c r="X22" s="31"/>
      <c r="AA22" s="31"/>
      <c r="AC22" s="31"/>
      <c r="AD22" s="31"/>
      <c r="AG22" s="31"/>
      <c r="AI22" s="31"/>
      <c r="AJ22" s="31"/>
      <c r="AL22" s="5"/>
      <c r="AM22" s="31"/>
      <c r="AO22" s="31"/>
      <c r="AP22" s="31"/>
      <c r="AS22" s="37"/>
      <c r="AU22" s="31"/>
      <c r="AV22" s="31"/>
      <c r="AY22" s="37"/>
      <c r="BA22" s="31"/>
      <c r="BB22" s="31"/>
      <c r="BE22" s="37"/>
      <c r="BG22" s="31"/>
      <c r="BH22" s="31"/>
      <c r="BL22" s="5"/>
    </row>
    <row r="23" spans="1:64" ht="15.75" thickBot="1">
      <c r="B23" s="21" t="e">
        <f ca="1">SUM(B4:B21)</f>
        <v>#NAME?</v>
      </c>
      <c r="C23" s="32" t="e">
        <f t="shared" ref="C23:BJ23" ca="1" si="33">SUM(C4:C21)</f>
        <v>#NAME?</v>
      </c>
      <c r="D23" s="21" t="e">
        <f t="shared" ca="1" si="33"/>
        <v>#NAME?</v>
      </c>
      <c r="E23" s="32"/>
      <c r="F23" s="32" t="e">
        <f t="shared" ca="1" si="33"/>
        <v>#NAME?</v>
      </c>
      <c r="G23" s="11"/>
      <c r="H23" s="21" t="e">
        <f ca="1">SUM(H4:H21)</f>
        <v>#NAME?</v>
      </c>
      <c r="I23" s="32" t="e">
        <f t="shared" ref="I23:J23" ca="1" si="34">SUM(I4:I21)</f>
        <v>#NAME?</v>
      </c>
      <c r="J23" s="21" t="e">
        <f t="shared" ca="1" si="34"/>
        <v>#NAME?</v>
      </c>
      <c r="K23" s="32"/>
      <c r="L23" s="32" t="e">
        <f ca="1">SUM(L4:L21)</f>
        <v>#NAME?</v>
      </c>
      <c r="M23" s="11"/>
      <c r="N23" s="21" t="e">
        <f ca="1">SUM(N4:N21)</f>
        <v>#NAME?</v>
      </c>
      <c r="O23" s="32" t="e">
        <f ca="1">SUM(O4:O21)</f>
        <v>#NAME?</v>
      </c>
      <c r="P23" s="21" t="e">
        <f t="shared" ref="P23" ca="1" si="35">SUM(P4:P21)</f>
        <v>#NAME?</v>
      </c>
      <c r="Q23" s="32"/>
      <c r="R23" s="32" t="e">
        <f t="shared" ref="R23" ca="1" si="36">SUM(R4:R21)</f>
        <v>#NAME?</v>
      </c>
      <c r="S23" s="11"/>
      <c r="T23" s="21" t="e">
        <f t="shared" ca="1" si="33"/>
        <v>#NAME?</v>
      </c>
      <c r="U23" s="32" t="e">
        <f t="shared" ca="1" si="33"/>
        <v>#NAME?</v>
      </c>
      <c r="V23" s="21" t="e">
        <f t="shared" ca="1" si="33"/>
        <v>#NAME?</v>
      </c>
      <c r="W23" s="32"/>
      <c r="X23" s="32" t="e">
        <f t="shared" ref="X23" ca="1" si="37">SUM(X4:X21)</f>
        <v>#NAME?</v>
      </c>
      <c r="Y23" s="11"/>
      <c r="Z23" s="21" t="e">
        <f t="shared" ca="1" si="33"/>
        <v>#NAME?</v>
      </c>
      <c r="AA23" s="32" t="e">
        <f ca="1">SUM(AA4:AA21)</f>
        <v>#NAME?</v>
      </c>
      <c r="AB23" s="21" t="e">
        <f t="shared" ca="1" si="33"/>
        <v>#NAME?</v>
      </c>
      <c r="AC23" s="32"/>
      <c r="AD23" s="32" t="e">
        <f t="shared" ref="AD23" ca="1" si="38">SUM(AD4:AD21)</f>
        <v>#NAME?</v>
      </c>
      <c r="AE23" s="11"/>
      <c r="AF23" s="21" t="e">
        <f t="shared" ca="1" si="33"/>
        <v>#NAME?</v>
      </c>
      <c r="AG23" s="32" t="e">
        <f t="shared" ca="1" si="33"/>
        <v>#NAME?</v>
      </c>
      <c r="AH23" s="21" t="e">
        <f t="shared" ca="1" si="33"/>
        <v>#NAME?</v>
      </c>
      <c r="AI23" s="32"/>
      <c r="AJ23" s="32" t="e">
        <f t="shared" ref="AJ23" ca="1" si="39">SUM(AJ4:AJ21)</f>
        <v>#NAME?</v>
      </c>
      <c r="AK23" s="11"/>
      <c r="AL23" s="21" t="e">
        <f t="shared" ca="1" si="33"/>
        <v>#NAME?</v>
      </c>
      <c r="AM23" s="32" t="e">
        <f t="shared" ca="1" si="33"/>
        <v>#NAME?</v>
      </c>
      <c r="AN23" s="21" t="e">
        <f t="shared" ca="1" si="33"/>
        <v>#NAME?</v>
      </c>
      <c r="AO23" s="32"/>
      <c r="AP23" s="32" t="e">
        <f t="shared" ref="AP23" ca="1" si="40">SUM(AP4:AP21)</f>
        <v>#NAME?</v>
      </c>
      <c r="AR23" s="21" t="e">
        <f t="shared" ca="1" si="33"/>
        <v>#NAME?</v>
      </c>
      <c r="AS23" s="32" t="e">
        <f t="shared" ca="1" si="33"/>
        <v>#NAME?</v>
      </c>
      <c r="AT23" s="21" t="e">
        <f t="shared" ca="1" si="33"/>
        <v>#NAME?</v>
      </c>
      <c r="AU23" s="32"/>
      <c r="AV23" s="32" t="e">
        <f t="shared" ref="AV23" ca="1" si="41">SUM(AV4:AV21)</f>
        <v>#NAME?</v>
      </c>
      <c r="AX23" s="21" t="e">
        <f t="shared" ca="1" si="33"/>
        <v>#NAME?</v>
      </c>
      <c r="AY23" s="32" t="e">
        <f t="shared" ca="1" si="33"/>
        <v>#NAME?</v>
      </c>
      <c r="AZ23" s="21" t="e">
        <f t="shared" ca="1" si="33"/>
        <v>#NAME?</v>
      </c>
      <c r="BA23" s="32"/>
      <c r="BB23" s="32" t="e">
        <f t="shared" ref="BB23" ca="1" si="42">SUM(BB4:BB21)</f>
        <v>#NAME?</v>
      </c>
      <c r="BD23" s="21" t="e">
        <f t="shared" ca="1" si="33"/>
        <v>#NAME?</v>
      </c>
      <c r="BE23" s="32" t="e">
        <f t="shared" ca="1" si="33"/>
        <v>#NAME?</v>
      </c>
      <c r="BF23" s="21" t="e">
        <f t="shared" ca="1" si="33"/>
        <v>#NAME?</v>
      </c>
      <c r="BG23" s="32"/>
      <c r="BH23" s="32" t="e">
        <f t="shared" ref="BH23" ca="1" si="43">SUM(BH4:BH21)</f>
        <v>#NAME?</v>
      </c>
      <c r="BJ23" s="21" t="e">
        <f t="shared" ca="1" si="33"/>
        <v>#NAME?</v>
      </c>
      <c r="BK23" s="21" t="e">
        <f ca="1">SUM(BK4:BK21)</f>
        <v>#NAME?</v>
      </c>
      <c r="BL23" s="21" t="e">
        <f ca="1">SUM(BL4:BL21)</f>
        <v>#NAME?</v>
      </c>
    </row>
    <row r="24" spans="1:64" ht="15.75" thickTop="1"/>
    <row r="28" spans="1:64" outlineLevel="1">
      <c r="B28" s="27" t="s">
        <v>502</v>
      </c>
      <c r="C28" s="27" t="s">
        <v>503</v>
      </c>
    </row>
    <row r="29" spans="1:64" outlineLevel="1">
      <c r="B29" s="26" t="s">
        <v>38</v>
      </c>
      <c r="C29" s="26" t="s">
        <v>520</v>
      </c>
    </row>
    <row r="30" spans="1:64" outlineLevel="1">
      <c r="B30" s="26" t="s">
        <v>33</v>
      </c>
      <c r="C30" s="26" t="s">
        <v>521</v>
      </c>
    </row>
    <row r="31" spans="1:64" outlineLevel="1">
      <c r="B31" s="26" t="s">
        <v>34</v>
      </c>
      <c r="C31" s="26" t="s">
        <v>522</v>
      </c>
    </row>
    <row r="32" spans="1:64" outlineLevel="1">
      <c r="B32" s="26" t="s">
        <v>27</v>
      </c>
      <c r="C32" s="26" t="s">
        <v>523</v>
      </c>
    </row>
    <row r="33" spans="2:3" outlineLevel="1">
      <c r="B33" s="26" t="s">
        <v>29</v>
      </c>
      <c r="C33" s="26" t="s">
        <v>524</v>
      </c>
    </row>
    <row r="34" spans="2:3" outlineLevel="1">
      <c r="B34" s="26" t="s">
        <v>40</v>
      </c>
      <c r="C34" s="26" t="s">
        <v>525</v>
      </c>
    </row>
    <row r="35" spans="2:3" outlineLevel="1">
      <c r="B35" s="26" t="s">
        <v>80</v>
      </c>
      <c r="C35" s="26" t="s">
        <v>526</v>
      </c>
    </row>
    <row r="36" spans="2:3" outlineLevel="1">
      <c r="B36" s="26" t="s">
        <v>25</v>
      </c>
      <c r="C36" s="26" t="s">
        <v>527</v>
      </c>
    </row>
    <row r="37" spans="2:3" outlineLevel="1">
      <c r="B37" s="26" t="s">
        <v>36</v>
      </c>
      <c r="C37" s="26" t="s">
        <v>528</v>
      </c>
    </row>
    <row r="38" spans="2:3" outlineLevel="1">
      <c r="B38" s="26" t="s">
        <v>31</v>
      </c>
      <c r="C38" s="26" t="s">
        <v>529</v>
      </c>
    </row>
  </sheetData>
  <mergeCells count="1">
    <mergeCell ref="A1:AC1"/>
  </mergeCells>
  <pageMargins left="0.7" right="0.7" top="0.75" bottom="0.75" header="0.3" footer="0.3"/>
  <pageSetup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filterMode="1">
    <pageSetUpPr fitToPage="1"/>
  </sheetPr>
  <dimension ref="A1:H403"/>
  <sheetViews>
    <sheetView topLeftCell="A288" workbookViewId="0">
      <selection activeCell="A5" sqref="A5:A193"/>
    </sheetView>
  </sheetViews>
  <sheetFormatPr defaultRowHeight="15" outlineLevelCol="1"/>
  <cols>
    <col min="1" max="1" width="40.4257812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7" width="11.5703125" bestFit="1" customWidth="1"/>
    <col min="8" max="8" width="13" customWidth="1"/>
  </cols>
  <sheetData>
    <row r="1" spans="1:8">
      <c r="A1" s="10" t="s">
        <v>912</v>
      </c>
      <c r="B1" s="6"/>
      <c r="C1" s="6"/>
      <c r="D1" s="6"/>
      <c r="G1" t="s">
        <v>68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e">
        <f ca="1">_xll.DBRA("RXLTM1:Account",D5,"ALIAS English")</f>
        <v>#NAME?</v>
      </c>
      <c r="B5" s="1" t="s">
        <v>6</v>
      </c>
      <c r="C5" s="1" t="s">
        <v>83</v>
      </c>
      <c r="D5" s="1" t="s">
        <v>50</v>
      </c>
      <c r="E5" s="1" t="str">
        <f t="shared" ref="E5:E68" si="0">LEFT(C5,4)&amp;"2"&amp;D5&amp;"00"</f>
        <v>03012153200</v>
      </c>
      <c r="F5" s="11" t="s">
        <v>85</v>
      </c>
      <c r="G5" t="s">
        <v>85</v>
      </c>
      <c r="H5" t="str">
        <f t="shared" ref="H5:H36" si="1">IF(AND(G5="",F5=""),"EMPTY","")</f>
        <v>EMPTY</v>
      </c>
    </row>
    <row r="6" spans="1:8" hidden="1">
      <c r="A6" s="8" t="e">
        <f ca="1">_xll.DBRA("RXLTM1:Account",D6,"ALIAS English")</f>
        <v>#NAME?</v>
      </c>
      <c r="B6" s="1" t="s">
        <v>23</v>
      </c>
      <c r="C6" s="1" t="s">
        <v>86</v>
      </c>
      <c r="D6" s="1" t="s">
        <v>50</v>
      </c>
      <c r="E6" s="1" t="str">
        <f t="shared" si="0"/>
        <v>03022153200</v>
      </c>
      <c r="F6" s="11" t="s">
        <v>85</v>
      </c>
      <c r="G6" t="s">
        <v>85</v>
      </c>
      <c r="H6" t="str">
        <f t="shared" si="1"/>
        <v>EMPTY</v>
      </c>
    </row>
    <row r="7" spans="1:8" hidden="1">
      <c r="A7" s="8" t="e">
        <f ca="1">_xll.DBRA("RXLTM1:Account",D7,"ALIAS English")</f>
        <v>#NAME?</v>
      </c>
      <c r="B7" s="1" t="s">
        <v>7</v>
      </c>
      <c r="C7" s="1" t="s">
        <v>88</v>
      </c>
      <c r="D7" s="1" t="s">
        <v>50</v>
      </c>
      <c r="E7" s="1" t="str">
        <f t="shared" si="0"/>
        <v>03032153200</v>
      </c>
      <c r="F7" s="11" t="s">
        <v>85</v>
      </c>
      <c r="G7" t="s">
        <v>85</v>
      </c>
      <c r="H7" t="str">
        <f t="shared" si="1"/>
        <v>EMPTY</v>
      </c>
    </row>
    <row r="8" spans="1:8" hidden="1">
      <c r="A8" s="8" t="e">
        <f ca="1">_xll.DBRA("RXLTM1:Account",D8,"ALIAS English")</f>
        <v>#NAME?</v>
      </c>
      <c r="B8" s="1" t="s">
        <v>8</v>
      </c>
      <c r="C8" s="1" t="s">
        <v>90</v>
      </c>
      <c r="D8" s="1" t="s">
        <v>50</v>
      </c>
      <c r="E8" s="1" t="str">
        <f t="shared" si="0"/>
        <v>03042153200</v>
      </c>
      <c r="F8" s="11" t="s">
        <v>85</v>
      </c>
      <c r="G8" t="s">
        <v>85</v>
      </c>
      <c r="H8" t="str">
        <f t="shared" si="1"/>
        <v>EMPTY</v>
      </c>
    </row>
    <row r="9" spans="1:8" hidden="1">
      <c r="A9" s="8" t="e">
        <f ca="1">_xll.DBRA("RXLTM1:Account",D9,"ALIAS English")</f>
        <v>#NAME?</v>
      </c>
      <c r="B9" s="1" t="s">
        <v>9</v>
      </c>
      <c r="C9" s="1" t="s">
        <v>92</v>
      </c>
      <c r="D9" s="1" t="s">
        <v>50</v>
      </c>
      <c r="E9" s="1" t="str">
        <f t="shared" si="0"/>
        <v>03052153200</v>
      </c>
      <c r="F9" s="11" t="s">
        <v>85</v>
      </c>
      <c r="G9" t="s">
        <v>85</v>
      </c>
      <c r="H9" t="str">
        <f t="shared" si="1"/>
        <v>EMPTY</v>
      </c>
    </row>
    <row r="10" spans="1:8" hidden="1">
      <c r="A10" s="8" t="e">
        <f ca="1">_xll.DBRA("RXLTM1:Account",D10,"ALIAS English")</f>
        <v>#NAME?</v>
      </c>
      <c r="B10" s="1" t="s">
        <v>10</v>
      </c>
      <c r="C10" s="1" t="s">
        <v>94</v>
      </c>
      <c r="D10" s="1" t="s">
        <v>50</v>
      </c>
      <c r="E10" s="1" t="str">
        <f t="shared" si="0"/>
        <v>03062153200</v>
      </c>
      <c r="F10" s="11" t="s">
        <v>85</v>
      </c>
      <c r="G10" t="s">
        <v>85</v>
      </c>
      <c r="H10" t="str">
        <f t="shared" si="1"/>
        <v>EMPTY</v>
      </c>
    </row>
    <row r="11" spans="1:8" hidden="1">
      <c r="A11" s="8" t="e">
        <f ca="1">_xll.DBRA("RXLTM1:Account",D11,"ALIAS English")</f>
        <v>#NAME?</v>
      </c>
      <c r="B11" s="1" t="s">
        <v>11</v>
      </c>
      <c r="C11" s="1" t="s">
        <v>96</v>
      </c>
      <c r="D11" s="1" t="s">
        <v>50</v>
      </c>
      <c r="E11" s="1" t="str">
        <f t="shared" si="0"/>
        <v>03082153200</v>
      </c>
      <c r="F11" s="11" t="s">
        <v>85</v>
      </c>
      <c r="G11" t="s">
        <v>85</v>
      </c>
      <c r="H11" t="str">
        <f t="shared" si="1"/>
        <v>EMPTY</v>
      </c>
    </row>
    <row r="12" spans="1:8" hidden="1">
      <c r="A12" s="8" t="e">
        <f ca="1">_xll.DBRA("RXLTM1:Account",D12,"ALIAS English")</f>
        <v>#NAME?</v>
      </c>
      <c r="B12" s="1" t="s">
        <v>12</v>
      </c>
      <c r="C12" s="1" t="s">
        <v>98</v>
      </c>
      <c r="D12" s="1" t="s">
        <v>50</v>
      </c>
      <c r="E12" s="1" t="str">
        <f t="shared" si="0"/>
        <v>03092153200</v>
      </c>
      <c r="F12" s="11" t="s">
        <v>85</v>
      </c>
      <c r="G12" t="s">
        <v>85</v>
      </c>
      <c r="H12" t="str">
        <f t="shared" si="1"/>
        <v>EMPTY</v>
      </c>
    </row>
    <row r="13" spans="1:8" hidden="1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50</v>
      </c>
      <c r="E13" s="1" t="str">
        <f t="shared" si="0"/>
        <v>03112153200</v>
      </c>
      <c r="F13" s="11" t="s">
        <v>85</v>
      </c>
      <c r="G13" t="s">
        <v>85</v>
      </c>
      <c r="H13" t="str">
        <f t="shared" si="1"/>
        <v>EMPTY</v>
      </c>
    </row>
    <row r="14" spans="1:8" hidden="1">
      <c r="A14" s="8" t="e">
        <f ca="1">_xll.DBRA("RXLTM1:Account",D14,"ALIAS English")</f>
        <v>#NAME?</v>
      </c>
      <c r="B14" s="1" t="s">
        <v>14</v>
      </c>
      <c r="C14" s="1" t="s">
        <v>101</v>
      </c>
      <c r="D14" s="1" t="s">
        <v>50</v>
      </c>
      <c r="E14" s="1" t="str">
        <f t="shared" si="0"/>
        <v>03212153200</v>
      </c>
      <c r="F14" s="11" t="s">
        <v>85</v>
      </c>
      <c r="G14" t="s">
        <v>85</v>
      </c>
      <c r="H14" t="str">
        <f t="shared" si="1"/>
        <v>EMPTY</v>
      </c>
    </row>
    <row r="15" spans="1:8" hidden="1">
      <c r="A15" s="8" t="e">
        <f ca="1">_xll.DBRA("RXLTM1:Account",D15,"ALIAS English")</f>
        <v>#NAME?</v>
      </c>
      <c r="B15" s="1" t="s">
        <v>15</v>
      </c>
      <c r="C15" s="1" t="s">
        <v>103</v>
      </c>
      <c r="D15" s="1" t="s">
        <v>50</v>
      </c>
      <c r="E15" s="1" t="str">
        <f t="shared" si="0"/>
        <v>03222153200</v>
      </c>
      <c r="F15" s="11" t="s">
        <v>85</v>
      </c>
      <c r="G15" t="s">
        <v>85</v>
      </c>
      <c r="H15" t="str">
        <f t="shared" si="1"/>
        <v>EMPTY</v>
      </c>
    </row>
    <row r="16" spans="1:8" hidden="1">
      <c r="A16" s="8" t="e">
        <f ca="1">_xll.DBRA("RXLTM1:Account",D16,"ALIAS English")</f>
        <v>#NAME?</v>
      </c>
      <c r="B16" s="1" t="s">
        <v>16</v>
      </c>
      <c r="C16" s="1" t="s">
        <v>105</v>
      </c>
      <c r="D16" s="1" t="s">
        <v>50</v>
      </c>
      <c r="E16" s="1" t="str">
        <f t="shared" si="0"/>
        <v>03232153200</v>
      </c>
      <c r="F16" s="11" t="s">
        <v>85</v>
      </c>
      <c r="G16" t="s">
        <v>85</v>
      </c>
      <c r="H16" t="str">
        <f t="shared" si="1"/>
        <v>EMPTY</v>
      </c>
    </row>
    <row r="17" spans="1:8" hidden="1">
      <c r="A17" s="8" t="e">
        <f ca="1">_xll.DBRA("RXLTM1:Account",D17,"ALIAS English")</f>
        <v>#NAME?</v>
      </c>
      <c r="B17" s="1" t="s">
        <v>17</v>
      </c>
      <c r="C17" s="1" t="s">
        <v>107</v>
      </c>
      <c r="D17" s="1" t="s">
        <v>50</v>
      </c>
      <c r="E17" s="1" t="str">
        <f t="shared" si="0"/>
        <v>03242153200</v>
      </c>
      <c r="F17" s="11" t="s">
        <v>85</v>
      </c>
      <c r="G17" t="s">
        <v>85</v>
      </c>
      <c r="H17" t="str">
        <f t="shared" si="1"/>
        <v>EMPTY</v>
      </c>
    </row>
    <row r="18" spans="1:8" hidden="1">
      <c r="A18" s="8" t="e">
        <f ca="1">_xll.DBRA("RXLTM1:Account",D18,"ALIAS English")</f>
        <v>#NAME?</v>
      </c>
      <c r="B18" s="1" t="s">
        <v>18</v>
      </c>
      <c r="C18" s="1" t="s">
        <v>109</v>
      </c>
      <c r="D18" s="1" t="s">
        <v>50</v>
      </c>
      <c r="E18" s="1" t="str">
        <f t="shared" si="0"/>
        <v>03252153200</v>
      </c>
      <c r="F18" s="11" t="s">
        <v>85</v>
      </c>
      <c r="G18" t="s">
        <v>85</v>
      </c>
      <c r="H18" t="str">
        <f t="shared" si="1"/>
        <v>EMPTY</v>
      </c>
    </row>
    <row r="19" spans="1:8">
      <c r="A19" s="8" t="e">
        <f ca="1">_xll.DBRA("RXLTM1:Account",D19,"ALIAS English")</f>
        <v>#NAME?</v>
      </c>
      <c r="B19" s="1" t="s">
        <v>19</v>
      </c>
      <c r="C19" s="1" t="s">
        <v>111</v>
      </c>
      <c r="D19" s="1" t="s">
        <v>50</v>
      </c>
      <c r="E19" s="1" t="str">
        <f t="shared" si="0"/>
        <v>03262153200</v>
      </c>
      <c r="F19" s="28" t="s">
        <v>85</v>
      </c>
      <c r="G19" s="22">
        <v>40628.589999999997</v>
      </c>
      <c r="H19" t="str">
        <f t="shared" si="1"/>
        <v/>
      </c>
    </row>
    <row r="20" spans="1:8" hidden="1">
      <c r="A20" s="8" t="e">
        <f ca="1">_xll.DBRA("RXLTM1:Account",D20,"ALIAS English")</f>
        <v>#NAME?</v>
      </c>
      <c r="B20" s="1" t="s">
        <v>20</v>
      </c>
      <c r="C20" s="1" t="s">
        <v>113</v>
      </c>
      <c r="D20" s="1" t="s">
        <v>50</v>
      </c>
      <c r="E20" s="1" t="str">
        <f t="shared" si="0"/>
        <v>03282153200</v>
      </c>
      <c r="F20" s="11" t="s">
        <v>85</v>
      </c>
      <c r="G20" t="s">
        <v>85</v>
      </c>
      <c r="H20" t="str">
        <f t="shared" si="1"/>
        <v>EMPTY</v>
      </c>
    </row>
    <row r="21" spans="1:8" hidden="1">
      <c r="A21" s="8" t="e">
        <f ca="1">_xll.DBRA("RXLTM1:Account",D21,"ALIAS English")</f>
        <v>#NAME?</v>
      </c>
      <c r="B21" s="1" t="s">
        <v>21</v>
      </c>
      <c r="C21" s="1" t="s">
        <v>115</v>
      </c>
      <c r="D21" s="1" t="s">
        <v>50</v>
      </c>
      <c r="E21" s="1" t="str">
        <f t="shared" si="0"/>
        <v>03292153200</v>
      </c>
      <c r="F21" s="11" t="s">
        <v>85</v>
      </c>
      <c r="G21" t="s">
        <v>85</v>
      </c>
      <c r="H21" t="str">
        <f t="shared" si="1"/>
        <v>EMPTY</v>
      </c>
    </row>
    <row r="22" spans="1:8" hidden="1">
      <c r="A22" s="8" t="e">
        <f ca="1">_xll.DBRA("RXLTM1:Account",D22,"ALIAS English")</f>
        <v>#NAME?</v>
      </c>
      <c r="B22" s="1" t="s">
        <v>22</v>
      </c>
      <c r="C22" s="1" t="s">
        <v>117</v>
      </c>
      <c r="D22" s="1" t="s">
        <v>50</v>
      </c>
      <c r="E22" s="1" t="str">
        <f t="shared" si="0"/>
        <v>03302153200</v>
      </c>
      <c r="F22" s="11" t="s">
        <v>85</v>
      </c>
      <c r="G22" t="s">
        <v>85</v>
      </c>
      <c r="H22" t="str">
        <f t="shared" si="1"/>
        <v>EMPTY</v>
      </c>
    </row>
    <row r="23" spans="1:8" hidden="1">
      <c r="E23" s="1"/>
      <c r="F23" s="11"/>
      <c r="H23" t="str">
        <f t="shared" si="1"/>
        <v>EMPTY</v>
      </c>
    </row>
    <row r="24" spans="1:8" hidden="1">
      <c r="A24" s="8" t="e">
        <f ca="1">_xll.DBRA("RXLTM1:Account",D24,"ALIAS English")</f>
        <v>#NAME?</v>
      </c>
      <c r="B24" s="1" t="s">
        <v>6</v>
      </c>
      <c r="C24" s="1" t="s">
        <v>83</v>
      </c>
      <c r="D24" s="1" t="s">
        <v>78</v>
      </c>
      <c r="E24" s="1" t="str">
        <f t="shared" si="0"/>
        <v>03012154200</v>
      </c>
      <c r="F24" s="11" t="s">
        <v>85</v>
      </c>
      <c r="G24" t="s">
        <v>85</v>
      </c>
      <c r="H24" t="str">
        <f t="shared" si="1"/>
        <v>EMPTY</v>
      </c>
    </row>
    <row r="25" spans="1:8" hidden="1">
      <c r="A25" s="8" t="e">
        <f ca="1">_xll.DBRA("RXLTM1:Account",D25,"ALIAS English")</f>
        <v>#NAME?</v>
      </c>
      <c r="B25" s="1" t="s">
        <v>23</v>
      </c>
      <c r="C25" s="1" t="s">
        <v>86</v>
      </c>
      <c r="D25" s="1" t="s">
        <v>78</v>
      </c>
      <c r="E25" s="1" t="str">
        <f t="shared" si="0"/>
        <v>03022154200</v>
      </c>
      <c r="F25" s="11" t="s">
        <v>85</v>
      </c>
      <c r="G25" t="s">
        <v>85</v>
      </c>
      <c r="H25" t="str">
        <f t="shared" si="1"/>
        <v>EMPTY</v>
      </c>
    </row>
    <row r="26" spans="1:8" hidden="1">
      <c r="A26" s="8" t="e">
        <f ca="1">_xll.DBRA("RXLTM1:Account",D26,"ALIAS English")</f>
        <v>#NAME?</v>
      </c>
      <c r="B26" s="1" t="s">
        <v>7</v>
      </c>
      <c r="C26" s="1" t="s">
        <v>88</v>
      </c>
      <c r="D26" s="1" t="s">
        <v>78</v>
      </c>
      <c r="E26" s="1" t="str">
        <f t="shared" si="0"/>
        <v>03032154200</v>
      </c>
      <c r="F26" s="11" t="s">
        <v>85</v>
      </c>
      <c r="G26" t="s">
        <v>85</v>
      </c>
      <c r="H26" t="str">
        <f t="shared" si="1"/>
        <v>EMPTY</v>
      </c>
    </row>
    <row r="27" spans="1:8" hidden="1">
      <c r="A27" s="8" t="e">
        <f ca="1">_xll.DBRA("RXLTM1:Account",D27,"ALIAS English")</f>
        <v>#NAME?</v>
      </c>
      <c r="B27" s="1" t="s">
        <v>8</v>
      </c>
      <c r="C27" s="1" t="s">
        <v>90</v>
      </c>
      <c r="D27" s="1" t="s">
        <v>78</v>
      </c>
      <c r="E27" s="1" t="str">
        <f t="shared" si="0"/>
        <v>03042154200</v>
      </c>
      <c r="F27" s="11" t="s">
        <v>85</v>
      </c>
      <c r="G27" t="s">
        <v>85</v>
      </c>
      <c r="H27" t="str">
        <f t="shared" si="1"/>
        <v>EMPTY</v>
      </c>
    </row>
    <row r="28" spans="1:8" hidden="1">
      <c r="A28" s="8" t="e">
        <f ca="1">_xll.DBRA("RXLTM1:Account",D28,"ALIAS English")</f>
        <v>#NAME?</v>
      </c>
      <c r="B28" s="1" t="s">
        <v>9</v>
      </c>
      <c r="C28" s="1" t="s">
        <v>92</v>
      </c>
      <c r="D28" s="1" t="s">
        <v>78</v>
      </c>
      <c r="E28" s="1" t="str">
        <f t="shared" si="0"/>
        <v>03052154200</v>
      </c>
      <c r="F28" s="11" t="s">
        <v>85</v>
      </c>
      <c r="G28" t="s">
        <v>85</v>
      </c>
      <c r="H28" t="str">
        <f t="shared" si="1"/>
        <v>EMPTY</v>
      </c>
    </row>
    <row r="29" spans="1:8" hidden="1">
      <c r="A29" s="8" t="e">
        <f ca="1">_xll.DBRA("RXLTM1:Account",D29,"ALIAS English")</f>
        <v>#NAME?</v>
      </c>
      <c r="B29" s="1" t="s">
        <v>10</v>
      </c>
      <c r="C29" s="1" t="s">
        <v>94</v>
      </c>
      <c r="D29" s="1" t="s">
        <v>78</v>
      </c>
      <c r="E29" s="1" t="str">
        <f t="shared" si="0"/>
        <v>03062154200</v>
      </c>
      <c r="F29" s="11" t="s">
        <v>85</v>
      </c>
      <c r="G29" t="s">
        <v>85</v>
      </c>
      <c r="H29" t="str">
        <f t="shared" si="1"/>
        <v>EMPTY</v>
      </c>
    </row>
    <row r="30" spans="1:8" hidden="1">
      <c r="A30" s="8" t="e">
        <f ca="1">_xll.DBRA("RXLTM1:Account",D30,"ALIAS English")</f>
        <v>#NAME?</v>
      </c>
      <c r="B30" s="1" t="s">
        <v>11</v>
      </c>
      <c r="C30" s="1" t="s">
        <v>96</v>
      </c>
      <c r="D30" s="1" t="s">
        <v>78</v>
      </c>
      <c r="E30" s="1" t="str">
        <f t="shared" si="0"/>
        <v>03082154200</v>
      </c>
      <c r="F30" s="11" t="s">
        <v>85</v>
      </c>
      <c r="G30" t="s">
        <v>85</v>
      </c>
      <c r="H30" t="str">
        <f t="shared" si="1"/>
        <v>EMPTY</v>
      </c>
    </row>
    <row r="31" spans="1:8" hidden="1">
      <c r="A31" s="8" t="e">
        <f ca="1">_xll.DBRA("RXLTM1:Account",D31,"ALIAS English")</f>
        <v>#NAME?</v>
      </c>
      <c r="B31" s="1" t="s">
        <v>12</v>
      </c>
      <c r="C31" s="1" t="s">
        <v>98</v>
      </c>
      <c r="D31" s="1" t="s">
        <v>78</v>
      </c>
      <c r="E31" s="1" t="str">
        <f t="shared" si="0"/>
        <v>03092154200</v>
      </c>
      <c r="F31" s="11" t="s">
        <v>85</v>
      </c>
      <c r="G31" t="s">
        <v>85</v>
      </c>
      <c r="H31" t="str">
        <f t="shared" si="1"/>
        <v>EMPTY</v>
      </c>
    </row>
    <row r="32" spans="1:8" hidden="1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78</v>
      </c>
      <c r="E32" s="1" t="str">
        <f t="shared" si="0"/>
        <v>03112154200</v>
      </c>
      <c r="F32" s="11" t="s">
        <v>85</v>
      </c>
      <c r="G32" t="s">
        <v>85</v>
      </c>
      <c r="H32" t="str">
        <f t="shared" si="1"/>
        <v>EMPTY</v>
      </c>
    </row>
    <row r="33" spans="1:8" hidden="1">
      <c r="A33" s="8" t="e">
        <f ca="1">_xll.DBRA("RXLTM1:Account",D33,"ALIAS English")</f>
        <v>#NAME?</v>
      </c>
      <c r="B33" s="1" t="s">
        <v>14</v>
      </c>
      <c r="C33" s="1" t="s">
        <v>101</v>
      </c>
      <c r="D33" s="1" t="s">
        <v>78</v>
      </c>
      <c r="E33" s="1" t="str">
        <f t="shared" si="0"/>
        <v>03212154200</v>
      </c>
      <c r="F33" s="11" t="s">
        <v>85</v>
      </c>
      <c r="G33" t="s">
        <v>85</v>
      </c>
      <c r="H33" t="str">
        <f t="shared" si="1"/>
        <v>EMPTY</v>
      </c>
    </row>
    <row r="34" spans="1:8" hidden="1">
      <c r="A34" s="8" t="e">
        <f ca="1">_xll.DBRA("RXLTM1:Account",D34,"ALIAS English")</f>
        <v>#NAME?</v>
      </c>
      <c r="B34" s="1" t="s">
        <v>15</v>
      </c>
      <c r="C34" s="1" t="s">
        <v>103</v>
      </c>
      <c r="D34" s="1" t="s">
        <v>78</v>
      </c>
      <c r="E34" s="1" t="str">
        <f t="shared" si="0"/>
        <v>03222154200</v>
      </c>
      <c r="F34" s="11" t="s">
        <v>85</v>
      </c>
      <c r="G34" t="s">
        <v>85</v>
      </c>
      <c r="H34" t="str">
        <f t="shared" si="1"/>
        <v>EMPTY</v>
      </c>
    </row>
    <row r="35" spans="1:8" hidden="1">
      <c r="A35" s="8" t="e">
        <f ca="1">_xll.DBRA("RXLTM1:Account",D35,"ALIAS English")</f>
        <v>#NAME?</v>
      </c>
      <c r="B35" s="1" t="s">
        <v>16</v>
      </c>
      <c r="C35" s="1" t="s">
        <v>105</v>
      </c>
      <c r="D35" s="1" t="s">
        <v>78</v>
      </c>
      <c r="E35" s="1" t="str">
        <f t="shared" si="0"/>
        <v>03232154200</v>
      </c>
      <c r="F35" s="11" t="s">
        <v>85</v>
      </c>
      <c r="G35" t="s">
        <v>85</v>
      </c>
      <c r="H35" t="str">
        <f t="shared" si="1"/>
        <v>EMPTY</v>
      </c>
    </row>
    <row r="36" spans="1:8" hidden="1">
      <c r="A36" s="8" t="e">
        <f ca="1">_xll.DBRA("RXLTM1:Account",D36,"ALIAS English")</f>
        <v>#NAME?</v>
      </c>
      <c r="B36" s="1" t="s">
        <v>17</v>
      </c>
      <c r="C36" s="1" t="s">
        <v>107</v>
      </c>
      <c r="D36" s="1" t="s">
        <v>78</v>
      </c>
      <c r="E36" s="1" t="str">
        <f t="shared" si="0"/>
        <v>03242154200</v>
      </c>
      <c r="F36" s="11" t="s">
        <v>85</v>
      </c>
      <c r="G36" t="s">
        <v>85</v>
      </c>
      <c r="H36" t="str">
        <f t="shared" si="1"/>
        <v>EMPTY</v>
      </c>
    </row>
    <row r="37" spans="1:8" hidden="1">
      <c r="A37" s="8" t="e">
        <f ca="1">_xll.DBRA("RXLTM1:Account",D37,"ALIAS English")</f>
        <v>#NAME?</v>
      </c>
      <c r="B37" s="1" t="s">
        <v>18</v>
      </c>
      <c r="C37" s="1" t="s">
        <v>109</v>
      </c>
      <c r="D37" s="1" t="s">
        <v>78</v>
      </c>
      <c r="E37" s="1" t="str">
        <f t="shared" si="0"/>
        <v>03252154200</v>
      </c>
      <c r="F37" s="11" t="s">
        <v>85</v>
      </c>
      <c r="G37" t="s">
        <v>85</v>
      </c>
      <c r="H37" t="str">
        <f t="shared" ref="H37:H68" si="2">IF(AND(G37="",F37=""),"EMPTY","")</f>
        <v>EMPTY</v>
      </c>
    </row>
    <row r="38" spans="1:8" hidden="1">
      <c r="A38" s="8" t="e">
        <f ca="1">_xll.DBRA("RXLTM1:Account",D38,"ALIAS English")</f>
        <v>#NAME?</v>
      </c>
      <c r="B38" s="1" t="s">
        <v>19</v>
      </c>
      <c r="C38" s="1" t="s">
        <v>111</v>
      </c>
      <c r="D38" s="1" t="s">
        <v>78</v>
      </c>
      <c r="E38" s="1" t="str">
        <f t="shared" si="0"/>
        <v>03262154200</v>
      </c>
      <c r="F38" s="11" t="s">
        <v>85</v>
      </c>
      <c r="G38" t="s">
        <v>85</v>
      </c>
      <c r="H38" t="str">
        <f t="shared" si="2"/>
        <v>EMPTY</v>
      </c>
    </row>
    <row r="39" spans="1:8" hidden="1">
      <c r="A39" s="8" t="e">
        <f ca="1">_xll.DBRA("RXLTM1:Account",D39,"ALIAS English")</f>
        <v>#NAME?</v>
      </c>
      <c r="B39" s="1" t="s">
        <v>20</v>
      </c>
      <c r="C39" s="1" t="s">
        <v>113</v>
      </c>
      <c r="D39" s="1" t="s">
        <v>78</v>
      </c>
      <c r="E39" s="1" t="str">
        <f t="shared" si="0"/>
        <v>03282154200</v>
      </c>
      <c r="F39" s="11" t="s">
        <v>85</v>
      </c>
      <c r="G39" t="s">
        <v>85</v>
      </c>
      <c r="H39" t="str">
        <f t="shared" si="2"/>
        <v>EMPTY</v>
      </c>
    </row>
    <row r="40" spans="1:8" hidden="1">
      <c r="A40" s="8" t="e">
        <f ca="1">_xll.DBRA("RXLTM1:Account",D40,"ALIAS English")</f>
        <v>#NAME?</v>
      </c>
      <c r="B40" s="1" t="s">
        <v>21</v>
      </c>
      <c r="C40" s="1" t="s">
        <v>115</v>
      </c>
      <c r="D40" s="1" t="s">
        <v>78</v>
      </c>
      <c r="E40" s="1" t="str">
        <f t="shared" si="0"/>
        <v>03292154200</v>
      </c>
      <c r="F40" s="11" t="s">
        <v>85</v>
      </c>
      <c r="G40" t="s">
        <v>85</v>
      </c>
      <c r="H40" t="str">
        <f t="shared" si="2"/>
        <v>EMPTY</v>
      </c>
    </row>
    <row r="41" spans="1:8" hidden="1">
      <c r="A41" s="8" t="e">
        <f ca="1">_xll.DBRA("RXLTM1:Account",D41,"ALIAS English")</f>
        <v>#NAME?</v>
      </c>
      <c r="B41" s="1" t="s">
        <v>22</v>
      </c>
      <c r="C41" s="1" t="s">
        <v>117</v>
      </c>
      <c r="D41" s="1" t="s">
        <v>78</v>
      </c>
      <c r="E41" s="1" t="str">
        <f t="shared" si="0"/>
        <v>03302154200</v>
      </c>
      <c r="F41" s="11" t="s">
        <v>85</v>
      </c>
      <c r="G41" t="s">
        <v>85</v>
      </c>
      <c r="H41" t="str">
        <f t="shared" si="2"/>
        <v>EMPTY</v>
      </c>
    </row>
    <row r="42" spans="1:8" hidden="1">
      <c r="E42" s="1"/>
      <c r="F42" s="11"/>
      <c r="H42" t="str">
        <f t="shared" si="2"/>
        <v>EMPTY</v>
      </c>
    </row>
    <row r="43" spans="1:8" hidden="1">
      <c r="A43" s="8" t="e">
        <f ca="1">_xll.DBRA("RXLTM1:Account",D43,"ALIAS English")</f>
        <v>#NAME?</v>
      </c>
      <c r="B43" s="1" t="s">
        <v>6</v>
      </c>
      <c r="C43" s="1" t="s">
        <v>83</v>
      </c>
      <c r="D43" s="1" t="s">
        <v>53</v>
      </c>
      <c r="E43" s="1" t="str">
        <f t="shared" si="0"/>
        <v>03012155200</v>
      </c>
      <c r="F43" s="11" t="s">
        <v>85</v>
      </c>
      <c r="G43" t="s">
        <v>85</v>
      </c>
      <c r="H43" t="str">
        <f t="shared" si="2"/>
        <v>EMPTY</v>
      </c>
    </row>
    <row r="44" spans="1:8" hidden="1">
      <c r="A44" s="8" t="e">
        <f ca="1">_xll.DBRA("RXLTM1:Account",D44,"ALIAS English")</f>
        <v>#NAME?</v>
      </c>
      <c r="B44" s="1" t="s">
        <v>23</v>
      </c>
      <c r="C44" s="1" t="s">
        <v>86</v>
      </c>
      <c r="D44" s="1" t="s">
        <v>53</v>
      </c>
      <c r="E44" s="1" t="str">
        <f t="shared" si="0"/>
        <v>03022155200</v>
      </c>
      <c r="F44" s="11" t="s">
        <v>85</v>
      </c>
      <c r="G44" t="s">
        <v>85</v>
      </c>
      <c r="H44" t="str">
        <f t="shared" si="2"/>
        <v>EMPTY</v>
      </c>
    </row>
    <row r="45" spans="1:8">
      <c r="A45" s="8" t="e">
        <f ca="1">_xll.DBRA("RXLTM1:Account",D45,"ALIAS English")</f>
        <v>#NAME?</v>
      </c>
      <c r="B45" s="1" t="s">
        <v>7</v>
      </c>
      <c r="C45" s="1" t="s">
        <v>88</v>
      </c>
      <c r="D45" s="1" t="s">
        <v>53</v>
      </c>
      <c r="E45" s="1" t="str">
        <f t="shared" si="0"/>
        <v>03032155200</v>
      </c>
      <c r="F45" s="28" t="s">
        <v>85</v>
      </c>
      <c r="G45" s="22">
        <v>0.12000000000080036</v>
      </c>
      <c r="H45" t="str">
        <f t="shared" si="2"/>
        <v/>
      </c>
    </row>
    <row r="46" spans="1:8" hidden="1">
      <c r="A46" s="8" t="e">
        <f ca="1">_xll.DBRA("RXLTM1:Account",D46,"ALIAS English")</f>
        <v>#NAME?</v>
      </c>
      <c r="B46" s="1" t="s">
        <v>8</v>
      </c>
      <c r="C46" s="1" t="s">
        <v>90</v>
      </c>
      <c r="D46" s="1" t="s">
        <v>53</v>
      </c>
      <c r="E46" s="1" t="str">
        <f t="shared" si="0"/>
        <v>03042155200</v>
      </c>
      <c r="F46" s="11" t="s">
        <v>85</v>
      </c>
      <c r="G46" t="s">
        <v>85</v>
      </c>
      <c r="H46" t="str">
        <f t="shared" si="2"/>
        <v>EMPTY</v>
      </c>
    </row>
    <row r="47" spans="1:8" hidden="1">
      <c r="A47" s="8" t="e">
        <f ca="1">_xll.DBRA("RXLTM1:Account",D47,"ALIAS English")</f>
        <v>#NAME?</v>
      </c>
      <c r="B47" s="1" t="s">
        <v>9</v>
      </c>
      <c r="C47" s="1" t="s">
        <v>92</v>
      </c>
      <c r="D47" s="1" t="s">
        <v>53</v>
      </c>
      <c r="E47" s="1" t="str">
        <f t="shared" si="0"/>
        <v>03052155200</v>
      </c>
      <c r="F47" s="11" t="s">
        <v>85</v>
      </c>
      <c r="G47" t="s">
        <v>85</v>
      </c>
      <c r="H47" t="str">
        <f t="shared" si="2"/>
        <v>EMPTY</v>
      </c>
    </row>
    <row r="48" spans="1:8">
      <c r="A48" s="8" t="e">
        <f ca="1">_xll.DBRA("RXLTM1:Account",D48,"ALIAS English")</f>
        <v>#NAME?</v>
      </c>
      <c r="B48" s="1" t="s">
        <v>10</v>
      </c>
      <c r="C48" s="1" t="s">
        <v>94</v>
      </c>
      <c r="D48" s="1" t="s">
        <v>53</v>
      </c>
      <c r="E48" s="1" t="str">
        <f t="shared" si="0"/>
        <v>03062155200</v>
      </c>
      <c r="F48" s="28" t="s">
        <v>85</v>
      </c>
      <c r="G48" s="22">
        <v>0.1499999999996362</v>
      </c>
      <c r="H48" t="str">
        <f t="shared" si="2"/>
        <v/>
      </c>
    </row>
    <row r="49" spans="1:8" hidden="1">
      <c r="A49" s="8" t="e">
        <f ca="1">_xll.DBRA("RXLTM1:Account",D49,"ALIAS English")</f>
        <v>#NAME?</v>
      </c>
      <c r="B49" s="1" t="s">
        <v>11</v>
      </c>
      <c r="C49" s="1" t="s">
        <v>96</v>
      </c>
      <c r="D49" s="1" t="s">
        <v>53</v>
      </c>
      <c r="E49" s="1" t="str">
        <f t="shared" si="0"/>
        <v>03082155200</v>
      </c>
      <c r="F49" s="11" t="s">
        <v>85</v>
      </c>
      <c r="G49" t="s">
        <v>85</v>
      </c>
      <c r="H49" t="str">
        <f t="shared" si="2"/>
        <v>EMPTY</v>
      </c>
    </row>
    <row r="50" spans="1:8" hidden="1">
      <c r="A50" s="8" t="e">
        <f ca="1">_xll.DBRA("RXLTM1:Account",D50,"ALIAS English")</f>
        <v>#NAME?</v>
      </c>
      <c r="B50" s="1" t="s">
        <v>12</v>
      </c>
      <c r="C50" s="1" t="s">
        <v>98</v>
      </c>
      <c r="D50" s="1" t="s">
        <v>53</v>
      </c>
      <c r="E50" s="1" t="str">
        <f t="shared" si="0"/>
        <v>03092155200</v>
      </c>
      <c r="F50" s="11" t="s">
        <v>85</v>
      </c>
      <c r="G50" t="s">
        <v>85</v>
      </c>
      <c r="H50" t="str">
        <f t="shared" si="2"/>
        <v>EMPTY</v>
      </c>
    </row>
    <row r="51" spans="1:8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53</v>
      </c>
      <c r="E51" s="1" t="str">
        <f t="shared" si="0"/>
        <v>03112155200</v>
      </c>
      <c r="F51" s="28">
        <v>0.26000000000931323</v>
      </c>
      <c r="G51" s="22" t="s">
        <v>85</v>
      </c>
      <c r="H51" t="str">
        <f t="shared" si="2"/>
        <v/>
      </c>
    </row>
    <row r="52" spans="1:8" hidden="1">
      <c r="A52" s="8" t="e">
        <f ca="1">_xll.DBRA("RXLTM1:Account",D52,"ALIAS English")</f>
        <v>#NAME?</v>
      </c>
      <c r="B52" s="1" t="s">
        <v>14</v>
      </c>
      <c r="C52" s="1" t="s">
        <v>101</v>
      </c>
      <c r="D52" s="1" t="s">
        <v>53</v>
      </c>
      <c r="E52" s="1" t="str">
        <f t="shared" si="0"/>
        <v>03212155200</v>
      </c>
      <c r="F52" s="11" t="s">
        <v>85</v>
      </c>
      <c r="G52" t="s">
        <v>85</v>
      </c>
      <c r="H52" t="str">
        <f t="shared" si="2"/>
        <v>EMPTY</v>
      </c>
    </row>
    <row r="53" spans="1:8">
      <c r="A53" s="8" t="e">
        <f ca="1">_xll.DBRA("RXLTM1:Account",D53,"ALIAS English")</f>
        <v>#NAME?</v>
      </c>
      <c r="B53" s="1" t="s">
        <v>15</v>
      </c>
      <c r="C53" s="1" t="s">
        <v>103</v>
      </c>
      <c r="D53" s="1" t="s">
        <v>53</v>
      </c>
      <c r="E53" s="1" t="str">
        <f t="shared" si="0"/>
        <v>03222155200</v>
      </c>
      <c r="F53" s="28">
        <v>0.19000000000232831</v>
      </c>
      <c r="G53" s="22" t="s">
        <v>85</v>
      </c>
      <c r="H53" t="str">
        <f t="shared" si="2"/>
        <v/>
      </c>
    </row>
    <row r="54" spans="1:8" hidden="1">
      <c r="A54" s="8" t="e">
        <f ca="1">_xll.DBRA("RXLTM1:Account",D54,"ALIAS English")</f>
        <v>#NAME?</v>
      </c>
      <c r="B54" s="1" t="s">
        <v>16</v>
      </c>
      <c r="C54" s="1" t="s">
        <v>105</v>
      </c>
      <c r="D54" s="1" t="s">
        <v>53</v>
      </c>
      <c r="E54" s="1" t="str">
        <f t="shared" si="0"/>
        <v>03232155200</v>
      </c>
      <c r="F54" s="11" t="s">
        <v>85</v>
      </c>
      <c r="G54" t="s">
        <v>85</v>
      </c>
      <c r="H54" t="str">
        <f t="shared" si="2"/>
        <v>EMPTY</v>
      </c>
    </row>
    <row r="55" spans="1:8" hidden="1">
      <c r="A55" s="8" t="e">
        <f ca="1">_xll.DBRA("RXLTM1:Account",D55,"ALIAS English")</f>
        <v>#NAME?</v>
      </c>
      <c r="B55" s="1" t="s">
        <v>17</v>
      </c>
      <c r="C55" s="1" t="s">
        <v>107</v>
      </c>
      <c r="D55" s="1" t="s">
        <v>53</v>
      </c>
      <c r="E55" s="1" t="str">
        <f t="shared" si="0"/>
        <v>03242155200</v>
      </c>
      <c r="F55" s="11" t="s">
        <v>85</v>
      </c>
      <c r="G55" t="s">
        <v>85</v>
      </c>
      <c r="H55" t="str">
        <f t="shared" si="2"/>
        <v>EMPTY</v>
      </c>
    </row>
    <row r="56" spans="1:8" hidden="1">
      <c r="A56" s="8" t="e">
        <f ca="1">_xll.DBRA("RXLTM1:Account",D56,"ALIAS English")</f>
        <v>#NAME?</v>
      </c>
      <c r="B56" s="1" t="s">
        <v>18</v>
      </c>
      <c r="C56" s="1" t="s">
        <v>109</v>
      </c>
      <c r="D56" s="1" t="s">
        <v>53</v>
      </c>
      <c r="E56" s="1" t="str">
        <f t="shared" si="0"/>
        <v>03252155200</v>
      </c>
      <c r="F56" s="11" t="s">
        <v>85</v>
      </c>
      <c r="G56" t="s">
        <v>85</v>
      </c>
      <c r="H56" t="str">
        <f t="shared" si="2"/>
        <v>EMPTY</v>
      </c>
    </row>
    <row r="57" spans="1:8">
      <c r="A57" s="8" t="e">
        <f ca="1">_xll.DBRA("RXLTM1:Account",D57,"ALIAS English")</f>
        <v>#NAME?</v>
      </c>
      <c r="B57" s="1" t="s">
        <v>19</v>
      </c>
      <c r="C57" s="1" t="s">
        <v>111</v>
      </c>
      <c r="D57" s="1" t="s">
        <v>53</v>
      </c>
      <c r="E57" s="1" t="str">
        <f t="shared" si="0"/>
        <v>03262155200</v>
      </c>
      <c r="F57" s="28">
        <v>38482.81</v>
      </c>
      <c r="G57" s="22" t="s">
        <v>85</v>
      </c>
      <c r="H57" t="str">
        <f t="shared" si="2"/>
        <v/>
      </c>
    </row>
    <row r="58" spans="1:8">
      <c r="A58" s="8" t="e">
        <f ca="1">_xll.DBRA("RXLTM1:Account",D58,"ALIAS English")</f>
        <v>#NAME?</v>
      </c>
      <c r="B58" s="1" t="s">
        <v>20</v>
      </c>
      <c r="C58" s="1" t="s">
        <v>113</v>
      </c>
      <c r="D58" s="1" t="s">
        <v>53</v>
      </c>
      <c r="E58" s="1" t="str">
        <f t="shared" si="0"/>
        <v>03282155200</v>
      </c>
      <c r="F58" s="28" t="s">
        <v>85</v>
      </c>
      <c r="G58" s="22">
        <v>0.48000000000320142</v>
      </c>
      <c r="H58" t="str">
        <f t="shared" si="2"/>
        <v/>
      </c>
    </row>
    <row r="59" spans="1:8">
      <c r="A59" s="8" t="e">
        <f ca="1">_xll.DBRA("RXLTM1:Account",D59,"ALIAS English")</f>
        <v>#NAME?</v>
      </c>
      <c r="B59" s="1" t="s">
        <v>21</v>
      </c>
      <c r="C59" s="1" t="s">
        <v>115</v>
      </c>
      <c r="D59" s="1" t="s">
        <v>53</v>
      </c>
      <c r="E59" s="1" t="str">
        <f t="shared" si="0"/>
        <v>03292155200</v>
      </c>
      <c r="F59" s="28" t="s">
        <v>85</v>
      </c>
      <c r="G59" s="22">
        <v>0.11000000000058208</v>
      </c>
      <c r="H59" t="str">
        <f t="shared" si="2"/>
        <v/>
      </c>
    </row>
    <row r="60" spans="1:8">
      <c r="A60" s="8" t="e">
        <f ca="1">_xll.DBRA("RXLTM1:Account",D60,"ALIAS English")</f>
        <v>#NAME?</v>
      </c>
      <c r="B60" s="1" t="s">
        <v>22</v>
      </c>
      <c r="C60" s="1" t="s">
        <v>117</v>
      </c>
      <c r="D60" s="1" t="s">
        <v>53</v>
      </c>
      <c r="E60" s="1" t="str">
        <f t="shared" si="0"/>
        <v>03302155200</v>
      </c>
      <c r="F60" s="28">
        <v>380</v>
      </c>
      <c r="G60" s="22" t="s">
        <v>85</v>
      </c>
      <c r="H60" t="str">
        <f t="shared" si="2"/>
        <v/>
      </c>
    </row>
    <row r="61" spans="1:8" hidden="1">
      <c r="E61" s="1"/>
      <c r="F61" s="11"/>
      <c r="H61" t="str">
        <f t="shared" si="2"/>
        <v>EMPTY</v>
      </c>
    </row>
    <row r="62" spans="1:8" hidden="1">
      <c r="A62" s="8" t="e">
        <f ca="1">_xll.DBRA("RXLTM1:Account",D62,"ALIAS English")</f>
        <v>#NAME?</v>
      </c>
      <c r="B62" s="1" t="s">
        <v>6</v>
      </c>
      <c r="C62" s="1" t="s">
        <v>83</v>
      </c>
      <c r="D62" s="1" t="s">
        <v>55</v>
      </c>
      <c r="E62" s="1" t="str">
        <f t="shared" si="0"/>
        <v>03012156200</v>
      </c>
      <c r="F62" s="11" t="s">
        <v>85</v>
      </c>
      <c r="G62" t="s">
        <v>85</v>
      </c>
      <c r="H62" t="str">
        <f t="shared" si="2"/>
        <v>EMPTY</v>
      </c>
    </row>
    <row r="63" spans="1:8" hidden="1">
      <c r="A63" s="8" t="e">
        <f ca="1">_xll.DBRA("RXLTM1:Account",D63,"ALIAS English")</f>
        <v>#NAME?</v>
      </c>
      <c r="B63" s="1" t="s">
        <v>23</v>
      </c>
      <c r="C63" s="1" t="s">
        <v>86</v>
      </c>
      <c r="D63" s="1" t="s">
        <v>55</v>
      </c>
      <c r="E63" s="1" t="str">
        <f t="shared" si="0"/>
        <v>03022156200</v>
      </c>
      <c r="F63" s="11" t="s">
        <v>85</v>
      </c>
      <c r="G63" t="s">
        <v>85</v>
      </c>
      <c r="H63" t="str">
        <f t="shared" si="2"/>
        <v>EMPTY</v>
      </c>
    </row>
    <row r="64" spans="1:8" hidden="1">
      <c r="A64" s="8" t="e">
        <f ca="1">_xll.DBRA("RXLTM1:Account",D64,"ALIAS English")</f>
        <v>#NAME?</v>
      </c>
      <c r="B64" s="1" t="s">
        <v>7</v>
      </c>
      <c r="C64" s="1" t="s">
        <v>88</v>
      </c>
      <c r="D64" s="1" t="s">
        <v>55</v>
      </c>
      <c r="E64" s="1" t="str">
        <f t="shared" si="0"/>
        <v>03032156200</v>
      </c>
      <c r="F64" s="11" t="s">
        <v>85</v>
      </c>
      <c r="G64" t="s">
        <v>85</v>
      </c>
      <c r="H64" t="str">
        <f t="shared" si="2"/>
        <v>EMPTY</v>
      </c>
    </row>
    <row r="65" spans="1:8" hidden="1">
      <c r="A65" s="8" t="e">
        <f ca="1">_xll.DBRA("RXLTM1:Account",D65,"ALIAS English")</f>
        <v>#NAME?</v>
      </c>
      <c r="B65" s="1" t="s">
        <v>8</v>
      </c>
      <c r="C65" s="1" t="s">
        <v>90</v>
      </c>
      <c r="D65" s="1" t="s">
        <v>55</v>
      </c>
      <c r="E65" s="1" t="str">
        <f t="shared" si="0"/>
        <v>03042156200</v>
      </c>
      <c r="F65" s="11" t="s">
        <v>85</v>
      </c>
      <c r="G65" t="s">
        <v>85</v>
      </c>
      <c r="H65" t="str">
        <f t="shared" si="2"/>
        <v>EMPTY</v>
      </c>
    </row>
    <row r="66" spans="1:8" hidden="1">
      <c r="A66" s="8" t="e">
        <f ca="1">_xll.DBRA("RXLTM1:Account",D66,"ALIAS English")</f>
        <v>#NAME?</v>
      </c>
      <c r="B66" s="1" t="s">
        <v>9</v>
      </c>
      <c r="C66" s="1" t="s">
        <v>92</v>
      </c>
      <c r="D66" s="1" t="s">
        <v>55</v>
      </c>
      <c r="E66" s="1" t="str">
        <f t="shared" si="0"/>
        <v>03052156200</v>
      </c>
      <c r="F66" s="11" t="s">
        <v>85</v>
      </c>
      <c r="G66" t="s">
        <v>85</v>
      </c>
      <c r="H66" t="str">
        <f t="shared" si="2"/>
        <v>EMPTY</v>
      </c>
    </row>
    <row r="67" spans="1:8" hidden="1">
      <c r="A67" s="8" t="e">
        <f ca="1">_xll.DBRA("RXLTM1:Account",D67,"ALIAS English")</f>
        <v>#NAME?</v>
      </c>
      <c r="B67" s="1" t="s">
        <v>10</v>
      </c>
      <c r="C67" s="1" t="s">
        <v>94</v>
      </c>
      <c r="D67" s="1" t="s">
        <v>55</v>
      </c>
      <c r="E67" s="1" t="str">
        <f t="shared" si="0"/>
        <v>03062156200</v>
      </c>
      <c r="F67" s="11" t="s">
        <v>85</v>
      </c>
      <c r="G67" t="s">
        <v>85</v>
      </c>
      <c r="H67" t="str">
        <f t="shared" si="2"/>
        <v>EMPTY</v>
      </c>
    </row>
    <row r="68" spans="1:8" hidden="1">
      <c r="A68" s="8" t="e">
        <f ca="1">_xll.DBRA("RXLTM1:Account",D68,"ALIAS English")</f>
        <v>#NAME?</v>
      </c>
      <c r="B68" s="1" t="s">
        <v>11</v>
      </c>
      <c r="C68" s="1" t="s">
        <v>96</v>
      </c>
      <c r="D68" s="1" t="s">
        <v>55</v>
      </c>
      <c r="E68" s="1" t="str">
        <f t="shared" si="0"/>
        <v>03082156200</v>
      </c>
      <c r="F68" s="11" t="s">
        <v>85</v>
      </c>
      <c r="G68" t="s">
        <v>85</v>
      </c>
      <c r="H68" t="str">
        <f t="shared" si="2"/>
        <v>EMPTY</v>
      </c>
    </row>
    <row r="69" spans="1:8" hidden="1">
      <c r="A69" s="8" t="e">
        <f ca="1">_xll.DBRA("RXLTM1:Account",D69,"ALIAS English")</f>
        <v>#NAME?</v>
      </c>
      <c r="B69" s="1" t="s">
        <v>12</v>
      </c>
      <c r="C69" s="1" t="s">
        <v>98</v>
      </c>
      <c r="D69" s="1" t="s">
        <v>55</v>
      </c>
      <c r="E69" s="1" t="str">
        <f t="shared" ref="E69:E132" si="3">LEFT(C69,4)&amp;"2"&amp;D69&amp;"00"</f>
        <v>03092156200</v>
      </c>
      <c r="F69" s="11" t="s">
        <v>85</v>
      </c>
      <c r="G69" t="s">
        <v>85</v>
      </c>
      <c r="H69" t="str">
        <f t="shared" ref="H69:H100" si="4">IF(AND(G69="",F69=""),"EMPTY","")</f>
        <v>EMPTY</v>
      </c>
    </row>
    <row r="70" spans="1:8" hidden="1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55</v>
      </c>
      <c r="E70" s="1" t="str">
        <f t="shared" si="3"/>
        <v>03112156200</v>
      </c>
      <c r="F70" s="11" t="s">
        <v>85</v>
      </c>
      <c r="G70" t="s">
        <v>85</v>
      </c>
      <c r="H70" t="str">
        <f t="shared" si="4"/>
        <v>EMPTY</v>
      </c>
    </row>
    <row r="71" spans="1:8" hidden="1">
      <c r="A71" s="8" t="e">
        <f ca="1">_xll.DBRA("RXLTM1:Account",D71,"ALIAS English")</f>
        <v>#NAME?</v>
      </c>
      <c r="B71" s="1" t="s">
        <v>14</v>
      </c>
      <c r="C71" s="1" t="s">
        <v>101</v>
      </c>
      <c r="D71" s="1" t="s">
        <v>55</v>
      </c>
      <c r="E71" s="1" t="str">
        <f t="shared" si="3"/>
        <v>03212156200</v>
      </c>
      <c r="F71" s="11" t="s">
        <v>85</v>
      </c>
      <c r="G71" t="s">
        <v>85</v>
      </c>
      <c r="H71" t="str">
        <f t="shared" si="4"/>
        <v>EMPTY</v>
      </c>
    </row>
    <row r="72" spans="1:8" hidden="1">
      <c r="A72" s="8" t="e">
        <f ca="1">_xll.DBRA("RXLTM1:Account",D72,"ALIAS English")</f>
        <v>#NAME?</v>
      </c>
      <c r="B72" s="1" t="s">
        <v>15</v>
      </c>
      <c r="C72" s="1" t="s">
        <v>103</v>
      </c>
      <c r="D72" s="1" t="s">
        <v>55</v>
      </c>
      <c r="E72" s="1" t="str">
        <f t="shared" si="3"/>
        <v>03222156200</v>
      </c>
      <c r="F72" s="11" t="s">
        <v>85</v>
      </c>
      <c r="G72" t="s">
        <v>85</v>
      </c>
      <c r="H72" t="str">
        <f t="shared" si="4"/>
        <v>EMPTY</v>
      </c>
    </row>
    <row r="73" spans="1:8" hidden="1">
      <c r="A73" s="8" t="e">
        <f ca="1">_xll.DBRA("RXLTM1:Account",D73,"ALIAS English")</f>
        <v>#NAME?</v>
      </c>
      <c r="B73" s="1" t="s">
        <v>16</v>
      </c>
      <c r="C73" s="1" t="s">
        <v>105</v>
      </c>
      <c r="D73" s="1" t="s">
        <v>55</v>
      </c>
      <c r="E73" s="1" t="str">
        <f t="shared" si="3"/>
        <v>03232156200</v>
      </c>
      <c r="F73" s="11" t="s">
        <v>85</v>
      </c>
      <c r="G73" t="s">
        <v>85</v>
      </c>
      <c r="H73" t="str">
        <f t="shared" si="4"/>
        <v>EMPTY</v>
      </c>
    </row>
    <row r="74" spans="1:8" hidden="1">
      <c r="A74" s="8" t="e">
        <f ca="1">_xll.DBRA("RXLTM1:Account",D74,"ALIAS English")</f>
        <v>#NAME?</v>
      </c>
      <c r="B74" s="1" t="s">
        <v>17</v>
      </c>
      <c r="C74" s="1" t="s">
        <v>107</v>
      </c>
      <c r="D74" s="1" t="s">
        <v>55</v>
      </c>
      <c r="E74" s="1" t="str">
        <f t="shared" si="3"/>
        <v>03242156200</v>
      </c>
      <c r="F74" s="11" t="s">
        <v>85</v>
      </c>
      <c r="G74" t="s">
        <v>85</v>
      </c>
      <c r="H74" t="str">
        <f t="shared" si="4"/>
        <v>EMPTY</v>
      </c>
    </row>
    <row r="75" spans="1:8" hidden="1">
      <c r="A75" s="8" t="e">
        <f ca="1">_xll.DBRA("RXLTM1:Account",D75,"ALIAS English")</f>
        <v>#NAME?</v>
      </c>
      <c r="B75" s="1" t="s">
        <v>18</v>
      </c>
      <c r="C75" s="1" t="s">
        <v>109</v>
      </c>
      <c r="D75" s="1" t="s">
        <v>55</v>
      </c>
      <c r="E75" s="1" t="str">
        <f t="shared" si="3"/>
        <v>03252156200</v>
      </c>
      <c r="F75" s="11" t="s">
        <v>85</v>
      </c>
      <c r="G75" t="s">
        <v>85</v>
      </c>
      <c r="H75" t="str">
        <f t="shared" si="4"/>
        <v>EMPTY</v>
      </c>
    </row>
    <row r="76" spans="1:8" hidden="1">
      <c r="A76" s="8" t="e">
        <f ca="1">_xll.DBRA("RXLTM1:Account",D76,"ALIAS English")</f>
        <v>#NAME?</v>
      </c>
      <c r="B76" s="1" t="s">
        <v>19</v>
      </c>
      <c r="C76" s="1" t="s">
        <v>111</v>
      </c>
      <c r="D76" s="1" t="s">
        <v>55</v>
      </c>
      <c r="E76" s="1" t="str">
        <f t="shared" si="3"/>
        <v>03262156200</v>
      </c>
      <c r="F76" s="11" t="s">
        <v>85</v>
      </c>
      <c r="G76" t="s">
        <v>85</v>
      </c>
      <c r="H76" t="str">
        <f t="shared" si="4"/>
        <v>EMPTY</v>
      </c>
    </row>
    <row r="77" spans="1:8" hidden="1">
      <c r="A77" s="8" t="e">
        <f ca="1">_xll.DBRA("RXLTM1:Account",D77,"ALIAS English")</f>
        <v>#NAME?</v>
      </c>
      <c r="B77" s="1" t="s">
        <v>20</v>
      </c>
      <c r="C77" s="1" t="s">
        <v>113</v>
      </c>
      <c r="D77" s="1" t="s">
        <v>55</v>
      </c>
      <c r="E77" s="1" t="str">
        <f t="shared" si="3"/>
        <v>03282156200</v>
      </c>
      <c r="F77" s="11" t="s">
        <v>85</v>
      </c>
      <c r="G77" t="s">
        <v>85</v>
      </c>
      <c r="H77" t="str">
        <f t="shared" si="4"/>
        <v>EMPTY</v>
      </c>
    </row>
    <row r="78" spans="1:8" hidden="1">
      <c r="A78" s="8" t="e">
        <f ca="1">_xll.DBRA("RXLTM1:Account",D78,"ALIAS English")</f>
        <v>#NAME?</v>
      </c>
      <c r="B78" s="1" t="s">
        <v>21</v>
      </c>
      <c r="C78" s="1" t="s">
        <v>115</v>
      </c>
      <c r="D78" s="1" t="s">
        <v>55</v>
      </c>
      <c r="E78" s="1" t="str">
        <f t="shared" si="3"/>
        <v>03292156200</v>
      </c>
      <c r="F78" s="11" t="s">
        <v>85</v>
      </c>
      <c r="G78" t="s">
        <v>85</v>
      </c>
      <c r="H78" t="str">
        <f t="shared" si="4"/>
        <v>EMPTY</v>
      </c>
    </row>
    <row r="79" spans="1:8" hidden="1">
      <c r="A79" s="8" t="e">
        <f ca="1">_xll.DBRA("RXLTM1:Account",D79,"ALIAS English")</f>
        <v>#NAME?</v>
      </c>
      <c r="B79" s="1" t="s">
        <v>22</v>
      </c>
      <c r="C79" s="1" t="s">
        <v>117</v>
      </c>
      <c r="D79" s="1" t="s">
        <v>55</v>
      </c>
      <c r="E79" s="1" t="str">
        <f t="shared" si="3"/>
        <v>03302156200</v>
      </c>
      <c r="F79" s="11" t="s">
        <v>85</v>
      </c>
      <c r="G79" t="s">
        <v>85</v>
      </c>
      <c r="H79" t="str">
        <f t="shared" si="4"/>
        <v>EMPTY</v>
      </c>
    </row>
    <row r="80" spans="1:8" hidden="1">
      <c r="E80" s="1"/>
      <c r="F80" s="11"/>
      <c r="H80" t="str">
        <f t="shared" si="4"/>
        <v>EMPTY</v>
      </c>
    </row>
    <row r="81" spans="1:8">
      <c r="A81" s="8" t="e">
        <f ca="1">_xll.DBRA("RXLTM1:Account",D81,"ALIAS English")</f>
        <v>#NAME?</v>
      </c>
      <c r="B81" s="1" t="s">
        <v>6</v>
      </c>
      <c r="C81" s="1" t="s">
        <v>83</v>
      </c>
      <c r="D81" s="1" t="s">
        <v>57</v>
      </c>
      <c r="E81" s="1" t="str">
        <f t="shared" si="3"/>
        <v>03012157200</v>
      </c>
      <c r="F81" s="28">
        <v>0.3500000000003638</v>
      </c>
      <c r="G81" s="22" t="s">
        <v>85</v>
      </c>
      <c r="H81" t="str">
        <f t="shared" si="4"/>
        <v/>
      </c>
    </row>
    <row r="82" spans="1:8">
      <c r="A82" s="8" t="e">
        <f ca="1">_xll.DBRA("RXLTM1:Account",D82,"ALIAS English")</f>
        <v>#NAME?</v>
      </c>
      <c r="B82" s="1" t="s">
        <v>23</v>
      </c>
      <c r="C82" s="1" t="s">
        <v>86</v>
      </c>
      <c r="D82" s="1" t="s">
        <v>57</v>
      </c>
      <c r="E82" s="1" t="str">
        <f t="shared" si="3"/>
        <v>03022157200</v>
      </c>
      <c r="F82" s="28" t="s">
        <v>85</v>
      </c>
      <c r="G82" s="22">
        <v>0.13000000000101863</v>
      </c>
      <c r="H82" t="str">
        <f t="shared" si="4"/>
        <v/>
      </c>
    </row>
    <row r="83" spans="1:8">
      <c r="A83" s="8" t="e">
        <f ca="1">_xll.DBRA("RXLTM1:Account",D83,"ALIAS English")</f>
        <v>#NAME?</v>
      </c>
      <c r="B83" s="1" t="s">
        <v>7</v>
      </c>
      <c r="C83" s="1" t="s">
        <v>88</v>
      </c>
      <c r="D83" s="1" t="s">
        <v>57</v>
      </c>
      <c r="E83" s="1" t="str">
        <f t="shared" si="3"/>
        <v>03032157200</v>
      </c>
      <c r="F83" s="28" t="s">
        <v>85</v>
      </c>
      <c r="G83" s="22">
        <v>3456.07</v>
      </c>
      <c r="H83" t="str">
        <f t="shared" si="4"/>
        <v/>
      </c>
    </row>
    <row r="84" spans="1:8" hidden="1">
      <c r="A84" s="8" t="e">
        <f ca="1">_xll.DBRA("RXLTM1:Account",D84,"ALIAS English")</f>
        <v>#NAME?</v>
      </c>
      <c r="B84" s="1" t="s">
        <v>8</v>
      </c>
      <c r="C84" s="1" t="s">
        <v>90</v>
      </c>
      <c r="D84" s="1" t="s">
        <v>57</v>
      </c>
      <c r="E84" s="1" t="str">
        <f t="shared" si="3"/>
        <v>03042157200</v>
      </c>
      <c r="F84" s="11" t="s">
        <v>85</v>
      </c>
      <c r="G84" t="s">
        <v>85</v>
      </c>
      <c r="H84" t="str">
        <f t="shared" si="4"/>
        <v>EMPTY</v>
      </c>
    </row>
    <row r="85" spans="1:8">
      <c r="A85" s="8" t="e">
        <f ca="1">_xll.DBRA("RXLTM1:Account",D85,"ALIAS English")</f>
        <v>#NAME?</v>
      </c>
      <c r="B85" s="1" t="s">
        <v>9</v>
      </c>
      <c r="C85" s="1" t="s">
        <v>92</v>
      </c>
      <c r="D85" s="1" t="s">
        <v>57</v>
      </c>
      <c r="E85" s="1" t="str">
        <f t="shared" si="3"/>
        <v>03052157200</v>
      </c>
      <c r="F85" s="28" t="s">
        <v>85</v>
      </c>
      <c r="G85" s="22">
        <v>0.3999999999996362</v>
      </c>
      <c r="H85" t="str">
        <f t="shared" si="4"/>
        <v/>
      </c>
    </row>
    <row r="86" spans="1:8" hidden="1">
      <c r="A86" s="8" t="e">
        <f ca="1">_xll.DBRA("RXLTM1:Account",D86,"ALIAS English")</f>
        <v>#NAME?</v>
      </c>
      <c r="B86" s="1" t="s">
        <v>10</v>
      </c>
      <c r="C86" s="1" t="s">
        <v>94</v>
      </c>
      <c r="D86" s="1" t="s">
        <v>57</v>
      </c>
      <c r="E86" s="1" t="str">
        <f t="shared" si="3"/>
        <v>03062157200</v>
      </c>
      <c r="F86" s="11" t="s">
        <v>85</v>
      </c>
      <c r="G86" t="s">
        <v>85</v>
      </c>
      <c r="H86" t="str">
        <f t="shared" si="4"/>
        <v>EMPTY</v>
      </c>
    </row>
    <row r="87" spans="1:8">
      <c r="A87" s="8" t="e">
        <f ca="1">_xll.DBRA("RXLTM1:Account",D87,"ALIAS English")</f>
        <v>#NAME?</v>
      </c>
      <c r="B87" s="1" t="s">
        <v>11</v>
      </c>
      <c r="C87" s="1" t="s">
        <v>96</v>
      </c>
      <c r="D87" s="1" t="s">
        <v>57</v>
      </c>
      <c r="E87" s="1" t="str">
        <f t="shared" si="3"/>
        <v>03082157200</v>
      </c>
      <c r="F87" s="28">
        <v>1812.7599999999948</v>
      </c>
      <c r="G87" s="22" t="s">
        <v>85</v>
      </c>
      <c r="H87" t="str">
        <f t="shared" si="4"/>
        <v/>
      </c>
    </row>
    <row r="88" spans="1:8">
      <c r="A88" s="8" t="e">
        <f ca="1">_xll.DBRA("RXLTM1:Account",D88,"ALIAS English")</f>
        <v>#NAME?</v>
      </c>
      <c r="B88" s="1" t="s">
        <v>12</v>
      </c>
      <c r="C88" s="1" t="s">
        <v>98</v>
      </c>
      <c r="D88" s="1" t="s">
        <v>57</v>
      </c>
      <c r="E88" s="1" t="str">
        <f t="shared" si="3"/>
        <v>03092157200</v>
      </c>
      <c r="F88" s="28">
        <v>0.22000000000116415</v>
      </c>
      <c r="G88" s="22" t="s">
        <v>85</v>
      </c>
      <c r="H88" t="str">
        <f t="shared" si="4"/>
        <v/>
      </c>
    </row>
    <row r="89" spans="1:8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57</v>
      </c>
      <c r="E89" s="1" t="str">
        <f t="shared" si="3"/>
        <v>03112157200</v>
      </c>
      <c r="F89" s="28">
        <v>0.31000000005587935</v>
      </c>
      <c r="G89" s="22" t="s">
        <v>85</v>
      </c>
      <c r="H89" t="str">
        <f t="shared" si="4"/>
        <v/>
      </c>
    </row>
    <row r="90" spans="1:8" hidden="1">
      <c r="A90" s="8" t="e">
        <f ca="1">_xll.DBRA("RXLTM1:Account",D90,"ALIAS English")</f>
        <v>#NAME?</v>
      </c>
      <c r="B90" s="1" t="s">
        <v>14</v>
      </c>
      <c r="C90" s="1" t="s">
        <v>101</v>
      </c>
      <c r="D90" s="1" t="s">
        <v>57</v>
      </c>
      <c r="E90" s="1" t="str">
        <f t="shared" si="3"/>
        <v>03212157200</v>
      </c>
      <c r="F90" s="11" t="s">
        <v>85</v>
      </c>
      <c r="G90" t="s">
        <v>85</v>
      </c>
      <c r="H90" t="str">
        <f t="shared" si="4"/>
        <v>EMPTY</v>
      </c>
    </row>
    <row r="91" spans="1:8">
      <c r="A91" s="8" t="e">
        <f ca="1">_xll.DBRA("RXLTM1:Account",D91,"ALIAS English")</f>
        <v>#NAME?</v>
      </c>
      <c r="B91" s="1" t="s">
        <v>15</v>
      </c>
      <c r="C91" s="1" t="s">
        <v>103</v>
      </c>
      <c r="D91" s="1" t="s">
        <v>57</v>
      </c>
      <c r="E91" s="1" t="str">
        <f t="shared" si="3"/>
        <v>03222157200</v>
      </c>
      <c r="F91" s="28">
        <v>0.17999999999983629</v>
      </c>
      <c r="G91" s="22" t="s">
        <v>85</v>
      </c>
      <c r="H91" t="str">
        <f t="shared" si="4"/>
        <v/>
      </c>
    </row>
    <row r="92" spans="1:8">
      <c r="A92" s="8" t="e">
        <f ca="1">_xll.DBRA("RXLTM1:Account",D92,"ALIAS English")</f>
        <v>#NAME?</v>
      </c>
      <c r="B92" s="1" t="s">
        <v>16</v>
      </c>
      <c r="C92" s="1" t="s">
        <v>105</v>
      </c>
      <c r="D92" s="1" t="s">
        <v>57</v>
      </c>
      <c r="E92" s="1" t="str">
        <f t="shared" si="3"/>
        <v>03232157200</v>
      </c>
      <c r="F92" s="28">
        <v>9.9999999999909051E-3</v>
      </c>
      <c r="G92" s="22" t="s">
        <v>85</v>
      </c>
      <c r="H92" t="str">
        <f t="shared" si="4"/>
        <v/>
      </c>
    </row>
    <row r="93" spans="1:8" hidden="1">
      <c r="A93" s="8" t="e">
        <f ca="1">_xll.DBRA("RXLTM1:Account",D93,"ALIAS English")</f>
        <v>#NAME?</v>
      </c>
      <c r="B93" s="1" t="s">
        <v>17</v>
      </c>
      <c r="C93" s="1" t="s">
        <v>107</v>
      </c>
      <c r="D93" s="1" t="s">
        <v>57</v>
      </c>
      <c r="E93" s="1" t="str">
        <f t="shared" si="3"/>
        <v>03242157200</v>
      </c>
      <c r="F93" s="11" t="s">
        <v>85</v>
      </c>
      <c r="G93" t="s">
        <v>85</v>
      </c>
      <c r="H93" t="str">
        <f t="shared" si="4"/>
        <v>EMPTY</v>
      </c>
    </row>
    <row r="94" spans="1:8" hidden="1">
      <c r="A94" s="8" t="e">
        <f ca="1">_xll.DBRA("RXLTM1:Account",D94,"ALIAS English")</f>
        <v>#NAME?</v>
      </c>
      <c r="B94" s="1" t="s">
        <v>18</v>
      </c>
      <c r="C94" s="1" t="s">
        <v>109</v>
      </c>
      <c r="D94" s="1" t="s">
        <v>57</v>
      </c>
      <c r="E94" s="1" t="str">
        <f t="shared" si="3"/>
        <v>03252157200</v>
      </c>
      <c r="F94" s="11" t="s">
        <v>85</v>
      </c>
      <c r="G94" t="s">
        <v>85</v>
      </c>
      <c r="H94" t="str">
        <f t="shared" si="4"/>
        <v>EMPTY</v>
      </c>
    </row>
    <row r="95" spans="1:8">
      <c r="A95" s="8" t="e">
        <f ca="1">_xll.DBRA("RXLTM1:Account",D95,"ALIAS English")</f>
        <v>#NAME?</v>
      </c>
      <c r="B95" s="1" t="s">
        <v>19</v>
      </c>
      <c r="C95" s="1" t="s">
        <v>111</v>
      </c>
      <c r="D95" s="1" t="s">
        <v>57</v>
      </c>
      <c r="E95" s="1" t="str">
        <f t="shared" si="3"/>
        <v>03262157200</v>
      </c>
      <c r="F95" s="28" t="s">
        <v>85</v>
      </c>
      <c r="G95" s="22">
        <v>3455.619999999999</v>
      </c>
      <c r="H95" t="str">
        <f t="shared" si="4"/>
        <v/>
      </c>
    </row>
    <row r="96" spans="1:8" hidden="1">
      <c r="A96" s="8" t="e">
        <f ca="1">_xll.DBRA("RXLTM1:Account",D96,"ALIAS English")</f>
        <v>#NAME?</v>
      </c>
      <c r="B96" s="1" t="s">
        <v>20</v>
      </c>
      <c r="C96" s="1" t="s">
        <v>113</v>
      </c>
      <c r="D96" s="1" t="s">
        <v>57</v>
      </c>
      <c r="E96" s="1" t="str">
        <f t="shared" si="3"/>
        <v>03282157200</v>
      </c>
      <c r="F96" s="11" t="s">
        <v>85</v>
      </c>
      <c r="G96" t="s">
        <v>85</v>
      </c>
      <c r="H96" t="str">
        <f t="shared" si="4"/>
        <v>EMPTY</v>
      </c>
    </row>
    <row r="97" spans="1:8">
      <c r="A97" s="8" t="e">
        <f ca="1">_xll.DBRA("RXLTM1:Account",D97,"ALIAS English")</f>
        <v>#NAME?</v>
      </c>
      <c r="B97" s="1" t="s">
        <v>21</v>
      </c>
      <c r="C97" s="1" t="s">
        <v>115</v>
      </c>
      <c r="D97" s="1" t="s">
        <v>57</v>
      </c>
      <c r="E97" s="1" t="str">
        <f t="shared" si="3"/>
        <v>03292157200</v>
      </c>
      <c r="F97" s="28">
        <v>909.38999999999942</v>
      </c>
      <c r="G97" s="22" t="s">
        <v>85</v>
      </c>
      <c r="H97" t="str">
        <f t="shared" si="4"/>
        <v/>
      </c>
    </row>
    <row r="98" spans="1:8">
      <c r="A98" s="8" t="e">
        <f ca="1">_xll.DBRA("RXLTM1:Account",D98,"ALIAS English")</f>
        <v>#NAME?</v>
      </c>
      <c r="B98" s="1" t="s">
        <v>22</v>
      </c>
      <c r="C98" s="1" t="s">
        <v>117</v>
      </c>
      <c r="D98" s="1" t="s">
        <v>57</v>
      </c>
      <c r="E98" s="1" t="str">
        <f t="shared" si="3"/>
        <v>03302157200</v>
      </c>
      <c r="F98" s="28" t="s">
        <v>85</v>
      </c>
      <c r="G98" s="22">
        <v>909.54</v>
      </c>
      <c r="H98" t="str">
        <f t="shared" si="4"/>
        <v/>
      </c>
    </row>
    <row r="99" spans="1:8" hidden="1">
      <c r="E99" s="1"/>
      <c r="F99" s="11"/>
      <c r="H99" t="str">
        <f t="shared" si="4"/>
        <v>EMPTY</v>
      </c>
    </row>
    <row r="100" spans="1:8" hidden="1">
      <c r="A100" s="8" t="e">
        <f ca="1">_xll.DBRA("RXLTM1:Account",D100,"ALIAS English")</f>
        <v>#NAME?</v>
      </c>
      <c r="B100" s="1" t="s">
        <v>6</v>
      </c>
      <c r="C100" s="1" t="s">
        <v>83</v>
      </c>
      <c r="D100" s="1" t="s">
        <v>59</v>
      </c>
      <c r="E100" s="1" t="str">
        <f t="shared" si="3"/>
        <v>03012157700</v>
      </c>
      <c r="F100" s="11" t="s">
        <v>85</v>
      </c>
      <c r="G100" t="s">
        <v>85</v>
      </c>
      <c r="H100" t="str">
        <f t="shared" si="4"/>
        <v>EMPTY</v>
      </c>
    </row>
    <row r="101" spans="1:8" hidden="1">
      <c r="A101" s="8" t="e">
        <f ca="1">_xll.DBRA("RXLTM1:Account",D101,"ALIAS English")</f>
        <v>#NAME?</v>
      </c>
      <c r="B101" s="1" t="s">
        <v>23</v>
      </c>
      <c r="C101" s="1" t="s">
        <v>86</v>
      </c>
      <c r="D101" s="1" t="s">
        <v>59</v>
      </c>
      <c r="E101" s="1" t="str">
        <f t="shared" si="3"/>
        <v>03022157700</v>
      </c>
      <c r="F101" s="11" t="s">
        <v>85</v>
      </c>
      <c r="G101" t="s">
        <v>85</v>
      </c>
      <c r="H101" t="str">
        <f t="shared" ref="H101:H132" si="5">IF(AND(G101="",F101=""),"EMPTY","")</f>
        <v>EMPTY</v>
      </c>
    </row>
    <row r="102" spans="1:8">
      <c r="A102" s="8" t="e">
        <f ca="1">_xll.DBRA("RXLTM1:Account",D102,"ALIAS English")</f>
        <v>#NAME?</v>
      </c>
      <c r="B102" s="1" t="s">
        <v>7</v>
      </c>
      <c r="C102" s="1" t="s">
        <v>88</v>
      </c>
      <c r="D102" s="1" t="s">
        <v>59</v>
      </c>
      <c r="E102" s="1" t="str">
        <f t="shared" si="3"/>
        <v>03032157700</v>
      </c>
      <c r="F102" s="28">
        <v>3456.07</v>
      </c>
      <c r="G102" s="22" t="s">
        <v>85</v>
      </c>
      <c r="H102" t="str">
        <f t="shared" si="5"/>
        <v/>
      </c>
    </row>
    <row r="103" spans="1:8" hidden="1">
      <c r="A103" s="8" t="e">
        <f ca="1">_xll.DBRA("RXLTM1:Account",D103,"ALIAS English")</f>
        <v>#NAME?</v>
      </c>
      <c r="B103" s="1" t="s">
        <v>8</v>
      </c>
      <c r="C103" s="1" t="s">
        <v>90</v>
      </c>
      <c r="D103" s="1" t="s">
        <v>59</v>
      </c>
      <c r="E103" s="1" t="str">
        <f t="shared" si="3"/>
        <v>03042157700</v>
      </c>
      <c r="F103" s="11" t="s">
        <v>85</v>
      </c>
      <c r="G103" t="s">
        <v>85</v>
      </c>
      <c r="H103" t="str">
        <f t="shared" si="5"/>
        <v>EMPTY</v>
      </c>
    </row>
    <row r="104" spans="1:8" hidden="1">
      <c r="A104" s="8" t="e">
        <f ca="1">_xll.DBRA("RXLTM1:Account",D104,"ALIAS English")</f>
        <v>#NAME?</v>
      </c>
      <c r="B104" s="1" t="s">
        <v>9</v>
      </c>
      <c r="C104" s="1" t="s">
        <v>92</v>
      </c>
      <c r="D104" s="1" t="s">
        <v>59</v>
      </c>
      <c r="E104" s="1" t="str">
        <f t="shared" si="3"/>
        <v>03052157700</v>
      </c>
      <c r="F104" s="11" t="s">
        <v>85</v>
      </c>
      <c r="G104" t="s">
        <v>85</v>
      </c>
      <c r="H104" t="str">
        <f t="shared" si="5"/>
        <v>EMPTY</v>
      </c>
    </row>
    <row r="105" spans="1:8" hidden="1">
      <c r="A105" s="8" t="e">
        <f ca="1">_xll.DBRA("RXLTM1:Account",D105,"ALIAS English")</f>
        <v>#NAME?</v>
      </c>
      <c r="B105" s="1" t="s">
        <v>10</v>
      </c>
      <c r="C105" s="1" t="s">
        <v>94</v>
      </c>
      <c r="D105" s="1" t="s">
        <v>59</v>
      </c>
      <c r="E105" s="1" t="str">
        <f t="shared" si="3"/>
        <v>03062157700</v>
      </c>
      <c r="F105" s="11" t="s">
        <v>85</v>
      </c>
      <c r="G105" t="s">
        <v>85</v>
      </c>
      <c r="H105" t="str">
        <f t="shared" si="5"/>
        <v>EMPTY</v>
      </c>
    </row>
    <row r="106" spans="1:8">
      <c r="A106" s="8" t="e">
        <f ca="1">_xll.DBRA("RXLTM1:Account",D106,"ALIAS English")</f>
        <v>#NAME?</v>
      </c>
      <c r="B106" s="1" t="s">
        <v>11</v>
      </c>
      <c r="C106" s="1" t="s">
        <v>96</v>
      </c>
      <c r="D106" s="1" t="s">
        <v>59</v>
      </c>
      <c r="E106" s="1" t="str">
        <f t="shared" si="3"/>
        <v>03082157700</v>
      </c>
      <c r="F106" s="28" t="s">
        <v>85</v>
      </c>
      <c r="G106" s="22">
        <v>1814.0100000000002</v>
      </c>
      <c r="H106" t="str">
        <f t="shared" si="5"/>
        <v/>
      </c>
    </row>
    <row r="107" spans="1:8" hidden="1">
      <c r="A107" s="8" t="e">
        <f ca="1">_xll.DBRA("RXLTM1:Account",D107,"ALIAS English")</f>
        <v>#NAME?</v>
      </c>
      <c r="B107" s="1" t="s">
        <v>12</v>
      </c>
      <c r="C107" s="1" t="s">
        <v>98</v>
      </c>
      <c r="D107" s="1" t="s">
        <v>59</v>
      </c>
      <c r="E107" s="1" t="str">
        <f t="shared" si="3"/>
        <v>03092157700</v>
      </c>
      <c r="F107" s="11" t="s">
        <v>85</v>
      </c>
      <c r="G107" t="s">
        <v>85</v>
      </c>
      <c r="H107" t="str">
        <f t="shared" si="5"/>
        <v>EMPTY</v>
      </c>
    </row>
    <row r="108" spans="1:8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59</v>
      </c>
      <c r="E108" s="1" t="str">
        <f t="shared" si="3"/>
        <v>03112157700</v>
      </c>
      <c r="F108" s="28" t="s">
        <v>85</v>
      </c>
      <c r="G108" s="22">
        <v>0.22000000000116415</v>
      </c>
      <c r="H108" t="str">
        <f t="shared" si="5"/>
        <v/>
      </c>
    </row>
    <row r="109" spans="1:8" hidden="1">
      <c r="A109" s="8" t="e">
        <f ca="1">_xll.DBRA("RXLTM1:Account",D109,"ALIAS English")</f>
        <v>#NAME?</v>
      </c>
      <c r="B109" s="1" t="s">
        <v>14</v>
      </c>
      <c r="C109" s="1" t="s">
        <v>101</v>
      </c>
      <c r="D109" s="1" t="s">
        <v>59</v>
      </c>
      <c r="E109" s="1" t="str">
        <f t="shared" si="3"/>
        <v>03212157700</v>
      </c>
      <c r="F109" s="11" t="s">
        <v>85</v>
      </c>
      <c r="G109" t="s">
        <v>85</v>
      </c>
      <c r="H109" t="str">
        <f t="shared" si="5"/>
        <v>EMPTY</v>
      </c>
    </row>
    <row r="110" spans="1:8" hidden="1">
      <c r="A110" s="8" t="e">
        <f ca="1">_xll.DBRA("RXLTM1:Account",D110,"ALIAS English")</f>
        <v>#NAME?</v>
      </c>
      <c r="B110" s="1" t="s">
        <v>15</v>
      </c>
      <c r="C110" s="1" t="s">
        <v>103</v>
      </c>
      <c r="D110" s="1" t="s">
        <v>59</v>
      </c>
      <c r="E110" s="1" t="str">
        <f t="shared" si="3"/>
        <v>03222157700</v>
      </c>
      <c r="F110" s="11" t="s">
        <v>85</v>
      </c>
      <c r="G110" t="s">
        <v>85</v>
      </c>
      <c r="H110" t="str">
        <f t="shared" si="5"/>
        <v>EMPTY</v>
      </c>
    </row>
    <row r="111" spans="1:8" hidden="1">
      <c r="A111" s="8" t="e">
        <f ca="1">_xll.DBRA("RXLTM1:Account",D111,"ALIAS English")</f>
        <v>#NAME?</v>
      </c>
      <c r="B111" s="1" t="s">
        <v>16</v>
      </c>
      <c r="C111" s="1" t="s">
        <v>105</v>
      </c>
      <c r="D111" s="1" t="s">
        <v>59</v>
      </c>
      <c r="E111" s="1" t="str">
        <f t="shared" si="3"/>
        <v>03232157700</v>
      </c>
      <c r="F111" s="11" t="s">
        <v>85</v>
      </c>
      <c r="G111" t="s">
        <v>85</v>
      </c>
      <c r="H111" t="str">
        <f t="shared" si="5"/>
        <v>EMPTY</v>
      </c>
    </row>
    <row r="112" spans="1:8" hidden="1">
      <c r="A112" s="8" t="e">
        <f ca="1">_xll.DBRA("RXLTM1:Account",D112,"ALIAS English")</f>
        <v>#NAME?</v>
      </c>
      <c r="B112" s="1" t="s">
        <v>17</v>
      </c>
      <c r="C112" s="1" t="s">
        <v>107</v>
      </c>
      <c r="D112" s="1" t="s">
        <v>59</v>
      </c>
      <c r="E112" s="1" t="str">
        <f t="shared" si="3"/>
        <v>03242157700</v>
      </c>
      <c r="F112" s="11" t="s">
        <v>85</v>
      </c>
      <c r="G112" t="s">
        <v>85</v>
      </c>
      <c r="H112" t="str">
        <f t="shared" si="5"/>
        <v>EMPTY</v>
      </c>
    </row>
    <row r="113" spans="1:8" hidden="1">
      <c r="A113" s="8" t="e">
        <f ca="1">_xll.DBRA("RXLTM1:Account",D113,"ALIAS English")</f>
        <v>#NAME?</v>
      </c>
      <c r="B113" s="1" t="s">
        <v>18</v>
      </c>
      <c r="C113" s="1" t="s">
        <v>109</v>
      </c>
      <c r="D113" s="1" t="s">
        <v>59</v>
      </c>
      <c r="E113" s="1" t="str">
        <f t="shared" si="3"/>
        <v>03252157700</v>
      </c>
      <c r="F113" s="11" t="s">
        <v>85</v>
      </c>
      <c r="G113" t="s">
        <v>85</v>
      </c>
      <c r="H113" t="str">
        <f t="shared" si="5"/>
        <v>EMPTY</v>
      </c>
    </row>
    <row r="114" spans="1:8">
      <c r="A114" s="8" t="e">
        <f ca="1">_xll.DBRA("RXLTM1:Account",D114,"ALIAS English")</f>
        <v>#NAME?</v>
      </c>
      <c r="B114" s="1" t="s">
        <v>19</v>
      </c>
      <c r="C114" s="1" t="s">
        <v>111</v>
      </c>
      <c r="D114" s="1" t="s">
        <v>59</v>
      </c>
      <c r="E114" s="1" t="str">
        <f t="shared" si="3"/>
        <v>03262157700</v>
      </c>
      <c r="F114" s="28">
        <v>3456.07</v>
      </c>
      <c r="G114" s="22" t="s">
        <v>85</v>
      </c>
      <c r="H114" t="str">
        <f t="shared" si="5"/>
        <v/>
      </c>
    </row>
    <row r="115" spans="1:8" hidden="1">
      <c r="A115" s="8" t="e">
        <f ca="1">_xll.DBRA("RXLTM1:Account",D115,"ALIAS English")</f>
        <v>#NAME?</v>
      </c>
      <c r="B115" s="1" t="s">
        <v>20</v>
      </c>
      <c r="C115" s="1" t="s">
        <v>113</v>
      </c>
      <c r="D115" s="1" t="s">
        <v>59</v>
      </c>
      <c r="E115" s="1" t="str">
        <f t="shared" si="3"/>
        <v>03282157700</v>
      </c>
      <c r="F115" s="11" t="s">
        <v>85</v>
      </c>
      <c r="G115" t="s">
        <v>85</v>
      </c>
      <c r="H115" t="str">
        <f t="shared" si="5"/>
        <v>EMPTY</v>
      </c>
    </row>
    <row r="116" spans="1:8" hidden="1">
      <c r="A116" s="8" t="e">
        <f ca="1">_xll.DBRA("RXLTM1:Account",D116,"ALIAS English")</f>
        <v>#NAME?</v>
      </c>
      <c r="B116" s="1" t="s">
        <v>21</v>
      </c>
      <c r="C116" s="1" t="s">
        <v>115</v>
      </c>
      <c r="D116" s="1" t="s">
        <v>59</v>
      </c>
      <c r="E116" s="1" t="str">
        <f t="shared" si="3"/>
        <v>03292157700</v>
      </c>
      <c r="F116" s="11" t="s">
        <v>85</v>
      </c>
      <c r="G116" t="s">
        <v>85</v>
      </c>
      <c r="H116" t="str">
        <f t="shared" si="5"/>
        <v>EMPTY</v>
      </c>
    </row>
    <row r="117" spans="1:8" hidden="1">
      <c r="A117" s="8" t="e">
        <f ca="1">_xll.DBRA("RXLTM1:Account",D117,"ALIAS English")</f>
        <v>#NAME?</v>
      </c>
      <c r="B117" s="1" t="s">
        <v>22</v>
      </c>
      <c r="C117" s="1" t="s">
        <v>117</v>
      </c>
      <c r="D117" s="1" t="s">
        <v>59</v>
      </c>
      <c r="E117" s="1" t="str">
        <f t="shared" si="3"/>
        <v>03302157700</v>
      </c>
      <c r="F117" s="11" t="s">
        <v>85</v>
      </c>
      <c r="G117" t="s">
        <v>85</v>
      </c>
      <c r="H117" t="str">
        <f t="shared" si="5"/>
        <v>EMPTY</v>
      </c>
    </row>
    <row r="118" spans="1:8" hidden="1">
      <c r="E118" s="1"/>
      <c r="F118" s="11"/>
      <c r="H118" t="str">
        <f t="shared" si="5"/>
        <v>EMPTY</v>
      </c>
    </row>
    <row r="119" spans="1:8" hidden="1">
      <c r="A119" s="8" t="e">
        <f ca="1">_xll.DBRA("RXLTM1:Account",D119,"ALIAS English")</f>
        <v>#NAME?</v>
      </c>
      <c r="B119" s="1" t="s">
        <v>6</v>
      </c>
      <c r="C119" s="1" t="s">
        <v>83</v>
      </c>
      <c r="D119" s="1" t="s">
        <v>61</v>
      </c>
      <c r="E119" s="1" t="str">
        <f t="shared" si="3"/>
        <v>03012159200</v>
      </c>
      <c r="F119" s="11" t="s">
        <v>85</v>
      </c>
      <c r="G119" t="s">
        <v>85</v>
      </c>
      <c r="H119" t="str">
        <f t="shared" si="5"/>
        <v>EMPTY</v>
      </c>
    </row>
    <row r="120" spans="1:8" hidden="1">
      <c r="A120" s="8" t="e">
        <f ca="1">_xll.DBRA("RXLTM1:Account",D120,"ALIAS English")</f>
        <v>#NAME?</v>
      </c>
      <c r="B120" s="1" t="s">
        <v>23</v>
      </c>
      <c r="C120" s="1" t="s">
        <v>86</v>
      </c>
      <c r="D120" s="1" t="s">
        <v>61</v>
      </c>
      <c r="E120" s="1" t="str">
        <f t="shared" si="3"/>
        <v>03022159200</v>
      </c>
      <c r="F120" s="11" t="s">
        <v>85</v>
      </c>
      <c r="G120" t="s">
        <v>85</v>
      </c>
      <c r="H120" t="str">
        <f t="shared" si="5"/>
        <v>EMPTY</v>
      </c>
    </row>
    <row r="121" spans="1:8" hidden="1">
      <c r="A121" s="8" t="e">
        <f ca="1">_xll.DBRA("RXLTM1:Account",D121,"ALIAS English")</f>
        <v>#NAME?</v>
      </c>
      <c r="B121" s="1" t="s">
        <v>7</v>
      </c>
      <c r="C121" s="1" t="s">
        <v>88</v>
      </c>
      <c r="D121" s="1" t="s">
        <v>61</v>
      </c>
      <c r="E121" s="1" t="str">
        <f t="shared" si="3"/>
        <v>03032159200</v>
      </c>
      <c r="F121" s="11" t="s">
        <v>85</v>
      </c>
      <c r="G121" t="s">
        <v>85</v>
      </c>
      <c r="H121" t="str">
        <f t="shared" si="5"/>
        <v>EMPTY</v>
      </c>
    </row>
    <row r="122" spans="1:8" hidden="1">
      <c r="A122" s="8" t="e">
        <f ca="1">_xll.DBRA("RXLTM1:Account",D122,"ALIAS English")</f>
        <v>#NAME?</v>
      </c>
      <c r="B122" s="1" t="s">
        <v>8</v>
      </c>
      <c r="C122" s="1" t="s">
        <v>90</v>
      </c>
      <c r="D122" s="1" t="s">
        <v>61</v>
      </c>
      <c r="E122" s="1" t="str">
        <f t="shared" si="3"/>
        <v>03042159200</v>
      </c>
      <c r="F122" s="11" t="s">
        <v>85</v>
      </c>
      <c r="G122" t="s">
        <v>85</v>
      </c>
      <c r="H122" t="str">
        <f t="shared" si="5"/>
        <v>EMPTY</v>
      </c>
    </row>
    <row r="123" spans="1:8">
      <c r="A123" s="8" t="e">
        <f ca="1">_xll.DBRA("RXLTM1:Account",D123,"ALIAS English")</f>
        <v>#NAME?</v>
      </c>
      <c r="B123" s="1" t="s">
        <v>9</v>
      </c>
      <c r="C123" s="1" t="s">
        <v>92</v>
      </c>
      <c r="D123" s="1" t="s">
        <v>61</v>
      </c>
      <c r="E123" s="1" t="str">
        <f t="shared" si="3"/>
        <v>03052159200</v>
      </c>
      <c r="F123" s="28" t="s">
        <v>85</v>
      </c>
      <c r="G123" s="22">
        <v>1.9999999996798579E-2</v>
      </c>
      <c r="H123" t="str">
        <f t="shared" si="5"/>
        <v/>
      </c>
    </row>
    <row r="124" spans="1:8" hidden="1">
      <c r="A124" s="8" t="e">
        <f ca="1">_xll.DBRA("RXLTM1:Account",D124,"ALIAS English")</f>
        <v>#NAME?</v>
      </c>
      <c r="B124" s="1" t="s">
        <v>10</v>
      </c>
      <c r="C124" s="1" t="s">
        <v>94</v>
      </c>
      <c r="D124" s="1" t="s">
        <v>61</v>
      </c>
      <c r="E124" s="1" t="str">
        <f t="shared" si="3"/>
        <v>03062159200</v>
      </c>
      <c r="F124" s="11" t="s">
        <v>85</v>
      </c>
      <c r="G124" t="s">
        <v>85</v>
      </c>
      <c r="H124" t="str">
        <f t="shared" si="5"/>
        <v>EMPTY</v>
      </c>
    </row>
    <row r="125" spans="1:8" hidden="1">
      <c r="A125" s="8" t="e">
        <f ca="1">_xll.DBRA("RXLTM1:Account",D125,"ALIAS English")</f>
        <v>#NAME?</v>
      </c>
      <c r="B125" s="1" t="s">
        <v>11</v>
      </c>
      <c r="C125" s="1" t="s">
        <v>96</v>
      </c>
      <c r="D125" s="1" t="s">
        <v>61</v>
      </c>
      <c r="E125" s="1" t="str">
        <f t="shared" si="3"/>
        <v>03082159200</v>
      </c>
      <c r="F125" s="11" t="s">
        <v>85</v>
      </c>
      <c r="G125" t="s">
        <v>85</v>
      </c>
      <c r="H125" t="str">
        <f t="shared" si="5"/>
        <v>EMPTY</v>
      </c>
    </row>
    <row r="126" spans="1:8" hidden="1">
      <c r="A126" s="8" t="e">
        <f ca="1">_xll.DBRA("RXLTM1:Account",D126,"ALIAS English")</f>
        <v>#NAME?</v>
      </c>
      <c r="B126" s="1" t="s">
        <v>12</v>
      </c>
      <c r="C126" s="1" t="s">
        <v>98</v>
      </c>
      <c r="D126" s="1" t="s">
        <v>61</v>
      </c>
      <c r="E126" s="1" t="str">
        <f t="shared" si="3"/>
        <v>03092159200</v>
      </c>
      <c r="F126" s="11" t="s">
        <v>85</v>
      </c>
      <c r="G126" t="s">
        <v>85</v>
      </c>
      <c r="H126" t="str">
        <f t="shared" si="5"/>
        <v>EMPTY</v>
      </c>
    </row>
    <row r="127" spans="1:8" hidden="1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61</v>
      </c>
      <c r="E127" s="1" t="str">
        <f t="shared" si="3"/>
        <v>03112159200</v>
      </c>
      <c r="F127" s="11" t="s">
        <v>85</v>
      </c>
      <c r="G127" t="s">
        <v>85</v>
      </c>
      <c r="H127" t="str">
        <f t="shared" si="5"/>
        <v>EMPTY</v>
      </c>
    </row>
    <row r="128" spans="1:8" hidden="1">
      <c r="A128" s="8" t="e">
        <f ca="1">_xll.DBRA("RXLTM1:Account",D128,"ALIAS English")</f>
        <v>#NAME?</v>
      </c>
      <c r="B128" s="1" t="s">
        <v>14</v>
      </c>
      <c r="C128" s="1" t="s">
        <v>101</v>
      </c>
      <c r="D128" s="1" t="s">
        <v>61</v>
      </c>
      <c r="E128" s="1" t="str">
        <f t="shared" si="3"/>
        <v>03212159200</v>
      </c>
      <c r="F128" s="11" t="s">
        <v>85</v>
      </c>
      <c r="G128" t="s">
        <v>85</v>
      </c>
      <c r="H128" t="str">
        <f t="shared" si="5"/>
        <v>EMPTY</v>
      </c>
    </row>
    <row r="129" spans="1:8" hidden="1">
      <c r="A129" s="8" t="e">
        <f ca="1">_xll.DBRA("RXLTM1:Account",D129,"ALIAS English")</f>
        <v>#NAME?</v>
      </c>
      <c r="B129" s="1" t="s">
        <v>15</v>
      </c>
      <c r="C129" s="1" t="s">
        <v>103</v>
      </c>
      <c r="D129" s="1" t="s">
        <v>61</v>
      </c>
      <c r="E129" s="1" t="str">
        <f t="shared" si="3"/>
        <v>03222159200</v>
      </c>
      <c r="F129" s="11" t="s">
        <v>85</v>
      </c>
      <c r="G129" t="s">
        <v>85</v>
      </c>
      <c r="H129" t="str">
        <f t="shared" si="5"/>
        <v>EMPTY</v>
      </c>
    </row>
    <row r="130" spans="1:8" hidden="1">
      <c r="A130" s="8" t="e">
        <f ca="1">_xll.DBRA("RXLTM1:Account",D130,"ALIAS English")</f>
        <v>#NAME?</v>
      </c>
      <c r="B130" s="1" t="s">
        <v>16</v>
      </c>
      <c r="C130" s="1" t="s">
        <v>105</v>
      </c>
      <c r="D130" s="1" t="s">
        <v>61</v>
      </c>
      <c r="E130" s="1" t="str">
        <f t="shared" si="3"/>
        <v>03232159200</v>
      </c>
      <c r="F130" s="11" t="s">
        <v>85</v>
      </c>
      <c r="G130" t="s">
        <v>85</v>
      </c>
      <c r="H130" t="str">
        <f t="shared" si="5"/>
        <v>EMPTY</v>
      </c>
    </row>
    <row r="131" spans="1:8" hidden="1">
      <c r="A131" s="8" t="e">
        <f ca="1">_xll.DBRA("RXLTM1:Account",D131,"ALIAS English")</f>
        <v>#NAME?</v>
      </c>
      <c r="B131" s="1" t="s">
        <v>17</v>
      </c>
      <c r="C131" s="1" t="s">
        <v>107</v>
      </c>
      <c r="D131" s="1" t="s">
        <v>61</v>
      </c>
      <c r="E131" s="1" t="str">
        <f t="shared" si="3"/>
        <v>03242159200</v>
      </c>
      <c r="F131" s="11" t="s">
        <v>85</v>
      </c>
      <c r="G131" t="s">
        <v>85</v>
      </c>
      <c r="H131" t="str">
        <f t="shared" si="5"/>
        <v>EMPTY</v>
      </c>
    </row>
    <row r="132" spans="1:8">
      <c r="A132" s="8" t="e">
        <f ca="1">_xll.DBRA("RXLTM1:Account",D132,"ALIAS English")</f>
        <v>#NAME?</v>
      </c>
      <c r="B132" s="1" t="s">
        <v>18</v>
      </c>
      <c r="C132" s="1" t="s">
        <v>109</v>
      </c>
      <c r="D132" s="1" t="s">
        <v>61</v>
      </c>
      <c r="E132" s="1" t="str">
        <f t="shared" si="3"/>
        <v>03252159200</v>
      </c>
      <c r="F132" s="28">
        <v>2915.5200000000004</v>
      </c>
      <c r="G132" s="22" t="s">
        <v>85</v>
      </c>
      <c r="H132" t="str">
        <f t="shared" si="5"/>
        <v/>
      </c>
    </row>
    <row r="133" spans="1:8" hidden="1">
      <c r="A133" s="8" t="e">
        <f ca="1">_xll.DBRA("RXLTM1:Account",D133,"ALIAS English")</f>
        <v>#NAME?</v>
      </c>
      <c r="B133" s="1" t="s">
        <v>19</v>
      </c>
      <c r="C133" s="1" t="s">
        <v>111</v>
      </c>
      <c r="D133" s="1" t="s">
        <v>61</v>
      </c>
      <c r="E133" s="1" t="str">
        <f t="shared" ref="E133:E193" si="6">LEFT(C133,4)&amp;"2"&amp;D133&amp;"00"</f>
        <v>03262159200</v>
      </c>
      <c r="F133" s="11" t="s">
        <v>85</v>
      </c>
      <c r="G133" t="s">
        <v>85</v>
      </c>
      <c r="H133" t="str">
        <f t="shared" ref="H133:H164" si="7">IF(AND(G133="",F133=""),"EMPTY","")</f>
        <v>EMPTY</v>
      </c>
    </row>
    <row r="134" spans="1:8" hidden="1">
      <c r="A134" s="8" t="e">
        <f ca="1">_xll.DBRA("RXLTM1:Account",D134,"ALIAS English")</f>
        <v>#NAME?</v>
      </c>
      <c r="B134" s="1" t="s">
        <v>20</v>
      </c>
      <c r="C134" s="1" t="s">
        <v>113</v>
      </c>
      <c r="D134" s="1" t="s">
        <v>61</v>
      </c>
      <c r="E134" s="1" t="str">
        <f t="shared" si="6"/>
        <v>03282159200</v>
      </c>
      <c r="F134" s="11" t="s">
        <v>85</v>
      </c>
      <c r="G134" t="s">
        <v>85</v>
      </c>
      <c r="H134" t="str">
        <f t="shared" si="7"/>
        <v>EMPTY</v>
      </c>
    </row>
    <row r="135" spans="1:8" hidden="1">
      <c r="A135" s="8" t="e">
        <f ca="1">_xll.DBRA("RXLTM1:Account",D135,"ALIAS English")</f>
        <v>#NAME?</v>
      </c>
      <c r="B135" s="1" t="s">
        <v>21</v>
      </c>
      <c r="C135" s="1" t="s">
        <v>115</v>
      </c>
      <c r="D135" s="1" t="s">
        <v>61</v>
      </c>
      <c r="E135" s="1" t="str">
        <f t="shared" si="6"/>
        <v>03292159200</v>
      </c>
      <c r="F135" s="11" t="s">
        <v>85</v>
      </c>
      <c r="G135" t="s">
        <v>85</v>
      </c>
      <c r="H135" t="str">
        <f t="shared" si="7"/>
        <v>EMPTY</v>
      </c>
    </row>
    <row r="136" spans="1:8" hidden="1">
      <c r="A136" s="8" t="e">
        <f ca="1">_xll.DBRA("RXLTM1:Account",D136,"ALIAS English")</f>
        <v>#NAME?</v>
      </c>
      <c r="B136" s="1" t="s">
        <v>22</v>
      </c>
      <c r="C136" s="1" t="s">
        <v>117</v>
      </c>
      <c r="D136" s="1" t="s">
        <v>61</v>
      </c>
      <c r="E136" s="1" t="str">
        <f t="shared" si="6"/>
        <v>03302159200</v>
      </c>
      <c r="F136" s="11" t="s">
        <v>85</v>
      </c>
      <c r="G136" t="s">
        <v>85</v>
      </c>
      <c r="H136" t="str">
        <f t="shared" si="7"/>
        <v>EMPTY</v>
      </c>
    </row>
    <row r="137" spans="1:8" hidden="1">
      <c r="E137" s="1"/>
      <c r="F137" s="11"/>
      <c r="H137" t="str">
        <f t="shared" si="7"/>
        <v>EMPTY</v>
      </c>
    </row>
    <row r="138" spans="1:8" hidden="1">
      <c r="A138" s="8" t="e">
        <f ca="1">_xll.DBRA("RXLTM1:Account",D138,"ALIAS English")</f>
        <v>#NAME?</v>
      </c>
      <c r="B138" s="1" t="s">
        <v>6</v>
      </c>
      <c r="C138" s="1" t="s">
        <v>83</v>
      </c>
      <c r="D138" s="1" t="s">
        <v>63</v>
      </c>
      <c r="E138" s="1" t="str">
        <f t="shared" si="6"/>
        <v>03012159700</v>
      </c>
      <c r="F138" s="11" t="s">
        <v>85</v>
      </c>
      <c r="G138" t="s">
        <v>85</v>
      </c>
      <c r="H138" t="str">
        <f t="shared" si="7"/>
        <v>EMPTY</v>
      </c>
    </row>
    <row r="139" spans="1:8" hidden="1">
      <c r="A139" s="8" t="e">
        <f ca="1">_xll.DBRA("RXLTM1:Account",D139,"ALIAS English")</f>
        <v>#NAME?</v>
      </c>
      <c r="B139" s="1" t="s">
        <v>23</v>
      </c>
      <c r="C139" s="1" t="s">
        <v>86</v>
      </c>
      <c r="D139" s="1" t="s">
        <v>63</v>
      </c>
      <c r="E139" s="1" t="str">
        <f t="shared" si="6"/>
        <v>03022159700</v>
      </c>
      <c r="F139" s="11" t="s">
        <v>85</v>
      </c>
      <c r="G139" t="s">
        <v>85</v>
      </c>
      <c r="H139" t="str">
        <f t="shared" si="7"/>
        <v>EMPTY</v>
      </c>
    </row>
    <row r="140" spans="1:8" hidden="1">
      <c r="A140" s="8" t="e">
        <f ca="1">_xll.DBRA("RXLTM1:Account",D140,"ALIAS English")</f>
        <v>#NAME?</v>
      </c>
      <c r="B140" s="1" t="s">
        <v>7</v>
      </c>
      <c r="C140" s="1" t="s">
        <v>88</v>
      </c>
      <c r="D140" s="1" t="s">
        <v>63</v>
      </c>
      <c r="E140" s="1" t="str">
        <f t="shared" si="6"/>
        <v>03032159700</v>
      </c>
      <c r="F140" s="11" t="s">
        <v>85</v>
      </c>
      <c r="G140" t="s">
        <v>85</v>
      </c>
      <c r="H140" t="str">
        <f t="shared" si="7"/>
        <v>EMPTY</v>
      </c>
    </row>
    <row r="141" spans="1:8" hidden="1">
      <c r="A141" s="8" t="e">
        <f ca="1">_xll.DBRA("RXLTM1:Account",D141,"ALIAS English")</f>
        <v>#NAME?</v>
      </c>
      <c r="B141" s="1" t="s">
        <v>8</v>
      </c>
      <c r="C141" s="1" t="s">
        <v>90</v>
      </c>
      <c r="D141" s="1" t="s">
        <v>63</v>
      </c>
      <c r="E141" s="1" t="str">
        <f t="shared" si="6"/>
        <v>03042159700</v>
      </c>
      <c r="F141" s="11" t="s">
        <v>85</v>
      </c>
      <c r="G141" t="s">
        <v>85</v>
      </c>
      <c r="H141" t="str">
        <f t="shared" si="7"/>
        <v>EMPTY</v>
      </c>
    </row>
    <row r="142" spans="1:8" hidden="1">
      <c r="A142" s="8" t="e">
        <f ca="1">_xll.DBRA("RXLTM1:Account",D142,"ALIAS English")</f>
        <v>#NAME?</v>
      </c>
      <c r="B142" s="1" t="s">
        <v>9</v>
      </c>
      <c r="C142" s="1" t="s">
        <v>92</v>
      </c>
      <c r="D142" s="1" t="s">
        <v>63</v>
      </c>
      <c r="E142" s="1" t="str">
        <f t="shared" si="6"/>
        <v>03052159700</v>
      </c>
      <c r="F142" s="11" t="s">
        <v>85</v>
      </c>
      <c r="G142" t="s">
        <v>85</v>
      </c>
      <c r="H142" t="str">
        <f t="shared" si="7"/>
        <v>EMPTY</v>
      </c>
    </row>
    <row r="143" spans="1:8" hidden="1">
      <c r="A143" s="8" t="e">
        <f ca="1">_xll.DBRA("RXLTM1:Account",D143,"ALIAS English")</f>
        <v>#NAME?</v>
      </c>
      <c r="B143" s="1" t="s">
        <v>10</v>
      </c>
      <c r="C143" s="1" t="s">
        <v>94</v>
      </c>
      <c r="D143" s="1" t="s">
        <v>63</v>
      </c>
      <c r="E143" s="1" t="str">
        <f t="shared" si="6"/>
        <v>03062159700</v>
      </c>
      <c r="F143" s="11" t="s">
        <v>85</v>
      </c>
      <c r="G143" t="s">
        <v>85</v>
      </c>
      <c r="H143" t="str">
        <f t="shared" si="7"/>
        <v>EMPTY</v>
      </c>
    </row>
    <row r="144" spans="1:8" hidden="1">
      <c r="A144" s="8" t="e">
        <f ca="1">_xll.DBRA("RXLTM1:Account",D144,"ALIAS English")</f>
        <v>#NAME?</v>
      </c>
      <c r="B144" s="1" t="s">
        <v>11</v>
      </c>
      <c r="C144" s="1" t="s">
        <v>96</v>
      </c>
      <c r="D144" s="1" t="s">
        <v>63</v>
      </c>
      <c r="E144" s="1" t="str">
        <f t="shared" si="6"/>
        <v>03082159700</v>
      </c>
      <c r="F144" s="11" t="s">
        <v>85</v>
      </c>
      <c r="G144" t="s">
        <v>85</v>
      </c>
      <c r="H144" t="str">
        <f t="shared" si="7"/>
        <v>EMPTY</v>
      </c>
    </row>
    <row r="145" spans="1:8" hidden="1">
      <c r="A145" s="8" t="e">
        <f ca="1">_xll.DBRA("RXLTM1:Account",D145,"ALIAS English")</f>
        <v>#NAME?</v>
      </c>
      <c r="B145" s="1" t="s">
        <v>12</v>
      </c>
      <c r="C145" s="1" t="s">
        <v>98</v>
      </c>
      <c r="D145" s="1" t="s">
        <v>63</v>
      </c>
      <c r="E145" s="1" t="str">
        <f t="shared" si="6"/>
        <v>03092159700</v>
      </c>
      <c r="F145" s="11" t="s">
        <v>85</v>
      </c>
      <c r="G145" t="s">
        <v>85</v>
      </c>
      <c r="H145" t="str">
        <f t="shared" si="7"/>
        <v>EMPTY</v>
      </c>
    </row>
    <row r="146" spans="1:8" hidden="1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63</v>
      </c>
      <c r="E146" s="1" t="str">
        <f t="shared" si="6"/>
        <v>03112159700</v>
      </c>
      <c r="F146" s="11" t="s">
        <v>85</v>
      </c>
      <c r="G146" t="s">
        <v>85</v>
      </c>
      <c r="H146" t="str">
        <f t="shared" si="7"/>
        <v>EMPTY</v>
      </c>
    </row>
    <row r="147" spans="1:8" hidden="1">
      <c r="A147" s="8" t="e">
        <f ca="1">_xll.DBRA("RXLTM1:Account",D147,"ALIAS English")</f>
        <v>#NAME?</v>
      </c>
      <c r="B147" s="1" t="s">
        <v>14</v>
      </c>
      <c r="C147" s="1" t="s">
        <v>101</v>
      </c>
      <c r="D147" s="1" t="s">
        <v>63</v>
      </c>
      <c r="E147" s="1" t="str">
        <f t="shared" si="6"/>
        <v>03212159700</v>
      </c>
      <c r="F147" s="11" t="s">
        <v>85</v>
      </c>
      <c r="G147" t="s">
        <v>85</v>
      </c>
      <c r="H147" t="str">
        <f t="shared" si="7"/>
        <v>EMPTY</v>
      </c>
    </row>
    <row r="148" spans="1:8" hidden="1">
      <c r="A148" s="8" t="e">
        <f ca="1">_xll.DBRA("RXLTM1:Account",D148,"ALIAS English")</f>
        <v>#NAME?</v>
      </c>
      <c r="B148" s="1" t="s">
        <v>15</v>
      </c>
      <c r="C148" s="1" t="s">
        <v>103</v>
      </c>
      <c r="D148" s="1" t="s">
        <v>63</v>
      </c>
      <c r="E148" s="1" t="str">
        <f t="shared" si="6"/>
        <v>03222159700</v>
      </c>
      <c r="F148" s="11" t="s">
        <v>85</v>
      </c>
      <c r="G148" t="s">
        <v>85</v>
      </c>
      <c r="H148" t="str">
        <f t="shared" si="7"/>
        <v>EMPTY</v>
      </c>
    </row>
    <row r="149" spans="1:8" hidden="1">
      <c r="A149" s="8" t="e">
        <f ca="1">_xll.DBRA("RXLTM1:Account",D149,"ALIAS English")</f>
        <v>#NAME?</v>
      </c>
      <c r="B149" s="1" t="s">
        <v>16</v>
      </c>
      <c r="C149" s="1" t="s">
        <v>105</v>
      </c>
      <c r="D149" s="1" t="s">
        <v>63</v>
      </c>
      <c r="E149" s="1" t="str">
        <f t="shared" si="6"/>
        <v>03232159700</v>
      </c>
      <c r="F149" s="11" t="s">
        <v>85</v>
      </c>
      <c r="G149" t="s">
        <v>85</v>
      </c>
      <c r="H149" t="str">
        <f t="shared" si="7"/>
        <v>EMPTY</v>
      </c>
    </row>
    <row r="150" spans="1:8" hidden="1">
      <c r="A150" s="8" t="e">
        <f ca="1">_xll.DBRA("RXLTM1:Account",D150,"ALIAS English")</f>
        <v>#NAME?</v>
      </c>
      <c r="B150" s="1" t="s">
        <v>17</v>
      </c>
      <c r="C150" s="1" t="s">
        <v>107</v>
      </c>
      <c r="D150" s="1" t="s">
        <v>63</v>
      </c>
      <c r="E150" s="1" t="str">
        <f t="shared" si="6"/>
        <v>03242159700</v>
      </c>
      <c r="F150" s="11" t="s">
        <v>85</v>
      </c>
      <c r="G150" t="s">
        <v>85</v>
      </c>
      <c r="H150" t="str">
        <f t="shared" si="7"/>
        <v>EMPTY</v>
      </c>
    </row>
    <row r="151" spans="1:8">
      <c r="A151" s="8" t="e">
        <f ca="1">_xll.DBRA("RXLTM1:Account",D151,"ALIAS English")</f>
        <v>#NAME?</v>
      </c>
      <c r="B151" s="1" t="s">
        <v>18</v>
      </c>
      <c r="C151" s="1" t="s">
        <v>109</v>
      </c>
      <c r="D151" s="1" t="s">
        <v>63</v>
      </c>
      <c r="E151" s="1" t="str">
        <f t="shared" si="6"/>
        <v>03252159700</v>
      </c>
      <c r="F151" s="28" t="s">
        <v>85</v>
      </c>
      <c r="G151" s="22">
        <v>2915.52</v>
      </c>
      <c r="H151" t="str">
        <f t="shared" si="7"/>
        <v/>
      </c>
    </row>
    <row r="152" spans="1:8" hidden="1">
      <c r="A152" s="8" t="e">
        <f ca="1">_xll.DBRA("RXLTM1:Account",D152,"ALIAS English")</f>
        <v>#NAME?</v>
      </c>
      <c r="B152" s="1" t="s">
        <v>19</v>
      </c>
      <c r="C152" s="1" t="s">
        <v>111</v>
      </c>
      <c r="D152" s="1" t="s">
        <v>63</v>
      </c>
      <c r="E152" s="1" t="str">
        <f t="shared" si="6"/>
        <v>03262159700</v>
      </c>
      <c r="F152" s="11" t="s">
        <v>85</v>
      </c>
      <c r="G152" t="s">
        <v>85</v>
      </c>
      <c r="H152" t="str">
        <f t="shared" si="7"/>
        <v>EMPTY</v>
      </c>
    </row>
    <row r="153" spans="1:8" hidden="1">
      <c r="A153" s="8" t="e">
        <f ca="1">_xll.DBRA("RXLTM1:Account",D153,"ALIAS English")</f>
        <v>#NAME?</v>
      </c>
      <c r="B153" s="1" t="s">
        <v>20</v>
      </c>
      <c r="C153" s="1" t="s">
        <v>113</v>
      </c>
      <c r="D153" s="1" t="s">
        <v>63</v>
      </c>
      <c r="E153" s="1" t="str">
        <f t="shared" si="6"/>
        <v>03282159700</v>
      </c>
      <c r="F153" s="11" t="s">
        <v>85</v>
      </c>
      <c r="G153" t="s">
        <v>85</v>
      </c>
      <c r="H153" t="str">
        <f t="shared" si="7"/>
        <v>EMPTY</v>
      </c>
    </row>
    <row r="154" spans="1:8" hidden="1">
      <c r="A154" s="8" t="e">
        <f ca="1">_xll.DBRA("RXLTM1:Account",D154,"ALIAS English")</f>
        <v>#NAME?</v>
      </c>
      <c r="B154" s="1" t="s">
        <v>21</v>
      </c>
      <c r="C154" s="1" t="s">
        <v>115</v>
      </c>
      <c r="D154" s="1" t="s">
        <v>63</v>
      </c>
      <c r="E154" s="1" t="str">
        <f t="shared" si="6"/>
        <v>03292159700</v>
      </c>
      <c r="F154" s="11" t="s">
        <v>85</v>
      </c>
      <c r="G154" t="s">
        <v>85</v>
      </c>
      <c r="H154" t="str">
        <f t="shared" si="7"/>
        <v>EMPTY</v>
      </c>
    </row>
    <row r="155" spans="1:8" hidden="1">
      <c r="A155" s="8" t="e">
        <f ca="1">_xll.DBRA("RXLTM1:Account",D155,"ALIAS English")</f>
        <v>#NAME?</v>
      </c>
      <c r="B155" s="1" t="s">
        <v>22</v>
      </c>
      <c r="C155" s="1" t="s">
        <v>117</v>
      </c>
      <c r="D155" s="1" t="s">
        <v>63</v>
      </c>
      <c r="E155" s="1" t="str">
        <f t="shared" si="6"/>
        <v>03302159700</v>
      </c>
      <c r="F155" s="11" t="s">
        <v>85</v>
      </c>
      <c r="G155" t="s">
        <v>85</v>
      </c>
      <c r="H155" t="str">
        <f t="shared" si="7"/>
        <v>EMPTY</v>
      </c>
    </row>
    <row r="156" spans="1:8" hidden="1">
      <c r="E156" s="1"/>
      <c r="F156" s="11"/>
      <c r="H156" t="str">
        <f t="shared" si="7"/>
        <v>EMPTY</v>
      </c>
    </row>
    <row r="157" spans="1:8" hidden="1">
      <c r="A157" s="8" t="e">
        <f ca="1">_xll.DBRA("RXLTM1:Account",D157,"ALIAS English")</f>
        <v>#NAME?</v>
      </c>
      <c r="B157" s="1" t="s">
        <v>6</v>
      </c>
      <c r="C157" s="1" t="s">
        <v>83</v>
      </c>
      <c r="D157" s="1" t="s">
        <v>65</v>
      </c>
      <c r="E157" s="1" t="str">
        <f t="shared" si="6"/>
        <v>03012162200</v>
      </c>
      <c r="F157" s="11" t="s">
        <v>85</v>
      </c>
      <c r="G157" t="s">
        <v>85</v>
      </c>
      <c r="H157" t="str">
        <f t="shared" si="7"/>
        <v>EMPTY</v>
      </c>
    </row>
    <row r="158" spans="1:8" hidden="1">
      <c r="A158" s="8" t="e">
        <f ca="1">_xll.DBRA("RXLTM1:Account",D158,"ALIAS English")</f>
        <v>#NAME?</v>
      </c>
      <c r="B158" s="1" t="s">
        <v>23</v>
      </c>
      <c r="C158" s="1" t="s">
        <v>86</v>
      </c>
      <c r="D158" s="1" t="s">
        <v>65</v>
      </c>
      <c r="E158" s="1" t="str">
        <f t="shared" si="6"/>
        <v>03022162200</v>
      </c>
      <c r="F158" s="11" t="s">
        <v>85</v>
      </c>
      <c r="G158" t="s">
        <v>85</v>
      </c>
      <c r="H158" t="str">
        <f t="shared" si="7"/>
        <v>EMPTY</v>
      </c>
    </row>
    <row r="159" spans="1:8" hidden="1">
      <c r="A159" s="8" t="e">
        <f ca="1">_xll.DBRA("RXLTM1:Account",D159,"ALIAS English")</f>
        <v>#NAME?</v>
      </c>
      <c r="B159" s="1" t="s">
        <v>7</v>
      </c>
      <c r="C159" s="1" t="s">
        <v>88</v>
      </c>
      <c r="D159" s="1" t="s">
        <v>65</v>
      </c>
      <c r="E159" s="1" t="str">
        <f t="shared" si="6"/>
        <v>03032162200</v>
      </c>
      <c r="F159" s="11" t="s">
        <v>85</v>
      </c>
      <c r="G159" t="s">
        <v>85</v>
      </c>
      <c r="H159" t="str">
        <f t="shared" si="7"/>
        <v>EMPTY</v>
      </c>
    </row>
    <row r="160" spans="1:8" hidden="1">
      <c r="A160" s="8" t="e">
        <f ca="1">_xll.DBRA("RXLTM1:Account",D160,"ALIAS English")</f>
        <v>#NAME?</v>
      </c>
      <c r="B160" s="1" t="s">
        <v>8</v>
      </c>
      <c r="C160" s="1" t="s">
        <v>90</v>
      </c>
      <c r="D160" s="1" t="s">
        <v>65</v>
      </c>
      <c r="E160" s="1" t="str">
        <f t="shared" si="6"/>
        <v>03042162200</v>
      </c>
      <c r="F160" s="11" t="s">
        <v>85</v>
      </c>
      <c r="G160" t="s">
        <v>85</v>
      </c>
      <c r="H160" t="str">
        <f t="shared" si="7"/>
        <v>EMPTY</v>
      </c>
    </row>
    <row r="161" spans="1:8" hidden="1">
      <c r="A161" s="8" t="e">
        <f ca="1">_xll.DBRA("RXLTM1:Account",D161,"ALIAS English")</f>
        <v>#NAME?</v>
      </c>
      <c r="B161" s="1" t="s">
        <v>9</v>
      </c>
      <c r="C161" s="1" t="s">
        <v>92</v>
      </c>
      <c r="D161" s="1" t="s">
        <v>65</v>
      </c>
      <c r="E161" s="1" t="str">
        <f t="shared" si="6"/>
        <v>03052162200</v>
      </c>
      <c r="F161" s="11" t="s">
        <v>85</v>
      </c>
      <c r="G161" t="s">
        <v>85</v>
      </c>
      <c r="H161" t="str">
        <f t="shared" si="7"/>
        <v>EMPTY</v>
      </c>
    </row>
    <row r="162" spans="1:8" hidden="1">
      <c r="A162" s="8" t="e">
        <f ca="1">_xll.DBRA("RXLTM1:Account",D162,"ALIAS English")</f>
        <v>#NAME?</v>
      </c>
      <c r="B162" s="1" t="s">
        <v>10</v>
      </c>
      <c r="C162" s="1" t="s">
        <v>94</v>
      </c>
      <c r="D162" s="1" t="s">
        <v>65</v>
      </c>
      <c r="E162" s="1" t="str">
        <f t="shared" si="6"/>
        <v>03062162200</v>
      </c>
      <c r="F162" s="11" t="s">
        <v>85</v>
      </c>
      <c r="G162" t="s">
        <v>85</v>
      </c>
      <c r="H162" t="str">
        <f t="shared" si="7"/>
        <v>EMPTY</v>
      </c>
    </row>
    <row r="163" spans="1:8" hidden="1">
      <c r="A163" s="8" t="e">
        <f ca="1">_xll.DBRA("RXLTM1:Account",D163,"ALIAS English")</f>
        <v>#NAME?</v>
      </c>
      <c r="B163" s="1" t="s">
        <v>11</v>
      </c>
      <c r="C163" s="1" t="s">
        <v>96</v>
      </c>
      <c r="D163" s="1" t="s">
        <v>65</v>
      </c>
      <c r="E163" s="1" t="str">
        <f t="shared" si="6"/>
        <v>03082162200</v>
      </c>
      <c r="F163" s="11" t="s">
        <v>85</v>
      </c>
      <c r="G163" t="s">
        <v>85</v>
      </c>
      <c r="H163" t="str">
        <f t="shared" si="7"/>
        <v>EMPTY</v>
      </c>
    </row>
    <row r="164" spans="1:8" hidden="1">
      <c r="A164" s="8" t="e">
        <f ca="1">_xll.DBRA("RXLTM1:Account",D164,"ALIAS English")</f>
        <v>#NAME?</v>
      </c>
      <c r="B164" s="1" t="s">
        <v>12</v>
      </c>
      <c r="C164" s="1" t="s">
        <v>98</v>
      </c>
      <c r="D164" s="1" t="s">
        <v>65</v>
      </c>
      <c r="E164" s="1" t="str">
        <f t="shared" si="6"/>
        <v>03092162200</v>
      </c>
      <c r="F164" s="11" t="s">
        <v>85</v>
      </c>
      <c r="G164" t="s">
        <v>85</v>
      </c>
      <c r="H164" t="str">
        <f t="shared" si="7"/>
        <v>EMPTY</v>
      </c>
    </row>
    <row r="165" spans="1:8" hidden="1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65</v>
      </c>
      <c r="E165" s="1" t="str">
        <f t="shared" si="6"/>
        <v>03112162200</v>
      </c>
      <c r="F165" s="11" t="s">
        <v>85</v>
      </c>
      <c r="G165" t="s">
        <v>85</v>
      </c>
      <c r="H165" t="str">
        <f t="shared" ref="H165:H193" si="8">IF(AND(G165="",F165=""),"EMPTY","")</f>
        <v>EMPTY</v>
      </c>
    </row>
    <row r="166" spans="1:8" hidden="1">
      <c r="A166" s="8" t="e">
        <f ca="1">_xll.DBRA("RXLTM1:Account",D166,"ALIAS English")</f>
        <v>#NAME?</v>
      </c>
      <c r="B166" s="1" t="s">
        <v>14</v>
      </c>
      <c r="C166" s="1" t="s">
        <v>101</v>
      </c>
      <c r="D166" s="1" t="s">
        <v>65</v>
      </c>
      <c r="E166" s="1" t="str">
        <f t="shared" si="6"/>
        <v>03212162200</v>
      </c>
      <c r="F166" s="11" t="s">
        <v>85</v>
      </c>
      <c r="G166" t="s">
        <v>85</v>
      </c>
      <c r="H166" t="str">
        <f t="shared" si="8"/>
        <v>EMPTY</v>
      </c>
    </row>
    <row r="167" spans="1:8" hidden="1">
      <c r="A167" s="8" t="e">
        <f ca="1">_xll.DBRA("RXLTM1:Account",D167,"ALIAS English")</f>
        <v>#NAME?</v>
      </c>
      <c r="B167" s="1" t="s">
        <v>15</v>
      </c>
      <c r="C167" s="1" t="s">
        <v>103</v>
      </c>
      <c r="D167" s="1" t="s">
        <v>65</v>
      </c>
      <c r="E167" s="1" t="str">
        <f t="shared" si="6"/>
        <v>03222162200</v>
      </c>
      <c r="F167" s="11" t="s">
        <v>85</v>
      </c>
      <c r="G167" t="s">
        <v>85</v>
      </c>
      <c r="H167" t="str">
        <f t="shared" si="8"/>
        <v>EMPTY</v>
      </c>
    </row>
    <row r="168" spans="1:8" hidden="1">
      <c r="A168" s="8" t="e">
        <f ca="1">_xll.DBRA("RXLTM1:Account",D168,"ALIAS English")</f>
        <v>#NAME?</v>
      </c>
      <c r="B168" s="1" t="s">
        <v>16</v>
      </c>
      <c r="C168" s="1" t="s">
        <v>105</v>
      </c>
      <c r="D168" s="1" t="s">
        <v>65</v>
      </c>
      <c r="E168" s="1" t="str">
        <f t="shared" si="6"/>
        <v>03232162200</v>
      </c>
      <c r="F168" s="11" t="s">
        <v>85</v>
      </c>
      <c r="G168" t="s">
        <v>85</v>
      </c>
      <c r="H168" t="str">
        <f t="shared" si="8"/>
        <v>EMPTY</v>
      </c>
    </row>
    <row r="169" spans="1:8" hidden="1">
      <c r="A169" s="8" t="e">
        <f ca="1">_xll.DBRA("RXLTM1:Account",D169,"ALIAS English")</f>
        <v>#NAME?</v>
      </c>
      <c r="B169" s="1" t="s">
        <v>17</v>
      </c>
      <c r="C169" s="1" t="s">
        <v>107</v>
      </c>
      <c r="D169" s="1" t="s">
        <v>65</v>
      </c>
      <c r="E169" s="1" t="str">
        <f t="shared" si="6"/>
        <v>03242162200</v>
      </c>
      <c r="F169" s="11" t="s">
        <v>85</v>
      </c>
      <c r="G169" t="s">
        <v>85</v>
      </c>
      <c r="H169" t="str">
        <f t="shared" si="8"/>
        <v>EMPTY</v>
      </c>
    </row>
    <row r="170" spans="1:8" hidden="1">
      <c r="A170" s="8" t="e">
        <f ca="1">_xll.DBRA("RXLTM1:Account",D170,"ALIAS English")</f>
        <v>#NAME?</v>
      </c>
      <c r="B170" s="1" t="s">
        <v>18</v>
      </c>
      <c r="C170" s="1" t="s">
        <v>109</v>
      </c>
      <c r="D170" s="1" t="s">
        <v>65</v>
      </c>
      <c r="E170" s="1" t="str">
        <f t="shared" si="6"/>
        <v>03252162200</v>
      </c>
      <c r="F170" s="11" t="s">
        <v>85</v>
      </c>
      <c r="G170" t="s">
        <v>85</v>
      </c>
      <c r="H170" t="str">
        <f t="shared" si="8"/>
        <v>EMPTY</v>
      </c>
    </row>
    <row r="171" spans="1:8" hidden="1">
      <c r="A171" s="8" t="e">
        <f ca="1">_xll.DBRA("RXLTM1:Account",D171,"ALIAS English")</f>
        <v>#NAME?</v>
      </c>
      <c r="B171" s="1" t="s">
        <v>19</v>
      </c>
      <c r="C171" s="1" t="s">
        <v>111</v>
      </c>
      <c r="D171" s="1" t="s">
        <v>65</v>
      </c>
      <c r="E171" s="1" t="str">
        <f t="shared" si="6"/>
        <v>03262162200</v>
      </c>
      <c r="F171" s="11" t="s">
        <v>85</v>
      </c>
      <c r="G171" t="s">
        <v>85</v>
      </c>
      <c r="H171" t="str">
        <f t="shared" si="8"/>
        <v>EMPTY</v>
      </c>
    </row>
    <row r="172" spans="1:8" hidden="1">
      <c r="A172" s="8" t="e">
        <f ca="1">_xll.DBRA("RXLTM1:Account",D172,"ALIAS English")</f>
        <v>#NAME?</v>
      </c>
      <c r="B172" s="1" t="s">
        <v>20</v>
      </c>
      <c r="C172" s="1" t="s">
        <v>113</v>
      </c>
      <c r="D172" s="1" t="s">
        <v>65</v>
      </c>
      <c r="E172" s="1" t="str">
        <f t="shared" si="6"/>
        <v>03282162200</v>
      </c>
      <c r="F172" s="11" t="s">
        <v>85</v>
      </c>
      <c r="G172" t="s">
        <v>85</v>
      </c>
      <c r="H172" t="str">
        <f t="shared" si="8"/>
        <v>EMPTY</v>
      </c>
    </row>
    <row r="173" spans="1:8" hidden="1">
      <c r="A173" s="8" t="e">
        <f ca="1">_xll.DBRA("RXLTM1:Account",D173,"ALIAS English")</f>
        <v>#NAME?</v>
      </c>
      <c r="B173" s="1" t="s">
        <v>21</v>
      </c>
      <c r="C173" s="1" t="s">
        <v>115</v>
      </c>
      <c r="D173" s="1" t="s">
        <v>65</v>
      </c>
      <c r="E173" s="1" t="str">
        <f t="shared" si="6"/>
        <v>03292162200</v>
      </c>
      <c r="F173" s="11" t="s">
        <v>85</v>
      </c>
      <c r="G173" t="s">
        <v>85</v>
      </c>
      <c r="H173" t="str">
        <f t="shared" si="8"/>
        <v>EMPTY</v>
      </c>
    </row>
    <row r="174" spans="1:8">
      <c r="A174" s="8" t="e">
        <f ca="1">_xll.DBRA("RXLTM1:Account",D174,"ALIAS English")</f>
        <v>#NAME?</v>
      </c>
      <c r="B174" s="1" t="s">
        <v>22</v>
      </c>
      <c r="C174" s="1" t="s">
        <v>117</v>
      </c>
      <c r="D174" s="1" t="s">
        <v>65</v>
      </c>
      <c r="E174" s="1" t="str">
        <f t="shared" si="6"/>
        <v>03302162200</v>
      </c>
      <c r="F174" s="28" t="s">
        <v>85</v>
      </c>
      <c r="G174" s="22">
        <v>380</v>
      </c>
      <c r="H174" t="str">
        <f t="shared" si="8"/>
        <v/>
      </c>
    </row>
    <row r="175" spans="1:8" hidden="1">
      <c r="E175" s="1"/>
      <c r="F175" s="11"/>
      <c r="H175" t="str">
        <f t="shared" si="8"/>
        <v>EMPTY</v>
      </c>
    </row>
    <row r="176" spans="1:8">
      <c r="A176" s="8" t="e">
        <f ca="1">_xll.DBRA("RXLTM1:Account",D176,"ALIAS English")</f>
        <v>#NAME?</v>
      </c>
      <c r="B176" s="1" t="s">
        <v>6</v>
      </c>
      <c r="C176" s="1" t="s">
        <v>83</v>
      </c>
      <c r="D176" s="1" t="s">
        <v>67</v>
      </c>
      <c r="E176" s="1" t="str">
        <f t="shared" si="6"/>
        <v>03012163200</v>
      </c>
      <c r="F176" s="28" t="s">
        <v>85</v>
      </c>
      <c r="G176" s="22">
        <v>0.19000000000232831</v>
      </c>
      <c r="H176" t="str">
        <f t="shared" si="8"/>
        <v/>
      </c>
    </row>
    <row r="177" spans="1:8">
      <c r="A177" s="8" t="e">
        <f ca="1">_xll.DBRA("RXLTM1:Account",D177,"ALIAS English")</f>
        <v>#NAME?</v>
      </c>
      <c r="B177" s="1" t="s">
        <v>23</v>
      </c>
      <c r="C177" s="1" t="s">
        <v>86</v>
      </c>
      <c r="D177" s="1" t="s">
        <v>67</v>
      </c>
      <c r="E177" s="1" t="str">
        <f t="shared" si="6"/>
        <v>03022163200</v>
      </c>
      <c r="F177" s="28" t="s">
        <v>85</v>
      </c>
      <c r="G177" s="22">
        <v>0.28000000002793968</v>
      </c>
      <c r="H177" t="str">
        <f t="shared" si="8"/>
        <v/>
      </c>
    </row>
    <row r="178" spans="1:8">
      <c r="A178" s="8" t="e">
        <f ca="1">_xll.DBRA("RXLTM1:Account",D178,"ALIAS English")</f>
        <v>#NAME?</v>
      </c>
      <c r="B178" s="1" t="s">
        <v>7</v>
      </c>
      <c r="C178" s="1" t="s">
        <v>88</v>
      </c>
      <c r="D178" s="1" t="s">
        <v>67</v>
      </c>
      <c r="E178" s="1" t="str">
        <f t="shared" si="6"/>
        <v>03032163200</v>
      </c>
      <c r="F178" s="28" t="s">
        <v>85</v>
      </c>
      <c r="G178" s="22">
        <v>0.5</v>
      </c>
      <c r="H178" t="str">
        <f t="shared" si="8"/>
        <v/>
      </c>
    </row>
    <row r="179" spans="1:8" hidden="1">
      <c r="A179" s="8" t="e">
        <f ca="1">_xll.DBRA("RXLTM1:Account",D179,"ALIAS English")</f>
        <v>#NAME?</v>
      </c>
      <c r="B179" s="1" t="s">
        <v>8</v>
      </c>
      <c r="C179" s="1" t="s">
        <v>90</v>
      </c>
      <c r="D179" s="1" t="s">
        <v>67</v>
      </c>
      <c r="E179" s="1" t="str">
        <f t="shared" si="6"/>
        <v>03042163200</v>
      </c>
      <c r="F179" s="11" t="s">
        <v>85</v>
      </c>
      <c r="G179" t="s">
        <v>85</v>
      </c>
      <c r="H179" t="str">
        <f t="shared" si="8"/>
        <v>EMPTY</v>
      </c>
    </row>
    <row r="180" spans="1:8" hidden="1">
      <c r="A180" s="8" t="e">
        <f ca="1">_xll.DBRA("RXLTM1:Account",D180,"ALIAS English")</f>
        <v>#NAME?</v>
      </c>
      <c r="B180" s="1" t="s">
        <v>9</v>
      </c>
      <c r="C180" s="1" t="s">
        <v>92</v>
      </c>
      <c r="D180" s="1" t="s">
        <v>67</v>
      </c>
      <c r="E180" s="1" t="str">
        <f t="shared" si="6"/>
        <v>03052163200</v>
      </c>
      <c r="F180" s="11" t="s">
        <v>85</v>
      </c>
      <c r="G180" t="s">
        <v>85</v>
      </c>
      <c r="H180" t="str">
        <f t="shared" si="8"/>
        <v>EMPTY</v>
      </c>
    </row>
    <row r="181" spans="1:8">
      <c r="A181" s="8" t="e">
        <f ca="1">_xll.DBRA("RXLTM1:Account",D181,"ALIAS English")</f>
        <v>#NAME?</v>
      </c>
      <c r="B181" s="1" t="s">
        <v>10</v>
      </c>
      <c r="C181" s="1" t="s">
        <v>94</v>
      </c>
      <c r="D181" s="1" t="s">
        <v>67</v>
      </c>
      <c r="E181" s="1" t="str">
        <f t="shared" si="6"/>
        <v>03062163200</v>
      </c>
      <c r="F181" s="28">
        <v>5.0000000002910383E-2</v>
      </c>
      <c r="G181" s="22" t="s">
        <v>85</v>
      </c>
      <c r="H181" t="str">
        <f t="shared" si="8"/>
        <v/>
      </c>
    </row>
    <row r="182" spans="1:8">
      <c r="A182" s="8" t="e">
        <f ca="1">_xll.DBRA("RXLTM1:Account",D182,"ALIAS English")</f>
        <v>#NAME?</v>
      </c>
      <c r="B182" s="1" t="s">
        <v>11</v>
      </c>
      <c r="C182" s="1" t="s">
        <v>96</v>
      </c>
      <c r="D182" s="1" t="s">
        <v>67</v>
      </c>
      <c r="E182" s="1" t="str">
        <f t="shared" si="6"/>
        <v>03082163200</v>
      </c>
      <c r="F182" s="28">
        <v>0.16000000000349246</v>
      </c>
      <c r="G182" s="22" t="s">
        <v>85</v>
      </c>
      <c r="H182" t="str">
        <f t="shared" si="8"/>
        <v/>
      </c>
    </row>
    <row r="183" spans="1:8" hidden="1">
      <c r="A183" s="8" t="e">
        <f ca="1">_xll.DBRA("RXLTM1:Account",D183,"ALIAS English")</f>
        <v>#NAME?</v>
      </c>
      <c r="B183" s="1" t="s">
        <v>12</v>
      </c>
      <c r="C183" s="1" t="s">
        <v>98</v>
      </c>
      <c r="D183" s="1" t="s">
        <v>67</v>
      </c>
      <c r="E183" s="1" t="str">
        <f t="shared" si="6"/>
        <v>03092163200</v>
      </c>
      <c r="F183" s="11" t="s">
        <v>85</v>
      </c>
      <c r="G183" t="s">
        <v>85</v>
      </c>
      <c r="H183" t="str">
        <f t="shared" si="8"/>
        <v>EMPTY</v>
      </c>
    </row>
    <row r="184" spans="1:8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67</v>
      </c>
      <c r="E184" s="1" t="str">
        <f t="shared" si="6"/>
        <v>03112163200</v>
      </c>
      <c r="F184" s="28">
        <v>0.72999999999592546</v>
      </c>
      <c r="G184" s="22" t="s">
        <v>85</v>
      </c>
      <c r="H184" t="str">
        <f t="shared" si="8"/>
        <v/>
      </c>
    </row>
    <row r="185" spans="1:8">
      <c r="A185" s="8" t="e">
        <f ca="1">_xll.DBRA("RXLTM1:Account",D185,"ALIAS English")</f>
        <v>#NAME?</v>
      </c>
      <c r="B185" s="1" t="s">
        <v>14</v>
      </c>
      <c r="C185" s="1" t="s">
        <v>101</v>
      </c>
      <c r="D185" s="1" t="s">
        <v>67</v>
      </c>
      <c r="E185" s="1" t="str">
        <f t="shared" si="6"/>
        <v>03212163200</v>
      </c>
      <c r="F185" s="28">
        <v>0.38999999999941792</v>
      </c>
      <c r="G185" s="22" t="s">
        <v>85</v>
      </c>
      <c r="H185" t="str">
        <f t="shared" si="8"/>
        <v/>
      </c>
    </row>
    <row r="186" spans="1:8">
      <c r="A186" s="8" t="e">
        <f ca="1">_xll.DBRA("RXLTM1:Account",D186,"ALIAS English")</f>
        <v>#NAME?</v>
      </c>
      <c r="B186" s="1" t="s">
        <v>15</v>
      </c>
      <c r="C186" s="1" t="s">
        <v>103</v>
      </c>
      <c r="D186" s="1" t="s">
        <v>67</v>
      </c>
      <c r="E186" s="1" t="str">
        <f t="shared" si="6"/>
        <v>03222163200</v>
      </c>
      <c r="F186" s="28" t="s">
        <v>85</v>
      </c>
      <c r="G186" s="22">
        <v>0.34000000000014552</v>
      </c>
      <c r="H186" t="str">
        <f t="shared" si="8"/>
        <v/>
      </c>
    </row>
    <row r="187" spans="1:8" hidden="1">
      <c r="A187" s="8" t="e">
        <f ca="1">_xll.DBRA("RXLTM1:Account",D187,"ALIAS English")</f>
        <v>#NAME?</v>
      </c>
      <c r="B187" s="1" t="s">
        <v>16</v>
      </c>
      <c r="C187" s="1" t="s">
        <v>105</v>
      </c>
      <c r="D187" s="1" t="s">
        <v>67</v>
      </c>
      <c r="E187" s="1" t="str">
        <f t="shared" si="6"/>
        <v>03232163200</v>
      </c>
      <c r="F187" s="11" t="s">
        <v>85</v>
      </c>
      <c r="G187" t="s">
        <v>85</v>
      </c>
      <c r="H187" t="str">
        <f t="shared" si="8"/>
        <v>EMPTY</v>
      </c>
    </row>
    <row r="188" spans="1:8" hidden="1">
      <c r="A188" s="8" t="e">
        <f ca="1">_xll.DBRA("RXLTM1:Account",D188,"ALIAS English")</f>
        <v>#NAME?</v>
      </c>
      <c r="B188" s="1" t="s">
        <v>17</v>
      </c>
      <c r="C188" s="1" t="s">
        <v>107</v>
      </c>
      <c r="D188" s="1" t="s">
        <v>67</v>
      </c>
      <c r="E188" s="1" t="str">
        <f t="shared" si="6"/>
        <v>03242163200</v>
      </c>
      <c r="F188" s="11" t="s">
        <v>85</v>
      </c>
      <c r="G188" t="s">
        <v>85</v>
      </c>
      <c r="H188" t="str">
        <f t="shared" si="8"/>
        <v>EMPTY</v>
      </c>
    </row>
    <row r="189" spans="1:8">
      <c r="A189" s="8" t="e">
        <f ca="1">_xll.DBRA("RXLTM1:Account",D189,"ALIAS English")</f>
        <v>#NAME?</v>
      </c>
      <c r="B189" s="1" t="s">
        <v>18</v>
      </c>
      <c r="C189" s="1" t="s">
        <v>109</v>
      </c>
      <c r="D189" s="1" t="s">
        <v>67</v>
      </c>
      <c r="E189" s="1" t="str">
        <f t="shared" si="6"/>
        <v>03252163200</v>
      </c>
      <c r="F189" s="28">
        <v>0.34999999999854481</v>
      </c>
      <c r="G189" s="22" t="s">
        <v>85</v>
      </c>
      <c r="H189" t="str">
        <f t="shared" si="8"/>
        <v/>
      </c>
    </row>
    <row r="190" spans="1:8">
      <c r="A190" s="8" t="e">
        <f ca="1">_xll.DBRA("RXLTM1:Account",D190,"ALIAS English")</f>
        <v>#NAME?</v>
      </c>
      <c r="B190" s="1" t="s">
        <v>19</v>
      </c>
      <c r="C190" s="1" t="s">
        <v>111</v>
      </c>
      <c r="D190" s="1" t="s">
        <v>67</v>
      </c>
      <c r="E190" s="1" t="str">
        <f t="shared" si="6"/>
        <v>03262163200</v>
      </c>
      <c r="F190" s="28">
        <v>2145.7600000000093</v>
      </c>
      <c r="G190" s="22" t="s">
        <v>85</v>
      </c>
      <c r="H190" t="str">
        <f t="shared" si="8"/>
        <v/>
      </c>
    </row>
    <row r="191" spans="1:8" hidden="1">
      <c r="A191" s="8" t="e">
        <f ca="1">_xll.DBRA("RXLTM1:Account",D191,"ALIAS English")</f>
        <v>#NAME?</v>
      </c>
      <c r="B191" s="1" t="s">
        <v>20</v>
      </c>
      <c r="C191" s="1" t="s">
        <v>113</v>
      </c>
      <c r="D191" s="1" t="s">
        <v>67</v>
      </c>
      <c r="E191" s="1" t="str">
        <f t="shared" si="6"/>
        <v>03282163200</v>
      </c>
      <c r="F191" s="11" t="s">
        <v>85</v>
      </c>
      <c r="G191" t="s">
        <v>85</v>
      </c>
      <c r="H191" t="str">
        <f t="shared" si="8"/>
        <v>EMPTY</v>
      </c>
    </row>
    <row r="192" spans="1:8">
      <c r="A192" s="8" t="e">
        <f ca="1">_xll.DBRA("RXLTM1:Account",D192,"ALIAS English")</f>
        <v>#NAME?</v>
      </c>
      <c r="B192" s="1" t="s">
        <v>21</v>
      </c>
      <c r="C192" s="1" t="s">
        <v>115</v>
      </c>
      <c r="D192" s="1" t="s">
        <v>67</v>
      </c>
      <c r="E192" s="1" t="str">
        <f t="shared" si="6"/>
        <v>03292163200</v>
      </c>
      <c r="F192" s="28" t="s">
        <v>85</v>
      </c>
      <c r="G192" s="22">
        <v>0.17999999999301508</v>
      </c>
      <c r="H192" t="str">
        <f t="shared" si="8"/>
        <v/>
      </c>
    </row>
    <row r="193" spans="1:8" hidden="1">
      <c r="A193" s="8" t="e">
        <f ca="1">_xll.DBRA("RXLTM1:Account",D193,"ALIAS English")</f>
        <v>#NAME?</v>
      </c>
      <c r="B193" s="1" t="s">
        <v>22</v>
      </c>
      <c r="C193" s="1" t="s">
        <v>117</v>
      </c>
      <c r="D193" s="1" t="s">
        <v>67</v>
      </c>
      <c r="E193" s="1" t="str">
        <f t="shared" si="6"/>
        <v>03302163200</v>
      </c>
      <c r="F193" s="11" t="s">
        <v>85</v>
      </c>
      <c r="G193" t="s">
        <v>85</v>
      </c>
      <c r="H193" t="str">
        <f t="shared" si="8"/>
        <v>EMPTY</v>
      </c>
    </row>
    <row r="194" spans="1:8" s="42" customFormat="1">
      <c r="A194" s="40"/>
      <c r="B194" s="41"/>
      <c r="C194" s="41"/>
      <c r="D194" s="41"/>
      <c r="E194" s="41"/>
    </row>
    <row r="195" spans="1:8" hidden="1">
      <c r="A195" s="8" t="e">
        <f ca="1">_xll.DBRA("RXLTM1:Account",D195,"ALIAS English")</f>
        <v>#NAME?</v>
      </c>
      <c r="B195" s="1" t="s">
        <v>6</v>
      </c>
      <c r="C195" s="1" t="s">
        <v>83</v>
      </c>
      <c r="D195" s="1" t="s">
        <v>51</v>
      </c>
      <c r="E195" s="1" t="str">
        <f>LEFT(C195,4)&amp;"2"&amp;D195&amp;"00"</f>
        <v>03012153100</v>
      </c>
      <c r="F195" t="s">
        <v>85</v>
      </c>
      <c r="G195" s="11" t="s">
        <v>85</v>
      </c>
      <c r="H195" t="str">
        <f t="shared" ref="H195:H226" si="9">IF(AND(F195="",G195=""),"EMPTY","")</f>
        <v>EMPTY</v>
      </c>
    </row>
    <row r="196" spans="1:8" hidden="1">
      <c r="A196" s="8" t="e">
        <f ca="1">_xll.DBRA("RXLTM1:Account",D196,"ALIAS English")</f>
        <v>#NAME?</v>
      </c>
      <c r="B196" s="1" t="s">
        <v>23</v>
      </c>
      <c r="C196" s="1" t="s">
        <v>86</v>
      </c>
      <c r="D196" s="1" t="s">
        <v>51</v>
      </c>
      <c r="E196" s="1" t="str">
        <f t="shared" ref="E196:E259" si="10">LEFT(C196,4)&amp;"2"&amp;D196&amp;"00"</f>
        <v>03022153100</v>
      </c>
      <c r="F196" t="s">
        <v>85</v>
      </c>
      <c r="G196" s="11" t="s">
        <v>85</v>
      </c>
      <c r="H196" t="str">
        <f t="shared" si="9"/>
        <v>EMPTY</v>
      </c>
    </row>
    <row r="197" spans="1:8" hidden="1">
      <c r="A197" s="8" t="e">
        <f ca="1">_xll.DBRA("RXLTM1:Account",D197,"ALIAS English")</f>
        <v>#NAME?</v>
      </c>
      <c r="B197" s="1" t="s">
        <v>7</v>
      </c>
      <c r="C197" s="1" t="s">
        <v>88</v>
      </c>
      <c r="D197" s="1" t="s">
        <v>51</v>
      </c>
      <c r="E197" s="1" t="str">
        <f t="shared" si="10"/>
        <v>03032153100</v>
      </c>
      <c r="F197" t="s">
        <v>85</v>
      </c>
      <c r="G197" s="11" t="s">
        <v>85</v>
      </c>
      <c r="H197" t="str">
        <f t="shared" si="9"/>
        <v>EMPTY</v>
      </c>
    </row>
    <row r="198" spans="1:8" hidden="1">
      <c r="A198" s="8" t="e">
        <f ca="1">_xll.DBRA("RXLTM1:Account",D198,"ALIAS English")</f>
        <v>#NAME?</v>
      </c>
      <c r="B198" s="1" t="s">
        <v>8</v>
      </c>
      <c r="C198" s="1" t="s">
        <v>90</v>
      </c>
      <c r="D198" s="1" t="s">
        <v>51</v>
      </c>
      <c r="E198" s="1" t="str">
        <f t="shared" si="10"/>
        <v>03042153100</v>
      </c>
      <c r="F198" t="s">
        <v>85</v>
      </c>
      <c r="G198" s="11" t="s">
        <v>85</v>
      </c>
      <c r="H198" t="str">
        <f t="shared" si="9"/>
        <v>EMPTY</v>
      </c>
    </row>
    <row r="199" spans="1:8" hidden="1">
      <c r="A199" s="8" t="e">
        <f ca="1">_xll.DBRA("RXLTM1:Account",D199,"ALIAS English")</f>
        <v>#NAME?</v>
      </c>
      <c r="B199" s="1" t="s">
        <v>9</v>
      </c>
      <c r="C199" s="1" t="s">
        <v>92</v>
      </c>
      <c r="D199" s="1" t="s">
        <v>51</v>
      </c>
      <c r="E199" s="1" t="str">
        <f t="shared" si="10"/>
        <v>03052153100</v>
      </c>
      <c r="F199" t="s">
        <v>85</v>
      </c>
      <c r="G199" s="11" t="s">
        <v>85</v>
      </c>
      <c r="H199" t="str">
        <f t="shared" si="9"/>
        <v>EMPTY</v>
      </c>
    </row>
    <row r="200" spans="1:8" hidden="1">
      <c r="A200" s="8" t="e">
        <f ca="1">_xll.DBRA("RXLTM1:Account",D200,"ALIAS English")</f>
        <v>#NAME?</v>
      </c>
      <c r="B200" s="1" t="s">
        <v>10</v>
      </c>
      <c r="C200" s="1" t="s">
        <v>94</v>
      </c>
      <c r="D200" s="1" t="s">
        <v>51</v>
      </c>
      <c r="E200" s="1" t="str">
        <f t="shared" si="10"/>
        <v>03062153100</v>
      </c>
      <c r="F200" t="s">
        <v>85</v>
      </c>
      <c r="G200" s="11" t="s">
        <v>85</v>
      </c>
      <c r="H200" t="str">
        <f t="shared" si="9"/>
        <v>EMPTY</v>
      </c>
    </row>
    <row r="201" spans="1:8" hidden="1">
      <c r="A201" s="8" t="e">
        <f ca="1">_xll.DBRA("RXLTM1:Account",D201,"ALIAS English")</f>
        <v>#NAME?</v>
      </c>
      <c r="B201" s="1" t="s">
        <v>11</v>
      </c>
      <c r="C201" s="1" t="s">
        <v>96</v>
      </c>
      <c r="D201" s="1" t="s">
        <v>51</v>
      </c>
      <c r="E201" s="1" t="str">
        <f t="shared" si="10"/>
        <v>03082153100</v>
      </c>
      <c r="F201" t="s">
        <v>85</v>
      </c>
      <c r="G201" s="11" t="s">
        <v>85</v>
      </c>
      <c r="H201" t="str">
        <f t="shared" si="9"/>
        <v>EMPTY</v>
      </c>
    </row>
    <row r="202" spans="1:8" hidden="1">
      <c r="A202" s="8" t="e">
        <f ca="1">_xll.DBRA("RXLTM1:Account",D202,"ALIAS English")</f>
        <v>#NAME?</v>
      </c>
      <c r="B202" s="1" t="s">
        <v>12</v>
      </c>
      <c r="C202" s="1" t="s">
        <v>98</v>
      </c>
      <c r="D202" s="1" t="s">
        <v>51</v>
      </c>
      <c r="E202" s="1" t="str">
        <f t="shared" si="10"/>
        <v>03092153100</v>
      </c>
      <c r="F202" t="s">
        <v>85</v>
      </c>
      <c r="G202" s="11" t="s">
        <v>85</v>
      </c>
      <c r="H202" t="str">
        <f t="shared" si="9"/>
        <v>EMPTY</v>
      </c>
    </row>
    <row r="203" spans="1:8" hidden="1">
      <c r="A203" s="8" t="e">
        <f ca="1">_xll.DBRA("RXLTM1:Account",D203,"ALIAS English")</f>
        <v>#NAME?</v>
      </c>
      <c r="B203" s="1" t="s">
        <v>13</v>
      </c>
      <c r="C203" s="1" t="s">
        <v>72</v>
      </c>
      <c r="D203" s="1" t="s">
        <v>51</v>
      </c>
      <c r="E203" s="1" t="str">
        <f t="shared" si="10"/>
        <v>03112153100</v>
      </c>
      <c r="F203" t="s">
        <v>85</v>
      </c>
      <c r="G203" s="11" t="s">
        <v>85</v>
      </c>
      <c r="H203" t="str">
        <f t="shared" si="9"/>
        <v>EMPTY</v>
      </c>
    </row>
    <row r="204" spans="1:8" hidden="1">
      <c r="A204" s="8" t="e">
        <f ca="1">_xll.DBRA("RXLTM1:Account",D204,"ALIAS English")</f>
        <v>#NAME?</v>
      </c>
      <c r="B204" s="1" t="s">
        <v>14</v>
      </c>
      <c r="C204" s="1" t="s">
        <v>101</v>
      </c>
      <c r="D204" s="1" t="s">
        <v>51</v>
      </c>
      <c r="E204" s="1" t="str">
        <f t="shared" si="10"/>
        <v>03212153100</v>
      </c>
      <c r="F204" t="s">
        <v>85</v>
      </c>
      <c r="G204" s="11" t="s">
        <v>85</v>
      </c>
      <c r="H204" t="str">
        <f t="shared" si="9"/>
        <v>EMPTY</v>
      </c>
    </row>
    <row r="205" spans="1:8" hidden="1">
      <c r="A205" s="8" t="e">
        <f ca="1">_xll.DBRA("RXLTM1:Account",D205,"ALIAS English")</f>
        <v>#NAME?</v>
      </c>
      <c r="B205" s="1" t="s">
        <v>15</v>
      </c>
      <c r="C205" s="1" t="s">
        <v>103</v>
      </c>
      <c r="D205" s="1" t="s">
        <v>51</v>
      </c>
      <c r="E205" s="1" t="str">
        <f t="shared" si="10"/>
        <v>03222153100</v>
      </c>
      <c r="F205" t="s">
        <v>85</v>
      </c>
      <c r="G205" s="11" t="s">
        <v>85</v>
      </c>
      <c r="H205" t="str">
        <f t="shared" si="9"/>
        <v>EMPTY</v>
      </c>
    </row>
    <row r="206" spans="1:8" hidden="1">
      <c r="A206" s="8" t="e">
        <f ca="1">_xll.DBRA("RXLTM1:Account",D206,"ALIAS English")</f>
        <v>#NAME?</v>
      </c>
      <c r="B206" s="1" t="s">
        <v>16</v>
      </c>
      <c r="C206" s="1" t="s">
        <v>105</v>
      </c>
      <c r="D206" s="1" t="s">
        <v>51</v>
      </c>
      <c r="E206" s="1" t="str">
        <f t="shared" si="10"/>
        <v>03232153100</v>
      </c>
      <c r="F206" t="s">
        <v>85</v>
      </c>
      <c r="G206" s="11" t="s">
        <v>85</v>
      </c>
      <c r="H206" t="str">
        <f t="shared" si="9"/>
        <v>EMPTY</v>
      </c>
    </row>
    <row r="207" spans="1:8" hidden="1">
      <c r="A207" s="8" t="e">
        <f ca="1">_xll.DBRA("RXLTM1:Account",D207,"ALIAS English")</f>
        <v>#NAME?</v>
      </c>
      <c r="B207" s="1" t="s">
        <v>17</v>
      </c>
      <c r="C207" s="1" t="s">
        <v>107</v>
      </c>
      <c r="D207" s="1" t="s">
        <v>51</v>
      </c>
      <c r="E207" s="1" t="str">
        <f t="shared" si="10"/>
        <v>03242153100</v>
      </c>
      <c r="F207" t="s">
        <v>85</v>
      </c>
      <c r="G207" s="11" t="s">
        <v>85</v>
      </c>
      <c r="H207" t="str">
        <f t="shared" si="9"/>
        <v>EMPTY</v>
      </c>
    </row>
    <row r="208" spans="1:8" hidden="1">
      <c r="A208" s="8" t="e">
        <f ca="1">_xll.DBRA("RXLTM1:Account",D208,"ALIAS English")</f>
        <v>#NAME?</v>
      </c>
      <c r="B208" s="1" t="s">
        <v>18</v>
      </c>
      <c r="C208" s="1" t="s">
        <v>109</v>
      </c>
      <c r="D208" s="1" t="s">
        <v>51</v>
      </c>
      <c r="E208" s="1" t="str">
        <f t="shared" si="10"/>
        <v>03252153100</v>
      </c>
      <c r="F208" t="s">
        <v>85</v>
      </c>
      <c r="G208" s="11" t="s">
        <v>85</v>
      </c>
      <c r="H208" t="str">
        <f t="shared" si="9"/>
        <v>EMPTY</v>
      </c>
    </row>
    <row r="209" spans="1:8">
      <c r="A209" s="8" t="e">
        <f ca="1">_xll.DBRA("RXLTM1:Account",D209,"ALIAS English")</f>
        <v>#NAME?</v>
      </c>
      <c r="B209" s="1" t="s">
        <v>19</v>
      </c>
      <c r="C209" s="1" t="s">
        <v>111</v>
      </c>
      <c r="D209" s="1" t="s">
        <v>51</v>
      </c>
      <c r="E209" s="1" t="str">
        <f t="shared" si="10"/>
        <v>03262153100</v>
      </c>
      <c r="F209" s="22">
        <v>40628.589999999997</v>
      </c>
      <c r="G209" s="28" t="s">
        <v>85</v>
      </c>
      <c r="H209" t="str">
        <f t="shared" si="9"/>
        <v/>
      </c>
    </row>
    <row r="210" spans="1:8" hidden="1">
      <c r="A210" s="8" t="e">
        <f ca="1">_xll.DBRA("RXLTM1:Account",D210,"ALIAS English")</f>
        <v>#NAME?</v>
      </c>
      <c r="B210" s="1" t="s">
        <v>20</v>
      </c>
      <c r="C210" s="1" t="s">
        <v>113</v>
      </c>
      <c r="D210" s="1" t="s">
        <v>51</v>
      </c>
      <c r="E210" s="1" t="str">
        <f t="shared" si="10"/>
        <v>03282153100</v>
      </c>
      <c r="F210" t="s">
        <v>85</v>
      </c>
      <c r="G210" s="11" t="s">
        <v>85</v>
      </c>
      <c r="H210" t="str">
        <f t="shared" si="9"/>
        <v>EMPTY</v>
      </c>
    </row>
    <row r="211" spans="1:8" hidden="1">
      <c r="A211" s="8" t="e">
        <f ca="1">_xll.DBRA("RXLTM1:Account",D211,"ALIAS English")</f>
        <v>#NAME?</v>
      </c>
      <c r="B211" s="1" t="s">
        <v>21</v>
      </c>
      <c r="C211" s="1" t="s">
        <v>115</v>
      </c>
      <c r="D211" s="1" t="s">
        <v>51</v>
      </c>
      <c r="E211" s="1" t="str">
        <f t="shared" si="10"/>
        <v>03292153100</v>
      </c>
      <c r="F211" t="s">
        <v>85</v>
      </c>
      <c r="G211" s="11" t="s">
        <v>85</v>
      </c>
      <c r="H211" t="str">
        <f t="shared" si="9"/>
        <v>EMPTY</v>
      </c>
    </row>
    <row r="212" spans="1:8" hidden="1">
      <c r="A212" s="8" t="e">
        <f ca="1">_xll.DBRA("RXLTM1:Account",D212,"ALIAS English")</f>
        <v>#NAME?</v>
      </c>
      <c r="B212" s="1" t="s">
        <v>22</v>
      </c>
      <c r="C212" s="1" t="s">
        <v>117</v>
      </c>
      <c r="D212" s="1" t="s">
        <v>51</v>
      </c>
      <c r="E212" s="1" t="str">
        <f t="shared" si="10"/>
        <v>03302153100</v>
      </c>
      <c r="F212" t="s">
        <v>85</v>
      </c>
      <c r="G212" s="11" t="s">
        <v>85</v>
      </c>
      <c r="H212" t="str">
        <f t="shared" si="9"/>
        <v>EMPTY</v>
      </c>
    </row>
    <row r="213" spans="1:8" hidden="1">
      <c r="E213" s="1"/>
      <c r="G213" s="11"/>
      <c r="H213" t="str">
        <f t="shared" si="9"/>
        <v>EMPTY</v>
      </c>
    </row>
    <row r="214" spans="1:8" hidden="1">
      <c r="A214" s="8" t="e">
        <f ca="1">_xll.DBRA("RXLTM1:Account",D214,"ALIAS English")</f>
        <v>#NAME?</v>
      </c>
      <c r="B214" s="1" t="s">
        <v>6</v>
      </c>
      <c r="C214" s="1" t="s">
        <v>83</v>
      </c>
      <c r="D214" s="1" t="s">
        <v>77</v>
      </c>
      <c r="E214" s="1" t="str">
        <f t="shared" si="10"/>
        <v>03012154100</v>
      </c>
      <c r="F214" t="s">
        <v>85</v>
      </c>
      <c r="G214" s="11" t="s">
        <v>85</v>
      </c>
      <c r="H214" t="str">
        <f t="shared" si="9"/>
        <v>EMPTY</v>
      </c>
    </row>
    <row r="215" spans="1:8" hidden="1">
      <c r="A215" s="8" t="e">
        <f ca="1">_xll.DBRA("RXLTM1:Account",D215,"ALIAS English")</f>
        <v>#NAME?</v>
      </c>
      <c r="B215" s="1" t="s">
        <v>23</v>
      </c>
      <c r="C215" s="1" t="s">
        <v>86</v>
      </c>
      <c r="D215" s="1" t="s">
        <v>77</v>
      </c>
      <c r="E215" s="1" t="str">
        <f t="shared" si="10"/>
        <v>03022154100</v>
      </c>
      <c r="F215" t="s">
        <v>85</v>
      </c>
      <c r="G215" s="11" t="s">
        <v>85</v>
      </c>
      <c r="H215" t="str">
        <f t="shared" si="9"/>
        <v>EMPTY</v>
      </c>
    </row>
    <row r="216" spans="1:8" hidden="1">
      <c r="A216" s="8" t="e">
        <f ca="1">_xll.DBRA("RXLTM1:Account",D216,"ALIAS English")</f>
        <v>#NAME?</v>
      </c>
      <c r="B216" s="1" t="s">
        <v>7</v>
      </c>
      <c r="C216" s="1" t="s">
        <v>88</v>
      </c>
      <c r="D216" s="1" t="s">
        <v>77</v>
      </c>
      <c r="E216" s="1" t="str">
        <f t="shared" si="10"/>
        <v>03032154100</v>
      </c>
      <c r="F216" t="s">
        <v>85</v>
      </c>
      <c r="G216" s="11" t="s">
        <v>85</v>
      </c>
      <c r="H216" t="str">
        <f t="shared" si="9"/>
        <v>EMPTY</v>
      </c>
    </row>
    <row r="217" spans="1:8" hidden="1">
      <c r="A217" s="8" t="e">
        <f ca="1">_xll.DBRA("RXLTM1:Account",D217,"ALIAS English")</f>
        <v>#NAME?</v>
      </c>
      <c r="B217" s="1" t="s">
        <v>8</v>
      </c>
      <c r="C217" s="1" t="s">
        <v>90</v>
      </c>
      <c r="D217" s="1" t="s">
        <v>77</v>
      </c>
      <c r="E217" s="1" t="str">
        <f t="shared" si="10"/>
        <v>03042154100</v>
      </c>
      <c r="F217" t="s">
        <v>85</v>
      </c>
      <c r="G217" s="11" t="s">
        <v>85</v>
      </c>
      <c r="H217" t="str">
        <f t="shared" si="9"/>
        <v>EMPTY</v>
      </c>
    </row>
    <row r="218" spans="1:8" hidden="1">
      <c r="A218" s="8" t="e">
        <f ca="1">_xll.DBRA("RXLTM1:Account",D218,"ALIAS English")</f>
        <v>#NAME?</v>
      </c>
      <c r="B218" s="1" t="s">
        <v>9</v>
      </c>
      <c r="C218" s="1" t="s">
        <v>92</v>
      </c>
      <c r="D218" s="1" t="s">
        <v>77</v>
      </c>
      <c r="E218" s="1" t="str">
        <f t="shared" si="10"/>
        <v>03052154100</v>
      </c>
      <c r="F218" t="s">
        <v>85</v>
      </c>
      <c r="G218" s="11" t="s">
        <v>85</v>
      </c>
      <c r="H218" t="str">
        <f t="shared" si="9"/>
        <v>EMPTY</v>
      </c>
    </row>
    <row r="219" spans="1:8" hidden="1">
      <c r="A219" s="8" t="e">
        <f ca="1">_xll.DBRA("RXLTM1:Account",D219,"ALIAS English")</f>
        <v>#NAME?</v>
      </c>
      <c r="B219" s="1" t="s">
        <v>10</v>
      </c>
      <c r="C219" s="1" t="s">
        <v>94</v>
      </c>
      <c r="D219" s="1" t="s">
        <v>77</v>
      </c>
      <c r="E219" s="1" t="str">
        <f t="shared" si="10"/>
        <v>03062154100</v>
      </c>
      <c r="F219" t="s">
        <v>85</v>
      </c>
      <c r="G219" s="11" t="s">
        <v>85</v>
      </c>
      <c r="H219" t="str">
        <f t="shared" si="9"/>
        <v>EMPTY</v>
      </c>
    </row>
    <row r="220" spans="1:8" hidden="1">
      <c r="A220" s="8" t="e">
        <f ca="1">_xll.DBRA("RXLTM1:Account",D220,"ALIAS English")</f>
        <v>#NAME?</v>
      </c>
      <c r="B220" s="1" t="s">
        <v>11</v>
      </c>
      <c r="C220" s="1" t="s">
        <v>96</v>
      </c>
      <c r="D220" s="1" t="s">
        <v>77</v>
      </c>
      <c r="E220" s="1" t="str">
        <f t="shared" si="10"/>
        <v>03082154100</v>
      </c>
      <c r="F220" t="s">
        <v>85</v>
      </c>
      <c r="G220" s="11" t="s">
        <v>85</v>
      </c>
      <c r="H220" t="str">
        <f t="shared" si="9"/>
        <v>EMPTY</v>
      </c>
    </row>
    <row r="221" spans="1:8" hidden="1">
      <c r="A221" s="8" t="e">
        <f ca="1">_xll.DBRA("RXLTM1:Account",D221,"ALIAS English")</f>
        <v>#NAME?</v>
      </c>
      <c r="B221" s="1" t="s">
        <v>12</v>
      </c>
      <c r="C221" s="1" t="s">
        <v>98</v>
      </c>
      <c r="D221" s="1" t="s">
        <v>77</v>
      </c>
      <c r="E221" s="1" t="str">
        <f t="shared" si="10"/>
        <v>03092154100</v>
      </c>
      <c r="F221" t="s">
        <v>85</v>
      </c>
      <c r="G221" s="11" t="s">
        <v>85</v>
      </c>
      <c r="H221" t="str">
        <f t="shared" si="9"/>
        <v>EMPTY</v>
      </c>
    </row>
    <row r="222" spans="1:8" hidden="1">
      <c r="A222" s="8" t="e">
        <f ca="1">_xll.DBRA("RXLTM1:Account",D222,"ALIAS English")</f>
        <v>#NAME?</v>
      </c>
      <c r="B222" s="1" t="s">
        <v>13</v>
      </c>
      <c r="C222" s="1" t="s">
        <v>72</v>
      </c>
      <c r="D222" s="1" t="s">
        <v>77</v>
      </c>
      <c r="E222" s="1" t="str">
        <f t="shared" si="10"/>
        <v>03112154100</v>
      </c>
      <c r="F222" t="s">
        <v>85</v>
      </c>
      <c r="G222" s="11" t="s">
        <v>85</v>
      </c>
      <c r="H222" t="str">
        <f t="shared" si="9"/>
        <v>EMPTY</v>
      </c>
    </row>
    <row r="223" spans="1:8" hidden="1">
      <c r="A223" s="8" t="e">
        <f ca="1">_xll.DBRA("RXLTM1:Account",D223,"ALIAS English")</f>
        <v>#NAME?</v>
      </c>
      <c r="B223" s="1" t="s">
        <v>14</v>
      </c>
      <c r="C223" s="1" t="s">
        <v>101</v>
      </c>
      <c r="D223" s="1" t="s">
        <v>77</v>
      </c>
      <c r="E223" s="1" t="str">
        <f t="shared" si="10"/>
        <v>03212154100</v>
      </c>
      <c r="F223" t="s">
        <v>85</v>
      </c>
      <c r="G223" s="11" t="s">
        <v>85</v>
      </c>
      <c r="H223" t="str">
        <f t="shared" si="9"/>
        <v>EMPTY</v>
      </c>
    </row>
    <row r="224" spans="1:8" hidden="1">
      <c r="A224" s="8" t="e">
        <f ca="1">_xll.DBRA("RXLTM1:Account",D224,"ALIAS English")</f>
        <v>#NAME?</v>
      </c>
      <c r="B224" s="1" t="s">
        <v>15</v>
      </c>
      <c r="C224" s="1" t="s">
        <v>103</v>
      </c>
      <c r="D224" s="1" t="s">
        <v>77</v>
      </c>
      <c r="E224" s="1" t="str">
        <f t="shared" si="10"/>
        <v>03222154100</v>
      </c>
      <c r="F224" t="s">
        <v>85</v>
      </c>
      <c r="G224" s="11" t="s">
        <v>85</v>
      </c>
      <c r="H224" t="str">
        <f t="shared" si="9"/>
        <v>EMPTY</v>
      </c>
    </row>
    <row r="225" spans="1:8" hidden="1">
      <c r="A225" s="8" t="e">
        <f ca="1">_xll.DBRA("RXLTM1:Account",D225,"ALIAS English")</f>
        <v>#NAME?</v>
      </c>
      <c r="B225" s="1" t="s">
        <v>16</v>
      </c>
      <c r="C225" s="1" t="s">
        <v>105</v>
      </c>
      <c r="D225" s="1" t="s">
        <v>77</v>
      </c>
      <c r="E225" s="1" t="str">
        <f t="shared" si="10"/>
        <v>03232154100</v>
      </c>
      <c r="F225" t="s">
        <v>85</v>
      </c>
      <c r="G225" s="11" t="s">
        <v>85</v>
      </c>
      <c r="H225" t="str">
        <f t="shared" si="9"/>
        <v>EMPTY</v>
      </c>
    </row>
    <row r="226" spans="1:8" hidden="1">
      <c r="A226" s="8" t="e">
        <f ca="1">_xll.DBRA("RXLTM1:Account",D226,"ALIAS English")</f>
        <v>#NAME?</v>
      </c>
      <c r="B226" s="1" t="s">
        <v>17</v>
      </c>
      <c r="C226" s="1" t="s">
        <v>107</v>
      </c>
      <c r="D226" s="1" t="s">
        <v>77</v>
      </c>
      <c r="E226" s="1" t="str">
        <f t="shared" si="10"/>
        <v>03242154100</v>
      </c>
      <c r="F226" t="s">
        <v>85</v>
      </c>
      <c r="G226" s="11" t="s">
        <v>85</v>
      </c>
      <c r="H226" t="str">
        <f t="shared" si="9"/>
        <v>EMPTY</v>
      </c>
    </row>
    <row r="227" spans="1:8" hidden="1">
      <c r="A227" s="8" t="e">
        <f ca="1">_xll.DBRA("RXLTM1:Account",D227,"ALIAS English")</f>
        <v>#NAME?</v>
      </c>
      <c r="B227" s="1" t="s">
        <v>18</v>
      </c>
      <c r="C227" s="1" t="s">
        <v>109</v>
      </c>
      <c r="D227" s="1" t="s">
        <v>77</v>
      </c>
      <c r="E227" s="1" t="str">
        <f t="shared" si="10"/>
        <v>03252154100</v>
      </c>
      <c r="F227" t="s">
        <v>85</v>
      </c>
      <c r="G227" s="11" t="s">
        <v>85</v>
      </c>
      <c r="H227" t="str">
        <f t="shared" ref="H227:H258" si="11">IF(AND(F227="",G227=""),"EMPTY","")</f>
        <v>EMPTY</v>
      </c>
    </row>
    <row r="228" spans="1:8" hidden="1">
      <c r="A228" s="8" t="e">
        <f ca="1">_xll.DBRA("RXLTM1:Account",D228,"ALIAS English")</f>
        <v>#NAME?</v>
      </c>
      <c r="B228" s="1" t="s">
        <v>19</v>
      </c>
      <c r="C228" s="1" t="s">
        <v>111</v>
      </c>
      <c r="D228" s="1" t="s">
        <v>77</v>
      </c>
      <c r="E228" s="1" t="str">
        <f t="shared" si="10"/>
        <v>03262154100</v>
      </c>
      <c r="F228" t="s">
        <v>85</v>
      </c>
      <c r="G228" s="11" t="s">
        <v>85</v>
      </c>
      <c r="H228" t="str">
        <f t="shared" si="11"/>
        <v>EMPTY</v>
      </c>
    </row>
    <row r="229" spans="1:8" hidden="1">
      <c r="A229" s="8" t="e">
        <f ca="1">_xll.DBRA("RXLTM1:Account",D229,"ALIAS English")</f>
        <v>#NAME?</v>
      </c>
      <c r="B229" s="1" t="s">
        <v>20</v>
      </c>
      <c r="C229" s="1" t="s">
        <v>113</v>
      </c>
      <c r="D229" s="1" t="s">
        <v>77</v>
      </c>
      <c r="E229" s="1" t="str">
        <f t="shared" si="10"/>
        <v>03282154100</v>
      </c>
      <c r="F229" t="s">
        <v>85</v>
      </c>
      <c r="G229" s="11" t="s">
        <v>85</v>
      </c>
      <c r="H229" t="str">
        <f t="shared" si="11"/>
        <v>EMPTY</v>
      </c>
    </row>
    <row r="230" spans="1:8" hidden="1">
      <c r="A230" s="8" t="e">
        <f ca="1">_xll.DBRA("RXLTM1:Account",D230,"ALIAS English")</f>
        <v>#NAME?</v>
      </c>
      <c r="B230" s="1" t="s">
        <v>21</v>
      </c>
      <c r="C230" s="1" t="s">
        <v>115</v>
      </c>
      <c r="D230" s="1" t="s">
        <v>77</v>
      </c>
      <c r="E230" s="1" t="str">
        <f t="shared" si="10"/>
        <v>03292154100</v>
      </c>
      <c r="F230" t="s">
        <v>85</v>
      </c>
      <c r="G230" s="11" t="s">
        <v>85</v>
      </c>
      <c r="H230" t="str">
        <f t="shared" si="11"/>
        <v>EMPTY</v>
      </c>
    </row>
    <row r="231" spans="1:8" hidden="1">
      <c r="A231" s="8" t="e">
        <f ca="1">_xll.DBRA("RXLTM1:Account",D231,"ALIAS English")</f>
        <v>#NAME?</v>
      </c>
      <c r="B231" s="1" t="s">
        <v>22</v>
      </c>
      <c r="C231" s="1" t="s">
        <v>117</v>
      </c>
      <c r="D231" s="1" t="s">
        <v>77</v>
      </c>
      <c r="E231" s="1" t="str">
        <f t="shared" si="10"/>
        <v>03302154100</v>
      </c>
      <c r="F231" t="s">
        <v>85</v>
      </c>
      <c r="G231" s="11" t="s">
        <v>85</v>
      </c>
      <c r="H231" t="str">
        <f t="shared" si="11"/>
        <v>EMPTY</v>
      </c>
    </row>
    <row r="232" spans="1:8" hidden="1">
      <c r="E232" s="1"/>
      <c r="G232" s="11"/>
      <c r="H232" t="str">
        <f t="shared" si="11"/>
        <v>EMPTY</v>
      </c>
    </row>
    <row r="233" spans="1:8" hidden="1">
      <c r="A233" s="8" t="e">
        <f ca="1">_xll.DBRA("RXLTM1:Account",D233,"ALIAS English")</f>
        <v>#NAME?</v>
      </c>
      <c r="B233" s="1" t="s">
        <v>6</v>
      </c>
      <c r="C233" s="1" t="s">
        <v>83</v>
      </c>
      <c r="D233" s="1" t="s">
        <v>52</v>
      </c>
      <c r="E233" s="1" t="str">
        <f t="shared" si="10"/>
        <v>03012155100</v>
      </c>
      <c r="F233" t="s">
        <v>85</v>
      </c>
      <c r="G233" s="11" t="s">
        <v>85</v>
      </c>
      <c r="H233" t="str">
        <f t="shared" si="11"/>
        <v>EMPTY</v>
      </c>
    </row>
    <row r="234" spans="1:8" hidden="1">
      <c r="A234" s="8" t="e">
        <f ca="1">_xll.DBRA("RXLTM1:Account",D234,"ALIAS English")</f>
        <v>#NAME?</v>
      </c>
      <c r="B234" s="1" t="s">
        <v>23</v>
      </c>
      <c r="C234" s="1" t="s">
        <v>86</v>
      </c>
      <c r="D234" s="1" t="s">
        <v>52</v>
      </c>
      <c r="E234" s="1" t="str">
        <f t="shared" si="10"/>
        <v>03022155100</v>
      </c>
      <c r="F234" t="s">
        <v>85</v>
      </c>
      <c r="G234" s="11" t="s">
        <v>85</v>
      </c>
      <c r="H234" t="str">
        <f t="shared" si="11"/>
        <v>EMPTY</v>
      </c>
    </row>
    <row r="235" spans="1:8">
      <c r="A235" s="8" t="e">
        <f ca="1">_xll.DBRA("RXLTM1:Account",D235,"ALIAS English")</f>
        <v>#NAME?</v>
      </c>
      <c r="B235" s="1" t="s">
        <v>7</v>
      </c>
      <c r="C235" s="1" t="s">
        <v>88</v>
      </c>
      <c r="D235" s="1" t="s">
        <v>52</v>
      </c>
      <c r="E235" s="1" t="str">
        <f t="shared" si="10"/>
        <v>03032155100</v>
      </c>
      <c r="F235" s="22">
        <v>0.12000000000080036</v>
      </c>
      <c r="G235" s="28" t="s">
        <v>85</v>
      </c>
      <c r="H235" t="str">
        <f t="shared" si="11"/>
        <v/>
      </c>
    </row>
    <row r="236" spans="1:8" hidden="1">
      <c r="A236" s="8" t="e">
        <f ca="1">_xll.DBRA("RXLTM1:Account",D236,"ALIAS English")</f>
        <v>#NAME?</v>
      </c>
      <c r="B236" s="1" t="s">
        <v>8</v>
      </c>
      <c r="C236" s="1" t="s">
        <v>90</v>
      </c>
      <c r="D236" s="1" t="s">
        <v>52</v>
      </c>
      <c r="E236" s="1" t="str">
        <f t="shared" si="10"/>
        <v>03042155100</v>
      </c>
      <c r="F236" t="s">
        <v>85</v>
      </c>
      <c r="G236" s="11" t="s">
        <v>85</v>
      </c>
      <c r="H236" t="str">
        <f t="shared" si="11"/>
        <v>EMPTY</v>
      </c>
    </row>
    <row r="237" spans="1:8" hidden="1">
      <c r="A237" s="8" t="e">
        <f ca="1">_xll.DBRA("RXLTM1:Account",D237,"ALIAS English")</f>
        <v>#NAME?</v>
      </c>
      <c r="B237" s="1" t="s">
        <v>9</v>
      </c>
      <c r="C237" s="1" t="s">
        <v>92</v>
      </c>
      <c r="D237" s="1" t="s">
        <v>52</v>
      </c>
      <c r="E237" s="1" t="str">
        <f t="shared" si="10"/>
        <v>03052155100</v>
      </c>
      <c r="F237" t="s">
        <v>85</v>
      </c>
      <c r="G237" s="11" t="s">
        <v>85</v>
      </c>
      <c r="H237" t="str">
        <f t="shared" si="11"/>
        <v>EMPTY</v>
      </c>
    </row>
    <row r="238" spans="1:8">
      <c r="A238" s="8" t="e">
        <f ca="1">_xll.DBRA("RXLTM1:Account",D238,"ALIAS English")</f>
        <v>#NAME?</v>
      </c>
      <c r="B238" s="1" t="s">
        <v>10</v>
      </c>
      <c r="C238" s="1" t="s">
        <v>94</v>
      </c>
      <c r="D238" s="1" t="s">
        <v>52</v>
      </c>
      <c r="E238" s="1" t="str">
        <f t="shared" si="10"/>
        <v>03062155100</v>
      </c>
      <c r="F238" s="22">
        <v>0.1499999999996362</v>
      </c>
      <c r="G238" s="28" t="s">
        <v>85</v>
      </c>
      <c r="H238" t="str">
        <f t="shared" si="11"/>
        <v/>
      </c>
    </row>
    <row r="239" spans="1:8" hidden="1">
      <c r="A239" s="8" t="e">
        <f ca="1">_xll.DBRA("RXLTM1:Account",D239,"ALIAS English")</f>
        <v>#NAME?</v>
      </c>
      <c r="B239" s="1" t="s">
        <v>11</v>
      </c>
      <c r="C239" s="1" t="s">
        <v>96</v>
      </c>
      <c r="D239" s="1" t="s">
        <v>52</v>
      </c>
      <c r="E239" s="1" t="str">
        <f t="shared" si="10"/>
        <v>03082155100</v>
      </c>
      <c r="F239" t="s">
        <v>85</v>
      </c>
      <c r="G239" s="11" t="s">
        <v>85</v>
      </c>
      <c r="H239" t="str">
        <f t="shared" si="11"/>
        <v>EMPTY</v>
      </c>
    </row>
    <row r="240" spans="1:8" hidden="1">
      <c r="A240" s="8" t="e">
        <f ca="1">_xll.DBRA("RXLTM1:Account",D240,"ALIAS English")</f>
        <v>#NAME?</v>
      </c>
      <c r="B240" s="1" t="s">
        <v>12</v>
      </c>
      <c r="C240" s="1" t="s">
        <v>98</v>
      </c>
      <c r="D240" s="1" t="s">
        <v>52</v>
      </c>
      <c r="E240" s="1" t="str">
        <f t="shared" si="10"/>
        <v>03092155100</v>
      </c>
      <c r="F240" t="s">
        <v>85</v>
      </c>
      <c r="G240" s="11" t="s">
        <v>85</v>
      </c>
      <c r="H240" t="str">
        <f t="shared" si="11"/>
        <v>EMPTY</v>
      </c>
    </row>
    <row r="241" spans="1:8">
      <c r="A241" s="8" t="e">
        <f ca="1">_xll.DBRA("RXLTM1:Account",D241,"ALIAS English")</f>
        <v>#NAME?</v>
      </c>
      <c r="B241" s="1" t="s">
        <v>13</v>
      </c>
      <c r="C241" s="1" t="s">
        <v>72</v>
      </c>
      <c r="D241" s="1" t="s">
        <v>52</v>
      </c>
      <c r="E241" s="1" t="str">
        <f t="shared" si="10"/>
        <v>03112155100</v>
      </c>
      <c r="F241" s="22" t="s">
        <v>85</v>
      </c>
      <c r="G241" s="28">
        <v>0.26000000000931323</v>
      </c>
      <c r="H241" t="str">
        <f t="shared" si="11"/>
        <v/>
      </c>
    </row>
    <row r="242" spans="1:8" hidden="1">
      <c r="A242" s="8" t="e">
        <f ca="1">_xll.DBRA("RXLTM1:Account",D242,"ALIAS English")</f>
        <v>#NAME?</v>
      </c>
      <c r="B242" s="1" t="s">
        <v>14</v>
      </c>
      <c r="C242" s="1" t="s">
        <v>101</v>
      </c>
      <c r="D242" s="1" t="s">
        <v>52</v>
      </c>
      <c r="E242" s="1" t="str">
        <f t="shared" si="10"/>
        <v>03212155100</v>
      </c>
      <c r="F242" t="s">
        <v>85</v>
      </c>
      <c r="G242" s="11" t="s">
        <v>85</v>
      </c>
      <c r="H242" t="str">
        <f t="shared" si="11"/>
        <v>EMPTY</v>
      </c>
    </row>
    <row r="243" spans="1:8">
      <c r="A243" s="8" t="e">
        <f ca="1">_xll.DBRA("RXLTM1:Account",D243,"ALIAS English")</f>
        <v>#NAME?</v>
      </c>
      <c r="B243" s="1" t="s">
        <v>15</v>
      </c>
      <c r="C243" s="1" t="s">
        <v>103</v>
      </c>
      <c r="D243" s="1" t="s">
        <v>52</v>
      </c>
      <c r="E243" s="1" t="str">
        <f t="shared" si="10"/>
        <v>03222155100</v>
      </c>
      <c r="F243" s="22" t="s">
        <v>85</v>
      </c>
      <c r="G243" s="28">
        <v>0.19000000000232831</v>
      </c>
      <c r="H243" t="str">
        <f t="shared" si="11"/>
        <v/>
      </c>
    </row>
    <row r="244" spans="1:8" hidden="1">
      <c r="A244" s="8" t="e">
        <f ca="1">_xll.DBRA("RXLTM1:Account",D244,"ALIAS English")</f>
        <v>#NAME?</v>
      </c>
      <c r="B244" s="1" t="s">
        <v>16</v>
      </c>
      <c r="C244" s="1" t="s">
        <v>105</v>
      </c>
      <c r="D244" s="1" t="s">
        <v>52</v>
      </c>
      <c r="E244" s="1" t="str">
        <f t="shared" si="10"/>
        <v>03232155100</v>
      </c>
      <c r="F244" t="s">
        <v>85</v>
      </c>
      <c r="G244" s="11" t="s">
        <v>85</v>
      </c>
      <c r="H244" t="str">
        <f t="shared" si="11"/>
        <v>EMPTY</v>
      </c>
    </row>
    <row r="245" spans="1:8" hidden="1">
      <c r="A245" s="8" t="e">
        <f ca="1">_xll.DBRA("RXLTM1:Account",D245,"ALIAS English")</f>
        <v>#NAME?</v>
      </c>
      <c r="B245" s="1" t="s">
        <v>17</v>
      </c>
      <c r="C245" s="1" t="s">
        <v>107</v>
      </c>
      <c r="D245" s="1" t="s">
        <v>52</v>
      </c>
      <c r="E245" s="1" t="str">
        <f t="shared" si="10"/>
        <v>03242155100</v>
      </c>
      <c r="F245" t="s">
        <v>85</v>
      </c>
      <c r="G245" s="11" t="s">
        <v>85</v>
      </c>
      <c r="H245" t="str">
        <f t="shared" si="11"/>
        <v>EMPTY</v>
      </c>
    </row>
    <row r="246" spans="1:8" hidden="1">
      <c r="A246" s="8" t="e">
        <f ca="1">_xll.DBRA("RXLTM1:Account",D246,"ALIAS English")</f>
        <v>#NAME?</v>
      </c>
      <c r="B246" s="1" t="s">
        <v>18</v>
      </c>
      <c r="C246" s="1" t="s">
        <v>109</v>
      </c>
      <c r="D246" s="1" t="s">
        <v>52</v>
      </c>
      <c r="E246" s="1" t="str">
        <f t="shared" si="10"/>
        <v>03252155100</v>
      </c>
      <c r="F246" t="s">
        <v>85</v>
      </c>
      <c r="G246" s="11" t="s">
        <v>85</v>
      </c>
      <c r="H246" t="str">
        <f t="shared" si="11"/>
        <v>EMPTY</v>
      </c>
    </row>
    <row r="247" spans="1:8">
      <c r="A247" s="8" t="e">
        <f ca="1">_xll.DBRA("RXLTM1:Account",D247,"ALIAS English")</f>
        <v>#NAME?</v>
      </c>
      <c r="B247" s="1" t="s">
        <v>19</v>
      </c>
      <c r="C247" s="1" t="s">
        <v>111</v>
      </c>
      <c r="D247" s="1" t="s">
        <v>52</v>
      </c>
      <c r="E247" s="1" t="str">
        <f t="shared" si="10"/>
        <v>03262155100</v>
      </c>
      <c r="F247" s="22" t="s">
        <v>85</v>
      </c>
      <c r="G247" s="28">
        <v>38482.81</v>
      </c>
      <c r="H247" t="str">
        <f t="shared" si="11"/>
        <v/>
      </c>
    </row>
    <row r="248" spans="1:8">
      <c r="A248" s="8" t="e">
        <f ca="1">_xll.DBRA("RXLTM1:Account",D248,"ALIAS English")</f>
        <v>#NAME?</v>
      </c>
      <c r="B248" s="1" t="s">
        <v>20</v>
      </c>
      <c r="C248" s="1" t="s">
        <v>113</v>
      </c>
      <c r="D248" s="1" t="s">
        <v>52</v>
      </c>
      <c r="E248" s="1" t="str">
        <f t="shared" si="10"/>
        <v>03282155100</v>
      </c>
      <c r="F248" s="22">
        <v>0.48000000000320142</v>
      </c>
      <c r="G248" s="28" t="s">
        <v>85</v>
      </c>
      <c r="H248" t="str">
        <f t="shared" si="11"/>
        <v/>
      </c>
    </row>
    <row r="249" spans="1:8">
      <c r="A249" s="8" t="e">
        <f ca="1">_xll.DBRA("RXLTM1:Account",D249,"ALIAS English")</f>
        <v>#NAME?</v>
      </c>
      <c r="B249" s="1" t="s">
        <v>21</v>
      </c>
      <c r="C249" s="1" t="s">
        <v>115</v>
      </c>
      <c r="D249" s="1" t="s">
        <v>52</v>
      </c>
      <c r="E249" s="1" t="str">
        <f t="shared" si="10"/>
        <v>03292155100</v>
      </c>
      <c r="F249" s="22">
        <v>0.11000000000058208</v>
      </c>
      <c r="G249" s="28" t="s">
        <v>85</v>
      </c>
      <c r="H249" t="str">
        <f t="shared" si="11"/>
        <v/>
      </c>
    </row>
    <row r="250" spans="1:8">
      <c r="A250" s="8" t="e">
        <f ca="1">_xll.DBRA("RXLTM1:Account",D250,"ALIAS English")</f>
        <v>#NAME?</v>
      </c>
      <c r="B250" s="1" t="s">
        <v>22</v>
      </c>
      <c r="C250" s="1" t="s">
        <v>117</v>
      </c>
      <c r="D250" s="1" t="s">
        <v>52</v>
      </c>
      <c r="E250" s="1" t="str">
        <f t="shared" si="10"/>
        <v>03302155100</v>
      </c>
      <c r="F250" s="22" t="s">
        <v>85</v>
      </c>
      <c r="G250" s="28">
        <v>380</v>
      </c>
      <c r="H250" t="str">
        <f t="shared" si="11"/>
        <v/>
      </c>
    </row>
    <row r="251" spans="1:8" hidden="1">
      <c r="E251" s="1"/>
      <c r="G251" s="11"/>
      <c r="H251" t="str">
        <f t="shared" si="11"/>
        <v>EMPTY</v>
      </c>
    </row>
    <row r="252" spans="1:8" hidden="1">
      <c r="A252" s="8" t="e">
        <f ca="1">_xll.DBRA("RXLTM1:Account",D252,"ALIAS English")</f>
        <v>#NAME?</v>
      </c>
      <c r="B252" s="1" t="s">
        <v>6</v>
      </c>
      <c r="C252" s="1" t="s">
        <v>83</v>
      </c>
      <c r="D252" s="1" t="s">
        <v>54</v>
      </c>
      <c r="E252" s="1" t="str">
        <f t="shared" si="10"/>
        <v>03012156100</v>
      </c>
      <c r="F252" t="s">
        <v>85</v>
      </c>
      <c r="G252" s="11" t="s">
        <v>85</v>
      </c>
      <c r="H252" t="str">
        <f t="shared" si="11"/>
        <v>EMPTY</v>
      </c>
    </row>
    <row r="253" spans="1:8" hidden="1">
      <c r="A253" s="8" t="e">
        <f ca="1">_xll.DBRA("RXLTM1:Account",D253,"ALIAS English")</f>
        <v>#NAME?</v>
      </c>
      <c r="B253" s="1" t="s">
        <v>23</v>
      </c>
      <c r="C253" s="1" t="s">
        <v>86</v>
      </c>
      <c r="D253" s="1" t="s">
        <v>54</v>
      </c>
      <c r="E253" s="1" t="str">
        <f t="shared" si="10"/>
        <v>03022156100</v>
      </c>
      <c r="F253" t="s">
        <v>85</v>
      </c>
      <c r="G253" s="11" t="s">
        <v>85</v>
      </c>
      <c r="H253" t="str">
        <f t="shared" si="11"/>
        <v>EMPTY</v>
      </c>
    </row>
    <row r="254" spans="1:8" hidden="1">
      <c r="A254" s="8" t="e">
        <f ca="1">_xll.DBRA("RXLTM1:Account",D254,"ALIAS English")</f>
        <v>#NAME?</v>
      </c>
      <c r="B254" s="1" t="s">
        <v>7</v>
      </c>
      <c r="C254" s="1" t="s">
        <v>88</v>
      </c>
      <c r="D254" s="1" t="s">
        <v>54</v>
      </c>
      <c r="E254" s="1" t="str">
        <f t="shared" si="10"/>
        <v>03032156100</v>
      </c>
      <c r="F254" t="s">
        <v>85</v>
      </c>
      <c r="G254" s="11" t="s">
        <v>85</v>
      </c>
      <c r="H254" t="str">
        <f t="shared" si="11"/>
        <v>EMPTY</v>
      </c>
    </row>
    <row r="255" spans="1:8" hidden="1">
      <c r="A255" s="8" t="e">
        <f ca="1">_xll.DBRA("RXLTM1:Account",D255,"ALIAS English")</f>
        <v>#NAME?</v>
      </c>
      <c r="B255" s="1" t="s">
        <v>8</v>
      </c>
      <c r="C255" s="1" t="s">
        <v>90</v>
      </c>
      <c r="D255" s="1" t="s">
        <v>54</v>
      </c>
      <c r="E255" s="1" t="str">
        <f t="shared" si="10"/>
        <v>03042156100</v>
      </c>
      <c r="F255" t="s">
        <v>85</v>
      </c>
      <c r="G255" s="11" t="s">
        <v>85</v>
      </c>
      <c r="H255" t="str">
        <f t="shared" si="11"/>
        <v>EMPTY</v>
      </c>
    </row>
    <row r="256" spans="1:8" hidden="1">
      <c r="A256" s="8" t="e">
        <f ca="1">_xll.DBRA("RXLTM1:Account",D256,"ALIAS English")</f>
        <v>#NAME?</v>
      </c>
      <c r="B256" s="1" t="s">
        <v>9</v>
      </c>
      <c r="C256" s="1" t="s">
        <v>92</v>
      </c>
      <c r="D256" s="1" t="s">
        <v>54</v>
      </c>
      <c r="E256" s="1" t="str">
        <f t="shared" si="10"/>
        <v>03052156100</v>
      </c>
      <c r="F256" t="s">
        <v>85</v>
      </c>
      <c r="G256" s="11" t="s">
        <v>85</v>
      </c>
      <c r="H256" t="str">
        <f t="shared" si="11"/>
        <v>EMPTY</v>
      </c>
    </row>
    <row r="257" spans="1:8" hidden="1">
      <c r="A257" s="8" t="e">
        <f ca="1">_xll.DBRA("RXLTM1:Account",D257,"ALIAS English")</f>
        <v>#NAME?</v>
      </c>
      <c r="B257" s="1" t="s">
        <v>10</v>
      </c>
      <c r="C257" s="1" t="s">
        <v>94</v>
      </c>
      <c r="D257" s="1" t="s">
        <v>54</v>
      </c>
      <c r="E257" s="1" t="str">
        <f t="shared" si="10"/>
        <v>03062156100</v>
      </c>
      <c r="F257" t="s">
        <v>85</v>
      </c>
      <c r="G257" s="11" t="s">
        <v>85</v>
      </c>
      <c r="H257" t="str">
        <f t="shared" si="11"/>
        <v>EMPTY</v>
      </c>
    </row>
    <row r="258" spans="1:8" hidden="1">
      <c r="A258" s="8" t="e">
        <f ca="1">_xll.DBRA("RXLTM1:Account",D258,"ALIAS English")</f>
        <v>#NAME?</v>
      </c>
      <c r="B258" s="1" t="s">
        <v>11</v>
      </c>
      <c r="C258" s="1" t="s">
        <v>96</v>
      </c>
      <c r="D258" s="1" t="s">
        <v>54</v>
      </c>
      <c r="E258" s="1" t="str">
        <f t="shared" si="10"/>
        <v>03082156100</v>
      </c>
      <c r="F258" t="s">
        <v>85</v>
      </c>
      <c r="G258" s="11" t="s">
        <v>85</v>
      </c>
      <c r="H258" t="str">
        <f t="shared" si="11"/>
        <v>EMPTY</v>
      </c>
    </row>
    <row r="259" spans="1:8" hidden="1">
      <c r="A259" s="8" t="e">
        <f ca="1">_xll.DBRA("RXLTM1:Account",D259,"ALIAS English")</f>
        <v>#NAME?</v>
      </c>
      <c r="B259" s="1" t="s">
        <v>12</v>
      </c>
      <c r="C259" s="1" t="s">
        <v>98</v>
      </c>
      <c r="D259" s="1" t="s">
        <v>54</v>
      </c>
      <c r="E259" s="1" t="str">
        <f t="shared" si="10"/>
        <v>03092156100</v>
      </c>
      <c r="F259" t="s">
        <v>85</v>
      </c>
      <c r="G259" s="11" t="s">
        <v>85</v>
      </c>
      <c r="H259" t="str">
        <f t="shared" ref="H259:H290" si="12">IF(AND(F259="",G259=""),"EMPTY","")</f>
        <v>EMPTY</v>
      </c>
    </row>
    <row r="260" spans="1:8" hidden="1">
      <c r="A260" s="8" t="e">
        <f ca="1">_xll.DBRA("RXLTM1:Account",D260,"ALIAS English")</f>
        <v>#NAME?</v>
      </c>
      <c r="B260" s="1" t="s">
        <v>13</v>
      </c>
      <c r="C260" s="1" t="s">
        <v>72</v>
      </c>
      <c r="D260" s="1" t="s">
        <v>54</v>
      </c>
      <c r="E260" s="1" t="str">
        <f t="shared" ref="E260:E323" si="13">LEFT(C260,4)&amp;"2"&amp;D260&amp;"00"</f>
        <v>03112156100</v>
      </c>
      <c r="F260" t="s">
        <v>85</v>
      </c>
      <c r="G260" s="11" t="s">
        <v>85</v>
      </c>
      <c r="H260" t="str">
        <f t="shared" si="12"/>
        <v>EMPTY</v>
      </c>
    </row>
    <row r="261" spans="1:8" hidden="1">
      <c r="A261" s="8" t="e">
        <f ca="1">_xll.DBRA("RXLTM1:Account",D261,"ALIAS English")</f>
        <v>#NAME?</v>
      </c>
      <c r="B261" s="1" t="s">
        <v>14</v>
      </c>
      <c r="C261" s="1" t="s">
        <v>101</v>
      </c>
      <c r="D261" s="1" t="s">
        <v>54</v>
      </c>
      <c r="E261" s="1" t="str">
        <f t="shared" si="13"/>
        <v>03212156100</v>
      </c>
      <c r="F261" t="s">
        <v>85</v>
      </c>
      <c r="G261" s="11" t="s">
        <v>85</v>
      </c>
      <c r="H261" t="str">
        <f t="shared" si="12"/>
        <v>EMPTY</v>
      </c>
    </row>
    <row r="262" spans="1:8" hidden="1">
      <c r="A262" s="8" t="e">
        <f ca="1">_xll.DBRA("RXLTM1:Account",D262,"ALIAS English")</f>
        <v>#NAME?</v>
      </c>
      <c r="B262" s="1" t="s">
        <v>15</v>
      </c>
      <c r="C262" s="1" t="s">
        <v>103</v>
      </c>
      <c r="D262" s="1" t="s">
        <v>54</v>
      </c>
      <c r="E262" s="1" t="str">
        <f t="shared" si="13"/>
        <v>03222156100</v>
      </c>
      <c r="F262" t="s">
        <v>85</v>
      </c>
      <c r="G262" s="11" t="s">
        <v>85</v>
      </c>
      <c r="H262" t="str">
        <f t="shared" si="12"/>
        <v>EMPTY</v>
      </c>
    </row>
    <row r="263" spans="1:8" hidden="1">
      <c r="A263" s="8" t="e">
        <f ca="1">_xll.DBRA("RXLTM1:Account",D263,"ALIAS English")</f>
        <v>#NAME?</v>
      </c>
      <c r="B263" s="1" t="s">
        <v>16</v>
      </c>
      <c r="C263" s="1" t="s">
        <v>105</v>
      </c>
      <c r="D263" s="1" t="s">
        <v>54</v>
      </c>
      <c r="E263" s="1" t="str">
        <f t="shared" si="13"/>
        <v>03232156100</v>
      </c>
      <c r="F263" t="s">
        <v>85</v>
      </c>
      <c r="G263" s="11" t="s">
        <v>85</v>
      </c>
      <c r="H263" t="str">
        <f t="shared" si="12"/>
        <v>EMPTY</v>
      </c>
    </row>
    <row r="264" spans="1:8" hidden="1">
      <c r="A264" s="8" t="e">
        <f ca="1">_xll.DBRA("RXLTM1:Account",D264,"ALIAS English")</f>
        <v>#NAME?</v>
      </c>
      <c r="B264" s="1" t="s">
        <v>17</v>
      </c>
      <c r="C264" s="1" t="s">
        <v>107</v>
      </c>
      <c r="D264" s="1" t="s">
        <v>54</v>
      </c>
      <c r="E264" s="1" t="str">
        <f t="shared" si="13"/>
        <v>03242156100</v>
      </c>
      <c r="F264" t="s">
        <v>85</v>
      </c>
      <c r="G264" s="11" t="s">
        <v>85</v>
      </c>
      <c r="H264" t="str">
        <f t="shared" si="12"/>
        <v>EMPTY</v>
      </c>
    </row>
    <row r="265" spans="1:8" hidden="1">
      <c r="A265" s="8" t="e">
        <f ca="1">_xll.DBRA("RXLTM1:Account",D265,"ALIAS English")</f>
        <v>#NAME?</v>
      </c>
      <c r="B265" s="1" t="s">
        <v>18</v>
      </c>
      <c r="C265" s="1" t="s">
        <v>109</v>
      </c>
      <c r="D265" s="1" t="s">
        <v>54</v>
      </c>
      <c r="E265" s="1" t="str">
        <f t="shared" si="13"/>
        <v>03252156100</v>
      </c>
      <c r="F265" t="s">
        <v>85</v>
      </c>
      <c r="G265" s="11" t="s">
        <v>85</v>
      </c>
      <c r="H265" t="str">
        <f t="shared" si="12"/>
        <v>EMPTY</v>
      </c>
    </row>
    <row r="266" spans="1:8" hidden="1">
      <c r="A266" s="8" t="e">
        <f ca="1">_xll.DBRA("RXLTM1:Account",D266,"ALIAS English")</f>
        <v>#NAME?</v>
      </c>
      <c r="B266" s="1" t="s">
        <v>19</v>
      </c>
      <c r="C266" s="1" t="s">
        <v>111</v>
      </c>
      <c r="D266" s="1" t="s">
        <v>54</v>
      </c>
      <c r="E266" s="1" t="str">
        <f t="shared" si="13"/>
        <v>03262156100</v>
      </c>
      <c r="F266" t="s">
        <v>85</v>
      </c>
      <c r="G266" s="11" t="s">
        <v>85</v>
      </c>
      <c r="H266" t="str">
        <f t="shared" si="12"/>
        <v>EMPTY</v>
      </c>
    </row>
    <row r="267" spans="1:8" hidden="1">
      <c r="A267" s="8" t="e">
        <f ca="1">_xll.DBRA("RXLTM1:Account",D267,"ALIAS English")</f>
        <v>#NAME?</v>
      </c>
      <c r="B267" s="1" t="s">
        <v>20</v>
      </c>
      <c r="C267" s="1" t="s">
        <v>113</v>
      </c>
      <c r="D267" s="1" t="s">
        <v>54</v>
      </c>
      <c r="E267" s="1" t="str">
        <f t="shared" si="13"/>
        <v>03282156100</v>
      </c>
      <c r="F267" t="s">
        <v>85</v>
      </c>
      <c r="G267" s="11" t="s">
        <v>85</v>
      </c>
      <c r="H267" t="str">
        <f t="shared" si="12"/>
        <v>EMPTY</v>
      </c>
    </row>
    <row r="268" spans="1:8" hidden="1">
      <c r="A268" s="8" t="e">
        <f ca="1">_xll.DBRA("RXLTM1:Account",D268,"ALIAS English")</f>
        <v>#NAME?</v>
      </c>
      <c r="B268" s="1" t="s">
        <v>21</v>
      </c>
      <c r="C268" s="1" t="s">
        <v>115</v>
      </c>
      <c r="D268" s="1" t="s">
        <v>54</v>
      </c>
      <c r="E268" s="1" t="str">
        <f t="shared" si="13"/>
        <v>03292156100</v>
      </c>
      <c r="F268" t="s">
        <v>85</v>
      </c>
      <c r="G268" s="11" t="s">
        <v>85</v>
      </c>
      <c r="H268" t="str">
        <f t="shared" si="12"/>
        <v>EMPTY</v>
      </c>
    </row>
    <row r="269" spans="1:8" hidden="1">
      <c r="A269" s="8" t="e">
        <f ca="1">_xll.DBRA("RXLTM1:Account",D269,"ALIAS English")</f>
        <v>#NAME?</v>
      </c>
      <c r="B269" s="1" t="s">
        <v>22</v>
      </c>
      <c r="C269" s="1" t="s">
        <v>117</v>
      </c>
      <c r="D269" s="1" t="s">
        <v>54</v>
      </c>
      <c r="E269" s="1" t="str">
        <f t="shared" si="13"/>
        <v>03302156100</v>
      </c>
      <c r="F269" t="s">
        <v>85</v>
      </c>
      <c r="G269" s="11" t="s">
        <v>85</v>
      </c>
      <c r="H269" t="str">
        <f t="shared" si="12"/>
        <v>EMPTY</v>
      </c>
    </row>
    <row r="270" spans="1:8" hidden="1">
      <c r="E270" s="1"/>
      <c r="G270" s="11"/>
      <c r="H270" t="str">
        <f t="shared" si="12"/>
        <v>EMPTY</v>
      </c>
    </row>
    <row r="271" spans="1:8">
      <c r="A271" s="8" t="e">
        <f ca="1">_xll.DBRA("RXLTM1:Account",D271,"ALIAS English")</f>
        <v>#NAME?</v>
      </c>
      <c r="B271" s="1" t="s">
        <v>6</v>
      </c>
      <c r="C271" s="1" t="s">
        <v>83</v>
      </c>
      <c r="D271" s="1" t="s">
        <v>56</v>
      </c>
      <c r="E271" s="1" t="str">
        <f t="shared" si="13"/>
        <v>03012157100</v>
      </c>
      <c r="F271" s="22" t="s">
        <v>85</v>
      </c>
      <c r="G271" s="28">
        <v>0.3500000000003638</v>
      </c>
      <c r="H271" t="str">
        <f t="shared" si="12"/>
        <v/>
      </c>
    </row>
    <row r="272" spans="1:8">
      <c r="A272" s="8" t="e">
        <f ca="1">_xll.DBRA("RXLTM1:Account",D272,"ALIAS English")</f>
        <v>#NAME?</v>
      </c>
      <c r="B272" s="1" t="s">
        <v>23</v>
      </c>
      <c r="C272" s="1" t="s">
        <v>86</v>
      </c>
      <c r="D272" s="1" t="s">
        <v>56</v>
      </c>
      <c r="E272" s="1" t="str">
        <f t="shared" si="13"/>
        <v>03022157100</v>
      </c>
      <c r="F272" s="22">
        <v>0.13000000000101863</v>
      </c>
      <c r="G272" s="28" t="s">
        <v>85</v>
      </c>
      <c r="H272" t="str">
        <f t="shared" si="12"/>
        <v/>
      </c>
    </row>
    <row r="273" spans="1:8">
      <c r="A273" s="8" t="e">
        <f ca="1">_xll.DBRA("RXLTM1:Account",D273,"ALIAS English")</f>
        <v>#NAME?</v>
      </c>
      <c r="B273" s="1" t="s">
        <v>7</v>
      </c>
      <c r="C273" s="1" t="s">
        <v>88</v>
      </c>
      <c r="D273" s="1" t="s">
        <v>56</v>
      </c>
      <c r="E273" s="1" t="str">
        <f t="shared" si="13"/>
        <v>03032157100</v>
      </c>
      <c r="F273" s="22">
        <v>3456.07</v>
      </c>
      <c r="G273" s="28" t="s">
        <v>85</v>
      </c>
      <c r="H273" t="str">
        <f t="shared" si="12"/>
        <v/>
      </c>
    </row>
    <row r="274" spans="1:8" hidden="1">
      <c r="A274" s="8" t="e">
        <f ca="1">_xll.DBRA("RXLTM1:Account",D274,"ALIAS English")</f>
        <v>#NAME?</v>
      </c>
      <c r="B274" s="1" t="s">
        <v>8</v>
      </c>
      <c r="C274" s="1" t="s">
        <v>90</v>
      </c>
      <c r="D274" s="1" t="s">
        <v>56</v>
      </c>
      <c r="E274" s="1" t="str">
        <f t="shared" si="13"/>
        <v>03042157100</v>
      </c>
      <c r="F274" t="s">
        <v>85</v>
      </c>
      <c r="G274" s="11" t="s">
        <v>85</v>
      </c>
      <c r="H274" t="str">
        <f t="shared" si="12"/>
        <v>EMPTY</v>
      </c>
    </row>
    <row r="275" spans="1:8">
      <c r="A275" s="8" t="e">
        <f ca="1">_xll.DBRA("RXLTM1:Account",D275,"ALIAS English")</f>
        <v>#NAME?</v>
      </c>
      <c r="B275" s="1" t="s">
        <v>9</v>
      </c>
      <c r="C275" s="1" t="s">
        <v>92</v>
      </c>
      <c r="D275" s="1" t="s">
        <v>56</v>
      </c>
      <c r="E275" s="1" t="str">
        <f t="shared" si="13"/>
        <v>03052157100</v>
      </c>
      <c r="F275" s="22">
        <v>0.3999999999996362</v>
      </c>
      <c r="G275" s="28" t="s">
        <v>85</v>
      </c>
      <c r="H275" t="str">
        <f t="shared" si="12"/>
        <v/>
      </c>
    </row>
    <row r="276" spans="1:8" hidden="1">
      <c r="A276" s="8" t="e">
        <f ca="1">_xll.DBRA("RXLTM1:Account",D276,"ALIAS English")</f>
        <v>#NAME?</v>
      </c>
      <c r="B276" s="1" t="s">
        <v>10</v>
      </c>
      <c r="C276" s="1" t="s">
        <v>94</v>
      </c>
      <c r="D276" s="1" t="s">
        <v>56</v>
      </c>
      <c r="E276" s="1" t="str">
        <f t="shared" si="13"/>
        <v>03062157100</v>
      </c>
      <c r="F276" t="s">
        <v>85</v>
      </c>
      <c r="G276" s="11" t="s">
        <v>85</v>
      </c>
      <c r="H276" t="str">
        <f t="shared" si="12"/>
        <v>EMPTY</v>
      </c>
    </row>
    <row r="277" spans="1:8">
      <c r="A277" s="8" t="e">
        <f ca="1">_xll.DBRA("RXLTM1:Account",D277,"ALIAS English")</f>
        <v>#NAME?</v>
      </c>
      <c r="B277" s="1" t="s">
        <v>11</v>
      </c>
      <c r="C277" s="1" t="s">
        <v>96</v>
      </c>
      <c r="D277" s="1" t="s">
        <v>56</v>
      </c>
      <c r="E277" s="1" t="str">
        <f t="shared" si="13"/>
        <v>03082157100</v>
      </c>
      <c r="F277" s="22" t="s">
        <v>85</v>
      </c>
      <c r="G277" s="28">
        <v>1812.7599999999948</v>
      </c>
      <c r="H277" t="str">
        <f t="shared" si="12"/>
        <v/>
      </c>
    </row>
    <row r="278" spans="1:8">
      <c r="A278" s="8" t="e">
        <f ca="1">_xll.DBRA("RXLTM1:Account",D278,"ALIAS English")</f>
        <v>#NAME?</v>
      </c>
      <c r="B278" s="1" t="s">
        <v>12</v>
      </c>
      <c r="C278" s="1" t="s">
        <v>98</v>
      </c>
      <c r="D278" s="1" t="s">
        <v>56</v>
      </c>
      <c r="E278" s="1" t="str">
        <f t="shared" si="13"/>
        <v>03092157100</v>
      </c>
      <c r="F278" s="22" t="s">
        <v>85</v>
      </c>
      <c r="G278" s="28">
        <v>0.22000000000116415</v>
      </c>
      <c r="H278" t="str">
        <f t="shared" si="12"/>
        <v/>
      </c>
    </row>
    <row r="279" spans="1:8">
      <c r="A279" s="8" t="e">
        <f ca="1">_xll.DBRA("RXLTM1:Account",D279,"ALIAS English")</f>
        <v>#NAME?</v>
      </c>
      <c r="B279" s="1" t="s">
        <v>13</v>
      </c>
      <c r="C279" s="1" t="s">
        <v>72</v>
      </c>
      <c r="D279" s="1" t="s">
        <v>56</v>
      </c>
      <c r="E279" s="1" t="str">
        <f t="shared" si="13"/>
        <v>03112157100</v>
      </c>
      <c r="F279" s="22" t="s">
        <v>85</v>
      </c>
      <c r="G279" s="28">
        <v>0.31000000005587935</v>
      </c>
      <c r="H279" t="str">
        <f t="shared" si="12"/>
        <v/>
      </c>
    </row>
    <row r="280" spans="1:8" hidden="1">
      <c r="A280" s="8" t="e">
        <f ca="1">_xll.DBRA("RXLTM1:Account",D280,"ALIAS English")</f>
        <v>#NAME?</v>
      </c>
      <c r="B280" s="1" t="s">
        <v>14</v>
      </c>
      <c r="C280" s="1" t="s">
        <v>101</v>
      </c>
      <c r="D280" s="1" t="s">
        <v>56</v>
      </c>
      <c r="E280" s="1" t="str">
        <f t="shared" si="13"/>
        <v>03212157100</v>
      </c>
      <c r="F280" t="s">
        <v>85</v>
      </c>
      <c r="G280" s="11" t="s">
        <v>85</v>
      </c>
      <c r="H280" t="str">
        <f t="shared" si="12"/>
        <v>EMPTY</v>
      </c>
    </row>
    <row r="281" spans="1:8">
      <c r="A281" s="8" t="e">
        <f ca="1">_xll.DBRA("RXLTM1:Account",D281,"ALIAS English")</f>
        <v>#NAME?</v>
      </c>
      <c r="B281" s="1" t="s">
        <v>15</v>
      </c>
      <c r="C281" s="1" t="s">
        <v>103</v>
      </c>
      <c r="D281" s="1" t="s">
        <v>56</v>
      </c>
      <c r="E281" s="1" t="str">
        <f t="shared" si="13"/>
        <v>03222157100</v>
      </c>
      <c r="F281" s="22" t="s">
        <v>85</v>
      </c>
      <c r="G281" s="28">
        <v>0.17999999999983629</v>
      </c>
      <c r="H281" t="str">
        <f t="shared" si="12"/>
        <v/>
      </c>
    </row>
    <row r="282" spans="1:8">
      <c r="A282" s="8" t="e">
        <f ca="1">_xll.DBRA("RXLTM1:Account",D282,"ALIAS English")</f>
        <v>#NAME?</v>
      </c>
      <c r="B282" s="1" t="s">
        <v>16</v>
      </c>
      <c r="C282" s="1" t="s">
        <v>105</v>
      </c>
      <c r="D282" s="1" t="s">
        <v>56</v>
      </c>
      <c r="E282" s="1" t="str">
        <f t="shared" si="13"/>
        <v>03232157100</v>
      </c>
      <c r="F282" s="22" t="s">
        <v>85</v>
      </c>
      <c r="G282" s="28">
        <v>9.9999999999909051E-3</v>
      </c>
      <c r="H282" t="str">
        <f t="shared" si="12"/>
        <v/>
      </c>
    </row>
    <row r="283" spans="1:8" hidden="1">
      <c r="A283" s="8" t="e">
        <f ca="1">_xll.DBRA("RXLTM1:Account",D283,"ALIAS English")</f>
        <v>#NAME?</v>
      </c>
      <c r="B283" s="1" t="s">
        <v>17</v>
      </c>
      <c r="C283" s="1" t="s">
        <v>107</v>
      </c>
      <c r="D283" s="1" t="s">
        <v>56</v>
      </c>
      <c r="E283" s="1" t="str">
        <f t="shared" si="13"/>
        <v>03242157100</v>
      </c>
      <c r="F283" t="s">
        <v>85</v>
      </c>
      <c r="G283" s="11" t="s">
        <v>85</v>
      </c>
      <c r="H283" t="str">
        <f t="shared" si="12"/>
        <v>EMPTY</v>
      </c>
    </row>
    <row r="284" spans="1:8" hidden="1">
      <c r="A284" s="8" t="e">
        <f ca="1">_xll.DBRA("RXLTM1:Account",D284,"ALIAS English")</f>
        <v>#NAME?</v>
      </c>
      <c r="B284" s="1" t="s">
        <v>18</v>
      </c>
      <c r="C284" s="1" t="s">
        <v>109</v>
      </c>
      <c r="D284" s="1" t="s">
        <v>56</v>
      </c>
      <c r="E284" s="1" t="str">
        <f t="shared" si="13"/>
        <v>03252157100</v>
      </c>
      <c r="F284" t="s">
        <v>85</v>
      </c>
      <c r="G284" s="11" t="s">
        <v>85</v>
      </c>
      <c r="H284" t="str">
        <f t="shared" si="12"/>
        <v>EMPTY</v>
      </c>
    </row>
    <row r="285" spans="1:8">
      <c r="A285" s="8" t="e">
        <f ca="1">_xll.DBRA("RXLTM1:Account",D285,"ALIAS English")</f>
        <v>#NAME?</v>
      </c>
      <c r="B285" s="1" t="s">
        <v>19</v>
      </c>
      <c r="C285" s="1" t="s">
        <v>111</v>
      </c>
      <c r="D285" s="1" t="s">
        <v>56</v>
      </c>
      <c r="E285" s="1" t="str">
        <f t="shared" si="13"/>
        <v>03262157100</v>
      </c>
      <c r="F285" s="22">
        <v>3455.619999999999</v>
      </c>
      <c r="G285" s="28" t="s">
        <v>85</v>
      </c>
      <c r="H285" t="str">
        <f t="shared" si="12"/>
        <v/>
      </c>
    </row>
    <row r="286" spans="1:8" hidden="1">
      <c r="A286" s="8" t="e">
        <f ca="1">_xll.DBRA("RXLTM1:Account",D286,"ALIAS English")</f>
        <v>#NAME?</v>
      </c>
      <c r="B286" s="1" t="s">
        <v>20</v>
      </c>
      <c r="C286" s="1" t="s">
        <v>113</v>
      </c>
      <c r="D286" s="1" t="s">
        <v>56</v>
      </c>
      <c r="E286" s="1" t="str">
        <f t="shared" si="13"/>
        <v>03282157100</v>
      </c>
      <c r="F286" t="s">
        <v>85</v>
      </c>
      <c r="G286" s="11" t="s">
        <v>85</v>
      </c>
      <c r="H286" t="str">
        <f t="shared" si="12"/>
        <v>EMPTY</v>
      </c>
    </row>
    <row r="287" spans="1:8">
      <c r="A287" s="8" t="e">
        <f ca="1">_xll.DBRA("RXLTM1:Account",D287,"ALIAS English")</f>
        <v>#NAME?</v>
      </c>
      <c r="B287" s="1" t="s">
        <v>21</v>
      </c>
      <c r="C287" s="1" t="s">
        <v>115</v>
      </c>
      <c r="D287" s="1" t="s">
        <v>56</v>
      </c>
      <c r="E287" s="1" t="str">
        <f t="shared" si="13"/>
        <v>03292157100</v>
      </c>
      <c r="F287" s="22" t="s">
        <v>85</v>
      </c>
      <c r="G287" s="28">
        <v>909.38999999999942</v>
      </c>
      <c r="H287" t="str">
        <f t="shared" si="12"/>
        <v/>
      </c>
    </row>
    <row r="288" spans="1:8">
      <c r="A288" s="8" t="e">
        <f ca="1">_xll.DBRA("RXLTM1:Account",D288,"ALIAS English")</f>
        <v>#NAME?</v>
      </c>
      <c r="B288" s="1" t="s">
        <v>22</v>
      </c>
      <c r="C288" s="1" t="s">
        <v>117</v>
      </c>
      <c r="D288" s="1" t="s">
        <v>56</v>
      </c>
      <c r="E288" s="1" t="str">
        <f t="shared" si="13"/>
        <v>03302157100</v>
      </c>
      <c r="F288" s="22">
        <v>909.54</v>
      </c>
      <c r="G288" s="28" t="s">
        <v>85</v>
      </c>
      <c r="H288" t="str">
        <f t="shared" si="12"/>
        <v/>
      </c>
    </row>
    <row r="289" spans="1:8" hidden="1">
      <c r="E289" s="1"/>
      <c r="G289" s="11"/>
      <c r="H289" t="str">
        <f t="shared" si="12"/>
        <v>EMPTY</v>
      </c>
    </row>
    <row r="290" spans="1:8" hidden="1">
      <c r="A290" s="8" t="e">
        <f ca="1">_xll.DBRA("RXLTM1:Account",D290,"ALIAS English")</f>
        <v>#NAME?</v>
      </c>
      <c r="B290" s="1" t="s">
        <v>6</v>
      </c>
      <c r="C290" s="1" t="s">
        <v>83</v>
      </c>
      <c r="D290" s="1" t="s">
        <v>58</v>
      </c>
      <c r="E290" s="1" t="str">
        <f t="shared" si="13"/>
        <v>03012157600</v>
      </c>
      <c r="F290" t="s">
        <v>85</v>
      </c>
      <c r="G290" s="11" t="s">
        <v>85</v>
      </c>
      <c r="H290" t="str">
        <f t="shared" si="12"/>
        <v>EMPTY</v>
      </c>
    </row>
    <row r="291" spans="1:8" hidden="1">
      <c r="A291" s="8" t="e">
        <f ca="1">_xll.DBRA("RXLTM1:Account",D291,"ALIAS English")</f>
        <v>#NAME?</v>
      </c>
      <c r="B291" s="1" t="s">
        <v>23</v>
      </c>
      <c r="C291" s="1" t="s">
        <v>86</v>
      </c>
      <c r="D291" s="1" t="s">
        <v>58</v>
      </c>
      <c r="E291" s="1" t="str">
        <f t="shared" si="13"/>
        <v>03022157600</v>
      </c>
      <c r="F291" t="s">
        <v>85</v>
      </c>
      <c r="G291" s="11" t="s">
        <v>85</v>
      </c>
      <c r="H291" t="str">
        <f t="shared" ref="H291:H322" si="14">IF(AND(F291="",G291=""),"EMPTY","")</f>
        <v>EMPTY</v>
      </c>
    </row>
    <row r="292" spans="1:8">
      <c r="A292" s="8" t="e">
        <f ca="1">_xll.DBRA("RXLTM1:Account",D292,"ALIAS English")</f>
        <v>#NAME?</v>
      </c>
      <c r="B292" s="1" t="s">
        <v>7</v>
      </c>
      <c r="C292" s="1" t="s">
        <v>88</v>
      </c>
      <c r="D292" s="1" t="s">
        <v>58</v>
      </c>
      <c r="E292" s="1" t="str">
        <f t="shared" si="13"/>
        <v>03032157600</v>
      </c>
      <c r="F292" s="22" t="s">
        <v>85</v>
      </c>
      <c r="G292" s="28">
        <v>3456.07</v>
      </c>
      <c r="H292" t="str">
        <f t="shared" si="14"/>
        <v/>
      </c>
    </row>
    <row r="293" spans="1:8" hidden="1">
      <c r="A293" s="8" t="e">
        <f ca="1">_xll.DBRA("RXLTM1:Account",D293,"ALIAS English")</f>
        <v>#NAME?</v>
      </c>
      <c r="B293" s="1" t="s">
        <v>8</v>
      </c>
      <c r="C293" s="1" t="s">
        <v>90</v>
      </c>
      <c r="D293" s="1" t="s">
        <v>58</v>
      </c>
      <c r="E293" s="1" t="str">
        <f t="shared" si="13"/>
        <v>03042157600</v>
      </c>
      <c r="F293" t="s">
        <v>85</v>
      </c>
      <c r="G293" s="11" t="s">
        <v>85</v>
      </c>
      <c r="H293" t="str">
        <f t="shared" si="14"/>
        <v>EMPTY</v>
      </c>
    </row>
    <row r="294" spans="1:8" hidden="1">
      <c r="A294" s="8" t="e">
        <f ca="1">_xll.DBRA("RXLTM1:Account",D294,"ALIAS English")</f>
        <v>#NAME?</v>
      </c>
      <c r="B294" s="1" t="s">
        <v>9</v>
      </c>
      <c r="C294" s="1" t="s">
        <v>92</v>
      </c>
      <c r="D294" s="1" t="s">
        <v>58</v>
      </c>
      <c r="E294" s="1" t="str">
        <f t="shared" si="13"/>
        <v>03052157600</v>
      </c>
      <c r="F294" t="s">
        <v>85</v>
      </c>
      <c r="G294" s="11" t="s">
        <v>85</v>
      </c>
      <c r="H294" t="str">
        <f t="shared" si="14"/>
        <v>EMPTY</v>
      </c>
    </row>
    <row r="295" spans="1:8" hidden="1">
      <c r="A295" s="8" t="e">
        <f ca="1">_xll.DBRA("RXLTM1:Account",D295,"ALIAS English")</f>
        <v>#NAME?</v>
      </c>
      <c r="B295" s="1" t="s">
        <v>10</v>
      </c>
      <c r="C295" s="1" t="s">
        <v>94</v>
      </c>
      <c r="D295" s="1" t="s">
        <v>58</v>
      </c>
      <c r="E295" s="1" t="str">
        <f t="shared" si="13"/>
        <v>03062157600</v>
      </c>
      <c r="F295" t="s">
        <v>85</v>
      </c>
      <c r="G295" s="11" t="s">
        <v>85</v>
      </c>
      <c r="H295" t="str">
        <f t="shared" si="14"/>
        <v>EMPTY</v>
      </c>
    </row>
    <row r="296" spans="1:8">
      <c r="A296" s="8" t="e">
        <f ca="1">_xll.DBRA("RXLTM1:Account",D296,"ALIAS English")</f>
        <v>#NAME?</v>
      </c>
      <c r="B296" s="1" t="s">
        <v>11</v>
      </c>
      <c r="C296" s="1" t="s">
        <v>96</v>
      </c>
      <c r="D296" s="1" t="s">
        <v>58</v>
      </c>
      <c r="E296" s="1" t="str">
        <f t="shared" si="13"/>
        <v>03082157600</v>
      </c>
      <c r="F296" s="22">
        <v>1814.0100000000002</v>
      </c>
      <c r="G296" s="28" t="s">
        <v>85</v>
      </c>
      <c r="H296" t="str">
        <f t="shared" si="14"/>
        <v/>
      </c>
    </row>
    <row r="297" spans="1:8" hidden="1">
      <c r="A297" s="8" t="e">
        <f ca="1">_xll.DBRA("RXLTM1:Account",D297,"ALIAS English")</f>
        <v>#NAME?</v>
      </c>
      <c r="B297" s="1" t="s">
        <v>12</v>
      </c>
      <c r="C297" s="1" t="s">
        <v>98</v>
      </c>
      <c r="D297" s="1" t="s">
        <v>58</v>
      </c>
      <c r="E297" s="1" t="str">
        <f t="shared" si="13"/>
        <v>03092157600</v>
      </c>
      <c r="F297" t="s">
        <v>85</v>
      </c>
      <c r="G297" s="11" t="s">
        <v>85</v>
      </c>
      <c r="H297" t="str">
        <f t="shared" si="14"/>
        <v>EMPTY</v>
      </c>
    </row>
    <row r="298" spans="1:8">
      <c r="A298" s="8" t="e">
        <f ca="1">_xll.DBRA("RXLTM1:Account",D298,"ALIAS English")</f>
        <v>#NAME?</v>
      </c>
      <c r="B298" s="1" t="s">
        <v>13</v>
      </c>
      <c r="C298" s="1" t="s">
        <v>72</v>
      </c>
      <c r="D298" s="1" t="s">
        <v>58</v>
      </c>
      <c r="E298" s="1" t="str">
        <f t="shared" si="13"/>
        <v>03112157600</v>
      </c>
      <c r="F298" s="22">
        <v>0.22000000000116415</v>
      </c>
      <c r="G298" s="28" t="s">
        <v>85</v>
      </c>
      <c r="H298" t="str">
        <f t="shared" si="14"/>
        <v/>
      </c>
    </row>
    <row r="299" spans="1:8" hidden="1">
      <c r="A299" s="8" t="e">
        <f ca="1">_xll.DBRA("RXLTM1:Account",D299,"ALIAS English")</f>
        <v>#NAME?</v>
      </c>
      <c r="B299" s="1" t="s">
        <v>14</v>
      </c>
      <c r="C299" s="1" t="s">
        <v>101</v>
      </c>
      <c r="D299" s="1" t="s">
        <v>58</v>
      </c>
      <c r="E299" s="1" t="str">
        <f t="shared" si="13"/>
        <v>03212157600</v>
      </c>
      <c r="F299" t="s">
        <v>85</v>
      </c>
      <c r="G299" s="11" t="s">
        <v>85</v>
      </c>
      <c r="H299" t="str">
        <f t="shared" si="14"/>
        <v>EMPTY</v>
      </c>
    </row>
    <row r="300" spans="1:8" hidden="1">
      <c r="A300" s="8" t="e">
        <f ca="1">_xll.DBRA("RXLTM1:Account",D300,"ALIAS English")</f>
        <v>#NAME?</v>
      </c>
      <c r="B300" s="1" t="s">
        <v>15</v>
      </c>
      <c r="C300" s="1" t="s">
        <v>103</v>
      </c>
      <c r="D300" s="1" t="s">
        <v>58</v>
      </c>
      <c r="E300" s="1" t="str">
        <f t="shared" si="13"/>
        <v>03222157600</v>
      </c>
      <c r="F300" t="s">
        <v>85</v>
      </c>
      <c r="G300" s="11" t="s">
        <v>85</v>
      </c>
      <c r="H300" t="str">
        <f t="shared" si="14"/>
        <v>EMPTY</v>
      </c>
    </row>
    <row r="301" spans="1:8" hidden="1">
      <c r="A301" s="8" t="e">
        <f ca="1">_xll.DBRA("RXLTM1:Account",D301,"ALIAS English")</f>
        <v>#NAME?</v>
      </c>
      <c r="B301" s="1" t="s">
        <v>16</v>
      </c>
      <c r="C301" s="1" t="s">
        <v>105</v>
      </c>
      <c r="D301" s="1" t="s">
        <v>58</v>
      </c>
      <c r="E301" s="1" t="str">
        <f t="shared" si="13"/>
        <v>03232157600</v>
      </c>
      <c r="F301" t="s">
        <v>85</v>
      </c>
      <c r="G301" s="11" t="s">
        <v>85</v>
      </c>
      <c r="H301" t="str">
        <f t="shared" si="14"/>
        <v>EMPTY</v>
      </c>
    </row>
    <row r="302" spans="1:8" hidden="1">
      <c r="A302" s="8" t="e">
        <f ca="1">_xll.DBRA("RXLTM1:Account",D302,"ALIAS English")</f>
        <v>#NAME?</v>
      </c>
      <c r="B302" s="1" t="s">
        <v>17</v>
      </c>
      <c r="C302" s="1" t="s">
        <v>107</v>
      </c>
      <c r="D302" s="1" t="s">
        <v>58</v>
      </c>
      <c r="E302" s="1" t="str">
        <f t="shared" si="13"/>
        <v>03242157600</v>
      </c>
      <c r="F302" t="s">
        <v>85</v>
      </c>
      <c r="G302" s="11" t="s">
        <v>85</v>
      </c>
      <c r="H302" t="str">
        <f t="shared" si="14"/>
        <v>EMPTY</v>
      </c>
    </row>
    <row r="303" spans="1:8" hidden="1">
      <c r="A303" s="8" t="e">
        <f ca="1">_xll.DBRA("RXLTM1:Account",D303,"ALIAS English")</f>
        <v>#NAME?</v>
      </c>
      <c r="B303" s="1" t="s">
        <v>18</v>
      </c>
      <c r="C303" s="1" t="s">
        <v>109</v>
      </c>
      <c r="D303" s="1" t="s">
        <v>58</v>
      </c>
      <c r="E303" s="1" t="str">
        <f t="shared" si="13"/>
        <v>03252157600</v>
      </c>
      <c r="F303" t="s">
        <v>85</v>
      </c>
      <c r="G303" s="11" t="s">
        <v>85</v>
      </c>
      <c r="H303" t="str">
        <f t="shared" si="14"/>
        <v>EMPTY</v>
      </c>
    </row>
    <row r="304" spans="1:8">
      <c r="A304" s="8" t="e">
        <f ca="1">_xll.DBRA("RXLTM1:Account",D304,"ALIAS English")</f>
        <v>#NAME?</v>
      </c>
      <c r="B304" s="1" t="s">
        <v>19</v>
      </c>
      <c r="C304" s="1" t="s">
        <v>111</v>
      </c>
      <c r="D304" s="1" t="s">
        <v>58</v>
      </c>
      <c r="E304" s="1" t="str">
        <f t="shared" si="13"/>
        <v>03262157600</v>
      </c>
      <c r="F304" s="22" t="s">
        <v>85</v>
      </c>
      <c r="G304" s="28">
        <v>3456.07</v>
      </c>
      <c r="H304" t="str">
        <f t="shared" si="14"/>
        <v/>
      </c>
    </row>
    <row r="305" spans="1:8" hidden="1">
      <c r="A305" s="8" t="e">
        <f ca="1">_xll.DBRA("RXLTM1:Account",D305,"ALIAS English")</f>
        <v>#NAME?</v>
      </c>
      <c r="B305" s="1" t="s">
        <v>20</v>
      </c>
      <c r="C305" s="1" t="s">
        <v>113</v>
      </c>
      <c r="D305" s="1" t="s">
        <v>58</v>
      </c>
      <c r="E305" s="1" t="str">
        <f t="shared" si="13"/>
        <v>03282157600</v>
      </c>
      <c r="F305" t="s">
        <v>85</v>
      </c>
      <c r="G305" s="11" t="s">
        <v>85</v>
      </c>
      <c r="H305" t="str">
        <f t="shared" si="14"/>
        <v>EMPTY</v>
      </c>
    </row>
    <row r="306" spans="1:8" hidden="1">
      <c r="A306" s="8" t="e">
        <f ca="1">_xll.DBRA("RXLTM1:Account",D306,"ALIAS English")</f>
        <v>#NAME?</v>
      </c>
      <c r="B306" s="1" t="s">
        <v>21</v>
      </c>
      <c r="C306" s="1" t="s">
        <v>115</v>
      </c>
      <c r="D306" s="1" t="s">
        <v>58</v>
      </c>
      <c r="E306" s="1" t="str">
        <f t="shared" si="13"/>
        <v>03292157600</v>
      </c>
      <c r="F306" t="s">
        <v>85</v>
      </c>
      <c r="G306" s="11" t="s">
        <v>85</v>
      </c>
      <c r="H306" t="str">
        <f t="shared" si="14"/>
        <v>EMPTY</v>
      </c>
    </row>
    <row r="307" spans="1:8" hidden="1">
      <c r="A307" s="8" t="e">
        <f ca="1">_xll.DBRA("RXLTM1:Account",D307,"ALIAS English")</f>
        <v>#NAME?</v>
      </c>
      <c r="B307" s="1" t="s">
        <v>22</v>
      </c>
      <c r="C307" s="1" t="s">
        <v>117</v>
      </c>
      <c r="D307" s="1" t="s">
        <v>58</v>
      </c>
      <c r="E307" s="1" t="str">
        <f t="shared" si="13"/>
        <v>03302157600</v>
      </c>
      <c r="F307" t="s">
        <v>85</v>
      </c>
      <c r="G307" s="11" t="s">
        <v>85</v>
      </c>
      <c r="H307" t="str">
        <f t="shared" si="14"/>
        <v>EMPTY</v>
      </c>
    </row>
    <row r="308" spans="1:8" hidden="1">
      <c r="E308" s="1"/>
      <c r="G308" s="11"/>
      <c r="H308" t="str">
        <f t="shared" si="14"/>
        <v>EMPTY</v>
      </c>
    </row>
    <row r="309" spans="1:8" hidden="1">
      <c r="A309" s="8" t="e">
        <f ca="1">_xll.DBRA("RXLTM1:Account",D309,"ALIAS English")</f>
        <v>#NAME?</v>
      </c>
      <c r="B309" s="1" t="s">
        <v>6</v>
      </c>
      <c r="C309" s="1" t="s">
        <v>83</v>
      </c>
      <c r="D309" s="1" t="s">
        <v>60</v>
      </c>
      <c r="E309" s="1" t="str">
        <f t="shared" si="13"/>
        <v>03012159100</v>
      </c>
      <c r="F309" t="s">
        <v>85</v>
      </c>
      <c r="G309" s="11" t="s">
        <v>85</v>
      </c>
      <c r="H309" t="str">
        <f t="shared" si="14"/>
        <v>EMPTY</v>
      </c>
    </row>
    <row r="310" spans="1:8" hidden="1">
      <c r="A310" s="8" t="e">
        <f ca="1">_xll.DBRA("RXLTM1:Account",D310,"ALIAS English")</f>
        <v>#NAME?</v>
      </c>
      <c r="B310" s="1" t="s">
        <v>23</v>
      </c>
      <c r="C310" s="1" t="s">
        <v>86</v>
      </c>
      <c r="D310" s="1" t="s">
        <v>60</v>
      </c>
      <c r="E310" s="1" t="str">
        <f t="shared" si="13"/>
        <v>03022159100</v>
      </c>
      <c r="F310" t="s">
        <v>85</v>
      </c>
      <c r="G310" s="11" t="s">
        <v>85</v>
      </c>
      <c r="H310" t="str">
        <f t="shared" si="14"/>
        <v>EMPTY</v>
      </c>
    </row>
    <row r="311" spans="1:8" hidden="1">
      <c r="A311" s="8" t="e">
        <f ca="1">_xll.DBRA("RXLTM1:Account",D311,"ALIAS English")</f>
        <v>#NAME?</v>
      </c>
      <c r="B311" s="1" t="s">
        <v>7</v>
      </c>
      <c r="C311" s="1" t="s">
        <v>88</v>
      </c>
      <c r="D311" s="1" t="s">
        <v>60</v>
      </c>
      <c r="E311" s="1" t="str">
        <f t="shared" si="13"/>
        <v>03032159100</v>
      </c>
      <c r="F311" t="s">
        <v>85</v>
      </c>
      <c r="G311" s="11" t="s">
        <v>85</v>
      </c>
      <c r="H311" t="str">
        <f t="shared" si="14"/>
        <v>EMPTY</v>
      </c>
    </row>
    <row r="312" spans="1:8" hidden="1">
      <c r="A312" s="8" t="e">
        <f ca="1">_xll.DBRA("RXLTM1:Account",D312,"ALIAS English")</f>
        <v>#NAME?</v>
      </c>
      <c r="B312" s="1" t="s">
        <v>8</v>
      </c>
      <c r="C312" s="1" t="s">
        <v>90</v>
      </c>
      <c r="D312" s="1" t="s">
        <v>60</v>
      </c>
      <c r="E312" s="1" t="str">
        <f t="shared" si="13"/>
        <v>03042159100</v>
      </c>
      <c r="F312" t="s">
        <v>85</v>
      </c>
      <c r="G312" s="11" t="s">
        <v>85</v>
      </c>
      <c r="H312" t="str">
        <f t="shared" si="14"/>
        <v>EMPTY</v>
      </c>
    </row>
    <row r="313" spans="1:8">
      <c r="A313" s="8" t="e">
        <f ca="1">_xll.DBRA("RXLTM1:Account",D313,"ALIAS English")</f>
        <v>#NAME?</v>
      </c>
      <c r="B313" s="1" t="s">
        <v>9</v>
      </c>
      <c r="C313" s="1" t="s">
        <v>92</v>
      </c>
      <c r="D313" s="1" t="s">
        <v>60</v>
      </c>
      <c r="E313" s="1" t="str">
        <f t="shared" si="13"/>
        <v>03052159100</v>
      </c>
      <c r="F313" s="22">
        <v>1.9999999996798579E-2</v>
      </c>
      <c r="G313" s="28" t="s">
        <v>85</v>
      </c>
      <c r="H313" t="str">
        <f t="shared" si="14"/>
        <v/>
      </c>
    </row>
    <row r="314" spans="1:8" hidden="1">
      <c r="A314" s="8" t="e">
        <f ca="1">_xll.DBRA("RXLTM1:Account",D314,"ALIAS English")</f>
        <v>#NAME?</v>
      </c>
      <c r="B314" s="1" t="s">
        <v>10</v>
      </c>
      <c r="C314" s="1" t="s">
        <v>94</v>
      </c>
      <c r="D314" s="1" t="s">
        <v>60</v>
      </c>
      <c r="E314" s="1" t="str">
        <f t="shared" si="13"/>
        <v>03062159100</v>
      </c>
      <c r="F314" t="s">
        <v>85</v>
      </c>
      <c r="G314" s="11" t="s">
        <v>85</v>
      </c>
      <c r="H314" t="str">
        <f t="shared" si="14"/>
        <v>EMPTY</v>
      </c>
    </row>
    <row r="315" spans="1:8" hidden="1">
      <c r="A315" s="8" t="e">
        <f ca="1">_xll.DBRA("RXLTM1:Account",D315,"ALIAS English")</f>
        <v>#NAME?</v>
      </c>
      <c r="B315" s="1" t="s">
        <v>11</v>
      </c>
      <c r="C315" s="1" t="s">
        <v>96</v>
      </c>
      <c r="D315" s="1" t="s">
        <v>60</v>
      </c>
      <c r="E315" s="1" t="str">
        <f t="shared" si="13"/>
        <v>03082159100</v>
      </c>
      <c r="F315" t="s">
        <v>85</v>
      </c>
      <c r="G315" s="11" t="s">
        <v>85</v>
      </c>
      <c r="H315" t="str">
        <f t="shared" si="14"/>
        <v>EMPTY</v>
      </c>
    </row>
    <row r="316" spans="1:8" hidden="1">
      <c r="A316" s="8" t="e">
        <f ca="1">_xll.DBRA("RXLTM1:Account",D316,"ALIAS English")</f>
        <v>#NAME?</v>
      </c>
      <c r="B316" s="1" t="s">
        <v>12</v>
      </c>
      <c r="C316" s="1" t="s">
        <v>98</v>
      </c>
      <c r="D316" s="1" t="s">
        <v>60</v>
      </c>
      <c r="E316" s="1" t="str">
        <f t="shared" si="13"/>
        <v>03092159100</v>
      </c>
      <c r="F316" t="s">
        <v>85</v>
      </c>
      <c r="G316" s="11" t="s">
        <v>85</v>
      </c>
      <c r="H316" t="str">
        <f t="shared" si="14"/>
        <v>EMPTY</v>
      </c>
    </row>
    <row r="317" spans="1:8" hidden="1">
      <c r="A317" s="8" t="e">
        <f ca="1">_xll.DBRA("RXLTM1:Account",D317,"ALIAS English")</f>
        <v>#NAME?</v>
      </c>
      <c r="B317" s="1" t="s">
        <v>13</v>
      </c>
      <c r="C317" s="1" t="s">
        <v>72</v>
      </c>
      <c r="D317" s="1" t="s">
        <v>60</v>
      </c>
      <c r="E317" s="1" t="str">
        <f t="shared" si="13"/>
        <v>03112159100</v>
      </c>
      <c r="F317" t="s">
        <v>85</v>
      </c>
      <c r="G317" s="11" t="s">
        <v>85</v>
      </c>
      <c r="H317" t="str">
        <f t="shared" si="14"/>
        <v>EMPTY</v>
      </c>
    </row>
    <row r="318" spans="1:8" hidden="1">
      <c r="A318" s="8" t="e">
        <f ca="1">_xll.DBRA("RXLTM1:Account",D318,"ALIAS English")</f>
        <v>#NAME?</v>
      </c>
      <c r="B318" s="1" t="s">
        <v>14</v>
      </c>
      <c r="C318" s="1" t="s">
        <v>101</v>
      </c>
      <c r="D318" s="1" t="s">
        <v>60</v>
      </c>
      <c r="E318" s="1" t="str">
        <f t="shared" si="13"/>
        <v>03212159100</v>
      </c>
      <c r="F318" t="s">
        <v>85</v>
      </c>
      <c r="G318" s="11" t="s">
        <v>85</v>
      </c>
      <c r="H318" t="str">
        <f t="shared" si="14"/>
        <v>EMPTY</v>
      </c>
    </row>
    <row r="319" spans="1:8" hidden="1">
      <c r="A319" s="8" t="e">
        <f ca="1">_xll.DBRA("RXLTM1:Account",D319,"ALIAS English")</f>
        <v>#NAME?</v>
      </c>
      <c r="B319" s="1" t="s">
        <v>15</v>
      </c>
      <c r="C319" s="1" t="s">
        <v>103</v>
      </c>
      <c r="D319" s="1" t="s">
        <v>60</v>
      </c>
      <c r="E319" s="1" t="str">
        <f t="shared" si="13"/>
        <v>03222159100</v>
      </c>
      <c r="F319" t="s">
        <v>85</v>
      </c>
      <c r="G319" s="11" t="s">
        <v>85</v>
      </c>
      <c r="H319" t="str">
        <f t="shared" si="14"/>
        <v>EMPTY</v>
      </c>
    </row>
    <row r="320" spans="1:8" hidden="1">
      <c r="A320" s="8" t="e">
        <f ca="1">_xll.DBRA("RXLTM1:Account",D320,"ALIAS English")</f>
        <v>#NAME?</v>
      </c>
      <c r="B320" s="1" t="s">
        <v>16</v>
      </c>
      <c r="C320" s="1" t="s">
        <v>105</v>
      </c>
      <c r="D320" s="1" t="s">
        <v>60</v>
      </c>
      <c r="E320" s="1" t="str">
        <f t="shared" si="13"/>
        <v>03232159100</v>
      </c>
      <c r="F320" t="s">
        <v>85</v>
      </c>
      <c r="G320" s="11" t="s">
        <v>85</v>
      </c>
      <c r="H320" t="str">
        <f t="shared" si="14"/>
        <v>EMPTY</v>
      </c>
    </row>
    <row r="321" spans="1:8" hidden="1">
      <c r="A321" s="8" t="e">
        <f ca="1">_xll.DBRA("RXLTM1:Account",D321,"ALIAS English")</f>
        <v>#NAME?</v>
      </c>
      <c r="B321" s="1" t="s">
        <v>17</v>
      </c>
      <c r="C321" s="1" t="s">
        <v>107</v>
      </c>
      <c r="D321" s="1" t="s">
        <v>60</v>
      </c>
      <c r="E321" s="1" t="str">
        <f t="shared" si="13"/>
        <v>03242159100</v>
      </c>
      <c r="F321" t="s">
        <v>85</v>
      </c>
      <c r="G321" s="11" t="s">
        <v>85</v>
      </c>
      <c r="H321" t="str">
        <f t="shared" si="14"/>
        <v>EMPTY</v>
      </c>
    </row>
    <row r="322" spans="1:8">
      <c r="A322" s="8" t="e">
        <f ca="1">_xll.DBRA("RXLTM1:Account",D322,"ALIAS English")</f>
        <v>#NAME?</v>
      </c>
      <c r="B322" s="1" t="s">
        <v>18</v>
      </c>
      <c r="C322" s="1" t="s">
        <v>109</v>
      </c>
      <c r="D322" s="1" t="s">
        <v>60</v>
      </c>
      <c r="E322" s="1" t="str">
        <f t="shared" si="13"/>
        <v>03252159100</v>
      </c>
      <c r="F322" s="22" t="s">
        <v>85</v>
      </c>
      <c r="G322" s="28">
        <v>2915.5200000000004</v>
      </c>
      <c r="H322" t="str">
        <f t="shared" si="14"/>
        <v/>
      </c>
    </row>
    <row r="323" spans="1:8" hidden="1">
      <c r="A323" s="8" t="e">
        <f ca="1">_xll.DBRA("RXLTM1:Account",D323,"ALIAS English")</f>
        <v>#NAME?</v>
      </c>
      <c r="B323" s="1" t="s">
        <v>19</v>
      </c>
      <c r="C323" s="1" t="s">
        <v>111</v>
      </c>
      <c r="D323" s="1" t="s">
        <v>60</v>
      </c>
      <c r="E323" s="1" t="str">
        <f t="shared" si="13"/>
        <v>03262159100</v>
      </c>
      <c r="F323" t="s">
        <v>85</v>
      </c>
      <c r="G323" s="11" t="s">
        <v>85</v>
      </c>
      <c r="H323" t="str">
        <f t="shared" ref="H323:H354" si="15">IF(AND(F323="",G323=""),"EMPTY","")</f>
        <v>EMPTY</v>
      </c>
    </row>
    <row r="324" spans="1:8" hidden="1">
      <c r="A324" s="8" t="e">
        <f ca="1">_xll.DBRA("RXLTM1:Account",D324,"ALIAS English")</f>
        <v>#NAME?</v>
      </c>
      <c r="B324" s="1" t="s">
        <v>20</v>
      </c>
      <c r="C324" s="1" t="s">
        <v>113</v>
      </c>
      <c r="D324" s="1" t="s">
        <v>60</v>
      </c>
      <c r="E324" s="1" t="str">
        <f t="shared" ref="E324:E383" si="16">LEFT(C324,4)&amp;"2"&amp;D324&amp;"00"</f>
        <v>03282159100</v>
      </c>
      <c r="F324" t="s">
        <v>85</v>
      </c>
      <c r="G324" s="11" t="s">
        <v>85</v>
      </c>
      <c r="H324" t="str">
        <f t="shared" si="15"/>
        <v>EMPTY</v>
      </c>
    </row>
    <row r="325" spans="1:8" hidden="1">
      <c r="A325" s="8" t="e">
        <f ca="1">_xll.DBRA("RXLTM1:Account",D325,"ALIAS English")</f>
        <v>#NAME?</v>
      </c>
      <c r="B325" s="1" t="s">
        <v>21</v>
      </c>
      <c r="C325" s="1" t="s">
        <v>115</v>
      </c>
      <c r="D325" s="1" t="s">
        <v>60</v>
      </c>
      <c r="E325" s="1" t="str">
        <f t="shared" si="16"/>
        <v>03292159100</v>
      </c>
      <c r="F325" t="s">
        <v>85</v>
      </c>
      <c r="G325" s="11" t="s">
        <v>85</v>
      </c>
      <c r="H325" t="str">
        <f t="shared" si="15"/>
        <v>EMPTY</v>
      </c>
    </row>
    <row r="326" spans="1:8" hidden="1">
      <c r="A326" s="8" t="e">
        <f ca="1">_xll.DBRA("RXLTM1:Account",D326,"ALIAS English")</f>
        <v>#NAME?</v>
      </c>
      <c r="B326" s="1" t="s">
        <v>22</v>
      </c>
      <c r="C326" s="1" t="s">
        <v>117</v>
      </c>
      <c r="D326" s="1" t="s">
        <v>60</v>
      </c>
      <c r="E326" s="1" t="str">
        <f t="shared" si="16"/>
        <v>03302159100</v>
      </c>
      <c r="F326" t="s">
        <v>85</v>
      </c>
      <c r="G326" s="11" t="s">
        <v>85</v>
      </c>
      <c r="H326" t="str">
        <f t="shared" si="15"/>
        <v>EMPTY</v>
      </c>
    </row>
    <row r="327" spans="1:8" hidden="1">
      <c r="E327" s="1"/>
      <c r="G327" s="11"/>
      <c r="H327" t="str">
        <f t="shared" si="15"/>
        <v>EMPTY</v>
      </c>
    </row>
    <row r="328" spans="1:8" hidden="1">
      <c r="A328" s="8" t="e">
        <f ca="1">_xll.DBRA("RXLTM1:Account",D328,"ALIAS English")</f>
        <v>#NAME?</v>
      </c>
      <c r="B328" s="1" t="s">
        <v>6</v>
      </c>
      <c r="C328" s="1" t="s">
        <v>83</v>
      </c>
      <c r="D328" s="1" t="s">
        <v>62</v>
      </c>
      <c r="E328" s="1" t="str">
        <f t="shared" si="16"/>
        <v>03012159600</v>
      </c>
      <c r="F328" t="s">
        <v>85</v>
      </c>
      <c r="G328" s="11" t="s">
        <v>85</v>
      </c>
      <c r="H328" t="str">
        <f t="shared" si="15"/>
        <v>EMPTY</v>
      </c>
    </row>
    <row r="329" spans="1:8" hidden="1">
      <c r="A329" s="8" t="e">
        <f ca="1">_xll.DBRA("RXLTM1:Account",D329,"ALIAS English")</f>
        <v>#NAME?</v>
      </c>
      <c r="B329" s="1" t="s">
        <v>23</v>
      </c>
      <c r="C329" s="1" t="s">
        <v>86</v>
      </c>
      <c r="D329" s="1" t="s">
        <v>62</v>
      </c>
      <c r="E329" s="1" t="str">
        <f t="shared" si="16"/>
        <v>03022159600</v>
      </c>
      <c r="F329" t="s">
        <v>85</v>
      </c>
      <c r="G329" s="11" t="s">
        <v>85</v>
      </c>
      <c r="H329" t="str">
        <f t="shared" si="15"/>
        <v>EMPTY</v>
      </c>
    </row>
    <row r="330" spans="1:8" hidden="1">
      <c r="A330" s="8" t="e">
        <f ca="1">_xll.DBRA("RXLTM1:Account",D330,"ALIAS English")</f>
        <v>#NAME?</v>
      </c>
      <c r="B330" s="1" t="s">
        <v>7</v>
      </c>
      <c r="C330" s="1" t="s">
        <v>88</v>
      </c>
      <c r="D330" s="1" t="s">
        <v>62</v>
      </c>
      <c r="E330" s="1" t="str">
        <f t="shared" si="16"/>
        <v>03032159600</v>
      </c>
      <c r="F330" t="s">
        <v>85</v>
      </c>
      <c r="G330" s="11" t="s">
        <v>85</v>
      </c>
      <c r="H330" t="str">
        <f t="shared" si="15"/>
        <v>EMPTY</v>
      </c>
    </row>
    <row r="331" spans="1:8" hidden="1">
      <c r="A331" s="8" t="e">
        <f ca="1">_xll.DBRA("RXLTM1:Account",D331,"ALIAS English")</f>
        <v>#NAME?</v>
      </c>
      <c r="B331" s="1" t="s">
        <v>8</v>
      </c>
      <c r="C331" s="1" t="s">
        <v>90</v>
      </c>
      <c r="D331" s="1" t="s">
        <v>62</v>
      </c>
      <c r="E331" s="1" t="str">
        <f t="shared" si="16"/>
        <v>03042159600</v>
      </c>
      <c r="F331" t="s">
        <v>85</v>
      </c>
      <c r="G331" s="11" t="s">
        <v>85</v>
      </c>
      <c r="H331" t="str">
        <f t="shared" si="15"/>
        <v>EMPTY</v>
      </c>
    </row>
    <row r="332" spans="1:8" hidden="1">
      <c r="A332" s="8" t="e">
        <f ca="1">_xll.DBRA("RXLTM1:Account",D332,"ALIAS English")</f>
        <v>#NAME?</v>
      </c>
      <c r="B332" s="1" t="s">
        <v>9</v>
      </c>
      <c r="C332" s="1" t="s">
        <v>92</v>
      </c>
      <c r="D332" s="1" t="s">
        <v>62</v>
      </c>
      <c r="E332" s="1" t="str">
        <f t="shared" si="16"/>
        <v>03052159600</v>
      </c>
      <c r="F332" t="s">
        <v>85</v>
      </c>
      <c r="G332" s="11" t="s">
        <v>85</v>
      </c>
      <c r="H332" t="str">
        <f t="shared" si="15"/>
        <v>EMPTY</v>
      </c>
    </row>
    <row r="333" spans="1:8" hidden="1">
      <c r="A333" s="8" t="e">
        <f ca="1">_xll.DBRA("RXLTM1:Account",D333,"ALIAS English")</f>
        <v>#NAME?</v>
      </c>
      <c r="B333" s="1" t="s">
        <v>10</v>
      </c>
      <c r="C333" s="1" t="s">
        <v>94</v>
      </c>
      <c r="D333" s="1" t="s">
        <v>62</v>
      </c>
      <c r="E333" s="1" t="str">
        <f t="shared" si="16"/>
        <v>03062159600</v>
      </c>
      <c r="F333" t="s">
        <v>85</v>
      </c>
      <c r="G333" s="11" t="s">
        <v>85</v>
      </c>
      <c r="H333" t="str">
        <f t="shared" si="15"/>
        <v>EMPTY</v>
      </c>
    </row>
    <row r="334" spans="1:8" hidden="1">
      <c r="A334" s="8" t="e">
        <f ca="1">_xll.DBRA("RXLTM1:Account",D334,"ALIAS English")</f>
        <v>#NAME?</v>
      </c>
      <c r="B334" s="1" t="s">
        <v>11</v>
      </c>
      <c r="C334" s="1" t="s">
        <v>96</v>
      </c>
      <c r="D334" s="1" t="s">
        <v>62</v>
      </c>
      <c r="E334" s="1" t="str">
        <f t="shared" si="16"/>
        <v>03082159600</v>
      </c>
      <c r="F334" t="s">
        <v>85</v>
      </c>
      <c r="G334" s="11" t="s">
        <v>85</v>
      </c>
      <c r="H334" t="str">
        <f t="shared" si="15"/>
        <v>EMPTY</v>
      </c>
    </row>
    <row r="335" spans="1:8" hidden="1">
      <c r="A335" s="8" t="e">
        <f ca="1">_xll.DBRA("RXLTM1:Account",D335,"ALIAS English")</f>
        <v>#NAME?</v>
      </c>
      <c r="B335" s="1" t="s">
        <v>12</v>
      </c>
      <c r="C335" s="1" t="s">
        <v>98</v>
      </c>
      <c r="D335" s="1" t="s">
        <v>62</v>
      </c>
      <c r="E335" s="1" t="str">
        <f t="shared" si="16"/>
        <v>03092159600</v>
      </c>
      <c r="F335" t="s">
        <v>85</v>
      </c>
      <c r="G335" s="11" t="s">
        <v>85</v>
      </c>
      <c r="H335" t="str">
        <f t="shared" si="15"/>
        <v>EMPTY</v>
      </c>
    </row>
    <row r="336" spans="1:8" hidden="1">
      <c r="A336" s="8" t="e">
        <f ca="1">_xll.DBRA("RXLTM1:Account",D336,"ALIAS English")</f>
        <v>#NAME?</v>
      </c>
      <c r="B336" s="1" t="s">
        <v>13</v>
      </c>
      <c r="C336" s="1" t="s">
        <v>72</v>
      </c>
      <c r="D336" s="1" t="s">
        <v>62</v>
      </c>
      <c r="E336" s="1" t="str">
        <f t="shared" si="16"/>
        <v>03112159600</v>
      </c>
      <c r="F336" t="s">
        <v>85</v>
      </c>
      <c r="G336" s="11" t="s">
        <v>85</v>
      </c>
      <c r="H336" t="str">
        <f t="shared" si="15"/>
        <v>EMPTY</v>
      </c>
    </row>
    <row r="337" spans="1:8" hidden="1">
      <c r="A337" s="8" t="e">
        <f ca="1">_xll.DBRA("RXLTM1:Account",D337,"ALIAS English")</f>
        <v>#NAME?</v>
      </c>
      <c r="B337" s="1" t="s">
        <v>14</v>
      </c>
      <c r="C337" s="1" t="s">
        <v>101</v>
      </c>
      <c r="D337" s="1" t="s">
        <v>62</v>
      </c>
      <c r="E337" s="1" t="str">
        <f t="shared" si="16"/>
        <v>03212159600</v>
      </c>
      <c r="F337" t="s">
        <v>85</v>
      </c>
      <c r="G337" s="11" t="s">
        <v>85</v>
      </c>
      <c r="H337" t="str">
        <f t="shared" si="15"/>
        <v>EMPTY</v>
      </c>
    </row>
    <row r="338" spans="1:8" hidden="1">
      <c r="A338" s="8" t="e">
        <f ca="1">_xll.DBRA("RXLTM1:Account",D338,"ALIAS English")</f>
        <v>#NAME?</v>
      </c>
      <c r="B338" s="1" t="s">
        <v>15</v>
      </c>
      <c r="C338" s="1" t="s">
        <v>103</v>
      </c>
      <c r="D338" s="1" t="s">
        <v>62</v>
      </c>
      <c r="E338" s="1" t="str">
        <f t="shared" si="16"/>
        <v>03222159600</v>
      </c>
      <c r="F338" t="s">
        <v>85</v>
      </c>
      <c r="G338" s="11" t="s">
        <v>85</v>
      </c>
      <c r="H338" t="str">
        <f t="shared" si="15"/>
        <v>EMPTY</v>
      </c>
    </row>
    <row r="339" spans="1:8" hidden="1">
      <c r="A339" s="8" t="e">
        <f ca="1">_xll.DBRA("RXLTM1:Account",D339,"ALIAS English")</f>
        <v>#NAME?</v>
      </c>
      <c r="B339" s="1" t="s">
        <v>16</v>
      </c>
      <c r="C339" s="1" t="s">
        <v>105</v>
      </c>
      <c r="D339" s="1" t="s">
        <v>62</v>
      </c>
      <c r="E339" s="1" t="str">
        <f t="shared" si="16"/>
        <v>03232159600</v>
      </c>
      <c r="F339" t="s">
        <v>85</v>
      </c>
      <c r="G339" s="11" t="s">
        <v>85</v>
      </c>
      <c r="H339" t="str">
        <f t="shared" si="15"/>
        <v>EMPTY</v>
      </c>
    </row>
    <row r="340" spans="1:8" hidden="1">
      <c r="A340" s="8" t="e">
        <f ca="1">_xll.DBRA("RXLTM1:Account",D340,"ALIAS English")</f>
        <v>#NAME?</v>
      </c>
      <c r="B340" s="1" t="s">
        <v>17</v>
      </c>
      <c r="C340" s="1" t="s">
        <v>107</v>
      </c>
      <c r="D340" s="1" t="s">
        <v>62</v>
      </c>
      <c r="E340" s="1" t="str">
        <f t="shared" si="16"/>
        <v>03242159600</v>
      </c>
      <c r="F340" t="s">
        <v>85</v>
      </c>
      <c r="G340" s="11" t="s">
        <v>85</v>
      </c>
      <c r="H340" t="str">
        <f t="shared" si="15"/>
        <v>EMPTY</v>
      </c>
    </row>
    <row r="341" spans="1:8">
      <c r="A341" s="8" t="e">
        <f ca="1">_xll.DBRA("RXLTM1:Account",D341,"ALIAS English")</f>
        <v>#NAME?</v>
      </c>
      <c r="B341" s="1" t="s">
        <v>18</v>
      </c>
      <c r="C341" s="1" t="s">
        <v>109</v>
      </c>
      <c r="D341" s="1" t="s">
        <v>62</v>
      </c>
      <c r="E341" s="1" t="str">
        <f t="shared" si="16"/>
        <v>03252159600</v>
      </c>
      <c r="F341" s="22">
        <v>2915.52</v>
      </c>
      <c r="G341" s="28" t="s">
        <v>85</v>
      </c>
      <c r="H341" t="str">
        <f t="shared" si="15"/>
        <v/>
      </c>
    </row>
    <row r="342" spans="1:8" hidden="1">
      <c r="A342" s="8" t="e">
        <f ca="1">_xll.DBRA("RXLTM1:Account",D342,"ALIAS English")</f>
        <v>#NAME?</v>
      </c>
      <c r="B342" s="1" t="s">
        <v>19</v>
      </c>
      <c r="C342" s="1" t="s">
        <v>111</v>
      </c>
      <c r="D342" s="1" t="s">
        <v>62</v>
      </c>
      <c r="E342" s="1" t="str">
        <f t="shared" si="16"/>
        <v>03262159600</v>
      </c>
      <c r="F342" t="s">
        <v>85</v>
      </c>
      <c r="G342" s="11" t="s">
        <v>85</v>
      </c>
      <c r="H342" t="str">
        <f t="shared" si="15"/>
        <v>EMPTY</v>
      </c>
    </row>
    <row r="343" spans="1:8" hidden="1">
      <c r="A343" s="8" t="e">
        <f ca="1">_xll.DBRA("RXLTM1:Account",D343,"ALIAS English")</f>
        <v>#NAME?</v>
      </c>
      <c r="B343" s="1" t="s">
        <v>20</v>
      </c>
      <c r="C343" s="1" t="s">
        <v>113</v>
      </c>
      <c r="D343" s="1" t="s">
        <v>62</v>
      </c>
      <c r="E343" s="1" t="str">
        <f t="shared" si="16"/>
        <v>03282159600</v>
      </c>
      <c r="F343" t="s">
        <v>85</v>
      </c>
      <c r="G343" s="11" t="s">
        <v>85</v>
      </c>
      <c r="H343" t="str">
        <f t="shared" si="15"/>
        <v>EMPTY</v>
      </c>
    </row>
    <row r="344" spans="1:8" hidden="1">
      <c r="A344" s="8" t="e">
        <f ca="1">_xll.DBRA("RXLTM1:Account",D344,"ALIAS English")</f>
        <v>#NAME?</v>
      </c>
      <c r="B344" s="1" t="s">
        <v>21</v>
      </c>
      <c r="C344" s="1" t="s">
        <v>115</v>
      </c>
      <c r="D344" s="1" t="s">
        <v>62</v>
      </c>
      <c r="E344" s="1" t="str">
        <f t="shared" si="16"/>
        <v>03292159600</v>
      </c>
      <c r="F344" t="s">
        <v>85</v>
      </c>
      <c r="G344" s="11" t="s">
        <v>85</v>
      </c>
      <c r="H344" t="str">
        <f t="shared" si="15"/>
        <v>EMPTY</v>
      </c>
    </row>
    <row r="345" spans="1:8" hidden="1">
      <c r="A345" s="8" t="e">
        <f ca="1">_xll.DBRA("RXLTM1:Account",D345,"ALIAS English")</f>
        <v>#NAME?</v>
      </c>
      <c r="B345" s="1" t="s">
        <v>22</v>
      </c>
      <c r="C345" s="1" t="s">
        <v>117</v>
      </c>
      <c r="D345" s="1" t="s">
        <v>62</v>
      </c>
      <c r="E345" s="1" t="str">
        <f t="shared" si="16"/>
        <v>03302159600</v>
      </c>
      <c r="F345" t="s">
        <v>85</v>
      </c>
      <c r="G345" s="11" t="s">
        <v>85</v>
      </c>
      <c r="H345" t="str">
        <f t="shared" si="15"/>
        <v>EMPTY</v>
      </c>
    </row>
    <row r="346" spans="1:8" hidden="1">
      <c r="E346" s="1"/>
      <c r="G346" s="11"/>
      <c r="H346" t="str">
        <f t="shared" si="15"/>
        <v>EMPTY</v>
      </c>
    </row>
    <row r="347" spans="1:8" hidden="1">
      <c r="A347" s="8" t="e">
        <f ca="1">_xll.DBRA("RXLTM1:Account",D347,"ALIAS English")</f>
        <v>#NAME?</v>
      </c>
      <c r="B347" s="1" t="s">
        <v>6</v>
      </c>
      <c r="C347" s="1" t="s">
        <v>83</v>
      </c>
      <c r="D347" s="1" t="s">
        <v>64</v>
      </c>
      <c r="E347" s="1" t="str">
        <f t="shared" si="16"/>
        <v>03012162100</v>
      </c>
      <c r="F347" t="s">
        <v>85</v>
      </c>
      <c r="G347" s="11" t="s">
        <v>85</v>
      </c>
      <c r="H347" t="str">
        <f t="shared" si="15"/>
        <v>EMPTY</v>
      </c>
    </row>
    <row r="348" spans="1:8" hidden="1">
      <c r="A348" s="8" t="e">
        <f ca="1">_xll.DBRA("RXLTM1:Account",D348,"ALIAS English")</f>
        <v>#NAME?</v>
      </c>
      <c r="B348" s="1" t="s">
        <v>23</v>
      </c>
      <c r="C348" s="1" t="s">
        <v>86</v>
      </c>
      <c r="D348" s="1" t="s">
        <v>64</v>
      </c>
      <c r="E348" s="1" t="str">
        <f t="shared" si="16"/>
        <v>03022162100</v>
      </c>
      <c r="F348" t="s">
        <v>85</v>
      </c>
      <c r="G348" s="11" t="s">
        <v>85</v>
      </c>
      <c r="H348" t="str">
        <f t="shared" si="15"/>
        <v>EMPTY</v>
      </c>
    </row>
    <row r="349" spans="1:8" hidden="1">
      <c r="A349" s="8" t="e">
        <f ca="1">_xll.DBRA("RXLTM1:Account",D349,"ALIAS English")</f>
        <v>#NAME?</v>
      </c>
      <c r="B349" s="1" t="s">
        <v>7</v>
      </c>
      <c r="C349" s="1" t="s">
        <v>88</v>
      </c>
      <c r="D349" s="1" t="s">
        <v>64</v>
      </c>
      <c r="E349" s="1" t="str">
        <f t="shared" si="16"/>
        <v>03032162100</v>
      </c>
      <c r="F349" t="s">
        <v>85</v>
      </c>
      <c r="G349" s="11" t="s">
        <v>85</v>
      </c>
      <c r="H349" t="str">
        <f t="shared" si="15"/>
        <v>EMPTY</v>
      </c>
    </row>
    <row r="350" spans="1:8" hidden="1">
      <c r="A350" s="8" t="e">
        <f ca="1">_xll.DBRA("RXLTM1:Account",D350,"ALIAS English")</f>
        <v>#NAME?</v>
      </c>
      <c r="B350" s="1" t="s">
        <v>8</v>
      </c>
      <c r="C350" s="1" t="s">
        <v>90</v>
      </c>
      <c r="D350" s="1" t="s">
        <v>64</v>
      </c>
      <c r="E350" s="1" t="str">
        <f t="shared" si="16"/>
        <v>03042162100</v>
      </c>
      <c r="F350" t="s">
        <v>85</v>
      </c>
      <c r="G350" s="11" t="s">
        <v>85</v>
      </c>
      <c r="H350" t="str">
        <f t="shared" si="15"/>
        <v>EMPTY</v>
      </c>
    </row>
    <row r="351" spans="1:8" hidden="1">
      <c r="A351" s="8" t="e">
        <f ca="1">_xll.DBRA("RXLTM1:Account",D351,"ALIAS English")</f>
        <v>#NAME?</v>
      </c>
      <c r="B351" s="1" t="s">
        <v>9</v>
      </c>
      <c r="C351" s="1" t="s">
        <v>92</v>
      </c>
      <c r="D351" s="1" t="s">
        <v>64</v>
      </c>
      <c r="E351" s="1" t="str">
        <f t="shared" si="16"/>
        <v>03052162100</v>
      </c>
      <c r="F351" t="s">
        <v>85</v>
      </c>
      <c r="G351" s="11" t="s">
        <v>85</v>
      </c>
      <c r="H351" t="str">
        <f t="shared" si="15"/>
        <v>EMPTY</v>
      </c>
    </row>
    <row r="352" spans="1:8" hidden="1">
      <c r="A352" s="8" t="e">
        <f ca="1">_xll.DBRA("RXLTM1:Account",D352,"ALIAS English")</f>
        <v>#NAME?</v>
      </c>
      <c r="B352" s="1" t="s">
        <v>10</v>
      </c>
      <c r="C352" s="1" t="s">
        <v>94</v>
      </c>
      <c r="D352" s="1" t="s">
        <v>64</v>
      </c>
      <c r="E352" s="1" t="str">
        <f t="shared" si="16"/>
        <v>03062162100</v>
      </c>
      <c r="F352" t="s">
        <v>85</v>
      </c>
      <c r="G352" s="11" t="s">
        <v>85</v>
      </c>
      <c r="H352" t="str">
        <f t="shared" si="15"/>
        <v>EMPTY</v>
      </c>
    </row>
    <row r="353" spans="1:8" hidden="1">
      <c r="A353" s="8" t="e">
        <f ca="1">_xll.DBRA("RXLTM1:Account",D353,"ALIAS English")</f>
        <v>#NAME?</v>
      </c>
      <c r="B353" s="1" t="s">
        <v>11</v>
      </c>
      <c r="C353" s="1" t="s">
        <v>96</v>
      </c>
      <c r="D353" s="1" t="s">
        <v>64</v>
      </c>
      <c r="E353" s="1" t="str">
        <f t="shared" si="16"/>
        <v>03082162100</v>
      </c>
      <c r="F353" t="s">
        <v>85</v>
      </c>
      <c r="G353" s="11" t="s">
        <v>85</v>
      </c>
      <c r="H353" t="str">
        <f t="shared" si="15"/>
        <v>EMPTY</v>
      </c>
    </row>
    <row r="354" spans="1:8" hidden="1">
      <c r="A354" s="8" t="e">
        <f ca="1">_xll.DBRA("RXLTM1:Account",D354,"ALIAS English")</f>
        <v>#NAME?</v>
      </c>
      <c r="B354" s="1" t="s">
        <v>12</v>
      </c>
      <c r="C354" s="1" t="s">
        <v>98</v>
      </c>
      <c r="D354" s="1" t="s">
        <v>64</v>
      </c>
      <c r="E354" s="1" t="str">
        <f t="shared" si="16"/>
        <v>03092162100</v>
      </c>
      <c r="F354" t="s">
        <v>85</v>
      </c>
      <c r="G354" s="11" t="s">
        <v>85</v>
      </c>
      <c r="H354" t="str">
        <f t="shared" si="15"/>
        <v>EMPTY</v>
      </c>
    </row>
    <row r="355" spans="1:8" hidden="1">
      <c r="A355" s="8" t="e">
        <f ca="1">_xll.DBRA("RXLTM1:Account",D355,"ALIAS English")</f>
        <v>#NAME?</v>
      </c>
      <c r="B355" s="1" t="s">
        <v>13</v>
      </c>
      <c r="C355" s="1" t="s">
        <v>72</v>
      </c>
      <c r="D355" s="1" t="s">
        <v>64</v>
      </c>
      <c r="E355" s="1" t="str">
        <f t="shared" si="16"/>
        <v>03112162100</v>
      </c>
      <c r="F355" t="s">
        <v>85</v>
      </c>
      <c r="G355" s="11" t="s">
        <v>85</v>
      </c>
      <c r="H355" t="str">
        <f t="shared" ref="H355:H383" si="17">IF(AND(F355="",G355=""),"EMPTY","")</f>
        <v>EMPTY</v>
      </c>
    </row>
    <row r="356" spans="1:8" hidden="1">
      <c r="A356" s="8" t="e">
        <f ca="1">_xll.DBRA("RXLTM1:Account",D356,"ALIAS English")</f>
        <v>#NAME?</v>
      </c>
      <c r="B356" s="1" t="s">
        <v>14</v>
      </c>
      <c r="C356" s="1" t="s">
        <v>101</v>
      </c>
      <c r="D356" s="1" t="s">
        <v>64</v>
      </c>
      <c r="E356" s="1" t="str">
        <f t="shared" si="16"/>
        <v>03212162100</v>
      </c>
      <c r="F356" t="s">
        <v>85</v>
      </c>
      <c r="G356" s="11" t="s">
        <v>85</v>
      </c>
      <c r="H356" t="str">
        <f t="shared" si="17"/>
        <v>EMPTY</v>
      </c>
    </row>
    <row r="357" spans="1:8" hidden="1">
      <c r="A357" s="8" t="e">
        <f ca="1">_xll.DBRA("RXLTM1:Account",D357,"ALIAS English")</f>
        <v>#NAME?</v>
      </c>
      <c r="B357" s="1" t="s">
        <v>15</v>
      </c>
      <c r="C357" s="1" t="s">
        <v>103</v>
      </c>
      <c r="D357" s="1" t="s">
        <v>64</v>
      </c>
      <c r="E357" s="1" t="str">
        <f t="shared" si="16"/>
        <v>03222162100</v>
      </c>
      <c r="F357" t="s">
        <v>85</v>
      </c>
      <c r="G357" s="11" t="s">
        <v>85</v>
      </c>
      <c r="H357" t="str">
        <f t="shared" si="17"/>
        <v>EMPTY</v>
      </c>
    </row>
    <row r="358" spans="1:8" hidden="1">
      <c r="A358" s="8" t="e">
        <f ca="1">_xll.DBRA("RXLTM1:Account",D358,"ALIAS English")</f>
        <v>#NAME?</v>
      </c>
      <c r="B358" s="1" t="s">
        <v>16</v>
      </c>
      <c r="C358" s="1" t="s">
        <v>105</v>
      </c>
      <c r="D358" s="1" t="s">
        <v>64</v>
      </c>
      <c r="E358" s="1" t="str">
        <f t="shared" si="16"/>
        <v>03232162100</v>
      </c>
      <c r="F358" t="s">
        <v>85</v>
      </c>
      <c r="G358" s="11" t="s">
        <v>85</v>
      </c>
      <c r="H358" t="str">
        <f t="shared" si="17"/>
        <v>EMPTY</v>
      </c>
    </row>
    <row r="359" spans="1:8" hidden="1">
      <c r="A359" s="8" t="e">
        <f ca="1">_xll.DBRA("RXLTM1:Account",D359,"ALIAS English")</f>
        <v>#NAME?</v>
      </c>
      <c r="B359" s="1" t="s">
        <v>17</v>
      </c>
      <c r="C359" s="1" t="s">
        <v>107</v>
      </c>
      <c r="D359" s="1" t="s">
        <v>64</v>
      </c>
      <c r="E359" s="1" t="str">
        <f t="shared" si="16"/>
        <v>03242162100</v>
      </c>
      <c r="F359" t="s">
        <v>85</v>
      </c>
      <c r="G359" s="11" t="s">
        <v>85</v>
      </c>
      <c r="H359" t="str">
        <f t="shared" si="17"/>
        <v>EMPTY</v>
      </c>
    </row>
    <row r="360" spans="1:8" hidden="1">
      <c r="A360" s="8" t="e">
        <f ca="1">_xll.DBRA("RXLTM1:Account",D360,"ALIAS English")</f>
        <v>#NAME?</v>
      </c>
      <c r="B360" s="1" t="s">
        <v>18</v>
      </c>
      <c r="C360" s="1" t="s">
        <v>109</v>
      </c>
      <c r="D360" s="1" t="s">
        <v>64</v>
      </c>
      <c r="E360" s="1" t="str">
        <f t="shared" si="16"/>
        <v>03252162100</v>
      </c>
      <c r="F360" t="s">
        <v>85</v>
      </c>
      <c r="G360" s="11" t="s">
        <v>85</v>
      </c>
      <c r="H360" t="str">
        <f t="shared" si="17"/>
        <v>EMPTY</v>
      </c>
    </row>
    <row r="361" spans="1:8" hidden="1">
      <c r="A361" s="8" t="e">
        <f ca="1">_xll.DBRA("RXLTM1:Account",D361,"ALIAS English")</f>
        <v>#NAME?</v>
      </c>
      <c r="B361" s="1" t="s">
        <v>19</v>
      </c>
      <c r="C361" s="1" t="s">
        <v>111</v>
      </c>
      <c r="D361" s="1" t="s">
        <v>64</v>
      </c>
      <c r="E361" s="1" t="str">
        <f t="shared" si="16"/>
        <v>03262162100</v>
      </c>
      <c r="F361" t="s">
        <v>85</v>
      </c>
      <c r="G361" s="11" t="s">
        <v>85</v>
      </c>
      <c r="H361" t="str">
        <f t="shared" si="17"/>
        <v>EMPTY</v>
      </c>
    </row>
    <row r="362" spans="1:8" hidden="1">
      <c r="A362" s="8" t="e">
        <f ca="1">_xll.DBRA("RXLTM1:Account",D362,"ALIAS English")</f>
        <v>#NAME?</v>
      </c>
      <c r="B362" s="1" t="s">
        <v>20</v>
      </c>
      <c r="C362" s="1" t="s">
        <v>113</v>
      </c>
      <c r="D362" s="1" t="s">
        <v>64</v>
      </c>
      <c r="E362" s="1" t="str">
        <f t="shared" si="16"/>
        <v>03282162100</v>
      </c>
      <c r="F362" t="s">
        <v>85</v>
      </c>
      <c r="G362" s="11" t="s">
        <v>85</v>
      </c>
      <c r="H362" t="str">
        <f t="shared" si="17"/>
        <v>EMPTY</v>
      </c>
    </row>
    <row r="363" spans="1:8" hidden="1">
      <c r="A363" s="8" t="e">
        <f ca="1">_xll.DBRA("RXLTM1:Account",D363,"ALIAS English")</f>
        <v>#NAME?</v>
      </c>
      <c r="B363" s="1" t="s">
        <v>21</v>
      </c>
      <c r="C363" s="1" t="s">
        <v>115</v>
      </c>
      <c r="D363" s="1" t="s">
        <v>64</v>
      </c>
      <c r="E363" s="1" t="str">
        <f t="shared" si="16"/>
        <v>03292162100</v>
      </c>
      <c r="F363" t="s">
        <v>85</v>
      </c>
      <c r="G363" s="11" t="s">
        <v>85</v>
      </c>
      <c r="H363" t="str">
        <f t="shared" si="17"/>
        <v>EMPTY</v>
      </c>
    </row>
    <row r="364" spans="1:8">
      <c r="A364" s="8" t="e">
        <f ca="1">_xll.DBRA("RXLTM1:Account",D364,"ALIAS English")</f>
        <v>#NAME?</v>
      </c>
      <c r="B364" s="1" t="s">
        <v>22</v>
      </c>
      <c r="C364" s="1" t="s">
        <v>117</v>
      </c>
      <c r="D364" s="1" t="s">
        <v>64</v>
      </c>
      <c r="E364" s="1" t="str">
        <f t="shared" si="16"/>
        <v>03302162100</v>
      </c>
      <c r="F364" s="22">
        <v>380</v>
      </c>
      <c r="G364" s="28" t="s">
        <v>85</v>
      </c>
      <c r="H364" t="str">
        <f t="shared" si="17"/>
        <v/>
      </c>
    </row>
    <row r="365" spans="1:8" hidden="1">
      <c r="E365" s="1"/>
      <c r="G365" s="11"/>
      <c r="H365" t="str">
        <f t="shared" si="17"/>
        <v>EMPTY</v>
      </c>
    </row>
    <row r="366" spans="1:8">
      <c r="A366" s="8" t="e">
        <f ca="1">_xll.DBRA("RXLTM1:Account",D366,"ALIAS English")</f>
        <v>#NAME?</v>
      </c>
      <c r="B366" s="1" t="s">
        <v>6</v>
      </c>
      <c r="C366" s="1" t="s">
        <v>83</v>
      </c>
      <c r="D366" s="1" t="s">
        <v>66</v>
      </c>
      <c r="E366" s="1" t="str">
        <f t="shared" si="16"/>
        <v>03012163100</v>
      </c>
      <c r="F366" s="22">
        <v>0.19000000000232831</v>
      </c>
      <c r="G366" s="28" t="s">
        <v>85</v>
      </c>
      <c r="H366" t="str">
        <f t="shared" si="17"/>
        <v/>
      </c>
    </row>
    <row r="367" spans="1:8">
      <c r="A367" s="8" t="e">
        <f ca="1">_xll.DBRA("RXLTM1:Account",D367,"ALIAS English")</f>
        <v>#NAME?</v>
      </c>
      <c r="B367" s="1" t="s">
        <v>23</v>
      </c>
      <c r="C367" s="1" t="s">
        <v>86</v>
      </c>
      <c r="D367" s="1" t="s">
        <v>66</v>
      </c>
      <c r="E367" s="1" t="str">
        <f t="shared" si="16"/>
        <v>03022163100</v>
      </c>
      <c r="F367" s="22">
        <v>0.28000000002793968</v>
      </c>
      <c r="G367" s="28" t="s">
        <v>85</v>
      </c>
      <c r="H367" t="str">
        <f t="shared" si="17"/>
        <v/>
      </c>
    </row>
    <row r="368" spans="1:8">
      <c r="A368" s="8" t="e">
        <f ca="1">_xll.DBRA("RXLTM1:Account",D368,"ALIAS English")</f>
        <v>#NAME?</v>
      </c>
      <c r="B368" s="1" t="s">
        <v>7</v>
      </c>
      <c r="C368" s="1" t="s">
        <v>88</v>
      </c>
      <c r="D368" s="1" t="s">
        <v>66</v>
      </c>
      <c r="E368" s="1" t="str">
        <f t="shared" si="16"/>
        <v>03032163100</v>
      </c>
      <c r="F368" s="22">
        <v>0.5</v>
      </c>
      <c r="G368" s="28" t="s">
        <v>85</v>
      </c>
      <c r="H368" t="str">
        <f t="shared" si="17"/>
        <v/>
      </c>
    </row>
    <row r="369" spans="1:8" hidden="1">
      <c r="A369" s="8" t="e">
        <f ca="1">_xll.DBRA("RXLTM1:Account",D369,"ALIAS English")</f>
        <v>#NAME?</v>
      </c>
      <c r="B369" s="1" t="s">
        <v>8</v>
      </c>
      <c r="C369" s="1" t="s">
        <v>90</v>
      </c>
      <c r="D369" s="1" t="s">
        <v>66</v>
      </c>
      <c r="E369" s="1" t="str">
        <f t="shared" si="16"/>
        <v>03042163100</v>
      </c>
      <c r="F369" t="s">
        <v>85</v>
      </c>
      <c r="G369" s="11" t="s">
        <v>85</v>
      </c>
      <c r="H369" t="str">
        <f t="shared" si="17"/>
        <v>EMPTY</v>
      </c>
    </row>
    <row r="370" spans="1:8" hidden="1">
      <c r="A370" s="8" t="e">
        <f ca="1">_xll.DBRA("RXLTM1:Account",D370,"ALIAS English")</f>
        <v>#NAME?</v>
      </c>
      <c r="B370" s="1" t="s">
        <v>9</v>
      </c>
      <c r="C370" s="1" t="s">
        <v>92</v>
      </c>
      <c r="D370" s="1" t="s">
        <v>66</v>
      </c>
      <c r="E370" s="1" t="str">
        <f t="shared" si="16"/>
        <v>03052163100</v>
      </c>
      <c r="F370" t="s">
        <v>85</v>
      </c>
      <c r="G370" s="11" t="s">
        <v>85</v>
      </c>
      <c r="H370" t="str">
        <f t="shared" si="17"/>
        <v>EMPTY</v>
      </c>
    </row>
    <row r="371" spans="1:8">
      <c r="A371" s="8" t="e">
        <f ca="1">_xll.DBRA("RXLTM1:Account",D371,"ALIAS English")</f>
        <v>#NAME?</v>
      </c>
      <c r="B371" s="1" t="s">
        <v>10</v>
      </c>
      <c r="C371" s="1" t="s">
        <v>94</v>
      </c>
      <c r="D371" s="1" t="s">
        <v>66</v>
      </c>
      <c r="E371" s="1" t="str">
        <f t="shared" si="16"/>
        <v>03062163100</v>
      </c>
      <c r="F371" s="22" t="s">
        <v>85</v>
      </c>
      <c r="G371" s="28">
        <v>5.0000000002910383E-2</v>
      </c>
      <c r="H371" t="str">
        <f t="shared" si="17"/>
        <v/>
      </c>
    </row>
    <row r="372" spans="1:8">
      <c r="A372" s="8" t="e">
        <f ca="1">_xll.DBRA("RXLTM1:Account",D372,"ALIAS English")</f>
        <v>#NAME?</v>
      </c>
      <c r="B372" s="1" t="s">
        <v>11</v>
      </c>
      <c r="C372" s="1" t="s">
        <v>96</v>
      </c>
      <c r="D372" s="1" t="s">
        <v>66</v>
      </c>
      <c r="E372" s="1" t="str">
        <f t="shared" si="16"/>
        <v>03082163100</v>
      </c>
      <c r="F372" s="22" t="s">
        <v>85</v>
      </c>
      <c r="G372" s="28">
        <v>0.16000000000349246</v>
      </c>
      <c r="H372" t="str">
        <f t="shared" si="17"/>
        <v/>
      </c>
    </row>
    <row r="373" spans="1:8" hidden="1">
      <c r="A373" s="8" t="e">
        <f ca="1">_xll.DBRA("RXLTM1:Account",D373,"ALIAS English")</f>
        <v>#NAME?</v>
      </c>
      <c r="B373" s="1" t="s">
        <v>12</v>
      </c>
      <c r="C373" s="1" t="s">
        <v>98</v>
      </c>
      <c r="D373" s="1" t="s">
        <v>66</v>
      </c>
      <c r="E373" s="1" t="str">
        <f t="shared" si="16"/>
        <v>03092163100</v>
      </c>
      <c r="F373" t="s">
        <v>85</v>
      </c>
      <c r="G373" s="11" t="s">
        <v>85</v>
      </c>
      <c r="H373" t="str">
        <f t="shared" si="17"/>
        <v>EMPTY</v>
      </c>
    </row>
    <row r="374" spans="1:8">
      <c r="A374" s="8" t="e">
        <f ca="1">_xll.DBRA("RXLTM1:Account",D374,"ALIAS English")</f>
        <v>#NAME?</v>
      </c>
      <c r="B374" s="1" t="s">
        <v>13</v>
      </c>
      <c r="C374" s="1" t="s">
        <v>72</v>
      </c>
      <c r="D374" s="1" t="s">
        <v>66</v>
      </c>
      <c r="E374" s="1" t="str">
        <f t="shared" si="16"/>
        <v>03112163100</v>
      </c>
      <c r="F374" s="22" t="s">
        <v>85</v>
      </c>
      <c r="G374" s="28">
        <v>0.72999999999592546</v>
      </c>
      <c r="H374" t="str">
        <f t="shared" si="17"/>
        <v/>
      </c>
    </row>
    <row r="375" spans="1:8">
      <c r="A375" s="8" t="e">
        <f ca="1">_xll.DBRA("RXLTM1:Account",D375,"ALIAS English")</f>
        <v>#NAME?</v>
      </c>
      <c r="B375" s="1" t="s">
        <v>14</v>
      </c>
      <c r="C375" s="1" t="s">
        <v>101</v>
      </c>
      <c r="D375" s="1" t="s">
        <v>66</v>
      </c>
      <c r="E375" s="1" t="str">
        <f t="shared" si="16"/>
        <v>03212163100</v>
      </c>
      <c r="F375" s="22" t="s">
        <v>85</v>
      </c>
      <c r="G375" s="28">
        <v>0.38999999999941792</v>
      </c>
      <c r="H375" t="str">
        <f t="shared" si="17"/>
        <v/>
      </c>
    </row>
    <row r="376" spans="1:8">
      <c r="A376" s="8" t="e">
        <f ca="1">_xll.DBRA("RXLTM1:Account",D376,"ALIAS English")</f>
        <v>#NAME?</v>
      </c>
      <c r="B376" s="1" t="s">
        <v>15</v>
      </c>
      <c r="C376" s="1" t="s">
        <v>103</v>
      </c>
      <c r="D376" s="1" t="s">
        <v>66</v>
      </c>
      <c r="E376" s="1" t="str">
        <f t="shared" si="16"/>
        <v>03222163100</v>
      </c>
      <c r="F376" s="22">
        <v>0.34000000000014552</v>
      </c>
      <c r="G376" s="28" t="s">
        <v>85</v>
      </c>
      <c r="H376" t="str">
        <f t="shared" si="17"/>
        <v/>
      </c>
    </row>
    <row r="377" spans="1:8" hidden="1">
      <c r="A377" s="8" t="e">
        <f ca="1">_xll.DBRA("RXLTM1:Account",D377,"ALIAS English")</f>
        <v>#NAME?</v>
      </c>
      <c r="B377" s="1" t="s">
        <v>16</v>
      </c>
      <c r="C377" s="1" t="s">
        <v>105</v>
      </c>
      <c r="D377" s="1" t="s">
        <v>66</v>
      </c>
      <c r="E377" s="1" t="str">
        <f t="shared" si="16"/>
        <v>03232163100</v>
      </c>
      <c r="F377" t="s">
        <v>85</v>
      </c>
      <c r="G377" s="11" t="s">
        <v>85</v>
      </c>
      <c r="H377" t="str">
        <f t="shared" si="17"/>
        <v>EMPTY</v>
      </c>
    </row>
    <row r="378" spans="1:8" hidden="1">
      <c r="A378" s="8" t="e">
        <f ca="1">_xll.DBRA("RXLTM1:Account",D378,"ALIAS English")</f>
        <v>#NAME?</v>
      </c>
      <c r="B378" s="1" t="s">
        <v>17</v>
      </c>
      <c r="C378" s="1" t="s">
        <v>107</v>
      </c>
      <c r="D378" s="1" t="s">
        <v>66</v>
      </c>
      <c r="E378" s="1" t="str">
        <f t="shared" si="16"/>
        <v>03242163100</v>
      </c>
      <c r="F378" t="s">
        <v>85</v>
      </c>
      <c r="G378" s="11" t="s">
        <v>85</v>
      </c>
      <c r="H378" t="str">
        <f t="shared" si="17"/>
        <v>EMPTY</v>
      </c>
    </row>
    <row r="379" spans="1:8">
      <c r="A379" s="8" t="e">
        <f ca="1">_xll.DBRA("RXLTM1:Account",D379,"ALIAS English")</f>
        <v>#NAME?</v>
      </c>
      <c r="B379" s="1" t="s">
        <v>18</v>
      </c>
      <c r="C379" s="1" t="s">
        <v>109</v>
      </c>
      <c r="D379" s="1" t="s">
        <v>66</v>
      </c>
      <c r="E379" s="1" t="str">
        <f t="shared" si="16"/>
        <v>03252163100</v>
      </c>
      <c r="F379" s="22" t="s">
        <v>85</v>
      </c>
      <c r="G379" s="28">
        <v>0.34999999999854481</v>
      </c>
      <c r="H379" t="str">
        <f t="shared" si="17"/>
        <v/>
      </c>
    </row>
    <row r="380" spans="1:8">
      <c r="A380" s="8" t="e">
        <f ca="1">_xll.DBRA("RXLTM1:Account",D380,"ALIAS English")</f>
        <v>#NAME?</v>
      </c>
      <c r="B380" s="1" t="s">
        <v>19</v>
      </c>
      <c r="C380" s="1" t="s">
        <v>111</v>
      </c>
      <c r="D380" s="1" t="s">
        <v>66</v>
      </c>
      <c r="E380" s="1" t="str">
        <f t="shared" si="16"/>
        <v>03262163100</v>
      </c>
      <c r="F380" s="22" t="s">
        <v>85</v>
      </c>
      <c r="G380" s="28">
        <v>2145.7600000000093</v>
      </c>
      <c r="H380" t="str">
        <f t="shared" si="17"/>
        <v/>
      </c>
    </row>
    <row r="381" spans="1:8" hidden="1">
      <c r="A381" s="8" t="e">
        <f ca="1">_xll.DBRA("RXLTM1:Account",D381,"ALIAS English")</f>
        <v>#NAME?</v>
      </c>
      <c r="B381" s="1" t="s">
        <v>20</v>
      </c>
      <c r="C381" s="1" t="s">
        <v>113</v>
      </c>
      <c r="D381" s="1" t="s">
        <v>66</v>
      </c>
      <c r="E381" s="1" t="str">
        <f t="shared" si="16"/>
        <v>03282163100</v>
      </c>
      <c r="F381" t="s">
        <v>85</v>
      </c>
      <c r="G381" s="11" t="s">
        <v>85</v>
      </c>
      <c r="H381" t="str">
        <f t="shared" si="17"/>
        <v>EMPTY</v>
      </c>
    </row>
    <row r="382" spans="1:8">
      <c r="A382" s="8" t="e">
        <f ca="1">_xll.DBRA("RXLTM1:Account",D382,"ALIAS English")</f>
        <v>#NAME?</v>
      </c>
      <c r="B382" s="1" t="s">
        <v>21</v>
      </c>
      <c r="C382" s="1" t="s">
        <v>115</v>
      </c>
      <c r="D382" s="1" t="s">
        <v>66</v>
      </c>
      <c r="E382" s="1" t="str">
        <f t="shared" si="16"/>
        <v>03292163100</v>
      </c>
      <c r="F382" s="22">
        <v>0.17999999999301508</v>
      </c>
      <c r="G382" s="28" t="s">
        <v>85</v>
      </c>
      <c r="H382" t="str">
        <f t="shared" si="17"/>
        <v/>
      </c>
    </row>
    <row r="383" spans="1:8" hidden="1">
      <c r="A383" s="8" t="e">
        <f ca="1">_xll.DBRA("RXLTM1:Account",D383,"ALIAS English")</f>
        <v>#NAME?</v>
      </c>
      <c r="B383" s="1" t="s">
        <v>22</v>
      </c>
      <c r="C383" s="1" t="s">
        <v>117</v>
      </c>
      <c r="D383" s="1" t="s">
        <v>66</v>
      </c>
      <c r="E383" s="1" t="str">
        <f t="shared" si="16"/>
        <v>03302163100</v>
      </c>
      <c r="F383" t="s">
        <v>85</v>
      </c>
      <c r="G383" s="11" t="s">
        <v>85</v>
      </c>
      <c r="H383" t="str">
        <f t="shared" si="17"/>
        <v>EMPTY</v>
      </c>
    </row>
    <row r="384" spans="1:8">
      <c r="B384" s="1"/>
      <c r="C384" s="1"/>
      <c r="D384" s="1"/>
      <c r="E384" s="1"/>
      <c r="G384" s="11"/>
    </row>
    <row r="386" spans="1:7" ht="15.75" thickBot="1">
      <c r="B386" s="1"/>
      <c r="C386" s="1"/>
      <c r="D386" s="1"/>
      <c r="E386" s="1"/>
      <c r="F386" s="4">
        <f>SUM(F5:F384)</f>
        <v>107124.05000000009</v>
      </c>
      <c r="G386" s="4">
        <f>SUM(G5:G384)</f>
        <v>107124.0500000001</v>
      </c>
    </row>
    <row r="387" spans="1:7" ht="15.7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filterMode="1"/>
  <dimension ref="A1:H403"/>
  <sheetViews>
    <sheetView topLeftCell="A244" workbookViewId="0">
      <selection activeCell="F284" sqref="F284"/>
    </sheetView>
  </sheetViews>
  <sheetFormatPr defaultColWidth="45.140625" defaultRowHeight="15" outlineLevelCol="1"/>
  <cols>
    <col min="1" max="1" width="4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6" width="11.7109375" style="11" bestFit="1" customWidth="1"/>
    <col min="7" max="7" width="11.5703125" style="11" bestFit="1" customWidth="1"/>
    <col min="8" max="8" width="4.140625" bestFit="1" customWidth="1"/>
  </cols>
  <sheetData>
    <row r="1" spans="1:8">
      <c r="A1" s="10" t="s">
        <v>912</v>
      </c>
      <c r="B1" s="6"/>
      <c r="C1" s="6"/>
      <c r="D1" s="6"/>
      <c r="G1" s="11" t="s">
        <v>68</v>
      </c>
    </row>
    <row r="3" spans="1:8" s="3" customFormat="1">
      <c r="A3" s="7" t="s">
        <v>69</v>
      </c>
      <c r="E3" s="3" t="s">
        <v>5</v>
      </c>
      <c r="F3" s="15" t="s">
        <v>73</v>
      </c>
      <c r="G3" s="15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  <c r="F4" s="15"/>
      <c r="G4" s="15"/>
    </row>
    <row r="5" spans="1:8" hidden="1">
      <c r="A5" s="8" t="e">
        <f ca="1">_xll.DBRA("RXLTM1:Account",D5,"ALIAS English")</f>
        <v>#NAME?</v>
      </c>
      <c r="B5" s="1" t="s">
        <v>6</v>
      </c>
      <c r="C5" s="1" t="s">
        <v>83</v>
      </c>
      <c r="D5" s="1" t="s">
        <v>40</v>
      </c>
      <c r="E5" s="1" t="str">
        <f>LEFT(C5,4)&amp;"2"&amp;D5&amp;"00"</f>
        <v>03012173200</v>
      </c>
      <c r="F5" s="28" t="s">
        <v>85</v>
      </c>
      <c r="G5" s="28" t="s">
        <v>85</v>
      </c>
      <c r="H5" t="str">
        <f t="shared" ref="H5:H36" si="0">IF(AND(G5="",F5=""),"EMPTY","")</f>
        <v>EMPTY</v>
      </c>
    </row>
    <row r="6" spans="1:8" hidden="1">
      <c r="A6" s="8" t="e">
        <f ca="1">_xll.DBRA("RXLTM1:Account",D6,"ALIAS English")</f>
        <v>#NAME?</v>
      </c>
      <c r="B6" s="1" t="s">
        <v>23</v>
      </c>
      <c r="C6" s="1" t="s">
        <v>86</v>
      </c>
      <c r="D6" s="1" t="s">
        <v>40</v>
      </c>
      <c r="E6" s="1" t="str">
        <f t="shared" ref="E6:E22" si="1">LEFT(C6,4)&amp;"2"&amp;D6&amp;"00"</f>
        <v>03022173200</v>
      </c>
      <c r="F6" s="28" t="s">
        <v>85</v>
      </c>
      <c r="G6" s="28" t="s">
        <v>85</v>
      </c>
      <c r="H6" t="str">
        <f t="shared" si="0"/>
        <v>EMPTY</v>
      </c>
    </row>
    <row r="7" spans="1:8" hidden="1">
      <c r="A7" s="8" t="e">
        <f ca="1">_xll.DBRA("RXLTM1:Account",D7,"ALIAS English")</f>
        <v>#NAME?</v>
      </c>
      <c r="B7" s="1" t="s">
        <v>7</v>
      </c>
      <c r="C7" s="1" t="s">
        <v>88</v>
      </c>
      <c r="D7" s="1" t="s">
        <v>40</v>
      </c>
      <c r="E7" s="1" t="str">
        <f t="shared" si="1"/>
        <v>03032173200</v>
      </c>
      <c r="F7" s="28" t="s">
        <v>85</v>
      </c>
      <c r="G7" s="28" t="s">
        <v>85</v>
      </c>
      <c r="H7" t="str">
        <f t="shared" si="0"/>
        <v>EMPTY</v>
      </c>
    </row>
    <row r="8" spans="1:8" hidden="1">
      <c r="A8" s="8" t="e">
        <f ca="1">_xll.DBRA("RXLTM1:Account",D8,"ALIAS English")</f>
        <v>#NAME?</v>
      </c>
      <c r="B8" s="1" t="s">
        <v>8</v>
      </c>
      <c r="C8" s="1" t="s">
        <v>90</v>
      </c>
      <c r="D8" s="1" t="s">
        <v>40</v>
      </c>
      <c r="E8" s="1" t="str">
        <f t="shared" si="1"/>
        <v>03042173200</v>
      </c>
      <c r="F8" s="28" t="s">
        <v>85</v>
      </c>
      <c r="G8" s="28" t="s">
        <v>85</v>
      </c>
      <c r="H8" t="str">
        <f t="shared" si="0"/>
        <v>EMPTY</v>
      </c>
    </row>
    <row r="9" spans="1:8" hidden="1">
      <c r="A9" s="8" t="e">
        <f ca="1">_xll.DBRA("RXLTM1:Account",D9,"ALIAS English")</f>
        <v>#NAME?</v>
      </c>
      <c r="B9" s="1" t="s">
        <v>9</v>
      </c>
      <c r="C9" s="1" t="s">
        <v>92</v>
      </c>
      <c r="D9" s="1" t="s">
        <v>40</v>
      </c>
      <c r="E9" s="1" t="str">
        <f t="shared" si="1"/>
        <v>03052173200</v>
      </c>
      <c r="F9" s="28" t="s">
        <v>85</v>
      </c>
      <c r="G9" s="28" t="s">
        <v>85</v>
      </c>
      <c r="H9" t="str">
        <f t="shared" si="0"/>
        <v>EMPTY</v>
      </c>
    </row>
    <row r="10" spans="1:8" hidden="1">
      <c r="A10" s="8" t="e">
        <f ca="1">_xll.DBRA("RXLTM1:Account",D10,"ALIAS English")</f>
        <v>#NAME?</v>
      </c>
      <c r="B10" s="1" t="s">
        <v>10</v>
      </c>
      <c r="C10" s="1" t="s">
        <v>94</v>
      </c>
      <c r="D10" s="1" t="s">
        <v>40</v>
      </c>
      <c r="E10" s="1" t="str">
        <f t="shared" si="1"/>
        <v>03062173200</v>
      </c>
      <c r="F10" s="28" t="s">
        <v>85</v>
      </c>
      <c r="G10" s="28" t="s">
        <v>85</v>
      </c>
      <c r="H10" t="str">
        <f t="shared" si="0"/>
        <v>EMPTY</v>
      </c>
    </row>
    <row r="11" spans="1:8" hidden="1">
      <c r="A11" s="8" t="e">
        <f ca="1">_xll.DBRA("RXLTM1:Account",D11,"ALIAS English")</f>
        <v>#NAME?</v>
      </c>
      <c r="B11" s="1" t="s">
        <v>11</v>
      </c>
      <c r="C11" s="1" t="s">
        <v>96</v>
      </c>
      <c r="D11" s="1" t="s">
        <v>40</v>
      </c>
      <c r="E11" s="1" t="str">
        <f t="shared" si="1"/>
        <v>03082173200</v>
      </c>
      <c r="F11" s="28" t="s">
        <v>85</v>
      </c>
      <c r="G11" s="28" t="s">
        <v>85</v>
      </c>
      <c r="H11" t="str">
        <f t="shared" si="0"/>
        <v>EMPTY</v>
      </c>
    </row>
    <row r="12" spans="1:8" hidden="1">
      <c r="A12" s="8" t="e">
        <f ca="1">_xll.DBRA("RXLTM1:Account",D12,"ALIAS English")</f>
        <v>#NAME?</v>
      </c>
      <c r="B12" s="1" t="s">
        <v>12</v>
      </c>
      <c r="C12" s="1" t="s">
        <v>98</v>
      </c>
      <c r="D12" s="1" t="s">
        <v>40</v>
      </c>
      <c r="E12" s="1" t="str">
        <f t="shared" si="1"/>
        <v>03092173200</v>
      </c>
      <c r="F12" s="28" t="s">
        <v>85</v>
      </c>
      <c r="G12" s="28" t="s">
        <v>85</v>
      </c>
      <c r="H12" t="str">
        <f t="shared" si="0"/>
        <v>EMPTY</v>
      </c>
    </row>
    <row r="13" spans="1:8" hidden="1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40</v>
      </c>
      <c r="E13" s="1" t="str">
        <f t="shared" si="1"/>
        <v>03112173200</v>
      </c>
      <c r="F13" s="28" t="s">
        <v>85</v>
      </c>
      <c r="G13" s="28" t="s">
        <v>85</v>
      </c>
      <c r="H13" t="str">
        <f t="shared" si="0"/>
        <v>EMPTY</v>
      </c>
    </row>
    <row r="14" spans="1:8" hidden="1">
      <c r="A14" s="8" t="e">
        <f ca="1">_xll.DBRA("RXLTM1:Account",D14,"ALIAS English")</f>
        <v>#NAME?</v>
      </c>
      <c r="B14" s="1" t="s">
        <v>14</v>
      </c>
      <c r="C14" s="1" t="s">
        <v>101</v>
      </c>
      <c r="D14" s="1" t="s">
        <v>40</v>
      </c>
      <c r="E14" s="1" t="str">
        <f t="shared" si="1"/>
        <v>03212173200</v>
      </c>
      <c r="F14" s="28" t="s">
        <v>85</v>
      </c>
      <c r="G14" s="28" t="s">
        <v>85</v>
      </c>
      <c r="H14" t="str">
        <f t="shared" si="0"/>
        <v>EMPTY</v>
      </c>
    </row>
    <row r="15" spans="1:8" hidden="1">
      <c r="A15" s="8" t="e">
        <f ca="1">_xll.DBRA("RXLTM1:Account",D15,"ALIAS English")</f>
        <v>#NAME?</v>
      </c>
      <c r="B15" s="1" t="s">
        <v>15</v>
      </c>
      <c r="C15" s="1" t="s">
        <v>103</v>
      </c>
      <c r="D15" s="1" t="s">
        <v>40</v>
      </c>
      <c r="E15" s="1" t="str">
        <f t="shared" si="1"/>
        <v>03222173200</v>
      </c>
      <c r="F15" s="28" t="s">
        <v>85</v>
      </c>
      <c r="G15" s="28" t="s">
        <v>85</v>
      </c>
      <c r="H15" t="str">
        <f t="shared" si="0"/>
        <v>EMPTY</v>
      </c>
    </row>
    <row r="16" spans="1:8" hidden="1">
      <c r="A16" s="8" t="e">
        <f ca="1">_xll.DBRA("RXLTM1:Account",D16,"ALIAS English")</f>
        <v>#NAME?</v>
      </c>
      <c r="B16" s="1" t="s">
        <v>16</v>
      </c>
      <c r="C16" s="1" t="s">
        <v>105</v>
      </c>
      <c r="D16" s="1" t="s">
        <v>40</v>
      </c>
      <c r="E16" s="1" t="str">
        <f t="shared" si="1"/>
        <v>03232173200</v>
      </c>
      <c r="F16" s="28" t="s">
        <v>85</v>
      </c>
      <c r="G16" s="28" t="s">
        <v>85</v>
      </c>
      <c r="H16" t="str">
        <f t="shared" si="0"/>
        <v>EMPTY</v>
      </c>
    </row>
    <row r="17" spans="1:8" hidden="1">
      <c r="A17" s="8" t="e">
        <f ca="1">_xll.DBRA("RXLTM1:Account",D17,"ALIAS English")</f>
        <v>#NAME?</v>
      </c>
      <c r="B17" s="1" t="s">
        <v>17</v>
      </c>
      <c r="C17" s="1" t="s">
        <v>107</v>
      </c>
      <c r="D17" s="1" t="s">
        <v>40</v>
      </c>
      <c r="E17" s="1" t="str">
        <f t="shared" si="1"/>
        <v>03242173200</v>
      </c>
      <c r="F17" s="28" t="s">
        <v>85</v>
      </c>
      <c r="G17" s="28" t="s">
        <v>85</v>
      </c>
      <c r="H17" t="str">
        <f t="shared" si="0"/>
        <v>EMPTY</v>
      </c>
    </row>
    <row r="18" spans="1:8" hidden="1">
      <c r="A18" s="8" t="e">
        <f ca="1">_xll.DBRA("RXLTM1:Account",D18,"ALIAS English")</f>
        <v>#NAME?</v>
      </c>
      <c r="B18" s="1" t="s">
        <v>18</v>
      </c>
      <c r="C18" s="1" t="s">
        <v>109</v>
      </c>
      <c r="D18" s="1" t="s">
        <v>40</v>
      </c>
      <c r="E18" s="1" t="str">
        <f t="shared" si="1"/>
        <v>03252173200</v>
      </c>
      <c r="F18" s="28" t="s">
        <v>85</v>
      </c>
      <c r="G18" s="28" t="s">
        <v>85</v>
      </c>
      <c r="H18" t="str">
        <f t="shared" si="0"/>
        <v>EMPTY</v>
      </c>
    </row>
    <row r="19" spans="1:8">
      <c r="A19" s="8" t="e">
        <f ca="1">_xll.DBRA("RXLTM1:Account",D19,"ALIAS English")</f>
        <v>#NAME?</v>
      </c>
      <c r="B19" s="1" t="s">
        <v>19</v>
      </c>
      <c r="C19" s="1" t="s">
        <v>111</v>
      </c>
      <c r="D19" s="1" t="s">
        <v>40</v>
      </c>
      <c r="E19" s="1" t="str">
        <f t="shared" si="1"/>
        <v>03262173200</v>
      </c>
      <c r="F19" s="28">
        <v>1309.8900000000012</v>
      </c>
      <c r="G19" s="28" t="s">
        <v>85</v>
      </c>
      <c r="H19" t="str">
        <f t="shared" si="0"/>
        <v/>
      </c>
    </row>
    <row r="20" spans="1:8" hidden="1">
      <c r="A20" s="8" t="e">
        <f ca="1">_xll.DBRA("RXLTM1:Account",D20,"ALIAS English")</f>
        <v>#NAME?</v>
      </c>
      <c r="B20" s="1" t="s">
        <v>20</v>
      </c>
      <c r="C20" s="1" t="s">
        <v>113</v>
      </c>
      <c r="D20" s="1" t="s">
        <v>40</v>
      </c>
      <c r="E20" s="1" t="str">
        <f t="shared" si="1"/>
        <v>03282173200</v>
      </c>
      <c r="F20" s="28" t="s">
        <v>85</v>
      </c>
      <c r="G20" s="28" t="s">
        <v>85</v>
      </c>
      <c r="H20" t="str">
        <f t="shared" si="0"/>
        <v>EMPTY</v>
      </c>
    </row>
    <row r="21" spans="1:8" hidden="1">
      <c r="A21" s="8" t="e">
        <f ca="1">_xll.DBRA("RXLTM1:Account",D21,"ALIAS English")</f>
        <v>#NAME?</v>
      </c>
      <c r="B21" s="1" t="s">
        <v>21</v>
      </c>
      <c r="C21" s="1" t="s">
        <v>115</v>
      </c>
      <c r="D21" s="1" t="s">
        <v>40</v>
      </c>
      <c r="E21" s="1" t="str">
        <f t="shared" si="1"/>
        <v>03292173200</v>
      </c>
      <c r="F21" s="28" t="s">
        <v>85</v>
      </c>
      <c r="G21" s="28" t="s">
        <v>85</v>
      </c>
      <c r="H21" t="str">
        <f t="shared" si="0"/>
        <v>EMPTY</v>
      </c>
    </row>
    <row r="22" spans="1:8" hidden="1">
      <c r="A22" s="8" t="e">
        <f ca="1">_xll.DBRA("RXLTM1:Account",D22,"ALIAS English")</f>
        <v>#NAME?</v>
      </c>
      <c r="B22" s="1" t="s">
        <v>22</v>
      </c>
      <c r="C22" s="1" t="s">
        <v>117</v>
      </c>
      <c r="D22" s="1" t="s">
        <v>40</v>
      </c>
      <c r="E22" s="1" t="str">
        <f t="shared" si="1"/>
        <v>03302173200</v>
      </c>
      <c r="F22" s="28" t="s">
        <v>85</v>
      </c>
      <c r="G22" s="28" t="s">
        <v>85</v>
      </c>
      <c r="H22" t="str">
        <f t="shared" si="0"/>
        <v>EMPTY</v>
      </c>
    </row>
    <row r="23" spans="1:8" hidden="1">
      <c r="F23" s="28"/>
      <c r="G23" s="28"/>
      <c r="H23" t="str">
        <f t="shared" si="0"/>
        <v>EMPTY</v>
      </c>
    </row>
    <row r="24" spans="1:8" hidden="1">
      <c r="A24" s="8" t="e">
        <f ca="1">_xll.DBRA("RXLTM1:Account",D24,"ALIAS English")</f>
        <v>#NAME?</v>
      </c>
      <c r="B24" s="1" t="s">
        <v>6</v>
      </c>
      <c r="C24" s="1" t="s">
        <v>83</v>
      </c>
      <c r="D24" s="1" t="s">
        <v>80</v>
      </c>
      <c r="E24" s="1" t="str">
        <f>LEFT(C24,4)&amp;"2"&amp;D24&amp;"00"</f>
        <v>03012174200</v>
      </c>
      <c r="F24" s="28" t="s">
        <v>85</v>
      </c>
      <c r="G24" s="28" t="s">
        <v>85</v>
      </c>
      <c r="H24" t="str">
        <f t="shared" si="0"/>
        <v>EMPTY</v>
      </c>
    </row>
    <row r="25" spans="1:8" hidden="1">
      <c r="A25" s="8" t="e">
        <f ca="1">_xll.DBRA("RXLTM1:Account",D25,"ALIAS English")</f>
        <v>#NAME?</v>
      </c>
      <c r="B25" s="1" t="s">
        <v>23</v>
      </c>
      <c r="C25" s="1" t="s">
        <v>86</v>
      </c>
      <c r="D25" s="1" t="s">
        <v>80</v>
      </c>
      <c r="E25" s="1" t="str">
        <f t="shared" ref="E25:E41" si="2">LEFT(C25,4)&amp;"2"&amp;D25&amp;"00"</f>
        <v>03022174200</v>
      </c>
      <c r="F25" s="28" t="s">
        <v>85</v>
      </c>
      <c r="G25" s="28" t="s">
        <v>85</v>
      </c>
      <c r="H25" t="str">
        <f t="shared" si="0"/>
        <v>EMPTY</v>
      </c>
    </row>
    <row r="26" spans="1:8" hidden="1">
      <c r="A26" s="8" t="e">
        <f ca="1">_xll.DBRA("RXLTM1:Account",D26,"ALIAS English")</f>
        <v>#NAME?</v>
      </c>
      <c r="B26" s="1" t="s">
        <v>7</v>
      </c>
      <c r="C26" s="1" t="s">
        <v>88</v>
      </c>
      <c r="D26" s="1" t="s">
        <v>80</v>
      </c>
      <c r="E26" s="1" t="str">
        <f t="shared" si="2"/>
        <v>03032174200</v>
      </c>
      <c r="F26" s="28" t="s">
        <v>85</v>
      </c>
      <c r="G26" s="28" t="s">
        <v>85</v>
      </c>
      <c r="H26" t="str">
        <f t="shared" si="0"/>
        <v>EMPTY</v>
      </c>
    </row>
    <row r="27" spans="1:8" hidden="1">
      <c r="A27" s="8" t="e">
        <f ca="1">_xll.DBRA("RXLTM1:Account",D27,"ALIAS English")</f>
        <v>#NAME?</v>
      </c>
      <c r="B27" s="1" t="s">
        <v>8</v>
      </c>
      <c r="C27" s="1" t="s">
        <v>90</v>
      </c>
      <c r="D27" s="1" t="s">
        <v>80</v>
      </c>
      <c r="E27" s="1" t="str">
        <f t="shared" si="2"/>
        <v>03042174200</v>
      </c>
      <c r="F27" s="28" t="s">
        <v>85</v>
      </c>
      <c r="G27" s="28" t="s">
        <v>85</v>
      </c>
      <c r="H27" t="str">
        <f t="shared" si="0"/>
        <v>EMPTY</v>
      </c>
    </row>
    <row r="28" spans="1:8" hidden="1">
      <c r="A28" s="8" t="e">
        <f ca="1">_xll.DBRA("RXLTM1:Account",D28,"ALIAS English")</f>
        <v>#NAME?</v>
      </c>
      <c r="B28" s="1" t="s">
        <v>9</v>
      </c>
      <c r="C28" s="1" t="s">
        <v>92</v>
      </c>
      <c r="D28" s="1" t="s">
        <v>80</v>
      </c>
      <c r="E28" s="1" t="str">
        <f t="shared" si="2"/>
        <v>03052174200</v>
      </c>
      <c r="F28" s="28" t="s">
        <v>85</v>
      </c>
      <c r="G28" s="28" t="s">
        <v>85</v>
      </c>
      <c r="H28" t="str">
        <f t="shared" si="0"/>
        <v>EMPTY</v>
      </c>
    </row>
    <row r="29" spans="1:8" hidden="1">
      <c r="A29" s="8" t="e">
        <f ca="1">_xll.DBRA("RXLTM1:Account",D29,"ALIAS English")</f>
        <v>#NAME?</v>
      </c>
      <c r="B29" s="1" t="s">
        <v>10</v>
      </c>
      <c r="C29" s="1" t="s">
        <v>94</v>
      </c>
      <c r="D29" s="1" t="s">
        <v>80</v>
      </c>
      <c r="E29" s="1" t="str">
        <f t="shared" si="2"/>
        <v>03062174200</v>
      </c>
      <c r="F29" s="28" t="s">
        <v>85</v>
      </c>
      <c r="G29" s="28" t="s">
        <v>85</v>
      </c>
      <c r="H29" t="str">
        <f t="shared" si="0"/>
        <v>EMPTY</v>
      </c>
    </row>
    <row r="30" spans="1:8" hidden="1">
      <c r="A30" s="8" t="e">
        <f ca="1">_xll.DBRA("RXLTM1:Account",D30,"ALIAS English")</f>
        <v>#NAME?</v>
      </c>
      <c r="B30" s="1" t="s">
        <v>11</v>
      </c>
      <c r="C30" s="1" t="s">
        <v>96</v>
      </c>
      <c r="D30" s="1" t="s">
        <v>80</v>
      </c>
      <c r="E30" s="1" t="str">
        <f t="shared" si="2"/>
        <v>03082174200</v>
      </c>
      <c r="F30" s="28" t="s">
        <v>85</v>
      </c>
      <c r="G30" s="28" t="s">
        <v>85</v>
      </c>
      <c r="H30" t="str">
        <f t="shared" si="0"/>
        <v>EMPTY</v>
      </c>
    </row>
    <row r="31" spans="1:8" hidden="1">
      <c r="A31" s="8" t="e">
        <f ca="1">_xll.DBRA("RXLTM1:Account",D31,"ALIAS English")</f>
        <v>#NAME?</v>
      </c>
      <c r="B31" s="1" t="s">
        <v>12</v>
      </c>
      <c r="C31" s="1" t="s">
        <v>98</v>
      </c>
      <c r="D31" s="1" t="s">
        <v>80</v>
      </c>
      <c r="E31" s="1" t="str">
        <f t="shared" si="2"/>
        <v>03092174200</v>
      </c>
      <c r="F31" s="28" t="s">
        <v>85</v>
      </c>
      <c r="G31" s="28" t="s">
        <v>85</v>
      </c>
      <c r="H31" t="str">
        <f t="shared" si="0"/>
        <v>EMPTY</v>
      </c>
    </row>
    <row r="32" spans="1:8" hidden="1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80</v>
      </c>
      <c r="E32" s="1" t="str">
        <f t="shared" si="2"/>
        <v>03112174200</v>
      </c>
      <c r="F32" s="28" t="s">
        <v>85</v>
      </c>
      <c r="G32" s="28" t="s">
        <v>85</v>
      </c>
      <c r="H32" t="str">
        <f t="shared" si="0"/>
        <v>EMPTY</v>
      </c>
    </row>
    <row r="33" spans="1:8" hidden="1">
      <c r="A33" s="8" t="e">
        <f ca="1">_xll.DBRA("RXLTM1:Account",D33,"ALIAS English")</f>
        <v>#NAME?</v>
      </c>
      <c r="B33" s="1" t="s">
        <v>14</v>
      </c>
      <c r="C33" s="1" t="s">
        <v>101</v>
      </c>
      <c r="D33" s="1" t="s">
        <v>80</v>
      </c>
      <c r="E33" s="1" t="str">
        <f t="shared" si="2"/>
        <v>03212174200</v>
      </c>
      <c r="F33" s="28" t="s">
        <v>85</v>
      </c>
      <c r="G33" s="28" t="s">
        <v>85</v>
      </c>
      <c r="H33" t="str">
        <f t="shared" si="0"/>
        <v>EMPTY</v>
      </c>
    </row>
    <row r="34" spans="1:8" hidden="1">
      <c r="A34" s="8" t="e">
        <f ca="1">_xll.DBRA("RXLTM1:Account",D34,"ALIAS English")</f>
        <v>#NAME?</v>
      </c>
      <c r="B34" s="1" t="s">
        <v>15</v>
      </c>
      <c r="C34" s="1" t="s">
        <v>103</v>
      </c>
      <c r="D34" s="1" t="s">
        <v>80</v>
      </c>
      <c r="E34" s="1" t="str">
        <f t="shared" si="2"/>
        <v>03222174200</v>
      </c>
      <c r="F34" s="28" t="s">
        <v>85</v>
      </c>
      <c r="G34" s="28" t="s">
        <v>85</v>
      </c>
      <c r="H34" t="str">
        <f t="shared" si="0"/>
        <v>EMPTY</v>
      </c>
    </row>
    <row r="35" spans="1:8" hidden="1">
      <c r="A35" s="8" t="e">
        <f ca="1">_xll.DBRA("RXLTM1:Account",D35,"ALIAS English")</f>
        <v>#NAME?</v>
      </c>
      <c r="B35" s="1" t="s">
        <v>16</v>
      </c>
      <c r="C35" s="1" t="s">
        <v>105</v>
      </c>
      <c r="D35" s="1" t="s">
        <v>80</v>
      </c>
      <c r="E35" s="1" t="str">
        <f t="shared" si="2"/>
        <v>03232174200</v>
      </c>
      <c r="F35" s="28" t="s">
        <v>85</v>
      </c>
      <c r="G35" s="28" t="s">
        <v>85</v>
      </c>
      <c r="H35" t="str">
        <f t="shared" si="0"/>
        <v>EMPTY</v>
      </c>
    </row>
    <row r="36" spans="1:8" hidden="1">
      <c r="A36" s="8" t="e">
        <f ca="1">_xll.DBRA("RXLTM1:Account",D36,"ALIAS English")</f>
        <v>#NAME?</v>
      </c>
      <c r="B36" s="1" t="s">
        <v>17</v>
      </c>
      <c r="C36" s="1" t="s">
        <v>107</v>
      </c>
      <c r="D36" s="1" t="s">
        <v>80</v>
      </c>
      <c r="E36" s="1" t="str">
        <f t="shared" si="2"/>
        <v>03242174200</v>
      </c>
      <c r="F36" s="28" t="s">
        <v>85</v>
      </c>
      <c r="G36" s="28" t="s">
        <v>85</v>
      </c>
      <c r="H36" t="str">
        <f t="shared" si="0"/>
        <v>EMPTY</v>
      </c>
    </row>
    <row r="37" spans="1:8" hidden="1">
      <c r="A37" s="8" t="e">
        <f ca="1">_xll.DBRA("RXLTM1:Account",D37,"ALIAS English")</f>
        <v>#NAME?</v>
      </c>
      <c r="B37" s="1" t="s">
        <v>18</v>
      </c>
      <c r="C37" s="1" t="s">
        <v>109</v>
      </c>
      <c r="D37" s="1" t="s">
        <v>80</v>
      </c>
      <c r="E37" s="1" t="str">
        <f t="shared" si="2"/>
        <v>03252174200</v>
      </c>
      <c r="F37" s="28" t="s">
        <v>85</v>
      </c>
      <c r="G37" s="28" t="s">
        <v>85</v>
      </c>
      <c r="H37" t="str">
        <f t="shared" ref="H37:H68" si="3">IF(AND(G37="",F37=""),"EMPTY","")</f>
        <v>EMPTY</v>
      </c>
    </row>
    <row r="38" spans="1:8" hidden="1">
      <c r="A38" s="8" t="e">
        <f ca="1">_xll.DBRA("RXLTM1:Account",D38,"ALIAS English")</f>
        <v>#NAME?</v>
      </c>
      <c r="B38" s="1" t="s">
        <v>19</v>
      </c>
      <c r="C38" s="1" t="s">
        <v>111</v>
      </c>
      <c r="D38" s="1" t="s">
        <v>80</v>
      </c>
      <c r="E38" s="1" t="str">
        <f t="shared" si="2"/>
        <v>03262174200</v>
      </c>
      <c r="F38" s="28" t="s">
        <v>85</v>
      </c>
      <c r="G38" s="28" t="s">
        <v>85</v>
      </c>
      <c r="H38" t="str">
        <f t="shared" si="3"/>
        <v>EMPTY</v>
      </c>
    </row>
    <row r="39" spans="1:8" hidden="1">
      <c r="A39" s="8" t="e">
        <f ca="1">_xll.DBRA("RXLTM1:Account",D39,"ALIAS English")</f>
        <v>#NAME?</v>
      </c>
      <c r="B39" s="1" t="s">
        <v>20</v>
      </c>
      <c r="C39" s="1" t="s">
        <v>113</v>
      </c>
      <c r="D39" s="1" t="s">
        <v>80</v>
      </c>
      <c r="E39" s="1" t="str">
        <f t="shared" si="2"/>
        <v>03282174200</v>
      </c>
      <c r="F39" s="28" t="s">
        <v>85</v>
      </c>
      <c r="G39" s="28" t="s">
        <v>85</v>
      </c>
      <c r="H39" t="str">
        <f t="shared" si="3"/>
        <v>EMPTY</v>
      </c>
    </row>
    <row r="40" spans="1:8" hidden="1">
      <c r="A40" s="8" t="e">
        <f ca="1">_xll.DBRA("RXLTM1:Account",D40,"ALIAS English")</f>
        <v>#NAME?</v>
      </c>
      <c r="B40" s="1" t="s">
        <v>21</v>
      </c>
      <c r="C40" s="1" t="s">
        <v>115</v>
      </c>
      <c r="D40" s="1" t="s">
        <v>80</v>
      </c>
      <c r="E40" s="1" t="str">
        <f t="shared" si="2"/>
        <v>03292174200</v>
      </c>
      <c r="F40" s="28" t="s">
        <v>85</v>
      </c>
      <c r="G40" s="28" t="s">
        <v>85</v>
      </c>
      <c r="H40" t="str">
        <f t="shared" si="3"/>
        <v>EMPTY</v>
      </c>
    </row>
    <row r="41" spans="1:8" hidden="1">
      <c r="A41" s="8" t="e">
        <f ca="1">_xll.DBRA("RXLTM1:Account",D41,"ALIAS English")</f>
        <v>#NAME?</v>
      </c>
      <c r="B41" s="1" t="s">
        <v>22</v>
      </c>
      <c r="C41" s="1" t="s">
        <v>117</v>
      </c>
      <c r="D41" s="1" t="s">
        <v>80</v>
      </c>
      <c r="E41" s="1" t="str">
        <f t="shared" si="2"/>
        <v>03302174200</v>
      </c>
      <c r="F41" s="28" t="s">
        <v>85</v>
      </c>
      <c r="G41" s="28" t="s">
        <v>85</v>
      </c>
      <c r="H41" t="str">
        <f t="shared" si="3"/>
        <v>EMPTY</v>
      </c>
    </row>
    <row r="42" spans="1:8" hidden="1">
      <c r="F42" s="28"/>
      <c r="G42" s="28"/>
      <c r="H42" t="str">
        <f t="shared" si="3"/>
        <v>EMPTY</v>
      </c>
    </row>
    <row r="43" spans="1:8">
      <c r="A43" s="8" t="e">
        <f ca="1">_xll.DBRA("RXLTM1:Account",D43,"ALIAS English")</f>
        <v>#NAME?</v>
      </c>
      <c r="B43" s="1" t="s">
        <v>6</v>
      </c>
      <c r="C43" s="1" t="s">
        <v>83</v>
      </c>
      <c r="D43" s="1" t="s">
        <v>38</v>
      </c>
      <c r="E43" s="1" t="str">
        <f>LEFT(C43,4)&amp;"2"&amp;D43&amp;"00"</f>
        <v>03012175200</v>
      </c>
      <c r="F43" s="28">
        <v>178.51000000000022</v>
      </c>
      <c r="G43" s="28" t="s">
        <v>85</v>
      </c>
      <c r="H43" t="str">
        <f t="shared" si="3"/>
        <v/>
      </c>
    </row>
    <row r="44" spans="1:8">
      <c r="A44" s="8" t="e">
        <f ca="1">_xll.DBRA("RXLTM1:Account",D44,"ALIAS English")</f>
        <v>#NAME?</v>
      </c>
      <c r="B44" s="1" t="s">
        <v>23</v>
      </c>
      <c r="C44" s="1" t="s">
        <v>86</v>
      </c>
      <c r="D44" s="1" t="s">
        <v>38</v>
      </c>
      <c r="E44" s="1" t="str">
        <f t="shared" ref="E44:E60" si="4">LEFT(C44,4)&amp;"2"&amp;D44&amp;"00"</f>
        <v>03022175200</v>
      </c>
      <c r="F44" s="28">
        <v>1102.0299999999988</v>
      </c>
      <c r="G44" s="28" t="s">
        <v>85</v>
      </c>
      <c r="H44" t="str">
        <f t="shared" si="3"/>
        <v/>
      </c>
    </row>
    <row r="45" spans="1:8">
      <c r="A45" s="8" t="e">
        <f ca="1">_xll.DBRA("RXLTM1:Account",D45,"ALIAS English")</f>
        <v>#NAME?</v>
      </c>
      <c r="B45" s="1" t="s">
        <v>7</v>
      </c>
      <c r="C45" s="1" t="s">
        <v>88</v>
      </c>
      <c r="D45" s="1" t="s">
        <v>38</v>
      </c>
      <c r="E45" s="1" t="str">
        <f t="shared" si="4"/>
        <v>03032175200</v>
      </c>
      <c r="F45" s="28">
        <v>807.03000000000065</v>
      </c>
      <c r="G45" s="28" t="s">
        <v>85</v>
      </c>
      <c r="H45" t="str">
        <f t="shared" si="3"/>
        <v/>
      </c>
    </row>
    <row r="46" spans="1:8" hidden="1">
      <c r="A46" s="8" t="e">
        <f ca="1">_xll.DBRA("RXLTM1:Account",D46,"ALIAS English")</f>
        <v>#NAME?</v>
      </c>
      <c r="B46" s="1" t="s">
        <v>8</v>
      </c>
      <c r="C46" s="1" t="s">
        <v>90</v>
      </c>
      <c r="D46" s="1" t="s">
        <v>38</v>
      </c>
      <c r="E46" s="1" t="str">
        <f t="shared" si="4"/>
        <v>03042175200</v>
      </c>
      <c r="F46" s="28" t="s">
        <v>85</v>
      </c>
      <c r="G46" s="28" t="s">
        <v>85</v>
      </c>
      <c r="H46" t="str">
        <f t="shared" si="3"/>
        <v>EMPTY</v>
      </c>
    </row>
    <row r="47" spans="1:8">
      <c r="A47" s="8" t="e">
        <f ca="1">_xll.DBRA("RXLTM1:Account",D47,"ALIAS English")</f>
        <v>#NAME?</v>
      </c>
      <c r="B47" s="1" t="s">
        <v>9</v>
      </c>
      <c r="C47" s="1" t="s">
        <v>92</v>
      </c>
      <c r="D47" s="1" t="s">
        <v>38</v>
      </c>
      <c r="E47" s="1" t="str">
        <f t="shared" si="4"/>
        <v>03052175200</v>
      </c>
      <c r="F47" s="28">
        <v>950.87999999999738</v>
      </c>
      <c r="G47" s="28" t="s">
        <v>85</v>
      </c>
      <c r="H47" t="str">
        <f t="shared" si="3"/>
        <v/>
      </c>
    </row>
    <row r="48" spans="1:8">
      <c r="A48" s="8" t="e">
        <f ca="1">_xll.DBRA("RXLTM1:Account",D48,"ALIAS English")</f>
        <v>#NAME?</v>
      </c>
      <c r="B48" s="1" t="s">
        <v>10</v>
      </c>
      <c r="C48" s="1" t="s">
        <v>94</v>
      </c>
      <c r="D48" s="1" t="s">
        <v>38</v>
      </c>
      <c r="E48" s="1" t="str">
        <f t="shared" si="4"/>
        <v>03062175200</v>
      </c>
      <c r="F48" s="28">
        <v>168.89000000000124</v>
      </c>
      <c r="G48" s="28" t="s">
        <v>85</v>
      </c>
      <c r="H48" t="str">
        <f t="shared" si="3"/>
        <v/>
      </c>
    </row>
    <row r="49" spans="1:8">
      <c r="A49" s="8" t="e">
        <f ca="1">_xll.DBRA("RXLTM1:Account",D49,"ALIAS English")</f>
        <v>#NAME?</v>
      </c>
      <c r="B49" s="1" t="s">
        <v>11</v>
      </c>
      <c r="C49" s="1" t="s">
        <v>96</v>
      </c>
      <c r="D49" s="1" t="s">
        <v>38</v>
      </c>
      <c r="E49" s="1" t="str">
        <f t="shared" si="4"/>
        <v>03082175200</v>
      </c>
      <c r="F49" s="28">
        <v>906.97000000000116</v>
      </c>
      <c r="G49" s="28" t="s">
        <v>85</v>
      </c>
      <c r="H49" t="str">
        <f t="shared" si="3"/>
        <v/>
      </c>
    </row>
    <row r="50" spans="1:8">
      <c r="A50" s="8" t="e">
        <f ca="1">_xll.DBRA("RXLTM1:Account",D50,"ALIAS English")</f>
        <v>#NAME?</v>
      </c>
      <c r="B50" s="1" t="s">
        <v>12</v>
      </c>
      <c r="C50" s="1" t="s">
        <v>98</v>
      </c>
      <c r="D50" s="1" t="s">
        <v>38</v>
      </c>
      <c r="E50" s="1" t="str">
        <f t="shared" si="4"/>
        <v>03092175200</v>
      </c>
      <c r="F50" s="28">
        <v>124.05000000000018</v>
      </c>
      <c r="G50" s="28" t="s">
        <v>85</v>
      </c>
      <c r="H50" t="str">
        <f t="shared" si="3"/>
        <v/>
      </c>
    </row>
    <row r="51" spans="1:8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38</v>
      </c>
      <c r="E51" s="1" t="str">
        <f t="shared" si="4"/>
        <v>03112175200</v>
      </c>
      <c r="F51" s="28" t="s">
        <v>85</v>
      </c>
      <c r="G51" s="28">
        <v>107238.19</v>
      </c>
      <c r="H51" t="str">
        <f t="shared" si="3"/>
        <v/>
      </c>
    </row>
    <row r="52" spans="1:8">
      <c r="A52" s="8" t="e">
        <f ca="1">_xll.DBRA("RXLTM1:Account",D52,"ALIAS English")</f>
        <v>#NAME?</v>
      </c>
      <c r="B52" s="1" t="s">
        <v>14</v>
      </c>
      <c r="C52" s="1" t="s">
        <v>101</v>
      </c>
      <c r="D52" s="1" t="s">
        <v>38</v>
      </c>
      <c r="E52" s="1" t="str">
        <f t="shared" si="4"/>
        <v>03212175200</v>
      </c>
      <c r="F52" s="28" t="s">
        <v>85</v>
      </c>
      <c r="G52" s="28">
        <v>104.81000000001222</v>
      </c>
      <c r="H52" t="str">
        <f t="shared" si="3"/>
        <v/>
      </c>
    </row>
    <row r="53" spans="1:8">
      <c r="A53" s="8" t="e">
        <f ca="1">_xll.DBRA("RXLTM1:Account",D53,"ALIAS English")</f>
        <v>#NAME?</v>
      </c>
      <c r="B53" s="1" t="s">
        <v>15</v>
      </c>
      <c r="C53" s="1" t="s">
        <v>103</v>
      </c>
      <c r="D53" s="1" t="s">
        <v>38</v>
      </c>
      <c r="E53" s="1" t="str">
        <f t="shared" si="4"/>
        <v>03222175200</v>
      </c>
      <c r="F53" s="28">
        <v>357.14999999999418</v>
      </c>
      <c r="G53" s="28" t="s">
        <v>85</v>
      </c>
      <c r="H53" t="str">
        <f t="shared" si="3"/>
        <v/>
      </c>
    </row>
    <row r="54" spans="1:8">
      <c r="A54" s="8" t="e">
        <f ca="1">_xll.DBRA("RXLTM1:Account",D54,"ALIAS English")</f>
        <v>#NAME?</v>
      </c>
      <c r="B54" s="1" t="s">
        <v>16</v>
      </c>
      <c r="C54" s="1" t="s">
        <v>105</v>
      </c>
      <c r="D54" s="1" t="s">
        <v>38</v>
      </c>
      <c r="E54" s="1" t="str">
        <f t="shared" si="4"/>
        <v>03232175200</v>
      </c>
      <c r="F54" s="28" t="s">
        <v>85</v>
      </c>
      <c r="G54" s="28">
        <v>21.040000000000873</v>
      </c>
      <c r="H54" t="str">
        <f t="shared" si="3"/>
        <v/>
      </c>
    </row>
    <row r="55" spans="1:8">
      <c r="A55" s="8" t="e">
        <f ca="1">_xll.DBRA("RXLTM1:Account",D55,"ALIAS English")</f>
        <v>#NAME?</v>
      </c>
      <c r="B55" s="1" t="s">
        <v>17</v>
      </c>
      <c r="C55" s="1" t="s">
        <v>107</v>
      </c>
      <c r="D55" s="1" t="s">
        <v>38</v>
      </c>
      <c r="E55" s="1" t="str">
        <f t="shared" si="4"/>
        <v>03242175200</v>
      </c>
      <c r="F55" s="28">
        <v>204.14999999999782</v>
      </c>
      <c r="G55" s="28" t="s">
        <v>85</v>
      </c>
      <c r="H55" t="str">
        <f t="shared" si="3"/>
        <v/>
      </c>
    </row>
    <row r="56" spans="1:8">
      <c r="A56" s="8" t="e">
        <f ca="1">_xll.DBRA("RXLTM1:Account",D56,"ALIAS English")</f>
        <v>#NAME?</v>
      </c>
      <c r="B56" s="1" t="s">
        <v>18</v>
      </c>
      <c r="C56" s="1" t="s">
        <v>109</v>
      </c>
      <c r="D56" s="1" t="s">
        <v>38</v>
      </c>
      <c r="E56" s="1" t="str">
        <f t="shared" si="4"/>
        <v>03252175200</v>
      </c>
      <c r="F56" s="28">
        <v>1983.7900000000081</v>
      </c>
      <c r="G56" s="28" t="s">
        <v>85</v>
      </c>
      <c r="H56" t="str">
        <f t="shared" si="3"/>
        <v/>
      </c>
    </row>
    <row r="57" spans="1:8">
      <c r="A57" s="8" t="e">
        <f ca="1">_xll.DBRA("RXLTM1:Account",D57,"ALIAS English")</f>
        <v>#NAME?</v>
      </c>
      <c r="B57" s="1" t="s">
        <v>19</v>
      </c>
      <c r="C57" s="1" t="s">
        <v>111</v>
      </c>
      <c r="D57" s="1" t="s">
        <v>38</v>
      </c>
      <c r="E57" s="1" t="str">
        <f t="shared" si="4"/>
        <v>03262175200</v>
      </c>
      <c r="F57" s="28">
        <v>3065.7600000000093</v>
      </c>
      <c r="G57" s="28" t="s">
        <v>85</v>
      </c>
      <c r="H57" t="str">
        <f t="shared" si="3"/>
        <v/>
      </c>
    </row>
    <row r="58" spans="1:8">
      <c r="A58" s="8" t="e">
        <f ca="1">_xll.DBRA("RXLTM1:Account",D58,"ALIAS English")</f>
        <v>#NAME?</v>
      </c>
      <c r="B58" s="1" t="s">
        <v>20</v>
      </c>
      <c r="C58" s="1" t="s">
        <v>113</v>
      </c>
      <c r="D58" s="1" t="s">
        <v>38</v>
      </c>
      <c r="E58" s="1" t="str">
        <f t="shared" si="4"/>
        <v>03282175200</v>
      </c>
      <c r="F58" s="28">
        <v>2080.8300000000017</v>
      </c>
      <c r="G58" s="28" t="s">
        <v>85</v>
      </c>
      <c r="H58" t="str">
        <f t="shared" si="3"/>
        <v/>
      </c>
    </row>
    <row r="59" spans="1:8">
      <c r="A59" s="8" t="e">
        <f ca="1">_xll.DBRA("RXLTM1:Account",D59,"ALIAS English")</f>
        <v>#NAME?</v>
      </c>
      <c r="B59" s="1" t="s">
        <v>21</v>
      </c>
      <c r="C59" s="1" t="s">
        <v>115</v>
      </c>
      <c r="D59" s="1" t="s">
        <v>38</v>
      </c>
      <c r="E59" s="1" t="str">
        <f t="shared" si="4"/>
        <v>03292175200</v>
      </c>
      <c r="F59" s="28">
        <v>4775.4799999999959</v>
      </c>
      <c r="G59" s="28" t="s">
        <v>85</v>
      </c>
      <c r="H59" t="str">
        <f t="shared" si="3"/>
        <v/>
      </c>
    </row>
    <row r="60" spans="1:8">
      <c r="A60" s="8" t="e">
        <f ca="1">_xll.DBRA("RXLTM1:Account",D60,"ALIAS English")</f>
        <v>#NAME?</v>
      </c>
      <c r="B60" s="1" t="s">
        <v>22</v>
      </c>
      <c r="C60" s="1" t="s">
        <v>117</v>
      </c>
      <c r="D60" s="1" t="s">
        <v>38</v>
      </c>
      <c r="E60" s="1" t="str">
        <f t="shared" si="4"/>
        <v>03302175200</v>
      </c>
      <c r="F60" s="28">
        <v>330.42000000000007</v>
      </c>
      <c r="G60" s="28" t="s">
        <v>85</v>
      </c>
      <c r="H60" t="str">
        <f t="shared" si="3"/>
        <v/>
      </c>
    </row>
    <row r="61" spans="1:8" hidden="1">
      <c r="F61" s="28"/>
      <c r="G61" s="28"/>
      <c r="H61" t="str">
        <f t="shared" si="3"/>
        <v>EMPTY</v>
      </c>
    </row>
    <row r="62" spans="1:8" hidden="1">
      <c r="A62" s="8" t="e">
        <f ca="1">_xll.DBRA("RXLTM1:Account",D62,"ALIAS English")</f>
        <v>#NAME?</v>
      </c>
      <c r="B62" s="1" t="s">
        <v>6</v>
      </c>
      <c r="C62" s="1" t="s">
        <v>83</v>
      </c>
      <c r="D62" s="1" t="s">
        <v>36</v>
      </c>
      <c r="E62" s="1" t="str">
        <f>LEFT(C62,4)&amp;"2"&amp;D62&amp;"00"</f>
        <v>03012176200</v>
      </c>
      <c r="F62" s="28" t="s">
        <v>85</v>
      </c>
      <c r="G62" s="28" t="s">
        <v>85</v>
      </c>
      <c r="H62" t="str">
        <f t="shared" si="3"/>
        <v>EMPTY</v>
      </c>
    </row>
    <row r="63" spans="1:8" hidden="1">
      <c r="A63" s="8" t="e">
        <f ca="1">_xll.DBRA("RXLTM1:Account",D63,"ALIAS English")</f>
        <v>#NAME?</v>
      </c>
      <c r="B63" s="1" t="s">
        <v>23</v>
      </c>
      <c r="C63" s="1" t="s">
        <v>86</v>
      </c>
      <c r="D63" s="1" t="s">
        <v>36</v>
      </c>
      <c r="E63" s="1" t="str">
        <f t="shared" ref="E63:E79" si="5">LEFT(C63,4)&amp;"2"&amp;D63&amp;"00"</f>
        <v>03022176200</v>
      </c>
      <c r="F63" s="28" t="s">
        <v>85</v>
      </c>
      <c r="G63" s="28" t="s">
        <v>85</v>
      </c>
      <c r="H63" t="str">
        <f t="shared" si="3"/>
        <v>EMPTY</v>
      </c>
    </row>
    <row r="64" spans="1:8" hidden="1">
      <c r="A64" s="8" t="e">
        <f ca="1">_xll.DBRA("RXLTM1:Account",D64,"ALIAS English")</f>
        <v>#NAME?</v>
      </c>
      <c r="B64" s="1" t="s">
        <v>7</v>
      </c>
      <c r="C64" s="1" t="s">
        <v>88</v>
      </c>
      <c r="D64" s="1" t="s">
        <v>36</v>
      </c>
      <c r="E64" s="1" t="str">
        <f t="shared" si="5"/>
        <v>03032176200</v>
      </c>
      <c r="F64" s="28" t="s">
        <v>85</v>
      </c>
      <c r="G64" s="28" t="s">
        <v>85</v>
      </c>
      <c r="H64" t="str">
        <f t="shared" si="3"/>
        <v>EMPTY</v>
      </c>
    </row>
    <row r="65" spans="1:8" hidden="1">
      <c r="A65" s="8" t="e">
        <f ca="1">_xll.DBRA("RXLTM1:Account",D65,"ALIAS English")</f>
        <v>#NAME?</v>
      </c>
      <c r="B65" s="1" t="s">
        <v>8</v>
      </c>
      <c r="C65" s="1" t="s">
        <v>90</v>
      </c>
      <c r="D65" s="1" t="s">
        <v>36</v>
      </c>
      <c r="E65" s="1" t="str">
        <f t="shared" si="5"/>
        <v>03042176200</v>
      </c>
      <c r="F65" s="28" t="s">
        <v>85</v>
      </c>
      <c r="G65" s="28" t="s">
        <v>85</v>
      </c>
      <c r="H65" t="str">
        <f t="shared" si="3"/>
        <v>EMPTY</v>
      </c>
    </row>
    <row r="66" spans="1:8" hidden="1">
      <c r="A66" s="8" t="e">
        <f ca="1">_xll.DBRA("RXLTM1:Account",D66,"ALIAS English")</f>
        <v>#NAME?</v>
      </c>
      <c r="B66" s="1" t="s">
        <v>9</v>
      </c>
      <c r="C66" s="1" t="s">
        <v>92</v>
      </c>
      <c r="D66" s="1" t="s">
        <v>36</v>
      </c>
      <c r="E66" s="1" t="str">
        <f t="shared" si="5"/>
        <v>03052176200</v>
      </c>
      <c r="F66" s="28" t="s">
        <v>85</v>
      </c>
      <c r="G66" s="28" t="s">
        <v>85</v>
      </c>
      <c r="H66" t="str">
        <f t="shared" si="3"/>
        <v>EMPTY</v>
      </c>
    </row>
    <row r="67" spans="1:8" hidden="1">
      <c r="A67" s="8" t="e">
        <f ca="1">_xll.DBRA("RXLTM1:Account",D67,"ALIAS English")</f>
        <v>#NAME?</v>
      </c>
      <c r="B67" s="1" t="s">
        <v>10</v>
      </c>
      <c r="C67" s="1" t="s">
        <v>94</v>
      </c>
      <c r="D67" s="1" t="s">
        <v>36</v>
      </c>
      <c r="E67" s="1" t="str">
        <f t="shared" si="5"/>
        <v>03062176200</v>
      </c>
      <c r="F67" s="28" t="s">
        <v>85</v>
      </c>
      <c r="G67" s="28" t="s">
        <v>85</v>
      </c>
      <c r="H67" t="str">
        <f t="shared" si="3"/>
        <v>EMPTY</v>
      </c>
    </row>
    <row r="68" spans="1:8" hidden="1">
      <c r="A68" s="8" t="e">
        <f ca="1">_xll.DBRA("RXLTM1:Account",D68,"ALIAS English")</f>
        <v>#NAME?</v>
      </c>
      <c r="B68" s="1" t="s">
        <v>11</v>
      </c>
      <c r="C68" s="1" t="s">
        <v>96</v>
      </c>
      <c r="D68" s="1" t="s">
        <v>36</v>
      </c>
      <c r="E68" s="1" t="str">
        <f t="shared" si="5"/>
        <v>03082176200</v>
      </c>
      <c r="F68" s="28" t="s">
        <v>85</v>
      </c>
      <c r="G68" s="28" t="s">
        <v>85</v>
      </c>
      <c r="H68" t="str">
        <f t="shared" si="3"/>
        <v>EMPTY</v>
      </c>
    </row>
    <row r="69" spans="1:8" hidden="1">
      <c r="A69" s="8" t="e">
        <f ca="1">_xll.DBRA("RXLTM1:Account",D69,"ALIAS English")</f>
        <v>#NAME?</v>
      </c>
      <c r="B69" s="1" t="s">
        <v>12</v>
      </c>
      <c r="C69" s="1" t="s">
        <v>98</v>
      </c>
      <c r="D69" s="1" t="s">
        <v>36</v>
      </c>
      <c r="E69" s="1" t="str">
        <f t="shared" si="5"/>
        <v>03092176200</v>
      </c>
      <c r="F69" s="28" t="s">
        <v>85</v>
      </c>
      <c r="G69" s="28" t="s">
        <v>85</v>
      </c>
      <c r="H69" t="str">
        <f t="shared" ref="H69:H100" si="6">IF(AND(G69="",F69=""),"EMPTY","")</f>
        <v>EMPTY</v>
      </c>
    </row>
    <row r="70" spans="1:8" hidden="1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36</v>
      </c>
      <c r="E70" s="1" t="str">
        <f t="shared" si="5"/>
        <v>03112176200</v>
      </c>
      <c r="F70" s="28" t="s">
        <v>85</v>
      </c>
      <c r="G70" s="28" t="s">
        <v>85</v>
      </c>
      <c r="H70" t="str">
        <f t="shared" si="6"/>
        <v>EMPTY</v>
      </c>
    </row>
    <row r="71" spans="1:8" hidden="1">
      <c r="A71" s="8" t="e">
        <f ca="1">_xll.DBRA("RXLTM1:Account",D71,"ALIAS English")</f>
        <v>#NAME?</v>
      </c>
      <c r="B71" s="1" t="s">
        <v>14</v>
      </c>
      <c r="C71" s="1" t="s">
        <v>101</v>
      </c>
      <c r="D71" s="1" t="s">
        <v>36</v>
      </c>
      <c r="E71" s="1" t="str">
        <f t="shared" si="5"/>
        <v>03212176200</v>
      </c>
      <c r="F71" s="28" t="s">
        <v>85</v>
      </c>
      <c r="G71" s="28" t="s">
        <v>85</v>
      </c>
      <c r="H71" t="str">
        <f t="shared" si="6"/>
        <v>EMPTY</v>
      </c>
    </row>
    <row r="72" spans="1:8" hidden="1">
      <c r="A72" s="8" t="e">
        <f ca="1">_xll.DBRA("RXLTM1:Account",D72,"ALIAS English")</f>
        <v>#NAME?</v>
      </c>
      <c r="B72" s="1" t="s">
        <v>15</v>
      </c>
      <c r="C72" s="1" t="s">
        <v>103</v>
      </c>
      <c r="D72" s="1" t="s">
        <v>36</v>
      </c>
      <c r="E72" s="1" t="str">
        <f t="shared" si="5"/>
        <v>03222176200</v>
      </c>
      <c r="F72" s="28" t="s">
        <v>85</v>
      </c>
      <c r="G72" s="28" t="s">
        <v>85</v>
      </c>
      <c r="H72" t="str">
        <f t="shared" si="6"/>
        <v>EMPTY</v>
      </c>
    </row>
    <row r="73" spans="1:8" hidden="1">
      <c r="A73" s="8" t="e">
        <f ca="1">_xll.DBRA("RXLTM1:Account",D73,"ALIAS English")</f>
        <v>#NAME?</v>
      </c>
      <c r="B73" s="1" t="s">
        <v>16</v>
      </c>
      <c r="C73" s="1" t="s">
        <v>105</v>
      </c>
      <c r="D73" s="1" t="s">
        <v>36</v>
      </c>
      <c r="E73" s="1" t="str">
        <f t="shared" si="5"/>
        <v>03232176200</v>
      </c>
      <c r="F73" s="28" t="s">
        <v>85</v>
      </c>
      <c r="G73" s="28" t="s">
        <v>85</v>
      </c>
      <c r="H73" t="str">
        <f t="shared" si="6"/>
        <v>EMPTY</v>
      </c>
    </row>
    <row r="74" spans="1:8" hidden="1">
      <c r="A74" s="8" t="e">
        <f ca="1">_xll.DBRA("RXLTM1:Account",D74,"ALIAS English")</f>
        <v>#NAME?</v>
      </c>
      <c r="B74" s="1" t="s">
        <v>17</v>
      </c>
      <c r="C74" s="1" t="s">
        <v>107</v>
      </c>
      <c r="D74" s="1" t="s">
        <v>36</v>
      </c>
      <c r="E74" s="1" t="str">
        <f t="shared" si="5"/>
        <v>03242176200</v>
      </c>
      <c r="F74" s="28" t="s">
        <v>85</v>
      </c>
      <c r="G74" s="28" t="s">
        <v>85</v>
      </c>
      <c r="H74" t="str">
        <f t="shared" si="6"/>
        <v>EMPTY</v>
      </c>
    </row>
    <row r="75" spans="1:8" hidden="1">
      <c r="A75" s="8" t="e">
        <f ca="1">_xll.DBRA("RXLTM1:Account",D75,"ALIAS English")</f>
        <v>#NAME?</v>
      </c>
      <c r="B75" s="1" t="s">
        <v>18</v>
      </c>
      <c r="C75" s="1" t="s">
        <v>109</v>
      </c>
      <c r="D75" s="1" t="s">
        <v>36</v>
      </c>
      <c r="E75" s="1" t="str">
        <f t="shared" si="5"/>
        <v>03252176200</v>
      </c>
      <c r="F75" s="28" t="s">
        <v>85</v>
      </c>
      <c r="G75" s="28" t="s">
        <v>85</v>
      </c>
      <c r="H75" t="str">
        <f t="shared" si="6"/>
        <v>EMPTY</v>
      </c>
    </row>
    <row r="76" spans="1:8" hidden="1">
      <c r="A76" s="8" t="e">
        <f ca="1">_xll.DBRA("RXLTM1:Account",D76,"ALIAS English")</f>
        <v>#NAME?</v>
      </c>
      <c r="B76" s="1" t="s">
        <v>19</v>
      </c>
      <c r="C76" s="1" t="s">
        <v>111</v>
      </c>
      <c r="D76" s="1" t="s">
        <v>36</v>
      </c>
      <c r="E76" s="1" t="str">
        <f t="shared" si="5"/>
        <v>03262176200</v>
      </c>
      <c r="F76" s="28" t="s">
        <v>85</v>
      </c>
      <c r="G76" s="28" t="s">
        <v>85</v>
      </c>
      <c r="H76" t="str">
        <f t="shared" si="6"/>
        <v>EMPTY</v>
      </c>
    </row>
    <row r="77" spans="1:8" hidden="1">
      <c r="A77" s="8" t="e">
        <f ca="1">_xll.DBRA("RXLTM1:Account",D77,"ALIAS English")</f>
        <v>#NAME?</v>
      </c>
      <c r="B77" s="1" t="s">
        <v>20</v>
      </c>
      <c r="C77" s="1" t="s">
        <v>113</v>
      </c>
      <c r="D77" s="1" t="s">
        <v>36</v>
      </c>
      <c r="E77" s="1" t="str">
        <f t="shared" si="5"/>
        <v>03282176200</v>
      </c>
      <c r="F77" s="28" t="s">
        <v>85</v>
      </c>
      <c r="G77" s="28" t="s">
        <v>85</v>
      </c>
      <c r="H77" t="str">
        <f t="shared" si="6"/>
        <v>EMPTY</v>
      </c>
    </row>
    <row r="78" spans="1:8" hidden="1">
      <c r="A78" s="8" t="e">
        <f ca="1">_xll.DBRA("RXLTM1:Account",D78,"ALIAS English")</f>
        <v>#NAME?</v>
      </c>
      <c r="B78" s="1" t="s">
        <v>21</v>
      </c>
      <c r="C78" s="1" t="s">
        <v>115</v>
      </c>
      <c r="D78" s="1" t="s">
        <v>36</v>
      </c>
      <c r="E78" s="1" t="str">
        <f t="shared" si="5"/>
        <v>03292176200</v>
      </c>
      <c r="F78" s="28" t="s">
        <v>85</v>
      </c>
      <c r="G78" s="28" t="s">
        <v>85</v>
      </c>
      <c r="H78" t="str">
        <f t="shared" si="6"/>
        <v>EMPTY</v>
      </c>
    </row>
    <row r="79" spans="1:8" hidden="1">
      <c r="A79" s="8" t="e">
        <f ca="1">_xll.DBRA("RXLTM1:Account",D79,"ALIAS English")</f>
        <v>#NAME?</v>
      </c>
      <c r="B79" s="1" t="s">
        <v>22</v>
      </c>
      <c r="C79" s="1" t="s">
        <v>117</v>
      </c>
      <c r="D79" s="1" t="s">
        <v>36</v>
      </c>
      <c r="E79" s="1" t="str">
        <f t="shared" si="5"/>
        <v>03302176200</v>
      </c>
      <c r="F79" s="28" t="s">
        <v>85</v>
      </c>
      <c r="G79" s="28" t="s">
        <v>85</v>
      </c>
      <c r="H79" t="str">
        <f t="shared" si="6"/>
        <v>EMPTY</v>
      </c>
    </row>
    <row r="80" spans="1:8" hidden="1">
      <c r="F80" s="28"/>
      <c r="G80" s="28"/>
      <c r="H80" t="str">
        <f t="shared" si="6"/>
        <v>EMPTY</v>
      </c>
    </row>
    <row r="81" spans="1:8" hidden="1">
      <c r="A81" s="8" t="e">
        <f ca="1">_xll.DBRA("RXLTM1:Account",D81,"ALIAS English")</f>
        <v>#NAME?</v>
      </c>
      <c r="B81" s="1" t="s">
        <v>6</v>
      </c>
      <c r="C81" s="1" t="s">
        <v>83</v>
      </c>
      <c r="D81" s="1" t="s">
        <v>34</v>
      </c>
      <c r="E81" s="1" t="str">
        <f>LEFT(C81,4)&amp;"2"&amp;D81&amp;"00"</f>
        <v>03012177200</v>
      </c>
      <c r="F81" s="28" t="s">
        <v>85</v>
      </c>
      <c r="G81" s="28" t="s">
        <v>85</v>
      </c>
      <c r="H81" t="str">
        <f t="shared" si="6"/>
        <v>EMPTY</v>
      </c>
    </row>
    <row r="82" spans="1:8">
      <c r="A82" s="8" t="e">
        <f ca="1">_xll.DBRA("RXLTM1:Account",D82,"ALIAS English")</f>
        <v>#NAME?</v>
      </c>
      <c r="B82" s="1" t="s">
        <v>23</v>
      </c>
      <c r="C82" s="1" t="s">
        <v>86</v>
      </c>
      <c r="D82" s="1" t="s">
        <v>34</v>
      </c>
      <c r="E82" s="1" t="str">
        <f t="shared" ref="E82:E98" si="7">LEFT(C82,4)&amp;"2"&amp;D82&amp;"00"</f>
        <v>03022177200</v>
      </c>
      <c r="F82" s="28">
        <v>54.630000000000109</v>
      </c>
      <c r="G82" s="28" t="s">
        <v>85</v>
      </c>
      <c r="H82" t="str">
        <f t="shared" si="6"/>
        <v/>
      </c>
    </row>
    <row r="83" spans="1:8">
      <c r="A83" s="8" t="e">
        <f ca="1">_xll.DBRA("RXLTM1:Account",D83,"ALIAS English")</f>
        <v>#NAME?</v>
      </c>
      <c r="B83" s="1" t="s">
        <v>7</v>
      </c>
      <c r="C83" s="1" t="s">
        <v>88</v>
      </c>
      <c r="D83" s="1" t="s">
        <v>34</v>
      </c>
      <c r="E83" s="1" t="str">
        <f t="shared" si="7"/>
        <v>03032177200</v>
      </c>
      <c r="F83" s="28">
        <v>384.01</v>
      </c>
      <c r="G83" s="28" t="s">
        <v>85</v>
      </c>
      <c r="H83" t="str">
        <f t="shared" si="6"/>
        <v/>
      </c>
    </row>
    <row r="84" spans="1:8" hidden="1">
      <c r="A84" s="8" t="e">
        <f ca="1">_xll.DBRA("RXLTM1:Account",D84,"ALIAS English")</f>
        <v>#NAME?</v>
      </c>
      <c r="B84" s="1" t="s">
        <v>8</v>
      </c>
      <c r="C84" s="1" t="s">
        <v>90</v>
      </c>
      <c r="D84" s="1" t="s">
        <v>34</v>
      </c>
      <c r="E84" s="1" t="str">
        <f t="shared" si="7"/>
        <v>03042177200</v>
      </c>
      <c r="F84" s="28" t="s">
        <v>85</v>
      </c>
      <c r="G84" s="28" t="s">
        <v>85</v>
      </c>
      <c r="H84" t="str">
        <f t="shared" si="6"/>
        <v>EMPTY</v>
      </c>
    </row>
    <row r="85" spans="1:8">
      <c r="A85" s="8" t="e">
        <f ca="1">_xll.DBRA("RXLTM1:Account",D85,"ALIAS English")</f>
        <v>#NAME?</v>
      </c>
      <c r="B85" s="1" t="s">
        <v>9</v>
      </c>
      <c r="C85" s="1" t="s">
        <v>92</v>
      </c>
      <c r="D85" s="1" t="s">
        <v>34</v>
      </c>
      <c r="E85" s="1" t="str">
        <f t="shared" si="7"/>
        <v>03052177200</v>
      </c>
      <c r="F85" s="28">
        <v>103.31999999999971</v>
      </c>
      <c r="G85" s="28" t="s">
        <v>85</v>
      </c>
      <c r="H85" t="str">
        <f t="shared" si="6"/>
        <v/>
      </c>
    </row>
    <row r="86" spans="1:8">
      <c r="A86" s="8" t="e">
        <f ca="1">_xll.DBRA("RXLTM1:Account",D86,"ALIAS English")</f>
        <v>#NAME?</v>
      </c>
      <c r="B86" s="1" t="s">
        <v>10</v>
      </c>
      <c r="C86" s="1" t="s">
        <v>94</v>
      </c>
      <c r="D86" s="1" t="s">
        <v>34</v>
      </c>
      <c r="E86" s="1" t="str">
        <f t="shared" si="7"/>
        <v>03062177200</v>
      </c>
      <c r="F86" s="28">
        <v>30.289999999999964</v>
      </c>
      <c r="G86" s="28" t="s">
        <v>85</v>
      </c>
      <c r="H86" t="str">
        <f t="shared" si="6"/>
        <v/>
      </c>
    </row>
    <row r="87" spans="1:8">
      <c r="A87" s="8" t="e">
        <f ca="1">_xll.DBRA("RXLTM1:Account",D87,"ALIAS English")</f>
        <v>#NAME?</v>
      </c>
      <c r="B87" s="1" t="s">
        <v>11</v>
      </c>
      <c r="C87" s="1" t="s">
        <v>96</v>
      </c>
      <c r="D87" s="1" t="s">
        <v>34</v>
      </c>
      <c r="E87" s="1" t="str">
        <f t="shared" si="7"/>
        <v>03082177200</v>
      </c>
      <c r="F87" s="28" t="s">
        <v>85</v>
      </c>
      <c r="G87" s="28">
        <v>8699.4800000000105</v>
      </c>
      <c r="H87" t="str">
        <f t="shared" si="6"/>
        <v/>
      </c>
    </row>
    <row r="88" spans="1:8">
      <c r="A88" s="8" t="e">
        <f ca="1">_xll.DBRA("RXLTM1:Account",D88,"ALIAS English")</f>
        <v>#NAME?</v>
      </c>
      <c r="B88" s="1" t="s">
        <v>12</v>
      </c>
      <c r="C88" s="1" t="s">
        <v>98</v>
      </c>
      <c r="D88" s="1" t="s">
        <v>34</v>
      </c>
      <c r="E88" s="1" t="str">
        <f t="shared" si="7"/>
        <v>03092177200</v>
      </c>
      <c r="F88" s="28">
        <v>291.1200000000008</v>
      </c>
      <c r="G88" s="28" t="s">
        <v>85</v>
      </c>
      <c r="H88" t="str">
        <f t="shared" si="6"/>
        <v/>
      </c>
    </row>
    <row r="89" spans="1:8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34</v>
      </c>
      <c r="E89" s="1" t="str">
        <f t="shared" si="7"/>
        <v>03112177200</v>
      </c>
      <c r="F89" s="28" t="s">
        <v>85</v>
      </c>
      <c r="G89" s="28">
        <v>29542.670000000158</v>
      </c>
      <c r="H89" t="str">
        <f t="shared" si="6"/>
        <v/>
      </c>
    </row>
    <row r="90" spans="1:8" hidden="1">
      <c r="A90" s="8" t="e">
        <f ca="1">_xll.DBRA("RXLTM1:Account",D90,"ALIAS English")</f>
        <v>#NAME?</v>
      </c>
      <c r="B90" s="1" t="s">
        <v>14</v>
      </c>
      <c r="C90" s="1" t="s">
        <v>101</v>
      </c>
      <c r="D90" s="1" t="s">
        <v>34</v>
      </c>
      <c r="E90" s="1" t="str">
        <f t="shared" si="7"/>
        <v>03212177200</v>
      </c>
      <c r="F90" s="28" t="s">
        <v>85</v>
      </c>
      <c r="G90" s="28" t="s">
        <v>85</v>
      </c>
      <c r="H90" t="str">
        <f t="shared" si="6"/>
        <v>EMPTY</v>
      </c>
    </row>
    <row r="91" spans="1:8" hidden="1">
      <c r="A91" s="8" t="e">
        <f ca="1">_xll.DBRA("RXLTM1:Account",D91,"ALIAS English")</f>
        <v>#NAME?</v>
      </c>
      <c r="B91" s="1" t="s">
        <v>15</v>
      </c>
      <c r="C91" s="1" t="s">
        <v>103</v>
      </c>
      <c r="D91" s="1" t="s">
        <v>34</v>
      </c>
      <c r="E91" s="1" t="str">
        <f t="shared" si="7"/>
        <v>03222177200</v>
      </c>
      <c r="F91" s="28" t="s">
        <v>85</v>
      </c>
      <c r="G91" s="28" t="s">
        <v>85</v>
      </c>
      <c r="H91" t="str">
        <f t="shared" si="6"/>
        <v>EMPTY</v>
      </c>
    </row>
    <row r="92" spans="1:8">
      <c r="A92" s="8" t="e">
        <f ca="1">_xll.DBRA("RXLTM1:Account",D92,"ALIAS English")</f>
        <v>#NAME?</v>
      </c>
      <c r="B92" s="1" t="s">
        <v>16</v>
      </c>
      <c r="C92" s="1" t="s">
        <v>105</v>
      </c>
      <c r="D92" s="1" t="s">
        <v>34</v>
      </c>
      <c r="E92" s="1" t="str">
        <f t="shared" si="7"/>
        <v>03232177200</v>
      </c>
      <c r="F92" s="28">
        <v>79.96000000000015</v>
      </c>
      <c r="G92" s="28" t="s">
        <v>85</v>
      </c>
      <c r="H92" t="str">
        <f t="shared" si="6"/>
        <v/>
      </c>
    </row>
    <row r="93" spans="1:8">
      <c r="A93" s="8" t="e">
        <f ca="1">_xll.DBRA("RXLTM1:Account",D93,"ALIAS English")</f>
        <v>#NAME?</v>
      </c>
      <c r="B93" s="1" t="s">
        <v>17</v>
      </c>
      <c r="C93" s="1" t="s">
        <v>107</v>
      </c>
      <c r="D93" s="1" t="s">
        <v>34</v>
      </c>
      <c r="E93" s="1" t="str">
        <f t="shared" si="7"/>
        <v>03242177200</v>
      </c>
      <c r="F93" s="28">
        <v>336.96000000000049</v>
      </c>
      <c r="G93" s="28" t="s">
        <v>85</v>
      </c>
      <c r="H93" t="str">
        <f t="shared" si="6"/>
        <v/>
      </c>
    </row>
    <row r="94" spans="1:8">
      <c r="A94" s="8" t="e">
        <f ca="1">_xll.DBRA("RXLTM1:Account",D94,"ALIAS English")</f>
        <v>#NAME?</v>
      </c>
      <c r="B94" s="1" t="s">
        <v>18</v>
      </c>
      <c r="C94" s="1" t="s">
        <v>109</v>
      </c>
      <c r="D94" s="1" t="s">
        <v>34</v>
      </c>
      <c r="E94" s="1" t="str">
        <f t="shared" si="7"/>
        <v>03252177200</v>
      </c>
      <c r="F94" s="28" t="s">
        <v>85</v>
      </c>
      <c r="G94" s="28">
        <v>0.19000000000050932</v>
      </c>
      <c r="H94" t="str">
        <f t="shared" si="6"/>
        <v/>
      </c>
    </row>
    <row r="95" spans="1:8">
      <c r="A95" s="8" t="e">
        <f ca="1">_xll.DBRA("RXLTM1:Account",D95,"ALIAS English")</f>
        <v>#NAME?</v>
      </c>
      <c r="B95" s="1" t="s">
        <v>19</v>
      </c>
      <c r="C95" s="1" t="s">
        <v>111</v>
      </c>
      <c r="D95" s="1" t="s">
        <v>34</v>
      </c>
      <c r="E95" s="1" t="str">
        <f t="shared" si="7"/>
        <v>03262177200</v>
      </c>
      <c r="F95" s="28">
        <v>806.9900000000016</v>
      </c>
      <c r="G95" s="28" t="s">
        <v>85</v>
      </c>
      <c r="H95" t="str">
        <f t="shared" si="6"/>
        <v/>
      </c>
    </row>
    <row r="96" spans="1:8">
      <c r="A96" s="8" t="e">
        <f ca="1">_xll.DBRA("RXLTM1:Account",D96,"ALIAS English")</f>
        <v>#NAME?</v>
      </c>
      <c r="B96" s="1" t="s">
        <v>20</v>
      </c>
      <c r="C96" s="1" t="s">
        <v>113</v>
      </c>
      <c r="D96" s="1" t="s">
        <v>34</v>
      </c>
      <c r="E96" s="1" t="str">
        <f t="shared" si="7"/>
        <v>03282177200</v>
      </c>
      <c r="F96" s="28">
        <v>0.2000000000007276</v>
      </c>
      <c r="G96" s="28" t="s">
        <v>85</v>
      </c>
      <c r="H96" t="str">
        <f t="shared" si="6"/>
        <v/>
      </c>
    </row>
    <row r="97" spans="1:8">
      <c r="A97" s="8" t="e">
        <f ca="1">_xll.DBRA("RXLTM1:Account",D97,"ALIAS English")</f>
        <v>#NAME?</v>
      </c>
      <c r="B97" s="1" t="s">
        <v>21</v>
      </c>
      <c r="C97" s="1" t="s">
        <v>115</v>
      </c>
      <c r="D97" s="1" t="s">
        <v>34</v>
      </c>
      <c r="E97" s="1" t="str">
        <f t="shared" si="7"/>
        <v>03292177200</v>
      </c>
      <c r="F97" s="28">
        <v>2797.67</v>
      </c>
      <c r="G97" s="28" t="s">
        <v>85</v>
      </c>
      <c r="H97" t="str">
        <f t="shared" si="6"/>
        <v/>
      </c>
    </row>
    <row r="98" spans="1:8">
      <c r="A98" s="8" t="e">
        <f ca="1">_xll.DBRA("RXLTM1:Account",D98,"ALIAS English")</f>
        <v>#NAME?</v>
      </c>
      <c r="B98" s="1" t="s">
        <v>22</v>
      </c>
      <c r="C98" s="1" t="s">
        <v>117</v>
      </c>
      <c r="D98" s="1" t="s">
        <v>34</v>
      </c>
      <c r="E98" s="1" t="str">
        <f t="shared" si="7"/>
        <v>03302177200</v>
      </c>
      <c r="F98" s="28" t="s">
        <v>85</v>
      </c>
      <c r="G98" s="28">
        <v>65.769999999999982</v>
      </c>
      <c r="H98" t="str">
        <f t="shared" si="6"/>
        <v/>
      </c>
    </row>
    <row r="99" spans="1:8" hidden="1">
      <c r="F99" s="28"/>
      <c r="G99" s="28"/>
      <c r="H99" t="str">
        <f t="shared" si="6"/>
        <v>EMPTY</v>
      </c>
    </row>
    <row r="100" spans="1:8" hidden="1">
      <c r="A100" s="8" t="e">
        <f ca="1">_xll.DBRA("RXLTM1:Account",D100,"ALIAS English")</f>
        <v>#NAME?</v>
      </c>
      <c r="B100" s="1" t="s">
        <v>6</v>
      </c>
      <c r="C100" s="1" t="s">
        <v>83</v>
      </c>
      <c r="D100" s="1" t="s">
        <v>25</v>
      </c>
      <c r="E100" s="1" t="str">
        <f>LEFT(C100,4)&amp;"2"&amp;D100&amp;"00"</f>
        <v>03012177700</v>
      </c>
      <c r="F100" s="28" t="s">
        <v>85</v>
      </c>
      <c r="G100" s="28" t="s">
        <v>85</v>
      </c>
      <c r="H100" t="str">
        <f t="shared" si="6"/>
        <v>EMPTY</v>
      </c>
    </row>
    <row r="101" spans="1:8" hidden="1">
      <c r="A101" s="8" t="e">
        <f ca="1">_xll.DBRA("RXLTM1:Account",D101,"ALIAS English")</f>
        <v>#NAME?</v>
      </c>
      <c r="B101" s="1" t="s">
        <v>23</v>
      </c>
      <c r="C101" s="1" t="s">
        <v>86</v>
      </c>
      <c r="D101" s="1" t="s">
        <v>25</v>
      </c>
      <c r="E101" s="1" t="str">
        <f t="shared" ref="E101:E117" si="8">LEFT(C101,4)&amp;"2"&amp;D101&amp;"00"</f>
        <v>03022177700</v>
      </c>
      <c r="F101" s="28" t="s">
        <v>85</v>
      </c>
      <c r="G101" s="28" t="s">
        <v>85</v>
      </c>
      <c r="H101" t="str">
        <f t="shared" ref="H101:H132" si="9">IF(AND(G101="",F101=""),"EMPTY","")</f>
        <v>EMPTY</v>
      </c>
    </row>
    <row r="102" spans="1:8" hidden="1">
      <c r="A102" s="8" t="e">
        <f ca="1">_xll.DBRA("RXLTM1:Account",D102,"ALIAS English")</f>
        <v>#NAME?</v>
      </c>
      <c r="B102" s="1" t="s">
        <v>7</v>
      </c>
      <c r="C102" s="1" t="s">
        <v>88</v>
      </c>
      <c r="D102" s="1" t="s">
        <v>25</v>
      </c>
      <c r="E102" s="1" t="str">
        <f t="shared" si="8"/>
        <v>03032177700</v>
      </c>
      <c r="F102" s="28" t="s">
        <v>85</v>
      </c>
      <c r="G102" s="28" t="s">
        <v>85</v>
      </c>
      <c r="H102" t="str">
        <f t="shared" si="9"/>
        <v>EMPTY</v>
      </c>
    </row>
    <row r="103" spans="1:8" hidden="1">
      <c r="A103" s="8" t="e">
        <f ca="1">_xll.DBRA("RXLTM1:Account",D103,"ALIAS English")</f>
        <v>#NAME?</v>
      </c>
      <c r="B103" s="1" t="s">
        <v>8</v>
      </c>
      <c r="C103" s="1" t="s">
        <v>90</v>
      </c>
      <c r="D103" s="1" t="s">
        <v>25</v>
      </c>
      <c r="E103" s="1" t="str">
        <f t="shared" si="8"/>
        <v>03042177700</v>
      </c>
      <c r="F103" s="28" t="s">
        <v>85</v>
      </c>
      <c r="G103" s="28" t="s">
        <v>85</v>
      </c>
      <c r="H103" t="str">
        <f t="shared" si="9"/>
        <v>EMPTY</v>
      </c>
    </row>
    <row r="104" spans="1:8" hidden="1">
      <c r="A104" s="8" t="e">
        <f ca="1">_xll.DBRA("RXLTM1:Account",D104,"ALIAS English")</f>
        <v>#NAME?</v>
      </c>
      <c r="B104" s="1" t="s">
        <v>9</v>
      </c>
      <c r="C104" s="1" t="s">
        <v>92</v>
      </c>
      <c r="D104" s="1" t="s">
        <v>25</v>
      </c>
      <c r="E104" s="1" t="str">
        <f t="shared" si="8"/>
        <v>03052177700</v>
      </c>
      <c r="F104" s="28" t="s">
        <v>85</v>
      </c>
      <c r="G104" s="28" t="s">
        <v>85</v>
      </c>
      <c r="H104" t="str">
        <f t="shared" si="9"/>
        <v>EMPTY</v>
      </c>
    </row>
    <row r="105" spans="1:8" hidden="1">
      <c r="A105" s="8" t="e">
        <f ca="1">_xll.DBRA("RXLTM1:Account",D105,"ALIAS English")</f>
        <v>#NAME?</v>
      </c>
      <c r="B105" s="1" t="s">
        <v>10</v>
      </c>
      <c r="C105" s="1" t="s">
        <v>94</v>
      </c>
      <c r="D105" s="1" t="s">
        <v>25</v>
      </c>
      <c r="E105" s="1" t="str">
        <f t="shared" si="8"/>
        <v>03062177700</v>
      </c>
      <c r="F105" s="28" t="s">
        <v>85</v>
      </c>
      <c r="G105" s="28" t="s">
        <v>85</v>
      </c>
      <c r="H105" t="str">
        <f t="shared" si="9"/>
        <v>EMPTY</v>
      </c>
    </row>
    <row r="106" spans="1:8">
      <c r="A106" s="8" t="e">
        <f ca="1">_xll.DBRA("RXLTM1:Account",D106,"ALIAS English")</f>
        <v>#NAME?</v>
      </c>
      <c r="B106" s="1" t="s">
        <v>11</v>
      </c>
      <c r="C106" s="1" t="s">
        <v>96</v>
      </c>
      <c r="D106" s="1" t="s">
        <v>25</v>
      </c>
      <c r="E106" s="1" t="str">
        <f t="shared" si="8"/>
        <v>03082177700</v>
      </c>
      <c r="F106" s="28">
        <v>9695.75</v>
      </c>
      <c r="G106" s="28" t="s">
        <v>85</v>
      </c>
      <c r="H106" t="str">
        <f t="shared" si="9"/>
        <v/>
      </c>
    </row>
    <row r="107" spans="1:8" hidden="1">
      <c r="A107" s="8" t="e">
        <f ca="1">_xll.DBRA("RXLTM1:Account",D107,"ALIAS English")</f>
        <v>#NAME?</v>
      </c>
      <c r="B107" s="1" t="s">
        <v>12</v>
      </c>
      <c r="C107" s="1" t="s">
        <v>98</v>
      </c>
      <c r="D107" s="1" t="s">
        <v>25</v>
      </c>
      <c r="E107" s="1" t="str">
        <f t="shared" si="8"/>
        <v>03092177700</v>
      </c>
      <c r="F107" s="28" t="s">
        <v>85</v>
      </c>
      <c r="G107" s="28" t="s">
        <v>85</v>
      </c>
      <c r="H107" t="str">
        <f t="shared" si="9"/>
        <v>EMPTY</v>
      </c>
    </row>
    <row r="108" spans="1:8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25</v>
      </c>
      <c r="E108" s="1" t="str">
        <f t="shared" si="8"/>
        <v>03112177700</v>
      </c>
      <c r="F108" s="28">
        <v>41246.050000000003</v>
      </c>
      <c r="G108" s="28" t="s">
        <v>85</v>
      </c>
      <c r="H108" t="str">
        <f t="shared" si="9"/>
        <v/>
      </c>
    </row>
    <row r="109" spans="1:8" hidden="1">
      <c r="A109" s="8" t="e">
        <f ca="1">_xll.DBRA("RXLTM1:Account",D109,"ALIAS English")</f>
        <v>#NAME?</v>
      </c>
      <c r="B109" s="1" t="s">
        <v>14</v>
      </c>
      <c r="C109" s="1" t="s">
        <v>101</v>
      </c>
      <c r="D109" s="1" t="s">
        <v>25</v>
      </c>
      <c r="E109" s="1" t="str">
        <f t="shared" si="8"/>
        <v>03212177700</v>
      </c>
      <c r="F109" s="28" t="s">
        <v>85</v>
      </c>
      <c r="G109" s="28" t="s">
        <v>85</v>
      </c>
      <c r="H109" t="str">
        <f t="shared" si="9"/>
        <v>EMPTY</v>
      </c>
    </row>
    <row r="110" spans="1:8" hidden="1">
      <c r="A110" s="8" t="e">
        <f ca="1">_xll.DBRA("RXLTM1:Account",D110,"ALIAS English")</f>
        <v>#NAME?</v>
      </c>
      <c r="B110" s="1" t="s">
        <v>15</v>
      </c>
      <c r="C110" s="1" t="s">
        <v>103</v>
      </c>
      <c r="D110" s="1" t="s">
        <v>25</v>
      </c>
      <c r="E110" s="1" t="str">
        <f t="shared" si="8"/>
        <v>03222177700</v>
      </c>
      <c r="F110" s="28" t="s">
        <v>85</v>
      </c>
      <c r="G110" s="28" t="s">
        <v>85</v>
      </c>
      <c r="H110" t="str">
        <f t="shared" si="9"/>
        <v>EMPTY</v>
      </c>
    </row>
    <row r="111" spans="1:8" hidden="1">
      <c r="A111" s="8" t="e">
        <f ca="1">_xll.DBRA("RXLTM1:Account",D111,"ALIAS English")</f>
        <v>#NAME?</v>
      </c>
      <c r="B111" s="1" t="s">
        <v>16</v>
      </c>
      <c r="C111" s="1" t="s">
        <v>105</v>
      </c>
      <c r="D111" s="1" t="s">
        <v>25</v>
      </c>
      <c r="E111" s="1" t="str">
        <f t="shared" si="8"/>
        <v>03232177700</v>
      </c>
      <c r="F111" s="28" t="s">
        <v>85</v>
      </c>
      <c r="G111" s="28" t="s">
        <v>85</v>
      </c>
      <c r="H111" t="str">
        <f t="shared" si="9"/>
        <v>EMPTY</v>
      </c>
    </row>
    <row r="112" spans="1:8" hidden="1">
      <c r="A112" s="8" t="e">
        <f ca="1">_xll.DBRA("RXLTM1:Account",D112,"ALIAS English")</f>
        <v>#NAME?</v>
      </c>
      <c r="B112" s="1" t="s">
        <v>17</v>
      </c>
      <c r="C112" s="1" t="s">
        <v>107</v>
      </c>
      <c r="D112" s="1" t="s">
        <v>25</v>
      </c>
      <c r="E112" s="1" t="str">
        <f t="shared" si="8"/>
        <v>03242177700</v>
      </c>
      <c r="F112" s="28" t="s">
        <v>85</v>
      </c>
      <c r="G112" s="28" t="s">
        <v>85</v>
      </c>
      <c r="H112" t="str">
        <f t="shared" si="9"/>
        <v>EMPTY</v>
      </c>
    </row>
    <row r="113" spans="1:8" hidden="1">
      <c r="A113" s="8" t="e">
        <f ca="1">_xll.DBRA("RXLTM1:Account",D113,"ALIAS English")</f>
        <v>#NAME?</v>
      </c>
      <c r="B113" s="1" t="s">
        <v>18</v>
      </c>
      <c r="C113" s="1" t="s">
        <v>109</v>
      </c>
      <c r="D113" s="1" t="s">
        <v>25</v>
      </c>
      <c r="E113" s="1" t="str">
        <f t="shared" si="8"/>
        <v>03252177700</v>
      </c>
      <c r="F113" s="28" t="s">
        <v>85</v>
      </c>
      <c r="G113" s="28" t="s">
        <v>85</v>
      </c>
      <c r="H113" t="str">
        <f t="shared" si="9"/>
        <v>EMPTY</v>
      </c>
    </row>
    <row r="114" spans="1:8" hidden="1">
      <c r="A114" s="8" t="e">
        <f ca="1">_xll.DBRA("RXLTM1:Account",D114,"ALIAS English")</f>
        <v>#NAME?</v>
      </c>
      <c r="B114" s="1" t="s">
        <v>19</v>
      </c>
      <c r="C114" s="1" t="s">
        <v>111</v>
      </c>
      <c r="D114" s="1" t="s">
        <v>25</v>
      </c>
      <c r="E114" s="1" t="str">
        <f t="shared" si="8"/>
        <v>03262177700</v>
      </c>
      <c r="F114" s="28" t="s">
        <v>85</v>
      </c>
      <c r="G114" s="28" t="s">
        <v>85</v>
      </c>
      <c r="H114" t="str">
        <f t="shared" si="9"/>
        <v>EMPTY</v>
      </c>
    </row>
    <row r="115" spans="1:8" hidden="1">
      <c r="A115" s="8" t="e">
        <f ca="1">_xll.DBRA("RXLTM1:Account",D115,"ALIAS English")</f>
        <v>#NAME?</v>
      </c>
      <c r="B115" s="1" t="s">
        <v>20</v>
      </c>
      <c r="C115" s="1" t="s">
        <v>113</v>
      </c>
      <c r="D115" s="1" t="s">
        <v>25</v>
      </c>
      <c r="E115" s="1" t="str">
        <f t="shared" si="8"/>
        <v>03282177700</v>
      </c>
      <c r="F115" s="28" t="s">
        <v>85</v>
      </c>
      <c r="G115" s="28" t="s">
        <v>85</v>
      </c>
      <c r="H115" t="str">
        <f t="shared" si="9"/>
        <v>EMPTY</v>
      </c>
    </row>
    <row r="116" spans="1:8" hidden="1">
      <c r="A116" s="8" t="e">
        <f ca="1">_xll.DBRA("RXLTM1:Account",D116,"ALIAS English")</f>
        <v>#NAME?</v>
      </c>
      <c r="B116" s="1" t="s">
        <v>21</v>
      </c>
      <c r="C116" s="1" t="s">
        <v>115</v>
      </c>
      <c r="D116" s="1" t="s">
        <v>25</v>
      </c>
      <c r="E116" s="1" t="str">
        <f t="shared" si="8"/>
        <v>03292177700</v>
      </c>
      <c r="F116" s="28" t="s">
        <v>85</v>
      </c>
      <c r="G116" s="28" t="s">
        <v>85</v>
      </c>
      <c r="H116" t="str">
        <f t="shared" si="9"/>
        <v>EMPTY</v>
      </c>
    </row>
    <row r="117" spans="1:8" hidden="1">
      <c r="A117" s="8" t="e">
        <f ca="1">_xll.DBRA("RXLTM1:Account",D117,"ALIAS English")</f>
        <v>#NAME?</v>
      </c>
      <c r="B117" s="1" t="s">
        <v>22</v>
      </c>
      <c r="C117" s="1" t="s">
        <v>117</v>
      </c>
      <c r="D117" s="1" t="s">
        <v>25</v>
      </c>
      <c r="E117" s="1" t="str">
        <f t="shared" si="8"/>
        <v>03302177700</v>
      </c>
      <c r="F117" s="28" t="s">
        <v>85</v>
      </c>
      <c r="G117" s="28" t="s">
        <v>85</v>
      </c>
      <c r="H117" t="str">
        <f t="shared" si="9"/>
        <v>EMPTY</v>
      </c>
    </row>
    <row r="118" spans="1:8" hidden="1">
      <c r="F118" s="28"/>
      <c r="G118" s="28"/>
      <c r="H118" t="str">
        <f t="shared" si="9"/>
        <v>EMPTY</v>
      </c>
    </row>
    <row r="119" spans="1:8" hidden="1">
      <c r="A119" s="8" t="e">
        <f ca="1">_xll.DBRA("RXLTM1:Account",D119,"ALIAS English")</f>
        <v>#NAME?</v>
      </c>
      <c r="B119" s="1" t="s">
        <v>6</v>
      </c>
      <c r="C119" s="1" t="s">
        <v>83</v>
      </c>
      <c r="D119" s="1" t="s">
        <v>27</v>
      </c>
      <c r="E119" s="1" t="str">
        <f>LEFT(C119,4)&amp;"2"&amp;D119&amp;"00"</f>
        <v>03012179200</v>
      </c>
      <c r="F119" s="28" t="s">
        <v>85</v>
      </c>
      <c r="G119" s="28" t="s">
        <v>85</v>
      </c>
      <c r="H119" t="str">
        <f t="shared" si="9"/>
        <v>EMPTY</v>
      </c>
    </row>
    <row r="120" spans="1:8">
      <c r="A120" s="8" t="e">
        <f ca="1">_xll.DBRA("RXLTM1:Account",D120,"ALIAS English")</f>
        <v>#NAME?</v>
      </c>
      <c r="B120" s="1" t="s">
        <v>23</v>
      </c>
      <c r="C120" s="1" t="s">
        <v>86</v>
      </c>
      <c r="D120" s="1" t="s">
        <v>27</v>
      </c>
      <c r="E120" s="1" t="str">
        <f t="shared" ref="E120:E136" si="10">LEFT(C120,4)&amp;"2"&amp;D120&amp;"00"</f>
        <v>03022179200</v>
      </c>
      <c r="F120" s="28">
        <v>852.47000000000116</v>
      </c>
      <c r="G120" s="28" t="s">
        <v>85</v>
      </c>
      <c r="H120" t="str">
        <f t="shared" si="9"/>
        <v/>
      </c>
    </row>
    <row r="121" spans="1:8" hidden="1">
      <c r="A121" s="8" t="e">
        <f ca="1">_xll.DBRA("RXLTM1:Account",D121,"ALIAS English")</f>
        <v>#NAME?</v>
      </c>
      <c r="B121" s="1" t="s">
        <v>7</v>
      </c>
      <c r="C121" s="1" t="s">
        <v>88</v>
      </c>
      <c r="D121" s="1" t="s">
        <v>27</v>
      </c>
      <c r="E121" s="1" t="str">
        <f t="shared" si="10"/>
        <v>03032179200</v>
      </c>
      <c r="F121" s="28" t="s">
        <v>85</v>
      </c>
      <c r="G121" s="28" t="s">
        <v>85</v>
      </c>
      <c r="H121" t="str">
        <f t="shared" si="9"/>
        <v>EMPTY</v>
      </c>
    </row>
    <row r="122" spans="1:8" hidden="1">
      <c r="A122" s="8" t="e">
        <f ca="1">_xll.DBRA("RXLTM1:Account",D122,"ALIAS English")</f>
        <v>#NAME?</v>
      </c>
      <c r="B122" s="1" t="s">
        <v>8</v>
      </c>
      <c r="C122" s="1" t="s">
        <v>90</v>
      </c>
      <c r="D122" s="1" t="s">
        <v>27</v>
      </c>
      <c r="E122" s="1" t="str">
        <f t="shared" si="10"/>
        <v>03042179200</v>
      </c>
      <c r="F122" s="28" t="s">
        <v>85</v>
      </c>
      <c r="G122" s="28" t="s">
        <v>85</v>
      </c>
      <c r="H122" t="str">
        <f t="shared" si="9"/>
        <v>EMPTY</v>
      </c>
    </row>
    <row r="123" spans="1:8">
      <c r="A123" s="8" t="e">
        <f ca="1">_xll.DBRA("RXLTM1:Account",D123,"ALIAS English")</f>
        <v>#NAME?</v>
      </c>
      <c r="B123" s="1" t="s">
        <v>9</v>
      </c>
      <c r="C123" s="1" t="s">
        <v>92</v>
      </c>
      <c r="D123" s="1" t="s">
        <v>27</v>
      </c>
      <c r="E123" s="1" t="str">
        <f t="shared" si="10"/>
        <v>03052179200</v>
      </c>
      <c r="F123" s="28">
        <v>2637.3499999999985</v>
      </c>
      <c r="G123" s="28" t="s">
        <v>85</v>
      </c>
      <c r="H123" t="str">
        <f t="shared" si="9"/>
        <v/>
      </c>
    </row>
    <row r="124" spans="1:8">
      <c r="A124" s="8" t="e">
        <f ca="1">_xll.DBRA("RXLTM1:Account",D124,"ALIAS English")</f>
        <v>#NAME?</v>
      </c>
      <c r="B124" s="1" t="s">
        <v>10</v>
      </c>
      <c r="C124" s="1" t="s">
        <v>94</v>
      </c>
      <c r="D124" s="1" t="s">
        <v>27</v>
      </c>
      <c r="E124" s="1" t="str">
        <f t="shared" si="10"/>
        <v>03062179200</v>
      </c>
      <c r="F124" s="28">
        <v>262.48999999999978</v>
      </c>
      <c r="G124" s="28" t="s">
        <v>85</v>
      </c>
      <c r="H124" t="str">
        <f t="shared" si="9"/>
        <v/>
      </c>
    </row>
    <row r="125" spans="1:8" hidden="1">
      <c r="A125" s="8" t="e">
        <f ca="1">_xll.DBRA("RXLTM1:Account",D125,"ALIAS English")</f>
        <v>#NAME?</v>
      </c>
      <c r="B125" s="1" t="s">
        <v>11</v>
      </c>
      <c r="C125" s="1" t="s">
        <v>96</v>
      </c>
      <c r="D125" s="1" t="s">
        <v>27</v>
      </c>
      <c r="E125" s="1" t="str">
        <f t="shared" si="10"/>
        <v>03082179200</v>
      </c>
      <c r="F125" s="28" t="s">
        <v>85</v>
      </c>
      <c r="G125" s="28" t="s">
        <v>85</v>
      </c>
      <c r="H125" t="str">
        <f t="shared" si="9"/>
        <v>EMPTY</v>
      </c>
    </row>
    <row r="126" spans="1:8" hidden="1">
      <c r="A126" s="8" t="e">
        <f ca="1">_xll.DBRA("RXLTM1:Account",D126,"ALIAS English")</f>
        <v>#NAME?</v>
      </c>
      <c r="B126" s="1" t="s">
        <v>12</v>
      </c>
      <c r="C126" s="1" t="s">
        <v>98</v>
      </c>
      <c r="D126" s="1" t="s">
        <v>27</v>
      </c>
      <c r="E126" s="1" t="str">
        <f t="shared" si="10"/>
        <v>03092179200</v>
      </c>
      <c r="F126" s="28" t="s">
        <v>85</v>
      </c>
      <c r="G126" s="28" t="s">
        <v>85</v>
      </c>
      <c r="H126" t="str">
        <f t="shared" si="9"/>
        <v>EMPTY</v>
      </c>
    </row>
    <row r="127" spans="1:8" hidden="1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27</v>
      </c>
      <c r="E127" s="1" t="str">
        <f t="shared" si="10"/>
        <v>03112179200</v>
      </c>
      <c r="F127" s="28" t="s">
        <v>85</v>
      </c>
      <c r="G127" s="28" t="s">
        <v>85</v>
      </c>
      <c r="H127" t="str">
        <f t="shared" si="9"/>
        <v>EMPTY</v>
      </c>
    </row>
    <row r="128" spans="1:8" hidden="1">
      <c r="A128" s="8" t="e">
        <f ca="1">_xll.DBRA("RXLTM1:Account",D128,"ALIAS English")</f>
        <v>#NAME?</v>
      </c>
      <c r="B128" s="1" t="s">
        <v>14</v>
      </c>
      <c r="C128" s="1" t="s">
        <v>101</v>
      </c>
      <c r="D128" s="1" t="s">
        <v>27</v>
      </c>
      <c r="E128" s="1" t="str">
        <f t="shared" si="10"/>
        <v>03212179200</v>
      </c>
      <c r="F128" s="28" t="s">
        <v>85</v>
      </c>
      <c r="G128" s="28" t="s">
        <v>85</v>
      </c>
      <c r="H128" t="str">
        <f t="shared" si="9"/>
        <v>EMPTY</v>
      </c>
    </row>
    <row r="129" spans="1:8" hidden="1">
      <c r="A129" s="8" t="e">
        <f ca="1">_xll.DBRA("RXLTM1:Account",D129,"ALIAS English")</f>
        <v>#NAME?</v>
      </c>
      <c r="B129" s="1" t="s">
        <v>15</v>
      </c>
      <c r="C129" s="1" t="s">
        <v>103</v>
      </c>
      <c r="D129" s="1" t="s">
        <v>27</v>
      </c>
      <c r="E129" s="1" t="str">
        <f t="shared" si="10"/>
        <v>03222179200</v>
      </c>
      <c r="F129" s="28" t="s">
        <v>85</v>
      </c>
      <c r="G129" s="28" t="s">
        <v>85</v>
      </c>
      <c r="H129" t="str">
        <f t="shared" si="9"/>
        <v>EMPTY</v>
      </c>
    </row>
    <row r="130" spans="1:8" hidden="1">
      <c r="A130" s="8" t="e">
        <f ca="1">_xll.DBRA("RXLTM1:Account",D130,"ALIAS English")</f>
        <v>#NAME?</v>
      </c>
      <c r="B130" s="1" t="s">
        <v>16</v>
      </c>
      <c r="C130" s="1" t="s">
        <v>105</v>
      </c>
      <c r="D130" s="1" t="s">
        <v>27</v>
      </c>
      <c r="E130" s="1" t="str">
        <f t="shared" si="10"/>
        <v>03232179200</v>
      </c>
      <c r="F130" s="28" t="s">
        <v>85</v>
      </c>
      <c r="G130" s="28" t="s">
        <v>85</v>
      </c>
      <c r="H130" t="str">
        <f t="shared" si="9"/>
        <v>EMPTY</v>
      </c>
    </row>
    <row r="131" spans="1:8">
      <c r="A131" s="8" t="e">
        <f ca="1">_xll.DBRA("RXLTM1:Account",D131,"ALIAS English")</f>
        <v>#NAME?</v>
      </c>
      <c r="B131" s="1" t="s">
        <v>17</v>
      </c>
      <c r="C131" s="1" t="s">
        <v>107</v>
      </c>
      <c r="D131" s="1" t="s">
        <v>27</v>
      </c>
      <c r="E131" s="1" t="str">
        <f t="shared" si="10"/>
        <v>03242179200</v>
      </c>
      <c r="F131" s="28">
        <v>1129.0399999999991</v>
      </c>
      <c r="G131" s="28" t="s">
        <v>85</v>
      </c>
      <c r="H131" t="str">
        <f t="shared" si="9"/>
        <v/>
      </c>
    </row>
    <row r="132" spans="1:8">
      <c r="A132" s="8" t="e">
        <f ca="1">_xll.DBRA("RXLTM1:Account",D132,"ALIAS English")</f>
        <v>#NAME?</v>
      </c>
      <c r="B132" s="1" t="s">
        <v>18</v>
      </c>
      <c r="C132" s="1" t="s">
        <v>109</v>
      </c>
      <c r="D132" s="1" t="s">
        <v>27</v>
      </c>
      <c r="E132" s="1" t="str">
        <f t="shared" si="10"/>
        <v>03252179200</v>
      </c>
      <c r="F132" s="28">
        <v>1842.5199999999986</v>
      </c>
      <c r="G132" s="28" t="s">
        <v>85</v>
      </c>
      <c r="H132" t="str">
        <f t="shared" si="9"/>
        <v/>
      </c>
    </row>
    <row r="133" spans="1:8">
      <c r="A133" s="8" t="e">
        <f ca="1">_xll.DBRA("RXLTM1:Account",D133,"ALIAS English")</f>
        <v>#NAME?</v>
      </c>
      <c r="B133" s="1" t="s">
        <v>19</v>
      </c>
      <c r="C133" s="1" t="s">
        <v>111</v>
      </c>
      <c r="D133" s="1" t="s">
        <v>27</v>
      </c>
      <c r="E133" s="1" t="str">
        <f t="shared" si="10"/>
        <v>03262179200</v>
      </c>
      <c r="F133" s="28">
        <v>3619.2099999999991</v>
      </c>
      <c r="G133" s="28" t="s">
        <v>85</v>
      </c>
      <c r="H133" t="str">
        <f t="shared" ref="H133:H164" si="11">IF(AND(G133="",F133=""),"EMPTY","")</f>
        <v/>
      </c>
    </row>
    <row r="134" spans="1:8">
      <c r="A134" s="8" t="e">
        <f ca="1">_xll.DBRA("RXLTM1:Account",D134,"ALIAS English")</f>
        <v>#NAME?</v>
      </c>
      <c r="B134" s="1" t="s">
        <v>20</v>
      </c>
      <c r="C134" s="1" t="s">
        <v>113</v>
      </c>
      <c r="D134" s="1" t="s">
        <v>27</v>
      </c>
      <c r="E134" s="1" t="str">
        <f t="shared" si="10"/>
        <v>03282179200</v>
      </c>
      <c r="F134" s="28">
        <v>6004.2199999999993</v>
      </c>
      <c r="G134" s="28" t="s">
        <v>85</v>
      </c>
      <c r="H134" t="str">
        <f t="shared" si="11"/>
        <v/>
      </c>
    </row>
    <row r="135" spans="1:8">
      <c r="A135" s="8" t="e">
        <f ca="1">_xll.DBRA("RXLTM1:Account",D135,"ALIAS English")</f>
        <v>#NAME?</v>
      </c>
      <c r="B135" s="1" t="s">
        <v>21</v>
      </c>
      <c r="C135" s="1" t="s">
        <v>115</v>
      </c>
      <c r="D135" s="1" t="s">
        <v>27</v>
      </c>
      <c r="E135" s="1" t="str">
        <f t="shared" si="10"/>
        <v>03292179200</v>
      </c>
      <c r="F135" s="28">
        <v>3323.25</v>
      </c>
      <c r="G135" s="28" t="s">
        <v>85</v>
      </c>
      <c r="H135" t="str">
        <f t="shared" si="11"/>
        <v/>
      </c>
    </row>
    <row r="136" spans="1:8" hidden="1">
      <c r="A136" s="8" t="e">
        <f ca="1">_xll.DBRA("RXLTM1:Account",D136,"ALIAS English")</f>
        <v>#NAME?</v>
      </c>
      <c r="B136" s="1" t="s">
        <v>22</v>
      </c>
      <c r="C136" s="1" t="s">
        <v>117</v>
      </c>
      <c r="D136" s="1" t="s">
        <v>27</v>
      </c>
      <c r="E136" s="1" t="str">
        <f t="shared" si="10"/>
        <v>03302179200</v>
      </c>
      <c r="F136" s="28" t="s">
        <v>85</v>
      </c>
      <c r="G136" s="28" t="s">
        <v>85</v>
      </c>
      <c r="H136" t="str">
        <f t="shared" si="11"/>
        <v>EMPTY</v>
      </c>
    </row>
    <row r="137" spans="1:8" hidden="1">
      <c r="F137" s="28"/>
      <c r="G137" s="28"/>
      <c r="H137" t="str">
        <f t="shared" si="11"/>
        <v>EMPTY</v>
      </c>
    </row>
    <row r="138" spans="1:8" hidden="1">
      <c r="A138" s="8" t="e">
        <f ca="1">_xll.DBRA("RXLTM1:Account",D138,"ALIAS English")</f>
        <v>#NAME?</v>
      </c>
      <c r="B138" s="1" t="s">
        <v>6</v>
      </c>
      <c r="C138" s="1" t="s">
        <v>83</v>
      </c>
      <c r="D138" s="1" t="s">
        <v>29</v>
      </c>
      <c r="E138" s="1" t="str">
        <f>LEFT(C138,4)&amp;"2"&amp;D138&amp;"00"</f>
        <v>03012179700</v>
      </c>
      <c r="F138" s="28" t="s">
        <v>85</v>
      </c>
      <c r="G138" s="28" t="s">
        <v>85</v>
      </c>
      <c r="H138" t="str">
        <f t="shared" si="11"/>
        <v>EMPTY</v>
      </c>
    </row>
    <row r="139" spans="1:8">
      <c r="A139" s="8" t="e">
        <f ca="1">_xll.DBRA("RXLTM1:Account",D139,"ALIAS English")</f>
        <v>#NAME?</v>
      </c>
      <c r="B139" s="1" t="s">
        <v>23</v>
      </c>
      <c r="C139" s="1" t="s">
        <v>86</v>
      </c>
      <c r="D139" s="1" t="s">
        <v>29</v>
      </c>
      <c r="E139" s="1" t="str">
        <f t="shared" ref="E139:E155" si="12">LEFT(C139,4)&amp;"2"&amp;D139&amp;"00"</f>
        <v>03022179700</v>
      </c>
      <c r="F139" s="28">
        <v>469.68000000000006</v>
      </c>
      <c r="G139" s="28" t="s">
        <v>85</v>
      </c>
      <c r="H139" t="str">
        <f t="shared" si="11"/>
        <v/>
      </c>
    </row>
    <row r="140" spans="1:8">
      <c r="A140" s="8" t="e">
        <f ca="1">_xll.DBRA("RXLTM1:Account",D140,"ALIAS English")</f>
        <v>#NAME?</v>
      </c>
      <c r="B140" s="1" t="s">
        <v>7</v>
      </c>
      <c r="C140" s="1" t="s">
        <v>88</v>
      </c>
      <c r="D140" s="1" t="s">
        <v>29</v>
      </c>
      <c r="E140" s="1" t="str">
        <f t="shared" si="12"/>
        <v>03032179700</v>
      </c>
      <c r="F140" s="28" t="s">
        <v>85</v>
      </c>
      <c r="G140" s="28">
        <v>672.19</v>
      </c>
      <c r="H140" t="str">
        <f t="shared" si="11"/>
        <v/>
      </c>
    </row>
    <row r="141" spans="1:8" hidden="1">
      <c r="A141" s="8" t="e">
        <f ca="1">_xll.DBRA("RXLTM1:Account",D141,"ALIAS English")</f>
        <v>#NAME?</v>
      </c>
      <c r="B141" s="1" t="s">
        <v>8</v>
      </c>
      <c r="C141" s="1" t="s">
        <v>90</v>
      </c>
      <c r="D141" s="1" t="s">
        <v>29</v>
      </c>
      <c r="E141" s="1" t="str">
        <f t="shared" si="12"/>
        <v>03042179700</v>
      </c>
      <c r="F141" s="28" t="s">
        <v>85</v>
      </c>
      <c r="G141" s="28" t="s">
        <v>85</v>
      </c>
      <c r="H141" t="str">
        <f t="shared" si="11"/>
        <v>EMPTY</v>
      </c>
    </row>
    <row r="142" spans="1:8">
      <c r="A142" s="8" t="e">
        <f ca="1">_xll.DBRA("RXLTM1:Account",D142,"ALIAS English")</f>
        <v>#NAME?</v>
      </c>
      <c r="B142" s="1" t="s">
        <v>9</v>
      </c>
      <c r="C142" s="1" t="s">
        <v>92</v>
      </c>
      <c r="D142" s="1" t="s">
        <v>29</v>
      </c>
      <c r="E142" s="1" t="str">
        <f t="shared" si="12"/>
        <v>03052179700</v>
      </c>
      <c r="F142" s="28" t="s">
        <v>85</v>
      </c>
      <c r="G142" s="28">
        <v>1130.42</v>
      </c>
      <c r="H142" t="str">
        <f t="shared" si="11"/>
        <v/>
      </c>
    </row>
    <row r="143" spans="1:8">
      <c r="A143" s="8" t="e">
        <f ca="1">_xll.DBRA("RXLTM1:Account",D143,"ALIAS English")</f>
        <v>#NAME?</v>
      </c>
      <c r="B143" s="1" t="s">
        <v>10</v>
      </c>
      <c r="C143" s="1" t="s">
        <v>94</v>
      </c>
      <c r="D143" s="1" t="s">
        <v>29</v>
      </c>
      <c r="E143" s="1" t="str">
        <f t="shared" si="12"/>
        <v>03062179700</v>
      </c>
      <c r="F143" s="28" t="s">
        <v>85</v>
      </c>
      <c r="G143" s="28">
        <v>112.51</v>
      </c>
      <c r="H143" t="str">
        <f t="shared" si="11"/>
        <v/>
      </c>
    </row>
    <row r="144" spans="1:8" hidden="1">
      <c r="A144" s="8" t="e">
        <f ca="1">_xll.DBRA("RXLTM1:Account",D144,"ALIAS English")</f>
        <v>#NAME?</v>
      </c>
      <c r="B144" s="1" t="s">
        <v>11</v>
      </c>
      <c r="C144" s="1" t="s">
        <v>96</v>
      </c>
      <c r="D144" s="1" t="s">
        <v>29</v>
      </c>
      <c r="E144" s="1" t="str">
        <f t="shared" si="12"/>
        <v>03082179700</v>
      </c>
      <c r="F144" s="28" t="s">
        <v>85</v>
      </c>
      <c r="G144" s="28" t="s">
        <v>85</v>
      </c>
      <c r="H144" t="str">
        <f t="shared" si="11"/>
        <v>EMPTY</v>
      </c>
    </row>
    <row r="145" spans="1:8" hidden="1">
      <c r="A145" s="8" t="e">
        <f ca="1">_xll.DBRA("RXLTM1:Account",D145,"ALIAS English")</f>
        <v>#NAME?</v>
      </c>
      <c r="B145" s="1" t="s">
        <v>12</v>
      </c>
      <c r="C145" s="1" t="s">
        <v>98</v>
      </c>
      <c r="D145" s="1" t="s">
        <v>29</v>
      </c>
      <c r="E145" s="1" t="str">
        <f t="shared" si="12"/>
        <v>03092179700</v>
      </c>
      <c r="F145" s="28" t="s">
        <v>85</v>
      </c>
      <c r="G145" s="28" t="s">
        <v>85</v>
      </c>
      <c r="H145" t="str">
        <f t="shared" si="11"/>
        <v>EMPTY</v>
      </c>
    </row>
    <row r="146" spans="1:8" hidden="1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29</v>
      </c>
      <c r="E146" s="1" t="str">
        <f t="shared" si="12"/>
        <v>03112179700</v>
      </c>
      <c r="F146" s="28" t="s">
        <v>85</v>
      </c>
      <c r="G146" s="28" t="s">
        <v>85</v>
      </c>
      <c r="H146" t="str">
        <f t="shared" si="11"/>
        <v>EMPTY</v>
      </c>
    </row>
    <row r="147" spans="1:8" hidden="1">
      <c r="A147" s="8" t="e">
        <f ca="1">_xll.DBRA("RXLTM1:Account",D147,"ALIAS English")</f>
        <v>#NAME?</v>
      </c>
      <c r="B147" s="1" t="s">
        <v>14</v>
      </c>
      <c r="C147" s="1" t="s">
        <v>101</v>
      </c>
      <c r="D147" s="1" t="s">
        <v>29</v>
      </c>
      <c r="E147" s="1" t="str">
        <f t="shared" si="12"/>
        <v>03212179700</v>
      </c>
      <c r="F147" s="28" t="s">
        <v>85</v>
      </c>
      <c r="G147" s="28" t="s">
        <v>85</v>
      </c>
      <c r="H147" t="str">
        <f t="shared" si="11"/>
        <v>EMPTY</v>
      </c>
    </row>
    <row r="148" spans="1:8" hidden="1">
      <c r="A148" s="8" t="e">
        <f ca="1">_xll.DBRA("RXLTM1:Account",D148,"ALIAS English")</f>
        <v>#NAME?</v>
      </c>
      <c r="B148" s="1" t="s">
        <v>15</v>
      </c>
      <c r="C148" s="1" t="s">
        <v>103</v>
      </c>
      <c r="D148" s="1" t="s">
        <v>29</v>
      </c>
      <c r="E148" s="1" t="str">
        <f t="shared" si="12"/>
        <v>03222179700</v>
      </c>
      <c r="F148" s="28" t="s">
        <v>85</v>
      </c>
      <c r="G148" s="28" t="s">
        <v>85</v>
      </c>
      <c r="H148" t="str">
        <f t="shared" si="11"/>
        <v>EMPTY</v>
      </c>
    </row>
    <row r="149" spans="1:8" hidden="1">
      <c r="A149" s="8" t="e">
        <f ca="1">_xll.DBRA("RXLTM1:Account",D149,"ALIAS English")</f>
        <v>#NAME?</v>
      </c>
      <c r="B149" s="1" t="s">
        <v>16</v>
      </c>
      <c r="C149" s="1" t="s">
        <v>105</v>
      </c>
      <c r="D149" s="1" t="s">
        <v>29</v>
      </c>
      <c r="E149" s="1" t="str">
        <f t="shared" si="12"/>
        <v>03232179700</v>
      </c>
      <c r="F149" s="28" t="s">
        <v>85</v>
      </c>
      <c r="G149" s="28" t="s">
        <v>85</v>
      </c>
      <c r="H149" t="str">
        <f t="shared" si="11"/>
        <v>EMPTY</v>
      </c>
    </row>
    <row r="150" spans="1:8">
      <c r="A150" s="8" t="e">
        <f ca="1">_xll.DBRA("RXLTM1:Account",D150,"ALIAS English")</f>
        <v>#NAME?</v>
      </c>
      <c r="B150" s="1" t="s">
        <v>17</v>
      </c>
      <c r="C150" s="1" t="s">
        <v>107</v>
      </c>
      <c r="D150" s="1" t="s">
        <v>29</v>
      </c>
      <c r="E150" s="1" t="str">
        <f t="shared" si="12"/>
        <v>03242179700</v>
      </c>
      <c r="F150" s="28" t="s">
        <v>85</v>
      </c>
      <c r="G150" s="28">
        <v>484.16</v>
      </c>
      <c r="H150" t="str">
        <f t="shared" si="11"/>
        <v/>
      </c>
    </row>
    <row r="151" spans="1:8">
      <c r="A151" s="8" t="e">
        <f ca="1">_xll.DBRA("RXLTM1:Account",D151,"ALIAS English")</f>
        <v>#NAME?</v>
      </c>
      <c r="B151" s="1" t="s">
        <v>18</v>
      </c>
      <c r="C151" s="1" t="s">
        <v>109</v>
      </c>
      <c r="D151" s="1" t="s">
        <v>29</v>
      </c>
      <c r="E151" s="1" t="str">
        <f t="shared" si="12"/>
        <v>03252179700</v>
      </c>
      <c r="F151" s="28" t="s">
        <v>85</v>
      </c>
      <c r="G151" s="28">
        <v>741.26</v>
      </c>
      <c r="H151" t="str">
        <f t="shared" si="11"/>
        <v/>
      </c>
    </row>
    <row r="152" spans="1:8">
      <c r="A152" s="8" t="e">
        <f ca="1">_xll.DBRA("RXLTM1:Account",D152,"ALIAS English")</f>
        <v>#NAME?</v>
      </c>
      <c r="B152" s="1" t="s">
        <v>19</v>
      </c>
      <c r="C152" s="1" t="s">
        <v>111</v>
      </c>
      <c r="D152" s="1" t="s">
        <v>29</v>
      </c>
      <c r="E152" s="1" t="str">
        <f t="shared" si="12"/>
        <v>03262179700</v>
      </c>
      <c r="F152" s="28" t="s">
        <v>85</v>
      </c>
      <c r="G152" s="28">
        <v>1551.26</v>
      </c>
      <c r="H152" t="str">
        <f t="shared" si="11"/>
        <v/>
      </c>
    </row>
    <row r="153" spans="1:8">
      <c r="A153" s="8" t="e">
        <f ca="1">_xll.DBRA("RXLTM1:Account",D153,"ALIAS English")</f>
        <v>#NAME?</v>
      </c>
      <c r="B153" s="1" t="s">
        <v>20</v>
      </c>
      <c r="C153" s="1" t="s">
        <v>113</v>
      </c>
      <c r="D153" s="1" t="s">
        <v>29</v>
      </c>
      <c r="E153" s="1" t="str">
        <f t="shared" si="12"/>
        <v>03282179700</v>
      </c>
      <c r="F153" s="28" t="s">
        <v>85</v>
      </c>
      <c r="G153" s="28">
        <v>1416.8</v>
      </c>
      <c r="H153" t="str">
        <f t="shared" si="11"/>
        <v/>
      </c>
    </row>
    <row r="154" spans="1:8">
      <c r="A154" s="8" t="e">
        <f ca="1">_xll.DBRA("RXLTM1:Account",D154,"ALIAS English")</f>
        <v>#NAME?</v>
      </c>
      <c r="B154" s="1" t="s">
        <v>21</v>
      </c>
      <c r="C154" s="1" t="s">
        <v>115</v>
      </c>
      <c r="D154" s="1" t="s">
        <v>29</v>
      </c>
      <c r="E154" s="1" t="str">
        <f t="shared" si="12"/>
        <v>03292179700</v>
      </c>
      <c r="F154" s="28" t="s">
        <v>85</v>
      </c>
      <c r="G154" s="28">
        <v>1424.25</v>
      </c>
      <c r="H154" t="str">
        <f t="shared" si="11"/>
        <v/>
      </c>
    </row>
    <row r="155" spans="1:8" hidden="1">
      <c r="A155" s="8" t="e">
        <f ca="1">_xll.DBRA("RXLTM1:Account",D155,"ALIAS English")</f>
        <v>#NAME?</v>
      </c>
      <c r="B155" s="1" t="s">
        <v>22</v>
      </c>
      <c r="C155" s="1" t="s">
        <v>117</v>
      </c>
      <c r="D155" s="1" t="s">
        <v>29</v>
      </c>
      <c r="E155" s="1" t="str">
        <f t="shared" si="12"/>
        <v>03302179700</v>
      </c>
      <c r="F155" s="28" t="s">
        <v>85</v>
      </c>
      <c r="G155" s="28" t="s">
        <v>85</v>
      </c>
      <c r="H155" t="str">
        <f t="shared" si="11"/>
        <v>EMPTY</v>
      </c>
    </row>
    <row r="156" spans="1:8" hidden="1">
      <c r="F156" s="28"/>
      <c r="G156" s="28"/>
      <c r="H156" t="str">
        <f t="shared" si="11"/>
        <v>EMPTY</v>
      </c>
    </row>
    <row r="157" spans="1:8" hidden="1">
      <c r="A157" s="8" t="e">
        <f ca="1">_xll.DBRA("RXLTM1:Account",D157,"ALIAS English")</f>
        <v>#NAME?</v>
      </c>
      <c r="B157" s="1" t="s">
        <v>6</v>
      </c>
      <c r="C157" s="1" t="s">
        <v>83</v>
      </c>
      <c r="D157" s="1" t="s">
        <v>31</v>
      </c>
      <c r="E157" s="1" t="str">
        <f>LEFT(C157,4)&amp;"2"&amp;D157&amp;"00"</f>
        <v>03012182200</v>
      </c>
      <c r="F157" s="28" t="s">
        <v>85</v>
      </c>
      <c r="G157" s="28" t="s">
        <v>85</v>
      </c>
      <c r="H157" t="str">
        <f t="shared" si="11"/>
        <v>EMPTY</v>
      </c>
    </row>
    <row r="158" spans="1:8" hidden="1">
      <c r="A158" s="8" t="e">
        <f ca="1">_xll.DBRA("RXLTM1:Account",D158,"ALIAS English")</f>
        <v>#NAME?</v>
      </c>
      <c r="B158" s="1" t="s">
        <v>23</v>
      </c>
      <c r="C158" s="1" t="s">
        <v>86</v>
      </c>
      <c r="D158" s="1" t="s">
        <v>31</v>
      </c>
      <c r="E158" s="1" t="str">
        <f t="shared" ref="E158:E174" si="13">LEFT(C158,4)&amp;"2"&amp;D158&amp;"00"</f>
        <v>03022182200</v>
      </c>
      <c r="F158" s="28" t="s">
        <v>85</v>
      </c>
      <c r="G158" s="28" t="s">
        <v>85</v>
      </c>
      <c r="H158" t="str">
        <f t="shared" si="11"/>
        <v>EMPTY</v>
      </c>
    </row>
    <row r="159" spans="1:8" hidden="1">
      <c r="A159" s="8" t="e">
        <f ca="1">_xll.DBRA("RXLTM1:Account",D159,"ALIAS English")</f>
        <v>#NAME?</v>
      </c>
      <c r="B159" s="1" t="s">
        <v>7</v>
      </c>
      <c r="C159" s="1" t="s">
        <v>88</v>
      </c>
      <c r="D159" s="1" t="s">
        <v>31</v>
      </c>
      <c r="E159" s="1" t="str">
        <f t="shared" si="13"/>
        <v>03032182200</v>
      </c>
      <c r="F159" s="28" t="s">
        <v>85</v>
      </c>
      <c r="G159" s="28" t="s">
        <v>85</v>
      </c>
      <c r="H159" t="str">
        <f t="shared" si="11"/>
        <v>EMPTY</v>
      </c>
    </row>
    <row r="160" spans="1:8" hidden="1">
      <c r="A160" s="8" t="e">
        <f ca="1">_xll.DBRA("RXLTM1:Account",D160,"ALIAS English")</f>
        <v>#NAME?</v>
      </c>
      <c r="B160" s="1" t="s">
        <v>8</v>
      </c>
      <c r="C160" s="1" t="s">
        <v>90</v>
      </c>
      <c r="D160" s="1" t="s">
        <v>31</v>
      </c>
      <c r="E160" s="1" t="str">
        <f t="shared" si="13"/>
        <v>03042182200</v>
      </c>
      <c r="F160" s="28" t="s">
        <v>85</v>
      </c>
      <c r="G160" s="28" t="s">
        <v>85</v>
      </c>
      <c r="H160" t="str">
        <f t="shared" si="11"/>
        <v>EMPTY</v>
      </c>
    </row>
    <row r="161" spans="1:8" hidden="1">
      <c r="A161" s="8" t="e">
        <f ca="1">_xll.DBRA("RXLTM1:Account",D161,"ALIAS English")</f>
        <v>#NAME?</v>
      </c>
      <c r="B161" s="1" t="s">
        <v>9</v>
      </c>
      <c r="C161" s="1" t="s">
        <v>92</v>
      </c>
      <c r="D161" s="1" t="s">
        <v>31</v>
      </c>
      <c r="E161" s="1" t="str">
        <f t="shared" si="13"/>
        <v>03052182200</v>
      </c>
      <c r="F161" s="28" t="s">
        <v>85</v>
      </c>
      <c r="G161" s="28" t="s">
        <v>85</v>
      </c>
      <c r="H161" t="str">
        <f t="shared" si="11"/>
        <v>EMPTY</v>
      </c>
    </row>
    <row r="162" spans="1:8" hidden="1">
      <c r="A162" s="8" t="e">
        <f ca="1">_xll.DBRA("RXLTM1:Account",D162,"ALIAS English")</f>
        <v>#NAME?</v>
      </c>
      <c r="B162" s="1" t="s">
        <v>10</v>
      </c>
      <c r="C162" s="1" t="s">
        <v>94</v>
      </c>
      <c r="D162" s="1" t="s">
        <v>31</v>
      </c>
      <c r="E162" s="1" t="str">
        <f t="shared" si="13"/>
        <v>03062182200</v>
      </c>
      <c r="F162" s="28" t="s">
        <v>85</v>
      </c>
      <c r="G162" s="28" t="s">
        <v>85</v>
      </c>
      <c r="H162" t="str">
        <f t="shared" si="11"/>
        <v>EMPTY</v>
      </c>
    </row>
    <row r="163" spans="1:8" hidden="1">
      <c r="A163" s="8" t="e">
        <f ca="1">_xll.DBRA("RXLTM1:Account",D163,"ALIAS English")</f>
        <v>#NAME?</v>
      </c>
      <c r="B163" s="1" t="s">
        <v>11</v>
      </c>
      <c r="C163" s="1" t="s">
        <v>96</v>
      </c>
      <c r="D163" s="1" t="s">
        <v>31</v>
      </c>
      <c r="E163" s="1" t="str">
        <f t="shared" si="13"/>
        <v>03082182200</v>
      </c>
      <c r="F163" s="28" t="s">
        <v>85</v>
      </c>
      <c r="G163" s="28" t="s">
        <v>85</v>
      </c>
      <c r="H163" t="str">
        <f t="shared" si="11"/>
        <v>EMPTY</v>
      </c>
    </row>
    <row r="164" spans="1:8" hidden="1">
      <c r="A164" s="8" t="e">
        <f ca="1">_xll.DBRA("RXLTM1:Account",D164,"ALIAS English")</f>
        <v>#NAME?</v>
      </c>
      <c r="B164" s="1" t="s">
        <v>12</v>
      </c>
      <c r="C164" s="1" t="s">
        <v>98</v>
      </c>
      <c r="D164" s="1" t="s">
        <v>31</v>
      </c>
      <c r="E164" s="1" t="str">
        <f t="shared" si="13"/>
        <v>03092182200</v>
      </c>
      <c r="F164" s="28" t="s">
        <v>85</v>
      </c>
      <c r="G164" s="28" t="s">
        <v>85</v>
      </c>
      <c r="H164" t="str">
        <f t="shared" si="11"/>
        <v>EMPTY</v>
      </c>
    </row>
    <row r="165" spans="1:8" hidden="1">
      <c r="A165" s="8" t="e">
        <f ca="1">_xll.DBRA("RXLTM1:Account",D165,"ALIAS English")</f>
        <v>#NAME?</v>
      </c>
      <c r="B165" s="1" t="s">
        <v>13</v>
      </c>
      <c r="C165" s="1" t="s">
        <v>72</v>
      </c>
      <c r="D165" s="1" t="s">
        <v>31</v>
      </c>
      <c r="E165" s="1" t="str">
        <f t="shared" si="13"/>
        <v>03112182200</v>
      </c>
      <c r="F165" s="28" t="s">
        <v>85</v>
      </c>
      <c r="G165" s="28" t="s">
        <v>85</v>
      </c>
      <c r="H165" t="str">
        <f t="shared" ref="H165:H193" si="14">IF(AND(G165="",F165=""),"EMPTY","")</f>
        <v>EMPTY</v>
      </c>
    </row>
    <row r="166" spans="1:8" hidden="1">
      <c r="A166" s="8" t="e">
        <f ca="1">_xll.DBRA("RXLTM1:Account",D166,"ALIAS English")</f>
        <v>#NAME?</v>
      </c>
      <c r="B166" s="1" t="s">
        <v>14</v>
      </c>
      <c r="C166" s="1" t="s">
        <v>101</v>
      </c>
      <c r="D166" s="1" t="s">
        <v>31</v>
      </c>
      <c r="E166" s="1" t="str">
        <f t="shared" si="13"/>
        <v>03212182200</v>
      </c>
      <c r="F166" s="28" t="s">
        <v>85</v>
      </c>
      <c r="G166" s="28" t="s">
        <v>85</v>
      </c>
      <c r="H166" t="str">
        <f t="shared" si="14"/>
        <v>EMPTY</v>
      </c>
    </row>
    <row r="167" spans="1:8" hidden="1">
      <c r="A167" s="8" t="e">
        <f ca="1">_xll.DBRA("RXLTM1:Account",D167,"ALIAS English")</f>
        <v>#NAME?</v>
      </c>
      <c r="B167" s="1" t="s">
        <v>15</v>
      </c>
      <c r="C167" s="1" t="s">
        <v>103</v>
      </c>
      <c r="D167" s="1" t="s">
        <v>31</v>
      </c>
      <c r="E167" s="1" t="str">
        <f t="shared" si="13"/>
        <v>03222182200</v>
      </c>
      <c r="F167" s="28" t="s">
        <v>85</v>
      </c>
      <c r="G167" s="28" t="s">
        <v>85</v>
      </c>
      <c r="H167" t="str">
        <f t="shared" si="14"/>
        <v>EMPTY</v>
      </c>
    </row>
    <row r="168" spans="1:8" hidden="1">
      <c r="A168" s="8" t="e">
        <f ca="1">_xll.DBRA("RXLTM1:Account",D168,"ALIAS English")</f>
        <v>#NAME?</v>
      </c>
      <c r="B168" s="1" t="s">
        <v>16</v>
      </c>
      <c r="C168" s="1" t="s">
        <v>105</v>
      </c>
      <c r="D168" s="1" t="s">
        <v>31</v>
      </c>
      <c r="E168" s="1" t="str">
        <f t="shared" si="13"/>
        <v>03232182200</v>
      </c>
      <c r="F168" s="28" t="s">
        <v>85</v>
      </c>
      <c r="G168" s="28" t="s">
        <v>85</v>
      </c>
      <c r="H168" t="str">
        <f t="shared" si="14"/>
        <v>EMPTY</v>
      </c>
    </row>
    <row r="169" spans="1:8" hidden="1">
      <c r="A169" s="8" t="e">
        <f ca="1">_xll.DBRA("RXLTM1:Account",D169,"ALIAS English")</f>
        <v>#NAME?</v>
      </c>
      <c r="B169" s="1" t="s">
        <v>17</v>
      </c>
      <c r="C169" s="1" t="s">
        <v>107</v>
      </c>
      <c r="D169" s="1" t="s">
        <v>31</v>
      </c>
      <c r="E169" s="1" t="str">
        <f t="shared" si="13"/>
        <v>03242182200</v>
      </c>
      <c r="F169" s="28" t="s">
        <v>85</v>
      </c>
      <c r="G169" s="28" t="s">
        <v>85</v>
      </c>
      <c r="H169" t="str">
        <f t="shared" si="14"/>
        <v>EMPTY</v>
      </c>
    </row>
    <row r="170" spans="1:8" hidden="1">
      <c r="A170" s="8" t="e">
        <f ca="1">_xll.DBRA("RXLTM1:Account",D170,"ALIAS English")</f>
        <v>#NAME?</v>
      </c>
      <c r="B170" s="1" t="s">
        <v>18</v>
      </c>
      <c r="C170" s="1" t="s">
        <v>109</v>
      </c>
      <c r="D170" s="1" t="s">
        <v>31</v>
      </c>
      <c r="E170" s="1" t="str">
        <f t="shared" si="13"/>
        <v>03252182200</v>
      </c>
      <c r="F170" s="28" t="s">
        <v>85</v>
      </c>
      <c r="G170" s="28" t="s">
        <v>85</v>
      </c>
      <c r="H170" t="str">
        <f t="shared" si="14"/>
        <v>EMPTY</v>
      </c>
    </row>
    <row r="171" spans="1:8" hidden="1">
      <c r="A171" s="8" t="e">
        <f ca="1">_xll.DBRA("RXLTM1:Account",D171,"ALIAS English")</f>
        <v>#NAME?</v>
      </c>
      <c r="B171" s="1" t="s">
        <v>19</v>
      </c>
      <c r="C171" s="1" t="s">
        <v>111</v>
      </c>
      <c r="D171" s="1" t="s">
        <v>31</v>
      </c>
      <c r="E171" s="1" t="str">
        <f t="shared" si="13"/>
        <v>03262182200</v>
      </c>
      <c r="F171" s="28" t="s">
        <v>85</v>
      </c>
      <c r="G171" s="28" t="s">
        <v>85</v>
      </c>
      <c r="H171" t="str">
        <f t="shared" si="14"/>
        <v>EMPTY</v>
      </c>
    </row>
    <row r="172" spans="1:8" hidden="1">
      <c r="A172" s="8" t="e">
        <f ca="1">_xll.DBRA("RXLTM1:Account",D172,"ALIAS English")</f>
        <v>#NAME?</v>
      </c>
      <c r="B172" s="1" t="s">
        <v>20</v>
      </c>
      <c r="C172" s="1" t="s">
        <v>113</v>
      </c>
      <c r="D172" s="1" t="s">
        <v>31</v>
      </c>
      <c r="E172" s="1" t="str">
        <f t="shared" si="13"/>
        <v>03282182200</v>
      </c>
      <c r="F172" s="28" t="s">
        <v>85</v>
      </c>
      <c r="G172" s="28" t="s">
        <v>85</v>
      </c>
      <c r="H172" t="str">
        <f t="shared" si="14"/>
        <v>EMPTY</v>
      </c>
    </row>
    <row r="173" spans="1:8" hidden="1">
      <c r="A173" s="8" t="e">
        <f ca="1">_xll.DBRA("RXLTM1:Account",D173,"ALIAS English")</f>
        <v>#NAME?</v>
      </c>
      <c r="B173" s="1" t="s">
        <v>21</v>
      </c>
      <c r="C173" s="1" t="s">
        <v>115</v>
      </c>
      <c r="D173" s="1" t="s">
        <v>31</v>
      </c>
      <c r="E173" s="1" t="str">
        <f t="shared" si="13"/>
        <v>03292182200</v>
      </c>
      <c r="F173" s="28" t="s">
        <v>85</v>
      </c>
      <c r="G173" s="28" t="s">
        <v>85</v>
      </c>
      <c r="H173" t="str">
        <f t="shared" si="14"/>
        <v>EMPTY</v>
      </c>
    </row>
    <row r="174" spans="1:8">
      <c r="A174" s="8" t="e">
        <f ca="1">_xll.DBRA("RXLTM1:Account",D174,"ALIAS English")</f>
        <v>#NAME?</v>
      </c>
      <c r="B174" s="1" t="s">
        <v>22</v>
      </c>
      <c r="C174" s="1" t="s">
        <v>117</v>
      </c>
      <c r="D174" s="1" t="s">
        <v>31</v>
      </c>
      <c r="E174" s="1" t="str">
        <f t="shared" si="13"/>
        <v>03302182200</v>
      </c>
      <c r="F174" s="28">
        <v>4.2200000000000273</v>
      </c>
      <c r="G174" s="28" t="s">
        <v>85</v>
      </c>
      <c r="H174" t="str">
        <f t="shared" si="14"/>
        <v/>
      </c>
    </row>
    <row r="175" spans="1:8" hidden="1">
      <c r="F175" s="28"/>
      <c r="G175" s="28"/>
      <c r="H175" t="str">
        <f t="shared" si="14"/>
        <v>EMPTY</v>
      </c>
    </row>
    <row r="176" spans="1:8">
      <c r="A176" s="8" t="e">
        <f ca="1">_xll.DBRA("RXLTM1:Account",D176,"ALIAS English")</f>
        <v>#NAME?</v>
      </c>
      <c r="B176" s="1" t="s">
        <v>6</v>
      </c>
      <c r="C176" s="1" t="s">
        <v>83</v>
      </c>
      <c r="D176" s="1" t="s">
        <v>33</v>
      </c>
      <c r="E176" s="1" t="str">
        <f>LEFT(C176,4)&amp;"2"&amp;D176&amp;"00"</f>
        <v>03012183200</v>
      </c>
      <c r="F176" s="28">
        <v>1966.8499999999913</v>
      </c>
      <c r="G176" s="28" t="s">
        <v>85</v>
      </c>
      <c r="H176" t="str">
        <f t="shared" si="14"/>
        <v/>
      </c>
    </row>
    <row r="177" spans="1:8">
      <c r="A177" s="8" t="e">
        <f ca="1">_xll.DBRA("RXLTM1:Account",D177,"ALIAS English")</f>
        <v>#NAME?</v>
      </c>
      <c r="B177" s="1" t="s">
        <v>23</v>
      </c>
      <c r="C177" s="1" t="s">
        <v>86</v>
      </c>
      <c r="D177" s="1" t="s">
        <v>33</v>
      </c>
      <c r="E177" s="1" t="str">
        <f t="shared" ref="E177:E193" si="15">LEFT(C177,4)&amp;"2"&amp;D177&amp;"00"</f>
        <v>03022183200</v>
      </c>
      <c r="F177" s="28">
        <v>3889.5699999999779</v>
      </c>
      <c r="G177" s="28" t="s">
        <v>85</v>
      </c>
      <c r="H177" t="str">
        <f t="shared" si="14"/>
        <v/>
      </c>
    </row>
    <row r="178" spans="1:8">
      <c r="A178" s="8" t="e">
        <f ca="1">_xll.DBRA("RXLTM1:Account",D178,"ALIAS English")</f>
        <v>#NAME?</v>
      </c>
      <c r="B178" s="1" t="s">
        <v>7</v>
      </c>
      <c r="C178" s="1" t="s">
        <v>88</v>
      </c>
      <c r="D178" s="1" t="s">
        <v>33</v>
      </c>
      <c r="E178" s="1" t="str">
        <f t="shared" si="15"/>
        <v>03032183200</v>
      </c>
      <c r="F178" s="28">
        <v>956.67000000000007</v>
      </c>
      <c r="G178" s="28" t="s">
        <v>85</v>
      </c>
      <c r="H178" t="str">
        <f t="shared" si="14"/>
        <v/>
      </c>
    </row>
    <row r="179" spans="1:8" hidden="1">
      <c r="A179" s="8" t="e">
        <f ca="1">_xll.DBRA("RXLTM1:Account",D179,"ALIAS English")</f>
        <v>#NAME?</v>
      </c>
      <c r="B179" s="1" t="s">
        <v>8</v>
      </c>
      <c r="C179" s="1" t="s">
        <v>90</v>
      </c>
      <c r="D179" s="1" t="s">
        <v>33</v>
      </c>
      <c r="E179" s="1" t="str">
        <f t="shared" si="15"/>
        <v>03042183200</v>
      </c>
      <c r="F179" s="28" t="s">
        <v>85</v>
      </c>
      <c r="G179" s="28" t="s">
        <v>85</v>
      </c>
      <c r="H179" t="str">
        <f t="shared" si="14"/>
        <v>EMPTY</v>
      </c>
    </row>
    <row r="180" spans="1:8">
      <c r="A180" s="8" t="e">
        <f ca="1">_xll.DBRA("RXLTM1:Account",D180,"ALIAS English")</f>
        <v>#NAME?</v>
      </c>
      <c r="B180" s="1" t="s">
        <v>9</v>
      </c>
      <c r="C180" s="1" t="s">
        <v>92</v>
      </c>
      <c r="D180" s="1" t="s">
        <v>33</v>
      </c>
      <c r="E180" s="1" t="str">
        <f t="shared" si="15"/>
        <v>03052183200</v>
      </c>
      <c r="F180" s="28">
        <v>495.41000000000349</v>
      </c>
      <c r="G180" s="28" t="s">
        <v>85</v>
      </c>
      <c r="H180" t="str">
        <f t="shared" si="14"/>
        <v/>
      </c>
    </row>
    <row r="181" spans="1:8">
      <c r="A181" s="8" t="e">
        <f ca="1">_xll.DBRA("RXLTM1:Account",D181,"ALIAS English")</f>
        <v>#NAME?</v>
      </c>
      <c r="B181" s="1" t="s">
        <v>10</v>
      </c>
      <c r="C181" s="1" t="s">
        <v>94</v>
      </c>
      <c r="D181" s="1" t="s">
        <v>33</v>
      </c>
      <c r="E181" s="1" t="str">
        <f t="shared" si="15"/>
        <v>03062183200</v>
      </c>
      <c r="F181" s="28">
        <v>1758.4799999999959</v>
      </c>
      <c r="G181" s="28" t="s">
        <v>85</v>
      </c>
      <c r="H181" t="str">
        <f t="shared" si="14"/>
        <v/>
      </c>
    </row>
    <row r="182" spans="1:8">
      <c r="A182" s="8" t="e">
        <f ca="1">_xll.DBRA("RXLTM1:Account",D182,"ALIAS English")</f>
        <v>#NAME?</v>
      </c>
      <c r="B182" s="1" t="s">
        <v>11</v>
      </c>
      <c r="C182" s="1" t="s">
        <v>96</v>
      </c>
      <c r="D182" s="1" t="s">
        <v>33</v>
      </c>
      <c r="E182" s="1" t="str">
        <f t="shared" si="15"/>
        <v>03082183200</v>
      </c>
      <c r="F182" s="28">
        <v>1547.3999999999942</v>
      </c>
      <c r="G182" s="28" t="s">
        <v>85</v>
      </c>
      <c r="H182" t="str">
        <f t="shared" si="14"/>
        <v/>
      </c>
    </row>
    <row r="183" spans="1:8" hidden="1">
      <c r="A183" s="8" t="e">
        <f ca="1">_xll.DBRA("RXLTM1:Account",D183,"ALIAS English")</f>
        <v>#NAME?</v>
      </c>
      <c r="B183" s="1" t="s">
        <v>12</v>
      </c>
      <c r="C183" s="1" t="s">
        <v>98</v>
      </c>
      <c r="D183" s="1" t="s">
        <v>33</v>
      </c>
      <c r="E183" s="1" t="str">
        <f t="shared" si="15"/>
        <v>03092183200</v>
      </c>
      <c r="F183" s="28" t="s">
        <v>85</v>
      </c>
      <c r="G183" s="28" t="s">
        <v>85</v>
      </c>
      <c r="H183" t="str">
        <f t="shared" si="14"/>
        <v>EMPTY</v>
      </c>
    </row>
    <row r="184" spans="1:8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33</v>
      </c>
      <c r="E184" s="1" t="str">
        <f t="shared" si="15"/>
        <v>03112183200</v>
      </c>
      <c r="F184" s="28">
        <v>4107.6000000000058</v>
      </c>
      <c r="G184" s="28" t="s">
        <v>85</v>
      </c>
      <c r="H184" t="str">
        <f t="shared" si="14"/>
        <v/>
      </c>
    </row>
    <row r="185" spans="1:8">
      <c r="A185" s="8" t="e">
        <f ca="1">_xll.DBRA("RXLTM1:Account",D185,"ALIAS English")</f>
        <v>#NAME?</v>
      </c>
      <c r="B185" s="1" t="s">
        <v>14</v>
      </c>
      <c r="C185" s="1" t="s">
        <v>101</v>
      </c>
      <c r="D185" s="1" t="s">
        <v>33</v>
      </c>
      <c r="E185" s="1" t="str">
        <f t="shared" si="15"/>
        <v>03212183200</v>
      </c>
      <c r="F185" s="28">
        <v>1179.8300000000017</v>
      </c>
      <c r="G185" s="28" t="s">
        <v>85</v>
      </c>
      <c r="H185" t="str">
        <f t="shared" si="14"/>
        <v/>
      </c>
    </row>
    <row r="186" spans="1:8">
      <c r="A186" s="8" t="e">
        <f ca="1">_xll.DBRA("RXLTM1:Account",D186,"ALIAS English")</f>
        <v>#NAME?</v>
      </c>
      <c r="B186" s="1" t="s">
        <v>15</v>
      </c>
      <c r="C186" s="1" t="s">
        <v>103</v>
      </c>
      <c r="D186" s="1" t="s">
        <v>33</v>
      </c>
      <c r="E186" s="1" t="str">
        <f t="shared" si="15"/>
        <v>03222183200</v>
      </c>
      <c r="F186" s="28">
        <v>1184.7999999999993</v>
      </c>
      <c r="G186" s="28" t="s">
        <v>85</v>
      </c>
      <c r="H186" t="str">
        <f t="shared" si="14"/>
        <v/>
      </c>
    </row>
    <row r="187" spans="1:8">
      <c r="A187" s="8" t="e">
        <f ca="1">_xll.DBRA("RXLTM1:Account",D187,"ALIAS English")</f>
        <v>#NAME?</v>
      </c>
      <c r="B187" s="1" t="s">
        <v>16</v>
      </c>
      <c r="C187" s="1" t="s">
        <v>105</v>
      </c>
      <c r="D187" s="1" t="s">
        <v>33</v>
      </c>
      <c r="E187" s="1" t="str">
        <f t="shared" si="15"/>
        <v>03232183200</v>
      </c>
      <c r="F187" s="28">
        <v>955.2599999999984</v>
      </c>
      <c r="G187" s="28" t="s">
        <v>85</v>
      </c>
      <c r="H187" t="str">
        <f t="shared" si="14"/>
        <v/>
      </c>
    </row>
    <row r="188" spans="1:8">
      <c r="A188" s="8" t="e">
        <f ca="1">_xll.DBRA("RXLTM1:Account",D188,"ALIAS English")</f>
        <v>#NAME?</v>
      </c>
      <c r="B188" s="1" t="s">
        <v>17</v>
      </c>
      <c r="C188" s="1" t="s">
        <v>107</v>
      </c>
      <c r="D188" s="1" t="s">
        <v>33</v>
      </c>
      <c r="E188" s="1" t="str">
        <f t="shared" si="15"/>
        <v>03242183200</v>
      </c>
      <c r="F188" s="28">
        <v>187.77000000000044</v>
      </c>
      <c r="G188" s="28" t="s">
        <v>85</v>
      </c>
      <c r="H188" t="str">
        <f t="shared" si="14"/>
        <v/>
      </c>
    </row>
    <row r="189" spans="1:8">
      <c r="A189" s="8" t="e">
        <f ca="1">_xll.DBRA("RXLTM1:Account",D189,"ALIAS English")</f>
        <v>#NAME?</v>
      </c>
      <c r="B189" s="1" t="s">
        <v>18</v>
      </c>
      <c r="C189" s="1" t="s">
        <v>109</v>
      </c>
      <c r="D189" s="1" t="s">
        <v>33</v>
      </c>
      <c r="E189" s="1" t="str">
        <f t="shared" si="15"/>
        <v>03252183200</v>
      </c>
      <c r="F189" s="28">
        <v>1458.4200000000019</v>
      </c>
      <c r="G189" s="28" t="s">
        <v>85</v>
      </c>
      <c r="H189" t="str">
        <f t="shared" si="14"/>
        <v/>
      </c>
    </row>
    <row r="190" spans="1:8">
      <c r="A190" s="8" t="e">
        <f ca="1">_xll.DBRA("RXLTM1:Account",D190,"ALIAS English")</f>
        <v>#NAME?</v>
      </c>
      <c r="B190" s="1" t="s">
        <v>19</v>
      </c>
      <c r="C190" s="1" t="s">
        <v>111</v>
      </c>
      <c r="D190" s="1" t="s">
        <v>33</v>
      </c>
      <c r="E190" s="1" t="str">
        <f t="shared" si="15"/>
        <v>03262183200</v>
      </c>
      <c r="F190" s="28">
        <v>28187.340000000026</v>
      </c>
      <c r="G190" s="28" t="s">
        <v>85</v>
      </c>
      <c r="H190" t="str">
        <f t="shared" si="14"/>
        <v/>
      </c>
    </row>
    <row r="191" spans="1:8">
      <c r="A191" s="8" t="e">
        <f ca="1">_xll.DBRA("RXLTM1:Account",D191,"ALIAS English")</f>
        <v>#NAME?</v>
      </c>
      <c r="B191" s="1" t="s">
        <v>20</v>
      </c>
      <c r="C191" s="1" t="s">
        <v>113</v>
      </c>
      <c r="D191" s="1" t="s">
        <v>33</v>
      </c>
      <c r="E191" s="1" t="str">
        <f t="shared" si="15"/>
        <v>03282183200</v>
      </c>
      <c r="F191" s="28">
        <v>2987.510000000002</v>
      </c>
      <c r="G191" s="28" t="s">
        <v>85</v>
      </c>
      <c r="H191" t="str">
        <f t="shared" si="14"/>
        <v/>
      </c>
    </row>
    <row r="192" spans="1:8">
      <c r="A192" s="8" t="e">
        <f ca="1">_xll.DBRA("RXLTM1:Account",D192,"ALIAS English")</f>
        <v>#NAME?</v>
      </c>
      <c r="B192" s="1" t="s">
        <v>21</v>
      </c>
      <c r="C192" s="1" t="s">
        <v>115</v>
      </c>
      <c r="D192" s="1" t="s">
        <v>33</v>
      </c>
      <c r="E192" s="1" t="str">
        <f t="shared" si="15"/>
        <v>03292183200</v>
      </c>
      <c r="F192" s="28">
        <v>5856.8000000000029</v>
      </c>
      <c r="G192" s="28" t="s">
        <v>85</v>
      </c>
      <c r="H192" t="str">
        <f t="shared" si="14"/>
        <v/>
      </c>
    </row>
    <row r="193" spans="1:8">
      <c r="A193" s="8" t="e">
        <f ca="1">_xll.DBRA("RXLTM1:Account",D193,"ALIAS English")</f>
        <v>#NAME?</v>
      </c>
      <c r="B193" s="1" t="s">
        <v>22</v>
      </c>
      <c r="C193" s="1" t="s">
        <v>117</v>
      </c>
      <c r="D193" s="1" t="s">
        <v>33</v>
      </c>
      <c r="E193" s="1" t="str">
        <f t="shared" si="15"/>
        <v>03302183200</v>
      </c>
      <c r="F193" s="28">
        <v>65.790000000000873</v>
      </c>
      <c r="G193" s="28" t="s">
        <v>85</v>
      </c>
      <c r="H193" t="str">
        <f t="shared" si="14"/>
        <v/>
      </c>
    </row>
    <row r="194" spans="1:8" s="42" customFormat="1">
      <c r="A194" s="40"/>
      <c r="B194" s="41"/>
      <c r="C194" s="41"/>
      <c r="D194" s="41"/>
      <c r="E194" s="41"/>
      <c r="F194" s="43"/>
      <c r="G194" s="43"/>
    </row>
    <row r="195" spans="1:8" hidden="1">
      <c r="A195" s="8" t="e">
        <f ca="1">_xll.DBRA("RXLTM1:Account",D195,"ALIAS English")</f>
        <v>#NAME?</v>
      </c>
      <c r="B195" s="1" t="s">
        <v>6</v>
      </c>
      <c r="C195" s="1" t="s">
        <v>83</v>
      </c>
      <c r="D195" s="1" t="s">
        <v>531</v>
      </c>
      <c r="E195" s="1" t="str">
        <f>LEFT(C195,4)&amp;"2"&amp;D195&amp;"00"</f>
        <v>03012173100</v>
      </c>
      <c r="F195" s="28" t="s">
        <v>85</v>
      </c>
      <c r="G195" s="28" t="s">
        <v>85</v>
      </c>
      <c r="H195" t="str">
        <f t="shared" ref="H195:H322" si="16">IF(AND(F195="",G195=""),"EMPTY","")</f>
        <v>EMPTY</v>
      </c>
    </row>
    <row r="196" spans="1:8" hidden="1">
      <c r="A196" s="8" t="e">
        <f ca="1">_xll.DBRA("RXLTM1:Account",D196,"ALIAS English")</f>
        <v>#NAME?</v>
      </c>
      <c r="B196" s="1" t="s">
        <v>23</v>
      </c>
      <c r="C196" s="1" t="s">
        <v>86</v>
      </c>
      <c r="D196" s="1" t="s">
        <v>531</v>
      </c>
      <c r="E196" s="1" t="str">
        <f t="shared" ref="E196:E212" si="17">LEFT(C196,4)&amp;"2"&amp;D196&amp;"00"</f>
        <v>03022173100</v>
      </c>
      <c r="F196" s="28" t="s">
        <v>85</v>
      </c>
      <c r="G196" s="28" t="s">
        <v>85</v>
      </c>
      <c r="H196" t="str">
        <f t="shared" si="16"/>
        <v>EMPTY</v>
      </c>
    </row>
    <row r="197" spans="1:8" hidden="1">
      <c r="A197" s="8" t="e">
        <f ca="1">_xll.DBRA("RXLTM1:Account",D197,"ALIAS English")</f>
        <v>#NAME?</v>
      </c>
      <c r="B197" s="1" t="s">
        <v>7</v>
      </c>
      <c r="C197" s="1" t="s">
        <v>88</v>
      </c>
      <c r="D197" s="1" t="s">
        <v>531</v>
      </c>
      <c r="E197" s="1" t="str">
        <f t="shared" si="17"/>
        <v>03032173100</v>
      </c>
      <c r="F197" s="28" t="s">
        <v>85</v>
      </c>
      <c r="G197" s="28" t="s">
        <v>85</v>
      </c>
      <c r="H197" t="str">
        <f t="shared" si="16"/>
        <v>EMPTY</v>
      </c>
    </row>
    <row r="198" spans="1:8" hidden="1">
      <c r="A198" s="8" t="e">
        <f ca="1">_xll.DBRA("RXLTM1:Account",D198,"ALIAS English")</f>
        <v>#NAME?</v>
      </c>
      <c r="B198" s="1" t="s">
        <v>8</v>
      </c>
      <c r="C198" s="1" t="s">
        <v>90</v>
      </c>
      <c r="D198" s="1" t="s">
        <v>531</v>
      </c>
      <c r="E198" s="1" t="str">
        <f t="shared" si="17"/>
        <v>03042173100</v>
      </c>
      <c r="F198" s="28" t="s">
        <v>85</v>
      </c>
      <c r="G198" s="28" t="s">
        <v>85</v>
      </c>
      <c r="H198" t="str">
        <f t="shared" si="16"/>
        <v>EMPTY</v>
      </c>
    </row>
    <row r="199" spans="1:8" hidden="1">
      <c r="A199" s="8" t="e">
        <f ca="1">_xll.DBRA("RXLTM1:Account",D199,"ALIAS English")</f>
        <v>#NAME?</v>
      </c>
      <c r="B199" s="1" t="s">
        <v>9</v>
      </c>
      <c r="C199" s="1" t="s">
        <v>92</v>
      </c>
      <c r="D199" s="1" t="s">
        <v>531</v>
      </c>
      <c r="E199" s="1" t="str">
        <f t="shared" si="17"/>
        <v>03052173100</v>
      </c>
      <c r="F199" s="28" t="s">
        <v>85</v>
      </c>
      <c r="G199" s="28" t="s">
        <v>85</v>
      </c>
      <c r="H199" t="str">
        <f t="shared" si="16"/>
        <v>EMPTY</v>
      </c>
    </row>
    <row r="200" spans="1:8" hidden="1">
      <c r="A200" s="8" t="e">
        <f ca="1">_xll.DBRA("RXLTM1:Account",D200,"ALIAS English")</f>
        <v>#NAME?</v>
      </c>
      <c r="B200" s="1" t="s">
        <v>10</v>
      </c>
      <c r="C200" s="1" t="s">
        <v>94</v>
      </c>
      <c r="D200" s="1" t="s">
        <v>531</v>
      </c>
      <c r="E200" s="1" t="str">
        <f t="shared" si="17"/>
        <v>03062173100</v>
      </c>
      <c r="F200" s="28" t="s">
        <v>85</v>
      </c>
      <c r="G200" s="28" t="s">
        <v>85</v>
      </c>
      <c r="H200" t="str">
        <f t="shared" si="16"/>
        <v>EMPTY</v>
      </c>
    </row>
    <row r="201" spans="1:8" hidden="1">
      <c r="A201" s="8" t="e">
        <f ca="1">_xll.DBRA("RXLTM1:Account",D201,"ALIAS English")</f>
        <v>#NAME?</v>
      </c>
      <c r="B201" s="1" t="s">
        <v>11</v>
      </c>
      <c r="C201" s="1" t="s">
        <v>96</v>
      </c>
      <c r="D201" s="1" t="s">
        <v>531</v>
      </c>
      <c r="E201" s="1" t="str">
        <f t="shared" si="17"/>
        <v>03082173100</v>
      </c>
      <c r="F201" s="28" t="s">
        <v>85</v>
      </c>
      <c r="G201" s="28" t="s">
        <v>85</v>
      </c>
      <c r="H201" t="str">
        <f t="shared" si="16"/>
        <v>EMPTY</v>
      </c>
    </row>
    <row r="202" spans="1:8" hidden="1">
      <c r="A202" s="8" t="e">
        <f ca="1">_xll.DBRA("RXLTM1:Account",D202,"ALIAS English")</f>
        <v>#NAME?</v>
      </c>
      <c r="B202" s="1" t="s">
        <v>12</v>
      </c>
      <c r="C202" s="1" t="s">
        <v>98</v>
      </c>
      <c r="D202" s="1" t="s">
        <v>531</v>
      </c>
      <c r="E202" s="1" t="str">
        <f t="shared" si="17"/>
        <v>03092173100</v>
      </c>
      <c r="F202" s="28" t="s">
        <v>85</v>
      </c>
      <c r="G202" s="28" t="s">
        <v>85</v>
      </c>
      <c r="H202" t="str">
        <f t="shared" si="16"/>
        <v>EMPTY</v>
      </c>
    </row>
    <row r="203" spans="1:8" hidden="1">
      <c r="A203" s="8" t="e">
        <f ca="1">_xll.DBRA("RXLTM1:Account",D203,"ALIAS English")</f>
        <v>#NAME?</v>
      </c>
      <c r="B203" s="1" t="s">
        <v>13</v>
      </c>
      <c r="C203" s="1" t="s">
        <v>72</v>
      </c>
      <c r="D203" s="1" t="s">
        <v>531</v>
      </c>
      <c r="E203" s="1" t="str">
        <f t="shared" si="17"/>
        <v>03112173100</v>
      </c>
      <c r="F203" s="28" t="s">
        <v>85</v>
      </c>
      <c r="G203" s="28" t="s">
        <v>85</v>
      </c>
      <c r="H203" t="str">
        <f t="shared" si="16"/>
        <v>EMPTY</v>
      </c>
    </row>
    <row r="204" spans="1:8" hidden="1">
      <c r="A204" s="8" t="e">
        <f ca="1">_xll.DBRA("RXLTM1:Account",D204,"ALIAS English")</f>
        <v>#NAME?</v>
      </c>
      <c r="B204" s="1" t="s">
        <v>14</v>
      </c>
      <c r="C204" s="1" t="s">
        <v>101</v>
      </c>
      <c r="D204" s="1" t="s">
        <v>531</v>
      </c>
      <c r="E204" s="1" t="str">
        <f t="shared" si="17"/>
        <v>03212173100</v>
      </c>
      <c r="F204" s="28" t="s">
        <v>85</v>
      </c>
      <c r="G204" s="28" t="s">
        <v>85</v>
      </c>
      <c r="H204" t="str">
        <f t="shared" si="16"/>
        <v>EMPTY</v>
      </c>
    </row>
    <row r="205" spans="1:8" hidden="1">
      <c r="A205" s="8" t="e">
        <f ca="1">_xll.DBRA("RXLTM1:Account",D205,"ALIAS English")</f>
        <v>#NAME?</v>
      </c>
      <c r="B205" s="1" t="s">
        <v>15</v>
      </c>
      <c r="C205" s="1" t="s">
        <v>103</v>
      </c>
      <c r="D205" s="1" t="s">
        <v>531</v>
      </c>
      <c r="E205" s="1" t="str">
        <f t="shared" si="17"/>
        <v>03222173100</v>
      </c>
      <c r="F205" s="28" t="s">
        <v>85</v>
      </c>
      <c r="G205" s="28" t="s">
        <v>85</v>
      </c>
      <c r="H205" t="str">
        <f t="shared" si="16"/>
        <v>EMPTY</v>
      </c>
    </row>
    <row r="206" spans="1:8" hidden="1">
      <c r="A206" s="8" t="e">
        <f ca="1">_xll.DBRA("RXLTM1:Account",D206,"ALIAS English")</f>
        <v>#NAME?</v>
      </c>
      <c r="B206" s="1" t="s">
        <v>16</v>
      </c>
      <c r="C206" s="1" t="s">
        <v>105</v>
      </c>
      <c r="D206" s="1" t="s">
        <v>531</v>
      </c>
      <c r="E206" s="1" t="str">
        <f t="shared" si="17"/>
        <v>03232173100</v>
      </c>
      <c r="F206" s="28" t="s">
        <v>85</v>
      </c>
      <c r="G206" s="28" t="s">
        <v>85</v>
      </c>
      <c r="H206" t="str">
        <f t="shared" si="16"/>
        <v>EMPTY</v>
      </c>
    </row>
    <row r="207" spans="1:8" hidden="1">
      <c r="A207" s="8" t="e">
        <f ca="1">_xll.DBRA("RXLTM1:Account",D207,"ALIAS English")</f>
        <v>#NAME?</v>
      </c>
      <c r="B207" s="1" t="s">
        <v>17</v>
      </c>
      <c r="C207" s="1" t="s">
        <v>107</v>
      </c>
      <c r="D207" s="1" t="s">
        <v>531</v>
      </c>
      <c r="E207" s="1" t="str">
        <f t="shared" si="17"/>
        <v>03242173100</v>
      </c>
      <c r="F207" s="28" t="s">
        <v>85</v>
      </c>
      <c r="G207" s="28" t="s">
        <v>85</v>
      </c>
      <c r="H207" t="str">
        <f t="shared" si="16"/>
        <v>EMPTY</v>
      </c>
    </row>
    <row r="208" spans="1:8" hidden="1">
      <c r="A208" s="8" t="e">
        <f ca="1">_xll.DBRA("RXLTM1:Account",D208,"ALIAS English")</f>
        <v>#NAME?</v>
      </c>
      <c r="B208" s="1" t="s">
        <v>18</v>
      </c>
      <c r="C208" s="1" t="s">
        <v>109</v>
      </c>
      <c r="D208" s="1" t="s">
        <v>531</v>
      </c>
      <c r="E208" s="1" t="str">
        <f t="shared" si="17"/>
        <v>03252173100</v>
      </c>
      <c r="F208" s="28" t="s">
        <v>85</v>
      </c>
      <c r="G208" s="28" t="s">
        <v>85</v>
      </c>
      <c r="H208" t="str">
        <f t="shared" si="16"/>
        <v>EMPTY</v>
      </c>
    </row>
    <row r="209" spans="1:8">
      <c r="A209" s="8" t="e">
        <f ca="1">_xll.DBRA("RXLTM1:Account",D209,"ALIAS English")</f>
        <v>#NAME?</v>
      </c>
      <c r="B209" s="1" t="s">
        <v>19</v>
      </c>
      <c r="C209" s="1" t="s">
        <v>111</v>
      </c>
      <c r="D209" s="1" t="s">
        <v>531</v>
      </c>
      <c r="E209" s="1" t="str">
        <f t="shared" si="17"/>
        <v>03262173100</v>
      </c>
      <c r="F209" s="28" t="s">
        <v>85</v>
      </c>
      <c r="G209" s="28">
        <v>1309.8900000000012</v>
      </c>
      <c r="H209" t="str">
        <f t="shared" si="16"/>
        <v/>
      </c>
    </row>
    <row r="210" spans="1:8" hidden="1">
      <c r="A210" s="8" t="e">
        <f ca="1">_xll.DBRA("RXLTM1:Account",D210,"ALIAS English")</f>
        <v>#NAME?</v>
      </c>
      <c r="B210" s="1" t="s">
        <v>20</v>
      </c>
      <c r="C210" s="1" t="s">
        <v>113</v>
      </c>
      <c r="D210" s="1" t="s">
        <v>531</v>
      </c>
      <c r="E210" s="1" t="str">
        <f t="shared" si="17"/>
        <v>03282173100</v>
      </c>
      <c r="F210" s="28" t="s">
        <v>85</v>
      </c>
      <c r="G210" s="28" t="s">
        <v>85</v>
      </c>
      <c r="H210" t="str">
        <f t="shared" si="16"/>
        <v>EMPTY</v>
      </c>
    </row>
    <row r="211" spans="1:8" hidden="1">
      <c r="A211" s="8" t="e">
        <f ca="1">_xll.DBRA("RXLTM1:Account",D211,"ALIAS English")</f>
        <v>#NAME?</v>
      </c>
      <c r="B211" s="1" t="s">
        <v>21</v>
      </c>
      <c r="C211" s="1" t="s">
        <v>115</v>
      </c>
      <c r="D211" s="1" t="s">
        <v>531</v>
      </c>
      <c r="E211" s="1" t="str">
        <f t="shared" si="17"/>
        <v>03292173100</v>
      </c>
      <c r="F211" s="28" t="s">
        <v>85</v>
      </c>
      <c r="G211" s="28" t="s">
        <v>85</v>
      </c>
      <c r="H211" t="str">
        <f t="shared" si="16"/>
        <v>EMPTY</v>
      </c>
    </row>
    <row r="212" spans="1:8" hidden="1">
      <c r="A212" s="8" t="e">
        <f ca="1">_xll.DBRA("RXLTM1:Account",D212,"ALIAS English")</f>
        <v>#NAME?</v>
      </c>
      <c r="B212" s="1" t="s">
        <v>22</v>
      </c>
      <c r="C212" s="1" t="s">
        <v>117</v>
      </c>
      <c r="D212" s="1" t="s">
        <v>531</v>
      </c>
      <c r="E212" s="1" t="str">
        <f t="shared" si="17"/>
        <v>03302173100</v>
      </c>
      <c r="F212" s="28" t="s">
        <v>85</v>
      </c>
      <c r="G212" s="28" t="s">
        <v>85</v>
      </c>
      <c r="H212" t="str">
        <f t="shared" si="16"/>
        <v>EMPTY</v>
      </c>
    </row>
    <row r="213" spans="1:8" hidden="1">
      <c r="F213" s="28"/>
      <c r="G213" s="28"/>
      <c r="H213" t="str">
        <f t="shared" si="16"/>
        <v>EMPTY</v>
      </c>
    </row>
    <row r="214" spans="1:8" hidden="1">
      <c r="A214" s="8" t="e">
        <f ca="1">_xll.DBRA("RXLTM1:Account",D214,"ALIAS English")</f>
        <v>#NAME?</v>
      </c>
      <c r="B214" s="1" t="s">
        <v>6</v>
      </c>
      <c r="C214" s="1" t="s">
        <v>83</v>
      </c>
      <c r="D214" s="1" t="s">
        <v>532</v>
      </c>
      <c r="E214" s="1" t="str">
        <f>LEFT(C214,4)&amp;"2"&amp;D214&amp;"00"</f>
        <v>03012174100</v>
      </c>
      <c r="F214" s="28" t="s">
        <v>85</v>
      </c>
      <c r="G214" s="28" t="s">
        <v>85</v>
      </c>
      <c r="H214" t="str">
        <f t="shared" si="16"/>
        <v>EMPTY</v>
      </c>
    </row>
    <row r="215" spans="1:8" hidden="1">
      <c r="A215" s="8" t="e">
        <f ca="1">_xll.DBRA("RXLTM1:Account",D215,"ALIAS English")</f>
        <v>#NAME?</v>
      </c>
      <c r="B215" s="1" t="s">
        <v>23</v>
      </c>
      <c r="C215" s="1" t="s">
        <v>86</v>
      </c>
      <c r="D215" s="1" t="s">
        <v>532</v>
      </c>
      <c r="E215" s="1" t="str">
        <f t="shared" ref="E215:E231" si="18">LEFT(C215,4)&amp;"2"&amp;D215&amp;"00"</f>
        <v>03022174100</v>
      </c>
      <c r="F215" s="28" t="s">
        <v>85</v>
      </c>
      <c r="G215" s="28" t="s">
        <v>85</v>
      </c>
      <c r="H215" t="str">
        <f t="shared" si="16"/>
        <v>EMPTY</v>
      </c>
    </row>
    <row r="216" spans="1:8" hidden="1">
      <c r="A216" s="8" t="e">
        <f ca="1">_xll.DBRA("RXLTM1:Account",D216,"ALIAS English")</f>
        <v>#NAME?</v>
      </c>
      <c r="B216" s="1" t="s">
        <v>7</v>
      </c>
      <c r="C216" s="1" t="s">
        <v>88</v>
      </c>
      <c r="D216" s="1" t="s">
        <v>532</v>
      </c>
      <c r="E216" s="1" t="str">
        <f t="shared" si="18"/>
        <v>03032174100</v>
      </c>
      <c r="F216" s="28" t="s">
        <v>85</v>
      </c>
      <c r="G216" s="28" t="s">
        <v>85</v>
      </c>
      <c r="H216" t="str">
        <f t="shared" si="16"/>
        <v>EMPTY</v>
      </c>
    </row>
    <row r="217" spans="1:8" hidden="1">
      <c r="A217" s="8" t="e">
        <f ca="1">_xll.DBRA("RXLTM1:Account",D217,"ALIAS English")</f>
        <v>#NAME?</v>
      </c>
      <c r="B217" s="1" t="s">
        <v>8</v>
      </c>
      <c r="C217" s="1" t="s">
        <v>90</v>
      </c>
      <c r="D217" s="1" t="s">
        <v>532</v>
      </c>
      <c r="E217" s="1" t="str">
        <f t="shared" si="18"/>
        <v>03042174100</v>
      </c>
      <c r="F217" s="28" t="s">
        <v>85</v>
      </c>
      <c r="G217" s="28" t="s">
        <v>85</v>
      </c>
      <c r="H217" t="str">
        <f t="shared" si="16"/>
        <v>EMPTY</v>
      </c>
    </row>
    <row r="218" spans="1:8" hidden="1">
      <c r="A218" s="8" t="e">
        <f ca="1">_xll.DBRA("RXLTM1:Account",D218,"ALIAS English")</f>
        <v>#NAME?</v>
      </c>
      <c r="B218" s="1" t="s">
        <v>9</v>
      </c>
      <c r="C218" s="1" t="s">
        <v>92</v>
      </c>
      <c r="D218" s="1" t="s">
        <v>532</v>
      </c>
      <c r="E218" s="1" t="str">
        <f t="shared" si="18"/>
        <v>03052174100</v>
      </c>
      <c r="F218" s="28" t="s">
        <v>85</v>
      </c>
      <c r="G218" s="28" t="s">
        <v>85</v>
      </c>
      <c r="H218" t="str">
        <f t="shared" si="16"/>
        <v>EMPTY</v>
      </c>
    </row>
    <row r="219" spans="1:8" hidden="1">
      <c r="A219" s="8" t="e">
        <f ca="1">_xll.DBRA("RXLTM1:Account",D219,"ALIAS English")</f>
        <v>#NAME?</v>
      </c>
      <c r="B219" s="1" t="s">
        <v>10</v>
      </c>
      <c r="C219" s="1" t="s">
        <v>94</v>
      </c>
      <c r="D219" s="1" t="s">
        <v>532</v>
      </c>
      <c r="E219" s="1" t="str">
        <f t="shared" si="18"/>
        <v>03062174100</v>
      </c>
      <c r="F219" s="28" t="s">
        <v>85</v>
      </c>
      <c r="G219" s="28" t="s">
        <v>85</v>
      </c>
      <c r="H219" t="str">
        <f t="shared" si="16"/>
        <v>EMPTY</v>
      </c>
    </row>
    <row r="220" spans="1:8" hidden="1">
      <c r="A220" s="8" t="e">
        <f ca="1">_xll.DBRA("RXLTM1:Account",D220,"ALIAS English")</f>
        <v>#NAME?</v>
      </c>
      <c r="B220" s="1" t="s">
        <v>11</v>
      </c>
      <c r="C220" s="1" t="s">
        <v>96</v>
      </c>
      <c r="D220" s="1" t="s">
        <v>532</v>
      </c>
      <c r="E220" s="1" t="str">
        <f t="shared" si="18"/>
        <v>03082174100</v>
      </c>
      <c r="F220" s="28" t="s">
        <v>85</v>
      </c>
      <c r="G220" s="28" t="s">
        <v>85</v>
      </c>
      <c r="H220" t="str">
        <f t="shared" si="16"/>
        <v>EMPTY</v>
      </c>
    </row>
    <row r="221" spans="1:8" hidden="1">
      <c r="A221" s="8" t="e">
        <f ca="1">_xll.DBRA("RXLTM1:Account",D221,"ALIAS English")</f>
        <v>#NAME?</v>
      </c>
      <c r="B221" s="1" t="s">
        <v>12</v>
      </c>
      <c r="C221" s="1" t="s">
        <v>98</v>
      </c>
      <c r="D221" s="1" t="s">
        <v>532</v>
      </c>
      <c r="E221" s="1" t="str">
        <f t="shared" si="18"/>
        <v>03092174100</v>
      </c>
      <c r="F221" s="28" t="s">
        <v>85</v>
      </c>
      <c r="G221" s="28" t="s">
        <v>85</v>
      </c>
      <c r="H221" t="str">
        <f t="shared" si="16"/>
        <v>EMPTY</v>
      </c>
    </row>
    <row r="222" spans="1:8" hidden="1">
      <c r="A222" s="8" t="e">
        <f ca="1">_xll.DBRA("RXLTM1:Account",D222,"ALIAS English")</f>
        <v>#NAME?</v>
      </c>
      <c r="B222" s="1" t="s">
        <v>13</v>
      </c>
      <c r="C222" s="1" t="s">
        <v>72</v>
      </c>
      <c r="D222" s="1" t="s">
        <v>532</v>
      </c>
      <c r="E222" s="1" t="str">
        <f t="shared" si="18"/>
        <v>03112174100</v>
      </c>
      <c r="F222" s="28" t="s">
        <v>85</v>
      </c>
      <c r="G222" s="28" t="s">
        <v>85</v>
      </c>
      <c r="H222" t="str">
        <f t="shared" si="16"/>
        <v>EMPTY</v>
      </c>
    </row>
    <row r="223" spans="1:8" hidden="1">
      <c r="A223" s="8" t="e">
        <f ca="1">_xll.DBRA("RXLTM1:Account",D223,"ALIAS English")</f>
        <v>#NAME?</v>
      </c>
      <c r="B223" s="1" t="s">
        <v>14</v>
      </c>
      <c r="C223" s="1" t="s">
        <v>101</v>
      </c>
      <c r="D223" s="1" t="s">
        <v>532</v>
      </c>
      <c r="E223" s="1" t="str">
        <f t="shared" si="18"/>
        <v>03212174100</v>
      </c>
      <c r="F223" s="28" t="s">
        <v>85</v>
      </c>
      <c r="G223" s="28" t="s">
        <v>85</v>
      </c>
      <c r="H223" t="str">
        <f t="shared" si="16"/>
        <v>EMPTY</v>
      </c>
    </row>
    <row r="224" spans="1:8" hidden="1">
      <c r="A224" s="8" t="e">
        <f ca="1">_xll.DBRA("RXLTM1:Account",D224,"ALIAS English")</f>
        <v>#NAME?</v>
      </c>
      <c r="B224" s="1" t="s">
        <v>15</v>
      </c>
      <c r="C224" s="1" t="s">
        <v>103</v>
      </c>
      <c r="D224" s="1" t="s">
        <v>532</v>
      </c>
      <c r="E224" s="1" t="str">
        <f t="shared" si="18"/>
        <v>03222174100</v>
      </c>
      <c r="F224" s="28" t="s">
        <v>85</v>
      </c>
      <c r="G224" s="28" t="s">
        <v>85</v>
      </c>
      <c r="H224" t="str">
        <f t="shared" si="16"/>
        <v>EMPTY</v>
      </c>
    </row>
    <row r="225" spans="1:8" hidden="1">
      <c r="A225" s="8" t="e">
        <f ca="1">_xll.DBRA("RXLTM1:Account",D225,"ALIAS English")</f>
        <v>#NAME?</v>
      </c>
      <c r="B225" s="1" t="s">
        <v>16</v>
      </c>
      <c r="C225" s="1" t="s">
        <v>105</v>
      </c>
      <c r="D225" s="1" t="s">
        <v>532</v>
      </c>
      <c r="E225" s="1" t="str">
        <f t="shared" si="18"/>
        <v>03232174100</v>
      </c>
      <c r="F225" s="28" t="s">
        <v>85</v>
      </c>
      <c r="G225" s="28" t="s">
        <v>85</v>
      </c>
      <c r="H225" t="str">
        <f t="shared" si="16"/>
        <v>EMPTY</v>
      </c>
    </row>
    <row r="226" spans="1:8" hidden="1">
      <c r="A226" s="8" t="e">
        <f ca="1">_xll.DBRA("RXLTM1:Account",D226,"ALIAS English")</f>
        <v>#NAME?</v>
      </c>
      <c r="B226" s="1" t="s">
        <v>17</v>
      </c>
      <c r="C226" s="1" t="s">
        <v>107</v>
      </c>
      <c r="D226" s="1" t="s">
        <v>532</v>
      </c>
      <c r="E226" s="1" t="str">
        <f t="shared" si="18"/>
        <v>03242174100</v>
      </c>
      <c r="F226" s="28" t="s">
        <v>85</v>
      </c>
      <c r="G226" s="28" t="s">
        <v>85</v>
      </c>
      <c r="H226" t="str">
        <f t="shared" si="16"/>
        <v>EMPTY</v>
      </c>
    </row>
    <row r="227" spans="1:8" hidden="1">
      <c r="A227" s="8" t="e">
        <f ca="1">_xll.DBRA("RXLTM1:Account",D227,"ALIAS English")</f>
        <v>#NAME?</v>
      </c>
      <c r="B227" s="1" t="s">
        <v>18</v>
      </c>
      <c r="C227" s="1" t="s">
        <v>109</v>
      </c>
      <c r="D227" s="1" t="s">
        <v>532</v>
      </c>
      <c r="E227" s="1" t="str">
        <f t="shared" si="18"/>
        <v>03252174100</v>
      </c>
      <c r="F227" s="28" t="s">
        <v>85</v>
      </c>
      <c r="G227" s="28" t="s">
        <v>85</v>
      </c>
      <c r="H227" t="str">
        <f t="shared" si="16"/>
        <v>EMPTY</v>
      </c>
    </row>
    <row r="228" spans="1:8" hidden="1">
      <c r="A228" s="8" t="e">
        <f ca="1">_xll.DBRA("RXLTM1:Account",D228,"ALIAS English")</f>
        <v>#NAME?</v>
      </c>
      <c r="B228" s="1" t="s">
        <v>19</v>
      </c>
      <c r="C228" s="1" t="s">
        <v>111</v>
      </c>
      <c r="D228" s="1" t="s">
        <v>532</v>
      </c>
      <c r="E228" s="1" t="str">
        <f t="shared" si="18"/>
        <v>03262174100</v>
      </c>
      <c r="F228" s="28" t="s">
        <v>85</v>
      </c>
      <c r="G228" s="28" t="s">
        <v>85</v>
      </c>
      <c r="H228" t="str">
        <f t="shared" si="16"/>
        <v>EMPTY</v>
      </c>
    </row>
    <row r="229" spans="1:8" hidden="1">
      <c r="A229" s="8" t="e">
        <f ca="1">_xll.DBRA("RXLTM1:Account",D229,"ALIAS English")</f>
        <v>#NAME?</v>
      </c>
      <c r="B229" s="1" t="s">
        <v>20</v>
      </c>
      <c r="C229" s="1" t="s">
        <v>113</v>
      </c>
      <c r="D229" s="1" t="s">
        <v>532</v>
      </c>
      <c r="E229" s="1" t="str">
        <f t="shared" si="18"/>
        <v>03282174100</v>
      </c>
      <c r="F229" s="28" t="s">
        <v>85</v>
      </c>
      <c r="G229" s="28" t="s">
        <v>85</v>
      </c>
      <c r="H229" t="str">
        <f t="shared" si="16"/>
        <v>EMPTY</v>
      </c>
    </row>
    <row r="230" spans="1:8" hidden="1">
      <c r="A230" s="8" t="e">
        <f ca="1">_xll.DBRA("RXLTM1:Account",D230,"ALIAS English")</f>
        <v>#NAME?</v>
      </c>
      <c r="B230" s="1" t="s">
        <v>21</v>
      </c>
      <c r="C230" s="1" t="s">
        <v>115</v>
      </c>
      <c r="D230" s="1" t="s">
        <v>532</v>
      </c>
      <c r="E230" s="1" t="str">
        <f t="shared" si="18"/>
        <v>03292174100</v>
      </c>
      <c r="F230" s="28" t="s">
        <v>85</v>
      </c>
      <c r="G230" s="28" t="s">
        <v>85</v>
      </c>
      <c r="H230" t="str">
        <f t="shared" si="16"/>
        <v>EMPTY</v>
      </c>
    </row>
    <row r="231" spans="1:8" hidden="1">
      <c r="A231" s="8" t="e">
        <f ca="1">_xll.DBRA("RXLTM1:Account",D231,"ALIAS English")</f>
        <v>#NAME?</v>
      </c>
      <c r="B231" s="1" t="s">
        <v>22</v>
      </c>
      <c r="C231" s="1" t="s">
        <v>117</v>
      </c>
      <c r="D231" s="1" t="s">
        <v>532</v>
      </c>
      <c r="E231" s="1" t="str">
        <f t="shared" si="18"/>
        <v>03302174100</v>
      </c>
      <c r="F231" s="28" t="s">
        <v>85</v>
      </c>
      <c r="G231" s="28" t="s">
        <v>85</v>
      </c>
      <c r="H231" t="str">
        <f t="shared" si="16"/>
        <v>EMPTY</v>
      </c>
    </row>
    <row r="232" spans="1:8" hidden="1">
      <c r="F232" s="28"/>
      <c r="G232" s="28"/>
      <c r="H232" t="str">
        <f t="shared" si="16"/>
        <v>EMPTY</v>
      </c>
    </row>
    <row r="233" spans="1:8">
      <c r="A233" s="8" t="e">
        <f ca="1">_xll.DBRA("RXLTM1:Account",D233,"ALIAS English")</f>
        <v>#NAME?</v>
      </c>
      <c r="B233" s="1" t="s">
        <v>6</v>
      </c>
      <c r="C233" s="1" t="s">
        <v>83</v>
      </c>
      <c r="D233" s="1" t="s">
        <v>39</v>
      </c>
      <c r="E233" s="1" t="str">
        <f>LEFT(C233,4)&amp;"2"&amp;D233&amp;"00"</f>
        <v>03012175100</v>
      </c>
      <c r="F233" s="28" t="s">
        <v>85</v>
      </c>
      <c r="G233" s="28">
        <v>178.51000000000022</v>
      </c>
      <c r="H233" t="str">
        <f t="shared" si="16"/>
        <v/>
      </c>
    </row>
    <row r="234" spans="1:8">
      <c r="A234" s="8" t="e">
        <f ca="1">_xll.DBRA("RXLTM1:Account",D234,"ALIAS English")</f>
        <v>#NAME?</v>
      </c>
      <c r="B234" s="1" t="s">
        <v>23</v>
      </c>
      <c r="C234" s="1" t="s">
        <v>86</v>
      </c>
      <c r="D234" s="1" t="s">
        <v>39</v>
      </c>
      <c r="E234" s="1" t="str">
        <f t="shared" ref="E234:E250" si="19">LEFT(C234,4)&amp;"2"&amp;D234&amp;"00"</f>
        <v>03022175100</v>
      </c>
      <c r="F234" s="28" t="s">
        <v>85</v>
      </c>
      <c r="G234" s="28">
        <v>1102.0299999999988</v>
      </c>
      <c r="H234" t="str">
        <f t="shared" si="16"/>
        <v/>
      </c>
    </row>
    <row r="235" spans="1:8">
      <c r="A235" s="8" t="e">
        <f ca="1">_xll.DBRA("RXLTM1:Account",D235,"ALIAS English")</f>
        <v>#NAME?</v>
      </c>
      <c r="B235" s="1" t="s">
        <v>7</v>
      </c>
      <c r="C235" s="1" t="s">
        <v>88</v>
      </c>
      <c r="D235" s="1" t="s">
        <v>39</v>
      </c>
      <c r="E235" s="1" t="str">
        <f t="shared" si="19"/>
        <v>03032175100</v>
      </c>
      <c r="F235" s="28" t="s">
        <v>85</v>
      </c>
      <c r="G235" s="28">
        <v>807.03000000000065</v>
      </c>
      <c r="H235" t="str">
        <f t="shared" si="16"/>
        <v/>
      </c>
    </row>
    <row r="236" spans="1:8" hidden="1">
      <c r="A236" s="8" t="e">
        <f ca="1">_xll.DBRA("RXLTM1:Account",D236,"ALIAS English")</f>
        <v>#NAME?</v>
      </c>
      <c r="B236" s="1" t="s">
        <v>8</v>
      </c>
      <c r="C236" s="1" t="s">
        <v>90</v>
      </c>
      <c r="D236" s="1" t="s">
        <v>39</v>
      </c>
      <c r="E236" s="1" t="str">
        <f t="shared" si="19"/>
        <v>03042175100</v>
      </c>
      <c r="F236" s="28" t="s">
        <v>85</v>
      </c>
      <c r="G236" s="28" t="s">
        <v>85</v>
      </c>
      <c r="H236" t="str">
        <f t="shared" si="16"/>
        <v>EMPTY</v>
      </c>
    </row>
    <row r="237" spans="1:8">
      <c r="A237" s="8" t="e">
        <f ca="1">_xll.DBRA("RXLTM1:Account",D237,"ALIAS English")</f>
        <v>#NAME?</v>
      </c>
      <c r="B237" s="1" t="s">
        <v>9</v>
      </c>
      <c r="C237" s="1" t="s">
        <v>92</v>
      </c>
      <c r="D237" s="1" t="s">
        <v>39</v>
      </c>
      <c r="E237" s="1" t="str">
        <f t="shared" si="19"/>
        <v>03052175100</v>
      </c>
      <c r="F237" s="28" t="s">
        <v>85</v>
      </c>
      <c r="G237" s="28">
        <v>950.87999999999738</v>
      </c>
      <c r="H237" t="str">
        <f t="shared" si="16"/>
        <v/>
      </c>
    </row>
    <row r="238" spans="1:8">
      <c r="A238" s="8" t="e">
        <f ca="1">_xll.DBRA("RXLTM1:Account",D238,"ALIAS English")</f>
        <v>#NAME?</v>
      </c>
      <c r="B238" s="1" t="s">
        <v>10</v>
      </c>
      <c r="C238" s="1" t="s">
        <v>94</v>
      </c>
      <c r="D238" s="1" t="s">
        <v>39</v>
      </c>
      <c r="E238" s="1" t="str">
        <f t="shared" si="19"/>
        <v>03062175100</v>
      </c>
      <c r="F238" s="28" t="s">
        <v>85</v>
      </c>
      <c r="G238" s="28">
        <v>168.89000000000124</v>
      </c>
      <c r="H238" t="str">
        <f t="shared" si="16"/>
        <v/>
      </c>
    </row>
    <row r="239" spans="1:8">
      <c r="A239" s="8" t="e">
        <f ca="1">_xll.DBRA("RXLTM1:Account",D239,"ALIAS English")</f>
        <v>#NAME?</v>
      </c>
      <c r="B239" s="1" t="s">
        <v>11</v>
      </c>
      <c r="C239" s="1" t="s">
        <v>96</v>
      </c>
      <c r="D239" s="1" t="s">
        <v>39</v>
      </c>
      <c r="E239" s="1" t="str">
        <f t="shared" si="19"/>
        <v>03082175100</v>
      </c>
      <c r="F239" s="28" t="s">
        <v>85</v>
      </c>
      <c r="G239" s="28">
        <v>906.97000000000116</v>
      </c>
      <c r="H239" t="str">
        <f t="shared" si="16"/>
        <v/>
      </c>
    </row>
    <row r="240" spans="1:8">
      <c r="A240" s="8" t="e">
        <f ca="1">_xll.DBRA("RXLTM1:Account",D240,"ALIAS English")</f>
        <v>#NAME?</v>
      </c>
      <c r="B240" s="1" t="s">
        <v>12</v>
      </c>
      <c r="C240" s="1" t="s">
        <v>98</v>
      </c>
      <c r="D240" s="1" t="s">
        <v>39</v>
      </c>
      <c r="E240" s="1" t="str">
        <f t="shared" si="19"/>
        <v>03092175100</v>
      </c>
      <c r="F240" s="28" t="s">
        <v>85</v>
      </c>
      <c r="G240" s="28">
        <v>124.05000000000018</v>
      </c>
      <c r="H240" t="str">
        <f t="shared" si="16"/>
        <v/>
      </c>
    </row>
    <row r="241" spans="1:8">
      <c r="A241" s="8" t="e">
        <f ca="1">_xll.DBRA("RXLTM1:Account",D241,"ALIAS English")</f>
        <v>#NAME?</v>
      </c>
      <c r="B241" s="1" t="s">
        <v>13</v>
      </c>
      <c r="C241" s="1" t="s">
        <v>72</v>
      </c>
      <c r="D241" s="1" t="s">
        <v>39</v>
      </c>
      <c r="E241" s="1" t="str">
        <f t="shared" si="19"/>
        <v>03112175100</v>
      </c>
      <c r="F241" s="28">
        <v>107238.19</v>
      </c>
      <c r="G241" s="28" t="s">
        <v>85</v>
      </c>
      <c r="H241" t="str">
        <f t="shared" si="16"/>
        <v/>
      </c>
    </row>
    <row r="242" spans="1:8">
      <c r="A242" s="8" t="e">
        <f ca="1">_xll.DBRA("RXLTM1:Account",D242,"ALIAS English")</f>
        <v>#NAME?</v>
      </c>
      <c r="B242" s="1" t="s">
        <v>14</v>
      </c>
      <c r="C242" s="1" t="s">
        <v>101</v>
      </c>
      <c r="D242" s="1" t="s">
        <v>39</v>
      </c>
      <c r="E242" s="1" t="str">
        <f t="shared" si="19"/>
        <v>03212175100</v>
      </c>
      <c r="F242" s="28">
        <v>104.81000000001222</v>
      </c>
      <c r="G242" s="28" t="s">
        <v>85</v>
      </c>
      <c r="H242" t="str">
        <f t="shared" si="16"/>
        <v/>
      </c>
    </row>
    <row r="243" spans="1:8">
      <c r="A243" s="8" t="e">
        <f ca="1">_xll.DBRA("RXLTM1:Account",D243,"ALIAS English")</f>
        <v>#NAME?</v>
      </c>
      <c r="B243" s="1" t="s">
        <v>15</v>
      </c>
      <c r="C243" s="1" t="s">
        <v>103</v>
      </c>
      <c r="D243" s="1" t="s">
        <v>39</v>
      </c>
      <c r="E243" s="1" t="str">
        <f t="shared" si="19"/>
        <v>03222175100</v>
      </c>
      <c r="F243" s="28" t="s">
        <v>85</v>
      </c>
      <c r="G243" s="28">
        <v>357.14999999999418</v>
      </c>
      <c r="H243" t="str">
        <f t="shared" si="16"/>
        <v/>
      </c>
    </row>
    <row r="244" spans="1:8">
      <c r="A244" s="8" t="e">
        <f ca="1">_xll.DBRA("RXLTM1:Account",D244,"ALIAS English")</f>
        <v>#NAME?</v>
      </c>
      <c r="B244" s="1" t="s">
        <v>16</v>
      </c>
      <c r="C244" s="1" t="s">
        <v>105</v>
      </c>
      <c r="D244" s="1" t="s">
        <v>39</v>
      </c>
      <c r="E244" s="1" t="str">
        <f t="shared" si="19"/>
        <v>03232175100</v>
      </c>
      <c r="F244" s="28">
        <v>21.040000000000873</v>
      </c>
      <c r="G244" s="28" t="s">
        <v>85</v>
      </c>
      <c r="H244" t="str">
        <f t="shared" si="16"/>
        <v/>
      </c>
    </row>
    <row r="245" spans="1:8">
      <c r="A245" s="8" t="e">
        <f ca="1">_xll.DBRA("RXLTM1:Account",D245,"ALIAS English")</f>
        <v>#NAME?</v>
      </c>
      <c r="B245" s="1" t="s">
        <v>17</v>
      </c>
      <c r="C245" s="1" t="s">
        <v>107</v>
      </c>
      <c r="D245" s="1" t="s">
        <v>39</v>
      </c>
      <c r="E245" s="1" t="str">
        <f t="shared" si="19"/>
        <v>03242175100</v>
      </c>
      <c r="F245" s="28" t="s">
        <v>85</v>
      </c>
      <c r="G245" s="28">
        <v>204.14999999999782</v>
      </c>
      <c r="H245" t="str">
        <f t="shared" si="16"/>
        <v/>
      </c>
    </row>
    <row r="246" spans="1:8">
      <c r="A246" s="8" t="e">
        <f ca="1">_xll.DBRA("RXLTM1:Account",D246,"ALIAS English")</f>
        <v>#NAME?</v>
      </c>
      <c r="B246" s="1" t="s">
        <v>18</v>
      </c>
      <c r="C246" s="1" t="s">
        <v>109</v>
      </c>
      <c r="D246" s="1" t="s">
        <v>39</v>
      </c>
      <c r="E246" s="1" t="str">
        <f t="shared" si="19"/>
        <v>03252175100</v>
      </c>
      <c r="F246" s="28" t="s">
        <v>85</v>
      </c>
      <c r="G246" s="28">
        <v>1983.7900000000081</v>
      </c>
      <c r="H246" t="str">
        <f t="shared" si="16"/>
        <v/>
      </c>
    </row>
    <row r="247" spans="1:8">
      <c r="A247" s="8" t="e">
        <f ca="1">_xll.DBRA("RXLTM1:Account",D247,"ALIAS English")</f>
        <v>#NAME?</v>
      </c>
      <c r="B247" s="1" t="s">
        <v>19</v>
      </c>
      <c r="C247" s="1" t="s">
        <v>111</v>
      </c>
      <c r="D247" s="1" t="s">
        <v>39</v>
      </c>
      <c r="E247" s="1" t="str">
        <f t="shared" si="19"/>
        <v>03262175100</v>
      </c>
      <c r="F247" s="28" t="s">
        <v>85</v>
      </c>
      <c r="G247" s="28">
        <v>3065.7600000000093</v>
      </c>
      <c r="H247" t="str">
        <f t="shared" si="16"/>
        <v/>
      </c>
    </row>
    <row r="248" spans="1:8">
      <c r="A248" s="8" t="e">
        <f ca="1">_xll.DBRA("RXLTM1:Account",D248,"ALIAS English")</f>
        <v>#NAME?</v>
      </c>
      <c r="B248" s="1" t="s">
        <v>20</v>
      </c>
      <c r="C248" s="1" t="s">
        <v>113</v>
      </c>
      <c r="D248" s="1" t="s">
        <v>39</v>
      </c>
      <c r="E248" s="1" t="str">
        <f t="shared" si="19"/>
        <v>03282175100</v>
      </c>
      <c r="F248" s="28" t="s">
        <v>85</v>
      </c>
      <c r="G248" s="28">
        <v>2080.8300000000017</v>
      </c>
      <c r="H248" t="str">
        <f t="shared" si="16"/>
        <v/>
      </c>
    </row>
    <row r="249" spans="1:8">
      <c r="A249" s="8" t="e">
        <f ca="1">_xll.DBRA("RXLTM1:Account",D249,"ALIAS English")</f>
        <v>#NAME?</v>
      </c>
      <c r="B249" s="1" t="s">
        <v>21</v>
      </c>
      <c r="C249" s="1" t="s">
        <v>115</v>
      </c>
      <c r="D249" s="1" t="s">
        <v>39</v>
      </c>
      <c r="E249" s="1" t="str">
        <f t="shared" si="19"/>
        <v>03292175100</v>
      </c>
      <c r="F249" s="28" t="s">
        <v>85</v>
      </c>
      <c r="G249" s="28">
        <v>4775.4799999999959</v>
      </c>
      <c r="H249" t="str">
        <f t="shared" si="16"/>
        <v/>
      </c>
    </row>
    <row r="250" spans="1:8">
      <c r="A250" s="8" t="e">
        <f ca="1">_xll.DBRA("RXLTM1:Account",D250,"ALIAS English")</f>
        <v>#NAME?</v>
      </c>
      <c r="B250" s="1" t="s">
        <v>22</v>
      </c>
      <c r="C250" s="1" t="s">
        <v>117</v>
      </c>
      <c r="D250" s="1" t="s">
        <v>39</v>
      </c>
      <c r="E250" s="1" t="str">
        <f t="shared" si="19"/>
        <v>03302175100</v>
      </c>
      <c r="F250" s="28" t="s">
        <v>85</v>
      </c>
      <c r="G250" s="28">
        <v>330.42000000000007</v>
      </c>
      <c r="H250" t="str">
        <f t="shared" si="16"/>
        <v/>
      </c>
    </row>
    <row r="251" spans="1:8" hidden="1">
      <c r="F251" s="28"/>
      <c r="G251" s="28"/>
      <c r="H251" t="str">
        <f t="shared" si="16"/>
        <v>EMPTY</v>
      </c>
    </row>
    <row r="252" spans="1:8" hidden="1">
      <c r="A252" s="8" t="e">
        <f ca="1">_xll.DBRA("RXLTM1:Account",D252,"ALIAS English")</f>
        <v>#NAME?</v>
      </c>
      <c r="B252" s="1" t="s">
        <v>6</v>
      </c>
      <c r="C252" s="1" t="s">
        <v>83</v>
      </c>
      <c r="D252" s="1" t="s">
        <v>37</v>
      </c>
      <c r="E252" s="1" t="str">
        <f>LEFT(C252,4)&amp;"2"&amp;D252&amp;"00"</f>
        <v>03012176100</v>
      </c>
      <c r="F252" s="28" t="s">
        <v>85</v>
      </c>
      <c r="G252" s="28" t="s">
        <v>85</v>
      </c>
      <c r="H252" t="str">
        <f t="shared" si="16"/>
        <v>EMPTY</v>
      </c>
    </row>
    <row r="253" spans="1:8" hidden="1">
      <c r="A253" s="8" t="e">
        <f ca="1">_xll.DBRA("RXLTM1:Account",D253,"ALIAS English")</f>
        <v>#NAME?</v>
      </c>
      <c r="B253" s="1" t="s">
        <v>23</v>
      </c>
      <c r="C253" s="1" t="s">
        <v>86</v>
      </c>
      <c r="D253" s="1" t="s">
        <v>37</v>
      </c>
      <c r="E253" s="1" t="str">
        <f t="shared" ref="E253:E269" si="20">LEFT(C253,4)&amp;"2"&amp;D253&amp;"00"</f>
        <v>03022176100</v>
      </c>
      <c r="F253" s="28" t="s">
        <v>85</v>
      </c>
      <c r="G253" s="28" t="s">
        <v>85</v>
      </c>
      <c r="H253" t="str">
        <f t="shared" si="16"/>
        <v>EMPTY</v>
      </c>
    </row>
    <row r="254" spans="1:8" hidden="1">
      <c r="A254" s="8" t="e">
        <f ca="1">_xll.DBRA("RXLTM1:Account",D254,"ALIAS English")</f>
        <v>#NAME?</v>
      </c>
      <c r="B254" s="1" t="s">
        <v>7</v>
      </c>
      <c r="C254" s="1" t="s">
        <v>88</v>
      </c>
      <c r="D254" s="1" t="s">
        <v>37</v>
      </c>
      <c r="E254" s="1" t="str">
        <f t="shared" si="20"/>
        <v>03032176100</v>
      </c>
      <c r="F254" s="28" t="s">
        <v>85</v>
      </c>
      <c r="G254" s="28" t="s">
        <v>85</v>
      </c>
      <c r="H254" t="str">
        <f t="shared" si="16"/>
        <v>EMPTY</v>
      </c>
    </row>
    <row r="255" spans="1:8" hidden="1">
      <c r="A255" s="8" t="e">
        <f ca="1">_xll.DBRA("RXLTM1:Account",D255,"ALIAS English")</f>
        <v>#NAME?</v>
      </c>
      <c r="B255" s="1" t="s">
        <v>8</v>
      </c>
      <c r="C255" s="1" t="s">
        <v>90</v>
      </c>
      <c r="D255" s="1" t="s">
        <v>37</v>
      </c>
      <c r="E255" s="1" t="str">
        <f t="shared" si="20"/>
        <v>03042176100</v>
      </c>
      <c r="F255" s="28" t="s">
        <v>85</v>
      </c>
      <c r="G255" s="28" t="s">
        <v>85</v>
      </c>
      <c r="H255" t="str">
        <f t="shared" si="16"/>
        <v>EMPTY</v>
      </c>
    </row>
    <row r="256" spans="1:8" hidden="1">
      <c r="A256" s="8" t="e">
        <f ca="1">_xll.DBRA("RXLTM1:Account",D256,"ALIAS English")</f>
        <v>#NAME?</v>
      </c>
      <c r="B256" s="1" t="s">
        <v>9</v>
      </c>
      <c r="C256" s="1" t="s">
        <v>92</v>
      </c>
      <c r="D256" s="1" t="s">
        <v>37</v>
      </c>
      <c r="E256" s="1" t="str">
        <f t="shared" si="20"/>
        <v>03052176100</v>
      </c>
      <c r="F256" s="28" t="s">
        <v>85</v>
      </c>
      <c r="G256" s="28" t="s">
        <v>85</v>
      </c>
      <c r="H256" t="str">
        <f t="shared" si="16"/>
        <v>EMPTY</v>
      </c>
    </row>
    <row r="257" spans="1:8" hidden="1">
      <c r="A257" s="8" t="e">
        <f ca="1">_xll.DBRA("RXLTM1:Account",D257,"ALIAS English")</f>
        <v>#NAME?</v>
      </c>
      <c r="B257" s="1" t="s">
        <v>10</v>
      </c>
      <c r="C257" s="1" t="s">
        <v>94</v>
      </c>
      <c r="D257" s="1" t="s">
        <v>37</v>
      </c>
      <c r="E257" s="1" t="str">
        <f t="shared" si="20"/>
        <v>03062176100</v>
      </c>
      <c r="F257" s="28" t="s">
        <v>85</v>
      </c>
      <c r="G257" s="28" t="s">
        <v>85</v>
      </c>
      <c r="H257" t="str">
        <f t="shared" si="16"/>
        <v>EMPTY</v>
      </c>
    </row>
    <row r="258" spans="1:8" hidden="1">
      <c r="A258" s="8" t="e">
        <f ca="1">_xll.DBRA("RXLTM1:Account",D258,"ALIAS English")</f>
        <v>#NAME?</v>
      </c>
      <c r="B258" s="1" t="s">
        <v>11</v>
      </c>
      <c r="C258" s="1" t="s">
        <v>96</v>
      </c>
      <c r="D258" s="1" t="s">
        <v>37</v>
      </c>
      <c r="E258" s="1" t="str">
        <f t="shared" si="20"/>
        <v>03082176100</v>
      </c>
      <c r="F258" s="28" t="s">
        <v>85</v>
      </c>
      <c r="G258" s="28" t="s">
        <v>85</v>
      </c>
      <c r="H258" t="str">
        <f t="shared" si="16"/>
        <v>EMPTY</v>
      </c>
    </row>
    <row r="259" spans="1:8" hidden="1">
      <c r="A259" s="8" t="e">
        <f ca="1">_xll.DBRA("RXLTM1:Account",D259,"ALIAS English")</f>
        <v>#NAME?</v>
      </c>
      <c r="B259" s="1" t="s">
        <v>12</v>
      </c>
      <c r="C259" s="1" t="s">
        <v>98</v>
      </c>
      <c r="D259" s="1" t="s">
        <v>37</v>
      </c>
      <c r="E259" s="1" t="str">
        <f t="shared" si="20"/>
        <v>03092176100</v>
      </c>
      <c r="F259" s="28" t="s">
        <v>85</v>
      </c>
      <c r="G259" s="28" t="s">
        <v>85</v>
      </c>
      <c r="H259" t="str">
        <f t="shared" si="16"/>
        <v>EMPTY</v>
      </c>
    </row>
    <row r="260" spans="1:8" hidden="1">
      <c r="A260" s="8" t="e">
        <f ca="1">_xll.DBRA("RXLTM1:Account",D260,"ALIAS English")</f>
        <v>#NAME?</v>
      </c>
      <c r="B260" s="1" t="s">
        <v>13</v>
      </c>
      <c r="C260" s="1" t="s">
        <v>72</v>
      </c>
      <c r="D260" s="1" t="s">
        <v>37</v>
      </c>
      <c r="E260" s="1" t="str">
        <f t="shared" si="20"/>
        <v>03112176100</v>
      </c>
      <c r="F260" s="28" t="s">
        <v>85</v>
      </c>
      <c r="G260" s="28" t="s">
        <v>85</v>
      </c>
      <c r="H260" t="str">
        <f t="shared" si="16"/>
        <v>EMPTY</v>
      </c>
    </row>
    <row r="261" spans="1:8" hidden="1">
      <c r="A261" s="8" t="e">
        <f ca="1">_xll.DBRA("RXLTM1:Account",D261,"ALIAS English")</f>
        <v>#NAME?</v>
      </c>
      <c r="B261" s="1" t="s">
        <v>14</v>
      </c>
      <c r="C261" s="1" t="s">
        <v>101</v>
      </c>
      <c r="D261" s="1" t="s">
        <v>37</v>
      </c>
      <c r="E261" s="1" t="str">
        <f t="shared" si="20"/>
        <v>03212176100</v>
      </c>
      <c r="F261" s="28" t="s">
        <v>85</v>
      </c>
      <c r="G261" s="28" t="s">
        <v>85</v>
      </c>
      <c r="H261" t="str">
        <f t="shared" si="16"/>
        <v>EMPTY</v>
      </c>
    </row>
    <row r="262" spans="1:8" hidden="1">
      <c r="A262" s="8" t="e">
        <f ca="1">_xll.DBRA("RXLTM1:Account",D262,"ALIAS English")</f>
        <v>#NAME?</v>
      </c>
      <c r="B262" s="1" t="s">
        <v>15</v>
      </c>
      <c r="C262" s="1" t="s">
        <v>103</v>
      </c>
      <c r="D262" s="1" t="s">
        <v>37</v>
      </c>
      <c r="E262" s="1" t="str">
        <f t="shared" si="20"/>
        <v>03222176100</v>
      </c>
      <c r="F262" s="28" t="s">
        <v>85</v>
      </c>
      <c r="G262" s="28" t="s">
        <v>85</v>
      </c>
      <c r="H262" t="str">
        <f t="shared" si="16"/>
        <v>EMPTY</v>
      </c>
    </row>
    <row r="263" spans="1:8" hidden="1">
      <c r="A263" s="8" t="e">
        <f ca="1">_xll.DBRA("RXLTM1:Account",D263,"ALIAS English")</f>
        <v>#NAME?</v>
      </c>
      <c r="B263" s="1" t="s">
        <v>16</v>
      </c>
      <c r="C263" s="1" t="s">
        <v>105</v>
      </c>
      <c r="D263" s="1" t="s">
        <v>37</v>
      </c>
      <c r="E263" s="1" t="str">
        <f t="shared" si="20"/>
        <v>03232176100</v>
      </c>
      <c r="F263" s="28" t="s">
        <v>85</v>
      </c>
      <c r="G263" s="28" t="s">
        <v>85</v>
      </c>
      <c r="H263" t="str">
        <f t="shared" si="16"/>
        <v>EMPTY</v>
      </c>
    </row>
    <row r="264" spans="1:8" hidden="1">
      <c r="A264" s="8" t="e">
        <f ca="1">_xll.DBRA("RXLTM1:Account",D264,"ALIAS English")</f>
        <v>#NAME?</v>
      </c>
      <c r="B264" s="1" t="s">
        <v>17</v>
      </c>
      <c r="C264" s="1" t="s">
        <v>107</v>
      </c>
      <c r="D264" s="1" t="s">
        <v>37</v>
      </c>
      <c r="E264" s="1" t="str">
        <f t="shared" si="20"/>
        <v>03242176100</v>
      </c>
      <c r="F264" s="28" t="s">
        <v>85</v>
      </c>
      <c r="G264" s="28" t="s">
        <v>85</v>
      </c>
      <c r="H264" t="str">
        <f t="shared" si="16"/>
        <v>EMPTY</v>
      </c>
    </row>
    <row r="265" spans="1:8" hidden="1">
      <c r="A265" s="8" t="e">
        <f ca="1">_xll.DBRA("RXLTM1:Account",D265,"ALIAS English")</f>
        <v>#NAME?</v>
      </c>
      <c r="B265" s="1" t="s">
        <v>18</v>
      </c>
      <c r="C265" s="1" t="s">
        <v>109</v>
      </c>
      <c r="D265" s="1" t="s">
        <v>37</v>
      </c>
      <c r="E265" s="1" t="str">
        <f t="shared" si="20"/>
        <v>03252176100</v>
      </c>
      <c r="F265" s="28" t="s">
        <v>85</v>
      </c>
      <c r="G265" s="28" t="s">
        <v>85</v>
      </c>
      <c r="H265" t="str">
        <f t="shared" si="16"/>
        <v>EMPTY</v>
      </c>
    </row>
    <row r="266" spans="1:8" hidden="1">
      <c r="A266" s="8" t="e">
        <f ca="1">_xll.DBRA("RXLTM1:Account",D266,"ALIAS English")</f>
        <v>#NAME?</v>
      </c>
      <c r="B266" s="1" t="s">
        <v>19</v>
      </c>
      <c r="C266" s="1" t="s">
        <v>111</v>
      </c>
      <c r="D266" s="1" t="s">
        <v>37</v>
      </c>
      <c r="E266" s="1" t="str">
        <f t="shared" si="20"/>
        <v>03262176100</v>
      </c>
      <c r="F266" s="28" t="s">
        <v>85</v>
      </c>
      <c r="G266" s="28" t="s">
        <v>85</v>
      </c>
      <c r="H266" t="str">
        <f t="shared" si="16"/>
        <v>EMPTY</v>
      </c>
    </row>
    <row r="267" spans="1:8" hidden="1">
      <c r="A267" s="8" t="e">
        <f ca="1">_xll.DBRA("RXLTM1:Account",D267,"ALIAS English")</f>
        <v>#NAME?</v>
      </c>
      <c r="B267" s="1" t="s">
        <v>20</v>
      </c>
      <c r="C267" s="1" t="s">
        <v>113</v>
      </c>
      <c r="D267" s="1" t="s">
        <v>37</v>
      </c>
      <c r="E267" s="1" t="str">
        <f t="shared" si="20"/>
        <v>03282176100</v>
      </c>
      <c r="F267" s="28" t="s">
        <v>85</v>
      </c>
      <c r="G267" s="28" t="s">
        <v>85</v>
      </c>
      <c r="H267" t="str">
        <f t="shared" si="16"/>
        <v>EMPTY</v>
      </c>
    </row>
    <row r="268" spans="1:8" hidden="1">
      <c r="A268" s="8" t="e">
        <f ca="1">_xll.DBRA("RXLTM1:Account",D268,"ALIAS English")</f>
        <v>#NAME?</v>
      </c>
      <c r="B268" s="1" t="s">
        <v>21</v>
      </c>
      <c r="C268" s="1" t="s">
        <v>115</v>
      </c>
      <c r="D268" s="1" t="s">
        <v>37</v>
      </c>
      <c r="E268" s="1" t="str">
        <f t="shared" si="20"/>
        <v>03292176100</v>
      </c>
      <c r="F268" s="28" t="s">
        <v>85</v>
      </c>
      <c r="G268" s="28" t="s">
        <v>85</v>
      </c>
      <c r="H268" t="str">
        <f t="shared" si="16"/>
        <v>EMPTY</v>
      </c>
    </row>
    <row r="269" spans="1:8" hidden="1">
      <c r="A269" s="8" t="e">
        <f ca="1">_xll.DBRA("RXLTM1:Account",D269,"ALIAS English")</f>
        <v>#NAME?</v>
      </c>
      <c r="B269" s="1" t="s">
        <v>22</v>
      </c>
      <c r="C269" s="1" t="s">
        <v>117</v>
      </c>
      <c r="D269" s="1" t="s">
        <v>37</v>
      </c>
      <c r="E269" s="1" t="str">
        <f t="shared" si="20"/>
        <v>03302176100</v>
      </c>
      <c r="F269" s="28" t="s">
        <v>85</v>
      </c>
      <c r="G269" s="28" t="s">
        <v>85</v>
      </c>
      <c r="H269" t="str">
        <f t="shared" si="16"/>
        <v>EMPTY</v>
      </c>
    </row>
    <row r="270" spans="1:8" hidden="1">
      <c r="F270" s="28"/>
      <c r="G270" s="28"/>
      <c r="H270" t="str">
        <f t="shared" si="16"/>
        <v>EMPTY</v>
      </c>
    </row>
    <row r="271" spans="1:8" hidden="1">
      <c r="A271" s="8" t="e">
        <f ca="1">_xll.DBRA("RXLTM1:Account",D271,"ALIAS English")</f>
        <v>#NAME?</v>
      </c>
      <c r="B271" s="1" t="s">
        <v>6</v>
      </c>
      <c r="C271" s="1" t="s">
        <v>83</v>
      </c>
      <c r="D271" s="1" t="s">
        <v>35</v>
      </c>
      <c r="E271" s="1" t="str">
        <f>LEFT(C271,4)&amp;"2"&amp;D271&amp;"00"</f>
        <v>03012177100</v>
      </c>
      <c r="F271" s="28" t="s">
        <v>85</v>
      </c>
      <c r="G271" s="28" t="s">
        <v>85</v>
      </c>
      <c r="H271" t="str">
        <f t="shared" si="16"/>
        <v>EMPTY</v>
      </c>
    </row>
    <row r="272" spans="1:8">
      <c r="A272" s="8" t="e">
        <f ca="1">_xll.DBRA("RXLTM1:Account",D272,"ALIAS English")</f>
        <v>#NAME?</v>
      </c>
      <c r="B272" s="1" t="s">
        <v>23</v>
      </c>
      <c r="C272" s="1" t="s">
        <v>86</v>
      </c>
      <c r="D272" s="1" t="s">
        <v>35</v>
      </c>
      <c r="E272" s="1" t="str">
        <f t="shared" ref="E272:E288" si="21">LEFT(C272,4)&amp;"2"&amp;D272&amp;"00"</f>
        <v>03022177100</v>
      </c>
      <c r="F272" s="28" t="s">
        <v>85</v>
      </c>
      <c r="G272" s="28">
        <v>54.630000000000109</v>
      </c>
      <c r="H272" t="str">
        <f t="shared" si="16"/>
        <v/>
      </c>
    </row>
    <row r="273" spans="1:8">
      <c r="A273" s="8" t="e">
        <f ca="1">_xll.DBRA("RXLTM1:Account",D273,"ALIAS English")</f>
        <v>#NAME?</v>
      </c>
      <c r="B273" s="1" t="s">
        <v>7</v>
      </c>
      <c r="C273" s="1" t="s">
        <v>88</v>
      </c>
      <c r="D273" s="1" t="s">
        <v>35</v>
      </c>
      <c r="E273" s="1" t="str">
        <f t="shared" si="21"/>
        <v>03032177100</v>
      </c>
      <c r="F273" s="28" t="s">
        <v>85</v>
      </c>
      <c r="G273" s="28">
        <v>384.01</v>
      </c>
      <c r="H273" t="str">
        <f t="shared" si="16"/>
        <v/>
      </c>
    </row>
    <row r="274" spans="1:8" hidden="1">
      <c r="A274" s="8" t="e">
        <f ca="1">_xll.DBRA("RXLTM1:Account",D274,"ALIAS English")</f>
        <v>#NAME?</v>
      </c>
      <c r="B274" s="1" t="s">
        <v>8</v>
      </c>
      <c r="C274" s="1" t="s">
        <v>90</v>
      </c>
      <c r="D274" s="1" t="s">
        <v>35</v>
      </c>
      <c r="E274" s="1" t="str">
        <f t="shared" si="21"/>
        <v>03042177100</v>
      </c>
      <c r="F274" s="28" t="s">
        <v>85</v>
      </c>
      <c r="G274" s="28" t="s">
        <v>85</v>
      </c>
      <c r="H274" t="str">
        <f t="shared" si="16"/>
        <v>EMPTY</v>
      </c>
    </row>
    <row r="275" spans="1:8">
      <c r="A275" s="8" t="e">
        <f ca="1">_xll.DBRA("RXLTM1:Account",D275,"ALIAS English")</f>
        <v>#NAME?</v>
      </c>
      <c r="B275" s="1" t="s">
        <v>9</v>
      </c>
      <c r="C275" s="1" t="s">
        <v>92</v>
      </c>
      <c r="D275" s="1" t="s">
        <v>35</v>
      </c>
      <c r="E275" s="1" t="str">
        <f t="shared" si="21"/>
        <v>03052177100</v>
      </c>
      <c r="F275" s="28" t="s">
        <v>85</v>
      </c>
      <c r="G275" s="28">
        <v>103.31999999999971</v>
      </c>
      <c r="H275" t="str">
        <f t="shared" si="16"/>
        <v/>
      </c>
    </row>
    <row r="276" spans="1:8">
      <c r="A276" s="8" t="e">
        <f ca="1">_xll.DBRA("RXLTM1:Account",D276,"ALIAS English")</f>
        <v>#NAME?</v>
      </c>
      <c r="B276" s="1" t="s">
        <v>10</v>
      </c>
      <c r="C276" s="1" t="s">
        <v>94</v>
      </c>
      <c r="D276" s="1" t="s">
        <v>35</v>
      </c>
      <c r="E276" s="1" t="str">
        <f t="shared" si="21"/>
        <v>03062177100</v>
      </c>
      <c r="F276" s="28" t="s">
        <v>85</v>
      </c>
      <c r="G276" s="28">
        <v>30.289999999999964</v>
      </c>
      <c r="H276" t="str">
        <f t="shared" si="16"/>
        <v/>
      </c>
    </row>
    <row r="277" spans="1:8">
      <c r="A277" s="8" t="e">
        <f ca="1">_xll.DBRA("RXLTM1:Account",D277,"ALIAS English")</f>
        <v>#NAME?</v>
      </c>
      <c r="B277" s="1" t="s">
        <v>11</v>
      </c>
      <c r="C277" s="1" t="s">
        <v>96</v>
      </c>
      <c r="D277" s="1" t="s">
        <v>35</v>
      </c>
      <c r="E277" s="1" t="str">
        <f t="shared" si="21"/>
        <v>03082177100</v>
      </c>
      <c r="F277" s="28">
        <v>8699.4800000000105</v>
      </c>
      <c r="G277" s="28" t="s">
        <v>85</v>
      </c>
      <c r="H277" t="str">
        <f t="shared" si="16"/>
        <v/>
      </c>
    </row>
    <row r="278" spans="1:8">
      <c r="A278" s="8" t="e">
        <f ca="1">_xll.DBRA("RXLTM1:Account",D278,"ALIAS English")</f>
        <v>#NAME?</v>
      </c>
      <c r="B278" s="1" t="s">
        <v>12</v>
      </c>
      <c r="C278" s="1" t="s">
        <v>98</v>
      </c>
      <c r="D278" s="1" t="s">
        <v>35</v>
      </c>
      <c r="E278" s="1" t="str">
        <f t="shared" si="21"/>
        <v>03092177100</v>
      </c>
      <c r="F278" s="28" t="s">
        <v>85</v>
      </c>
      <c r="G278" s="28">
        <v>291.1200000000008</v>
      </c>
      <c r="H278" t="str">
        <f t="shared" si="16"/>
        <v/>
      </c>
    </row>
    <row r="279" spans="1:8">
      <c r="A279" s="8" t="e">
        <f ca="1">_xll.DBRA("RXLTM1:Account",D279,"ALIAS English")</f>
        <v>#NAME?</v>
      </c>
      <c r="B279" s="1" t="s">
        <v>13</v>
      </c>
      <c r="C279" s="1" t="s">
        <v>72</v>
      </c>
      <c r="D279" s="1" t="s">
        <v>35</v>
      </c>
      <c r="E279" s="1" t="str">
        <f t="shared" si="21"/>
        <v>03112177100</v>
      </c>
      <c r="F279" s="28">
        <v>29542.670000000158</v>
      </c>
      <c r="G279" s="28" t="s">
        <v>85</v>
      </c>
      <c r="H279" t="str">
        <f t="shared" si="16"/>
        <v/>
      </c>
    </row>
    <row r="280" spans="1:8" hidden="1">
      <c r="A280" s="8" t="e">
        <f ca="1">_xll.DBRA("RXLTM1:Account",D280,"ALIAS English")</f>
        <v>#NAME?</v>
      </c>
      <c r="B280" s="1" t="s">
        <v>14</v>
      </c>
      <c r="C280" s="1" t="s">
        <v>101</v>
      </c>
      <c r="D280" s="1" t="s">
        <v>35</v>
      </c>
      <c r="E280" s="1" t="str">
        <f t="shared" si="21"/>
        <v>03212177100</v>
      </c>
      <c r="F280" s="28" t="s">
        <v>85</v>
      </c>
      <c r="G280" s="28" t="s">
        <v>85</v>
      </c>
      <c r="H280" t="str">
        <f t="shared" si="16"/>
        <v>EMPTY</v>
      </c>
    </row>
    <row r="281" spans="1:8" hidden="1">
      <c r="A281" s="8" t="e">
        <f ca="1">_xll.DBRA("RXLTM1:Account",D281,"ALIAS English")</f>
        <v>#NAME?</v>
      </c>
      <c r="B281" s="1" t="s">
        <v>15</v>
      </c>
      <c r="C281" s="1" t="s">
        <v>103</v>
      </c>
      <c r="D281" s="1" t="s">
        <v>35</v>
      </c>
      <c r="E281" s="1" t="str">
        <f t="shared" si="21"/>
        <v>03222177100</v>
      </c>
      <c r="F281" s="28" t="s">
        <v>85</v>
      </c>
      <c r="G281" s="28" t="s">
        <v>85</v>
      </c>
      <c r="H281" t="str">
        <f t="shared" si="16"/>
        <v>EMPTY</v>
      </c>
    </row>
    <row r="282" spans="1:8">
      <c r="A282" s="8" t="e">
        <f ca="1">_xll.DBRA("RXLTM1:Account",D282,"ALIAS English")</f>
        <v>#NAME?</v>
      </c>
      <c r="B282" s="1" t="s">
        <v>16</v>
      </c>
      <c r="C282" s="1" t="s">
        <v>105</v>
      </c>
      <c r="D282" s="1" t="s">
        <v>35</v>
      </c>
      <c r="E282" s="1" t="str">
        <f t="shared" si="21"/>
        <v>03232177100</v>
      </c>
      <c r="F282" s="28" t="s">
        <v>85</v>
      </c>
      <c r="G282" s="28">
        <v>79.96000000000015</v>
      </c>
      <c r="H282" t="str">
        <f t="shared" si="16"/>
        <v/>
      </c>
    </row>
    <row r="283" spans="1:8">
      <c r="A283" s="8" t="e">
        <f ca="1">_xll.DBRA("RXLTM1:Account",D283,"ALIAS English")</f>
        <v>#NAME?</v>
      </c>
      <c r="B283" s="1" t="s">
        <v>17</v>
      </c>
      <c r="C283" s="1" t="s">
        <v>107</v>
      </c>
      <c r="D283" s="1" t="s">
        <v>35</v>
      </c>
      <c r="E283" s="1" t="str">
        <f t="shared" si="21"/>
        <v>03242177100</v>
      </c>
      <c r="F283" s="28" t="s">
        <v>85</v>
      </c>
      <c r="G283" s="28">
        <v>336.96000000000049</v>
      </c>
      <c r="H283" t="str">
        <f t="shared" si="16"/>
        <v/>
      </c>
    </row>
    <row r="284" spans="1:8">
      <c r="A284" s="8" t="e">
        <f ca="1">_xll.DBRA("RXLTM1:Account",D284,"ALIAS English")</f>
        <v>#NAME?</v>
      </c>
      <c r="B284" s="1" t="s">
        <v>18</v>
      </c>
      <c r="C284" s="1" t="s">
        <v>109</v>
      </c>
      <c r="D284" s="1" t="s">
        <v>35</v>
      </c>
      <c r="E284" s="1" t="str">
        <f t="shared" si="21"/>
        <v>03252177100</v>
      </c>
      <c r="F284" s="28">
        <v>0.19000000000050932</v>
      </c>
      <c r="G284" s="28" t="s">
        <v>85</v>
      </c>
      <c r="H284" t="str">
        <f t="shared" si="16"/>
        <v/>
      </c>
    </row>
    <row r="285" spans="1:8">
      <c r="A285" s="8" t="e">
        <f ca="1">_xll.DBRA("RXLTM1:Account",D285,"ALIAS English")</f>
        <v>#NAME?</v>
      </c>
      <c r="B285" s="1" t="s">
        <v>19</v>
      </c>
      <c r="C285" s="1" t="s">
        <v>111</v>
      </c>
      <c r="D285" s="1" t="s">
        <v>35</v>
      </c>
      <c r="E285" s="1" t="str">
        <f t="shared" si="21"/>
        <v>03262177100</v>
      </c>
      <c r="F285" s="28" t="s">
        <v>85</v>
      </c>
      <c r="G285" s="28">
        <v>806.9900000000016</v>
      </c>
      <c r="H285" t="str">
        <f t="shared" si="16"/>
        <v/>
      </c>
    </row>
    <row r="286" spans="1:8">
      <c r="A286" s="8" t="e">
        <f ca="1">_xll.DBRA("RXLTM1:Account",D286,"ALIAS English")</f>
        <v>#NAME?</v>
      </c>
      <c r="B286" s="1" t="s">
        <v>20</v>
      </c>
      <c r="C286" s="1" t="s">
        <v>113</v>
      </c>
      <c r="D286" s="1" t="s">
        <v>35</v>
      </c>
      <c r="E286" s="1" t="str">
        <f t="shared" si="21"/>
        <v>03282177100</v>
      </c>
      <c r="F286" s="28" t="s">
        <v>85</v>
      </c>
      <c r="G286" s="28">
        <v>0.2000000000007276</v>
      </c>
      <c r="H286" t="str">
        <f t="shared" si="16"/>
        <v/>
      </c>
    </row>
    <row r="287" spans="1:8">
      <c r="A287" s="8" t="e">
        <f ca="1">_xll.DBRA("RXLTM1:Account",D287,"ALIAS English")</f>
        <v>#NAME?</v>
      </c>
      <c r="B287" s="1" t="s">
        <v>21</v>
      </c>
      <c r="C287" s="1" t="s">
        <v>115</v>
      </c>
      <c r="D287" s="1" t="s">
        <v>35</v>
      </c>
      <c r="E287" s="1" t="str">
        <f t="shared" si="21"/>
        <v>03292177100</v>
      </c>
      <c r="F287" s="28" t="s">
        <v>85</v>
      </c>
      <c r="G287" s="28">
        <v>2797.67</v>
      </c>
      <c r="H287" t="str">
        <f t="shared" si="16"/>
        <v/>
      </c>
    </row>
    <row r="288" spans="1:8">
      <c r="A288" s="8" t="e">
        <f ca="1">_xll.DBRA("RXLTM1:Account",D288,"ALIAS English")</f>
        <v>#NAME?</v>
      </c>
      <c r="B288" s="1" t="s">
        <v>22</v>
      </c>
      <c r="C288" s="1" t="s">
        <v>117</v>
      </c>
      <c r="D288" s="1" t="s">
        <v>35</v>
      </c>
      <c r="E288" s="1" t="str">
        <f t="shared" si="21"/>
        <v>03302177100</v>
      </c>
      <c r="F288" s="28">
        <v>65.769999999999982</v>
      </c>
      <c r="G288" s="28" t="s">
        <v>85</v>
      </c>
      <c r="H288" t="str">
        <f t="shared" si="16"/>
        <v/>
      </c>
    </row>
    <row r="289" spans="1:8" hidden="1">
      <c r="F289" s="28"/>
      <c r="G289" s="28"/>
      <c r="H289" t="str">
        <f t="shared" si="16"/>
        <v>EMPTY</v>
      </c>
    </row>
    <row r="290" spans="1:8" hidden="1">
      <c r="A290" s="8" t="e">
        <f ca="1">_xll.DBRA("RXLTM1:Account",D290,"ALIAS English")</f>
        <v>#NAME?</v>
      </c>
      <c r="B290" s="1" t="s">
        <v>6</v>
      </c>
      <c r="C290" s="1" t="s">
        <v>83</v>
      </c>
      <c r="D290" s="1" t="s">
        <v>24</v>
      </c>
      <c r="E290" s="1" t="str">
        <f>LEFT(C290,4)&amp;"2"&amp;D290&amp;"00"</f>
        <v>03012177600</v>
      </c>
      <c r="F290" s="28" t="s">
        <v>85</v>
      </c>
      <c r="G290" s="28" t="s">
        <v>85</v>
      </c>
      <c r="H290" t="str">
        <f t="shared" si="16"/>
        <v>EMPTY</v>
      </c>
    </row>
    <row r="291" spans="1:8" hidden="1">
      <c r="A291" s="8" t="e">
        <f ca="1">_xll.DBRA("RXLTM1:Account",D291,"ALIAS English")</f>
        <v>#NAME?</v>
      </c>
      <c r="B291" s="1" t="s">
        <v>23</v>
      </c>
      <c r="C291" s="1" t="s">
        <v>86</v>
      </c>
      <c r="D291" s="1" t="s">
        <v>24</v>
      </c>
      <c r="E291" s="1" t="str">
        <f t="shared" ref="E291:E307" si="22">LEFT(C291,4)&amp;"2"&amp;D291&amp;"00"</f>
        <v>03022177600</v>
      </c>
      <c r="F291" s="28" t="s">
        <v>85</v>
      </c>
      <c r="G291" s="28" t="s">
        <v>85</v>
      </c>
      <c r="H291" t="str">
        <f t="shared" si="16"/>
        <v>EMPTY</v>
      </c>
    </row>
    <row r="292" spans="1:8" hidden="1">
      <c r="A292" s="8" t="e">
        <f ca="1">_xll.DBRA("RXLTM1:Account",D292,"ALIAS English")</f>
        <v>#NAME?</v>
      </c>
      <c r="B292" s="1" t="s">
        <v>7</v>
      </c>
      <c r="C292" s="1" t="s">
        <v>88</v>
      </c>
      <c r="D292" s="1" t="s">
        <v>24</v>
      </c>
      <c r="E292" s="1" t="str">
        <f t="shared" si="22"/>
        <v>03032177600</v>
      </c>
      <c r="F292" s="28" t="s">
        <v>85</v>
      </c>
      <c r="G292" s="28" t="s">
        <v>85</v>
      </c>
      <c r="H292" t="str">
        <f t="shared" si="16"/>
        <v>EMPTY</v>
      </c>
    </row>
    <row r="293" spans="1:8" hidden="1">
      <c r="A293" s="8" t="e">
        <f ca="1">_xll.DBRA("RXLTM1:Account",D293,"ALIAS English")</f>
        <v>#NAME?</v>
      </c>
      <c r="B293" s="1" t="s">
        <v>8</v>
      </c>
      <c r="C293" s="1" t="s">
        <v>90</v>
      </c>
      <c r="D293" s="1" t="s">
        <v>24</v>
      </c>
      <c r="E293" s="1" t="str">
        <f t="shared" si="22"/>
        <v>03042177600</v>
      </c>
      <c r="F293" s="28" t="s">
        <v>85</v>
      </c>
      <c r="G293" s="28" t="s">
        <v>85</v>
      </c>
      <c r="H293" t="str">
        <f t="shared" si="16"/>
        <v>EMPTY</v>
      </c>
    </row>
    <row r="294" spans="1:8" hidden="1">
      <c r="A294" s="8" t="e">
        <f ca="1">_xll.DBRA("RXLTM1:Account",D294,"ALIAS English")</f>
        <v>#NAME?</v>
      </c>
      <c r="B294" s="1" t="s">
        <v>9</v>
      </c>
      <c r="C294" s="1" t="s">
        <v>92</v>
      </c>
      <c r="D294" s="1" t="s">
        <v>24</v>
      </c>
      <c r="E294" s="1" t="str">
        <f t="shared" si="22"/>
        <v>03052177600</v>
      </c>
      <c r="F294" s="28" t="s">
        <v>85</v>
      </c>
      <c r="G294" s="28" t="s">
        <v>85</v>
      </c>
      <c r="H294" t="str">
        <f t="shared" si="16"/>
        <v>EMPTY</v>
      </c>
    </row>
    <row r="295" spans="1:8" hidden="1">
      <c r="A295" s="8" t="e">
        <f ca="1">_xll.DBRA("RXLTM1:Account",D295,"ALIAS English")</f>
        <v>#NAME?</v>
      </c>
      <c r="B295" s="1" t="s">
        <v>10</v>
      </c>
      <c r="C295" s="1" t="s">
        <v>94</v>
      </c>
      <c r="D295" s="1" t="s">
        <v>24</v>
      </c>
      <c r="E295" s="1" t="str">
        <f t="shared" si="22"/>
        <v>03062177600</v>
      </c>
      <c r="F295" s="28" t="s">
        <v>85</v>
      </c>
      <c r="G295" s="28" t="s">
        <v>85</v>
      </c>
      <c r="H295" t="str">
        <f t="shared" si="16"/>
        <v>EMPTY</v>
      </c>
    </row>
    <row r="296" spans="1:8">
      <c r="A296" s="8" t="e">
        <f ca="1">_xll.DBRA("RXLTM1:Account",D296,"ALIAS English")</f>
        <v>#NAME?</v>
      </c>
      <c r="B296" s="1" t="s">
        <v>11</v>
      </c>
      <c r="C296" s="1" t="s">
        <v>96</v>
      </c>
      <c r="D296" s="1" t="s">
        <v>24</v>
      </c>
      <c r="E296" s="1" t="str">
        <f t="shared" si="22"/>
        <v>03082177600</v>
      </c>
      <c r="F296" s="28" t="s">
        <v>85</v>
      </c>
      <c r="G296" s="28">
        <v>9695.75</v>
      </c>
      <c r="H296" t="str">
        <f t="shared" si="16"/>
        <v/>
      </c>
    </row>
    <row r="297" spans="1:8" hidden="1">
      <c r="A297" s="8" t="e">
        <f ca="1">_xll.DBRA("RXLTM1:Account",D297,"ALIAS English")</f>
        <v>#NAME?</v>
      </c>
      <c r="B297" s="1" t="s">
        <v>12</v>
      </c>
      <c r="C297" s="1" t="s">
        <v>98</v>
      </c>
      <c r="D297" s="1" t="s">
        <v>24</v>
      </c>
      <c r="E297" s="1" t="str">
        <f t="shared" si="22"/>
        <v>03092177600</v>
      </c>
      <c r="F297" s="28" t="s">
        <v>85</v>
      </c>
      <c r="G297" s="28" t="s">
        <v>85</v>
      </c>
      <c r="H297" t="str">
        <f t="shared" si="16"/>
        <v>EMPTY</v>
      </c>
    </row>
    <row r="298" spans="1:8">
      <c r="A298" s="8" t="e">
        <f ca="1">_xll.DBRA("RXLTM1:Account",D298,"ALIAS English")</f>
        <v>#NAME?</v>
      </c>
      <c r="B298" s="1" t="s">
        <v>13</v>
      </c>
      <c r="C298" s="1" t="s">
        <v>72</v>
      </c>
      <c r="D298" s="1" t="s">
        <v>24</v>
      </c>
      <c r="E298" s="1" t="str">
        <f t="shared" si="22"/>
        <v>03112177600</v>
      </c>
      <c r="F298" s="28" t="s">
        <v>85</v>
      </c>
      <c r="G298" s="28">
        <v>41246.050000000003</v>
      </c>
      <c r="H298" t="str">
        <f t="shared" si="16"/>
        <v/>
      </c>
    </row>
    <row r="299" spans="1:8" hidden="1">
      <c r="A299" s="8" t="e">
        <f ca="1">_xll.DBRA("RXLTM1:Account",D299,"ALIAS English")</f>
        <v>#NAME?</v>
      </c>
      <c r="B299" s="1" t="s">
        <v>14</v>
      </c>
      <c r="C299" s="1" t="s">
        <v>101</v>
      </c>
      <c r="D299" s="1" t="s">
        <v>24</v>
      </c>
      <c r="E299" s="1" t="str">
        <f t="shared" si="22"/>
        <v>03212177600</v>
      </c>
      <c r="F299" s="28" t="s">
        <v>85</v>
      </c>
      <c r="G299" s="28" t="s">
        <v>85</v>
      </c>
      <c r="H299" t="str">
        <f t="shared" si="16"/>
        <v>EMPTY</v>
      </c>
    </row>
    <row r="300" spans="1:8" hidden="1">
      <c r="A300" s="8" t="e">
        <f ca="1">_xll.DBRA("RXLTM1:Account",D300,"ALIAS English")</f>
        <v>#NAME?</v>
      </c>
      <c r="B300" s="1" t="s">
        <v>15</v>
      </c>
      <c r="C300" s="1" t="s">
        <v>103</v>
      </c>
      <c r="D300" s="1" t="s">
        <v>24</v>
      </c>
      <c r="E300" s="1" t="str">
        <f t="shared" si="22"/>
        <v>03222177600</v>
      </c>
      <c r="F300" s="28" t="s">
        <v>85</v>
      </c>
      <c r="G300" s="28" t="s">
        <v>85</v>
      </c>
      <c r="H300" t="str">
        <f t="shared" si="16"/>
        <v>EMPTY</v>
      </c>
    </row>
    <row r="301" spans="1:8" hidden="1">
      <c r="A301" s="8" t="e">
        <f ca="1">_xll.DBRA("RXLTM1:Account",D301,"ALIAS English")</f>
        <v>#NAME?</v>
      </c>
      <c r="B301" s="1" t="s">
        <v>16</v>
      </c>
      <c r="C301" s="1" t="s">
        <v>105</v>
      </c>
      <c r="D301" s="1" t="s">
        <v>24</v>
      </c>
      <c r="E301" s="1" t="str">
        <f t="shared" si="22"/>
        <v>03232177600</v>
      </c>
      <c r="F301" s="28" t="s">
        <v>85</v>
      </c>
      <c r="G301" s="28" t="s">
        <v>85</v>
      </c>
      <c r="H301" t="str">
        <f t="shared" si="16"/>
        <v>EMPTY</v>
      </c>
    </row>
    <row r="302" spans="1:8" hidden="1">
      <c r="A302" s="8" t="e">
        <f ca="1">_xll.DBRA("RXLTM1:Account",D302,"ALIAS English")</f>
        <v>#NAME?</v>
      </c>
      <c r="B302" s="1" t="s">
        <v>17</v>
      </c>
      <c r="C302" s="1" t="s">
        <v>107</v>
      </c>
      <c r="D302" s="1" t="s">
        <v>24</v>
      </c>
      <c r="E302" s="1" t="str">
        <f t="shared" si="22"/>
        <v>03242177600</v>
      </c>
      <c r="F302" s="28" t="s">
        <v>85</v>
      </c>
      <c r="G302" s="28" t="s">
        <v>85</v>
      </c>
      <c r="H302" t="str">
        <f t="shared" si="16"/>
        <v>EMPTY</v>
      </c>
    </row>
    <row r="303" spans="1:8" hidden="1">
      <c r="A303" s="8" t="e">
        <f ca="1">_xll.DBRA("RXLTM1:Account",D303,"ALIAS English")</f>
        <v>#NAME?</v>
      </c>
      <c r="B303" s="1" t="s">
        <v>18</v>
      </c>
      <c r="C303" s="1" t="s">
        <v>109</v>
      </c>
      <c r="D303" s="1" t="s">
        <v>24</v>
      </c>
      <c r="E303" s="1" t="str">
        <f t="shared" si="22"/>
        <v>03252177600</v>
      </c>
      <c r="F303" s="28" t="s">
        <v>85</v>
      </c>
      <c r="G303" s="28" t="s">
        <v>85</v>
      </c>
      <c r="H303" t="str">
        <f t="shared" si="16"/>
        <v>EMPTY</v>
      </c>
    </row>
    <row r="304" spans="1:8" hidden="1">
      <c r="A304" s="8" t="e">
        <f ca="1">_xll.DBRA("RXLTM1:Account",D304,"ALIAS English")</f>
        <v>#NAME?</v>
      </c>
      <c r="B304" s="1" t="s">
        <v>19</v>
      </c>
      <c r="C304" s="1" t="s">
        <v>111</v>
      </c>
      <c r="D304" s="1" t="s">
        <v>24</v>
      </c>
      <c r="E304" s="1" t="str">
        <f t="shared" si="22"/>
        <v>03262177600</v>
      </c>
      <c r="F304" s="28" t="s">
        <v>85</v>
      </c>
      <c r="G304" s="28" t="s">
        <v>85</v>
      </c>
      <c r="H304" t="str">
        <f t="shared" si="16"/>
        <v>EMPTY</v>
      </c>
    </row>
    <row r="305" spans="1:8" hidden="1">
      <c r="A305" s="8" t="e">
        <f ca="1">_xll.DBRA("RXLTM1:Account",D305,"ALIAS English")</f>
        <v>#NAME?</v>
      </c>
      <c r="B305" s="1" t="s">
        <v>20</v>
      </c>
      <c r="C305" s="1" t="s">
        <v>113</v>
      </c>
      <c r="D305" s="1" t="s">
        <v>24</v>
      </c>
      <c r="E305" s="1" t="str">
        <f t="shared" si="22"/>
        <v>03282177600</v>
      </c>
      <c r="F305" s="28" t="s">
        <v>85</v>
      </c>
      <c r="G305" s="28" t="s">
        <v>85</v>
      </c>
      <c r="H305" t="str">
        <f t="shared" si="16"/>
        <v>EMPTY</v>
      </c>
    </row>
    <row r="306" spans="1:8" hidden="1">
      <c r="A306" s="8" t="e">
        <f ca="1">_xll.DBRA("RXLTM1:Account",D306,"ALIAS English")</f>
        <v>#NAME?</v>
      </c>
      <c r="B306" s="1" t="s">
        <v>21</v>
      </c>
      <c r="C306" s="1" t="s">
        <v>115</v>
      </c>
      <c r="D306" s="1" t="s">
        <v>24</v>
      </c>
      <c r="E306" s="1" t="str">
        <f t="shared" si="22"/>
        <v>03292177600</v>
      </c>
      <c r="F306" s="28" t="s">
        <v>85</v>
      </c>
      <c r="G306" s="28" t="s">
        <v>85</v>
      </c>
      <c r="H306" t="str">
        <f t="shared" si="16"/>
        <v>EMPTY</v>
      </c>
    </row>
    <row r="307" spans="1:8" hidden="1">
      <c r="A307" s="8" t="e">
        <f ca="1">_xll.DBRA("RXLTM1:Account",D307,"ALIAS English")</f>
        <v>#NAME?</v>
      </c>
      <c r="B307" s="1" t="s">
        <v>22</v>
      </c>
      <c r="C307" s="1" t="s">
        <v>117</v>
      </c>
      <c r="D307" s="1" t="s">
        <v>24</v>
      </c>
      <c r="E307" s="1" t="str">
        <f t="shared" si="22"/>
        <v>03302177600</v>
      </c>
      <c r="F307" s="28" t="s">
        <v>85</v>
      </c>
      <c r="G307" s="28" t="s">
        <v>85</v>
      </c>
      <c r="H307" t="str">
        <f t="shared" si="16"/>
        <v>EMPTY</v>
      </c>
    </row>
    <row r="308" spans="1:8" hidden="1">
      <c r="F308" s="28"/>
      <c r="G308" s="28"/>
      <c r="H308" t="str">
        <f t="shared" si="16"/>
        <v>EMPTY</v>
      </c>
    </row>
    <row r="309" spans="1:8" hidden="1">
      <c r="A309" s="8" t="e">
        <f ca="1">_xll.DBRA("RXLTM1:Account",D309,"ALIAS English")</f>
        <v>#NAME?</v>
      </c>
      <c r="B309" s="1" t="s">
        <v>6</v>
      </c>
      <c r="C309" s="1" t="s">
        <v>83</v>
      </c>
      <c r="D309" s="1" t="s">
        <v>26</v>
      </c>
      <c r="E309" s="1" t="str">
        <f>LEFT(C309,4)&amp;"2"&amp;D309&amp;"00"</f>
        <v>03012179100</v>
      </c>
      <c r="F309" s="28" t="s">
        <v>85</v>
      </c>
      <c r="G309" s="28" t="s">
        <v>85</v>
      </c>
      <c r="H309" t="str">
        <f t="shared" si="16"/>
        <v>EMPTY</v>
      </c>
    </row>
    <row r="310" spans="1:8">
      <c r="A310" s="8" t="e">
        <f ca="1">_xll.DBRA("RXLTM1:Account",D310,"ALIAS English")</f>
        <v>#NAME?</v>
      </c>
      <c r="B310" s="1" t="s">
        <v>23</v>
      </c>
      <c r="C310" s="1" t="s">
        <v>86</v>
      </c>
      <c r="D310" s="1" t="s">
        <v>26</v>
      </c>
      <c r="E310" s="1" t="str">
        <f t="shared" ref="E310:E326" si="23">LEFT(C310,4)&amp;"2"&amp;D310&amp;"00"</f>
        <v>03022179100</v>
      </c>
      <c r="F310" s="28" t="s">
        <v>85</v>
      </c>
      <c r="G310" s="28">
        <v>852.47000000000116</v>
      </c>
      <c r="H310" t="str">
        <f t="shared" si="16"/>
        <v/>
      </c>
    </row>
    <row r="311" spans="1:8" hidden="1">
      <c r="A311" s="8" t="e">
        <f ca="1">_xll.DBRA("RXLTM1:Account",D311,"ALIAS English")</f>
        <v>#NAME?</v>
      </c>
      <c r="B311" s="1" t="s">
        <v>7</v>
      </c>
      <c r="C311" s="1" t="s">
        <v>88</v>
      </c>
      <c r="D311" s="1" t="s">
        <v>26</v>
      </c>
      <c r="E311" s="1" t="str">
        <f t="shared" si="23"/>
        <v>03032179100</v>
      </c>
      <c r="F311" s="28" t="s">
        <v>85</v>
      </c>
      <c r="G311" s="28" t="s">
        <v>85</v>
      </c>
      <c r="H311" t="str">
        <f t="shared" si="16"/>
        <v>EMPTY</v>
      </c>
    </row>
    <row r="312" spans="1:8" hidden="1">
      <c r="A312" s="8" t="e">
        <f ca="1">_xll.DBRA("RXLTM1:Account",D312,"ALIAS English")</f>
        <v>#NAME?</v>
      </c>
      <c r="B312" s="1" t="s">
        <v>8</v>
      </c>
      <c r="C312" s="1" t="s">
        <v>90</v>
      </c>
      <c r="D312" s="1" t="s">
        <v>26</v>
      </c>
      <c r="E312" s="1" t="str">
        <f t="shared" si="23"/>
        <v>03042179100</v>
      </c>
      <c r="F312" s="28" t="s">
        <v>85</v>
      </c>
      <c r="G312" s="28" t="s">
        <v>85</v>
      </c>
      <c r="H312" t="str">
        <f t="shared" si="16"/>
        <v>EMPTY</v>
      </c>
    </row>
    <row r="313" spans="1:8">
      <c r="A313" s="8" t="e">
        <f ca="1">_xll.DBRA("RXLTM1:Account",D313,"ALIAS English")</f>
        <v>#NAME?</v>
      </c>
      <c r="B313" s="1" t="s">
        <v>9</v>
      </c>
      <c r="C313" s="1" t="s">
        <v>92</v>
      </c>
      <c r="D313" s="1" t="s">
        <v>26</v>
      </c>
      <c r="E313" s="1" t="str">
        <f t="shared" si="23"/>
        <v>03052179100</v>
      </c>
      <c r="F313" s="28" t="s">
        <v>85</v>
      </c>
      <c r="G313" s="28">
        <v>2637.3499999999985</v>
      </c>
      <c r="H313" t="str">
        <f t="shared" si="16"/>
        <v/>
      </c>
    </row>
    <row r="314" spans="1:8">
      <c r="A314" s="8" t="e">
        <f ca="1">_xll.DBRA("RXLTM1:Account",D314,"ALIAS English")</f>
        <v>#NAME?</v>
      </c>
      <c r="B314" s="1" t="s">
        <v>10</v>
      </c>
      <c r="C314" s="1" t="s">
        <v>94</v>
      </c>
      <c r="D314" s="1" t="s">
        <v>26</v>
      </c>
      <c r="E314" s="1" t="str">
        <f t="shared" si="23"/>
        <v>03062179100</v>
      </c>
      <c r="F314" s="28" t="s">
        <v>85</v>
      </c>
      <c r="G314" s="28">
        <v>262.48999999999978</v>
      </c>
      <c r="H314" t="str">
        <f t="shared" si="16"/>
        <v/>
      </c>
    </row>
    <row r="315" spans="1:8" hidden="1">
      <c r="A315" s="8" t="e">
        <f ca="1">_xll.DBRA("RXLTM1:Account",D315,"ALIAS English")</f>
        <v>#NAME?</v>
      </c>
      <c r="B315" s="1" t="s">
        <v>11</v>
      </c>
      <c r="C315" s="1" t="s">
        <v>96</v>
      </c>
      <c r="D315" s="1" t="s">
        <v>26</v>
      </c>
      <c r="E315" s="1" t="str">
        <f t="shared" si="23"/>
        <v>03082179100</v>
      </c>
      <c r="F315" s="28" t="s">
        <v>85</v>
      </c>
      <c r="G315" s="28" t="s">
        <v>85</v>
      </c>
      <c r="H315" t="str">
        <f t="shared" si="16"/>
        <v>EMPTY</v>
      </c>
    </row>
    <row r="316" spans="1:8" hidden="1">
      <c r="A316" s="8" t="e">
        <f ca="1">_xll.DBRA("RXLTM1:Account",D316,"ALIAS English")</f>
        <v>#NAME?</v>
      </c>
      <c r="B316" s="1" t="s">
        <v>12</v>
      </c>
      <c r="C316" s="1" t="s">
        <v>98</v>
      </c>
      <c r="D316" s="1" t="s">
        <v>26</v>
      </c>
      <c r="E316" s="1" t="str">
        <f t="shared" si="23"/>
        <v>03092179100</v>
      </c>
      <c r="F316" s="28" t="s">
        <v>85</v>
      </c>
      <c r="G316" s="28" t="s">
        <v>85</v>
      </c>
      <c r="H316" t="str">
        <f t="shared" si="16"/>
        <v>EMPTY</v>
      </c>
    </row>
    <row r="317" spans="1:8" hidden="1">
      <c r="A317" s="8" t="e">
        <f ca="1">_xll.DBRA("RXLTM1:Account",D317,"ALIAS English")</f>
        <v>#NAME?</v>
      </c>
      <c r="B317" s="1" t="s">
        <v>13</v>
      </c>
      <c r="C317" s="1" t="s">
        <v>72</v>
      </c>
      <c r="D317" s="1" t="s">
        <v>26</v>
      </c>
      <c r="E317" s="1" t="str">
        <f t="shared" si="23"/>
        <v>03112179100</v>
      </c>
      <c r="F317" s="28" t="s">
        <v>85</v>
      </c>
      <c r="G317" s="28" t="s">
        <v>85</v>
      </c>
      <c r="H317" t="str">
        <f t="shared" si="16"/>
        <v>EMPTY</v>
      </c>
    </row>
    <row r="318" spans="1:8" hidden="1">
      <c r="A318" s="8" t="e">
        <f ca="1">_xll.DBRA("RXLTM1:Account",D318,"ALIAS English")</f>
        <v>#NAME?</v>
      </c>
      <c r="B318" s="1" t="s">
        <v>14</v>
      </c>
      <c r="C318" s="1" t="s">
        <v>101</v>
      </c>
      <c r="D318" s="1" t="s">
        <v>26</v>
      </c>
      <c r="E318" s="1" t="str">
        <f t="shared" si="23"/>
        <v>03212179100</v>
      </c>
      <c r="F318" s="28" t="s">
        <v>85</v>
      </c>
      <c r="G318" s="28" t="s">
        <v>85</v>
      </c>
      <c r="H318" t="str">
        <f t="shared" si="16"/>
        <v>EMPTY</v>
      </c>
    </row>
    <row r="319" spans="1:8" hidden="1">
      <c r="A319" s="8" t="e">
        <f ca="1">_xll.DBRA("RXLTM1:Account",D319,"ALIAS English")</f>
        <v>#NAME?</v>
      </c>
      <c r="B319" s="1" t="s">
        <v>15</v>
      </c>
      <c r="C319" s="1" t="s">
        <v>103</v>
      </c>
      <c r="D319" s="1" t="s">
        <v>26</v>
      </c>
      <c r="E319" s="1" t="str">
        <f t="shared" si="23"/>
        <v>03222179100</v>
      </c>
      <c r="F319" s="28" t="s">
        <v>85</v>
      </c>
      <c r="G319" s="28" t="s">
        <v>85</v>
      </c>
      <c r="H319" t="str">
        <f t="shared" si="16"/>
        <v>EMPTY</v>
      </c>
    </row>
    <row r="320" spans="1:8" hidden="1">
      <c r="A320" s="8" t="e">
        <f ca="1">_xll.DBRA("RXLTM1:Account",D320,"ALIAS English")</f>
        <v>#NAME?</v>
      </c>
      <c r="B320" s="1" t="s">
        <v>16</v>
      </c>
      <c r="C320" s="1" t="s">
        <v>105</v>
      </c>
      <c r="D320" s="1" t="s">
        <v>26</v>
      </c>
      <c r="E320" s="1" t="str">
        <f t="shared" si="23"/>
        <v>03232179100</v>
      </c>
      <c r="F320" s="28" t="s">
        <v>85</v>
      </c>
      <c r="G320" s="28" t="s">
        <v>85</v>
      </c>
      <c r="H320" t="str">
        <f t="shared" si="16"/>
        <v>EMPTY</v>
      </c>
    </row>
    <row r="321" spans="1:8">
      <c r="A321" s="8" t="e">
        <f ca="1">_xll.DBRA("RXLTM1:Account",D321,"ALIAS English")</f>
        <v>#NAME?</v>
      </c>
      <c r="B321" s="1" t="s">
        <v>17</v>
      </c>
      <c r="C321" s="1" t="s">
        <v>107</v>
      </c>
      <c r="D321" s="1" t="s">
        <v>26</v>
      </c>
      <c r="E321" s="1" t="str">
        <f t="shared" si="23"/>
        <v>03242179100</v>
      </c>
      <c r="F321" s="28" t="s">
        <v>85</v>
      </c>
      <c r="G321" s="28">
        <v>1129.0399999999991</v>
      </c>
      <c r="H321" t="str">
        <f t="shared" si="16"/>
        <v/>
      </c>
    </row>
    <row r="322" spans="1:8">
      <c r="A322" s="8" t="e">
        <f ca="1">_xll.DBRA("RXLTM1:Account",D322,"ALIAS English")</f>
        <v>#NAME?</v>
      </c>
      <c r="B322" s="1" t="s">
        <v>18</v>
      </c>
      <c r="C322" s="1" t="s">
        <v>109</v>
      </c>
      <c r="D322" s="1" t="s">
        <v>26</v>
      </c>
      <c r="E322" s="1" t="str">
        <f t="shared" si="23"/>
        <v>03252179100</v>
      </c>
      <c r="F322" s="28" t="s">
        <v>85</v>
      </c>
      <c r="G322" s="28">
        <v>1842.5199999999986</v>
      </c>
      <c r="H322" t="str">
        <f t="shared" si="16"/>
        <v/>
      </c>
    </row>
    <row r="323" spans="1:8">
      <c r="A323" s="8" t="e">
        <f ca="1">_xll.DBRA("RXLTM1:Account",D323,"ALIAS English")</f>
        <v>#NAME?</v>
      </c>
      <c r="B323" s="1" t="s">
        <v>19</v>
      </c>
      <c r="C323" s="1" t="s">
        <v>111</v>
      </c>
      <c r="D323" s="1" t="s">
        <v>26</v>
      </c>
      <c r="E323" s="1" t="str">
        <f t="shared" si="23"/>
        <v>03262179100</v>
      </c>
      <c r="F323" s="28" t="s">
        <v>85</v>
      </c>
      <c r="G323" s="28">
        <v>3619.2099999999991</v>
      </c>
      <c r="H323" t="str">
        <f t="shared" ref="H323:H384" si="24">IF(AND(F323="",G323=""),"EMPTY","")</f>
        <v/>
      </c>
    </row>
    <row r="324" spans="1:8">
      <c r="A324" s="8" t="e">
        <f ca="1">_xll.DBRA("RXLTM1:Account",D324,"ALIAS English")</f>
        <v>#NAME?</v>
      </c>
      <c r="B324" s="1" t="s">
        <v>20</v>
      </c>
      <c r="C324" s="1" t="s">
        <v>113</v>
      </c>
      <c r="D324" s="1" t="s">
        <v>26</v>
      </c>
      <c r="E324" s="1" t="str">
        <f t="shared" si="23"/>
        <v>03282179100</v>
      </c>
      <c r="F324" s="28" t="s">
        <v>85</v>
      </c>
      <c r="G324" s="28">
        <v>6004.2199999999993</v>
      </c>
      <c r="H324" t="str">
        <f t="shared" si="24"/>
        <v/>
      </c>
    </row>
    <row r="325" spans="1:8">
      <c r="A325" s="8" t="e">
        <f ca="1">_xll.DBRA("RXLTM1:Account",D325,"ALIAS English")</f>
        <v>#NAME?</v>
      </c>
      <c r="B325" s="1" t="s">
        <v>21</v>
      </c>
      <c r="C325" s="1" t="s">
        <v>115</v>
      </c>
      <c r="D325" s="1" t="s">
        <v>26</v>
      </c>
      <c r="E325" s="1" t="str">
        <f t="shared" si="23"/>
        <v>03292179100</v>
      </c>
      <c r="F325" s="28" t="s">
        <v>85</v>
      </c>
      <c r="G325" s="28">
        <v>3323.25</v>
      </c>
      <c r="H325" t="str">
        <f t="shared" si="24"/>
        <v/>
      </c>
    </row>
    <row r="326" spans="1:8" hidden="1">
      <c r="A326" s="8" t="e">
        <f ca="1">_xll.DBRA("RXLTM1:Account",D326,"ALIAS English")</f>
        <v>#NAME?</v>
      </c>
      <c r="B326" s="1" t="s">
        <v>22</v>
      </c>
      <c r="C326" s="1" t="s">
        <v>117</v>
      </c>
      <c r="D326" s="1" t="s">
        <v>26</v>
      </c>
      <c r="E326" s="1" t="str">
        <f t="shared" si="23"/>
        <v>03302179100</v>
      </c>
      <c r="F326" s="28" t="s">
        <v>85</v>
      </c>
      <c r="G326" s="28" t="s">
        <v>85</v>
      </c>
      <c r="H326" t="str">
        <f t="shared" si="24"/>
        <v>EMPTY</v>
      </c>
    </row>
    <row r="327" spans="1:8" hidden="1">
      <c r="F327" s="28"/>
      <c r="G327" s="28"/>
      <c r="H327" t="str">
        <f t="shared" si="24"/>
        <v>EMPTY</v>
      </c>
    </row>
    <row r="328" spans="1:8" hidden="1">
      <c r="A328" s="8" t="e">
        <f ca="1">_xll.DBRA("RXLTM1:Account",D328,"ALIAS English")</f>
        <v>#NAME?</v>
      </c>
      <c r="B328" s="1" t="s">
        <v>6</v>
      </c>
      <c r="C328" s="1" t="s">
        <v>83</v>
      </c>
      <c r="D328" s="1" t="s">
        <v>28</v>
      </c>
      <c r="E328" s="1" t="str">
        <f>LEFT(C328,4)&amp;"2"&amp;D328&amp;"00"</f>
        <v>03012179600</v>
      </c>
      <c r="F328" s="28" t="s">
        <v>85</v>
      </c>
      <c r="G328" s="28" t="s">
        <v>85</v>
      </c>
      <c r="H328" t="str">
        <f t="shared" si="24"/>
        <v>EMPTY</v>
      </c>
    </row>
    <row r="329" spans="1:8">
      <c r="A329" s="8" t="e">
        <f ca="1">_xll.DBRA("RXLTM1:Account",D329,"ALIAS English")</f>
        <v>#NAME?</v>
      </c>
      <c r="B329" s="1" t="s">
        <v>23</v>
      </c>
      <c r="C329" s="1" t="s">
        <v>86</v>
      </c>
      <c r="D329" s="1" t="s">
        <v>28</v>
      </c>
      <c r="E329" s="1" t="str">
        <f t="shared" ref="E329:E345" si="25">LEFT(C329,4)&amp;"2"&amp;D329&amp;"00"</f>
        <v>03022179600</v>
      </c>
      <c r="F329" s="28" t="s">
        <v>85</v>
      </c>
      <c r="G329" s="28">
        <v>469.68000000000006</v>
      </c>
      <c r="H329" t="str">
        <f t="shared" si="24"/>
        <v/>
      </c>
    </row>
    <row r="330" spans="1:8">
      <c r="A330" s="8" t="e">
        <f ca="1">_xll.DBRA("RXLTM1:Account",D330,"ALIAS English")</f>
        <v>#NAME?</v>
      </c>
      <c r="B330" s="1" t="s">
        <v>7</v>
      </c>
      <c r="C330" s="1" t="s">
        <v>88</v>
      </c>
      <c r="D330" s="1" t="s">
        <v>28</v>
      </c>
      <c r="E330" s="1" t="str">
        <f t="shared" si="25"/>
        <v>03032179600</v>
      </c>
      <c r="F330" s="28">
        <v>672.19</v>
      </c>
      <c r="G330" s="28" t="s">
        <v>85</v>
      </c>
      <c r="H330" t="str">
        <f t="shared" si="24"/>
        <v/>
      </c>
    </row>
    <row r="331" spans="1:8" hidden="1">
      <c r="A331" s="8" t="e">
        <f ca="1">_xll.DBRA("RXLTM1:Account",D331,"ALIAS English")</f>
        <v>#NAME?</v>
      </c>
      <c r="B331" s="1" t="s">
        <v>8</v>
      </c>
      <c r="C331" s="1" t="s">
        <v>90</v>
      </c>
      <c r="D331" s="1" t="s">
        <v>28</v>
      </c>
      <c r="E331" s="1" t="str">
        <f t="shared" si="25"/>
        <v>03042179600</v>
      </c>
      <c r="F331" s="28" t="s">
        <v>85</v>
      </c>
      <c r="G331" s="28" t="s">
        <v>85</v>
      </c>
      <c r="H331" t="str">
        <f t="shared" si="24"/>
        <v>EMPTY</v>
      </c>
    </row>
    <row r="332" spans="1:8">
      <c r="A332" s="8" t="e">
        <f ca="1">_xll.DBRA("RXLTM1:Account",D332,"ALIAS English")</f>
        <v>#NAME?</v>
      </c>
      <c r="B332" s="1" t="s">
        <v>9</v>
      </c>
      <c r="C332" s="1" t="s">
        <v>92</v>
      </c>
      <c r="D332" s="1" t="s">
        <v>28</v>
      </c>
      <c r="E332" s="1" t="str">
        <f t="shared" si="25"/>
        <v>03052179600</v>
      </c>
      <c r="F332" s="28">
        <v>1130.42</v>
      </c>
      <c r="G332" s="28" t="s">
        <v>85</v>
      </c>
      <c r="H332" t="str">
        <f t="shared" si="24"/>
        <v/>
      </c>
    </row>
    <row r="333" spans="1:8">
      <c r="A333" s="8" t="e">
        <f ca="1">_xll.DBRA("RXLTM1:Account",D333,"ALIAS English")</f>
        <v>#NAME?</v>
      </c>
      <c r="B333" s="1" t="s">
        <v>10</v>
      </c>
      <c r="C333" s="1" t="s">
        <v>94</v>
      </c>
      <c r="D333" s="1" t="s">
        <v>28</v>
      </c>
      <c r="E333" s="1" t="str">
        <f t="shared" si="25"/>
        <v>03062179600</v>
      </c>
      <c r="F333" s="28">
        <v>112.51</v>
      </c>
      <c r="G333" s="28" t="s">
        <v>85</v>
      </c>
      <c r="H333" t="str">
        <f t="shared" si="24"/>
        <v/>
      </c>
    </row>
    <row r="334" spans="1:8" hidden="1">
      <c r="A334" s="8" t="e">
        <f ca="1">_xll.DBRA("RXLTM1:Account",D334,"ALIAS English")</f>
        <v>#NAME?</v>
      </c>
      <c r="B334" s="1" t="s">
        <v>11</v>
      </c>
      <c r="C334" s="1" t="s">
        <v>96</v>
      </c>
      <c r="D334" s="1" t="s">
        <v>28</v>
      </c>
      <c r="E334" s="1" t="str">
        <f t="shared" si="25"/>
        <v>03082179600</v>
      </c>
      <c r="F334" s="28" t="s">
        <v>85</v>
      </c>
      <c r="G334" s="28" t="s">
        <v>85</v>
      </c>
      <c r="H334" t="str">
        <f t="shared" si="24"/>
        <v>EMPTY</v>
      </c>
    </row>
    <row r="335" spans="1:8" hidden="1">
      <c r="A335" s="8" t="e">
        <f ca="1">_xll.DBRA("RXLTM1:Account",D335,"ALIAS English")</f>
        <v>#NAME?</v>
      </c>
      <c r="B335" s="1" t="s">
        <v>12</v>
      </c>
      <c r="C335" s="1" t="s">
        <v>98</v>
      </c>
      <c r="D335" s="1" t="s">
        <v>28</v>
      </c>
      <c r="E335" s="1" t="str">
        <f t="shared" si="25"/>
        <v>03092179600</v>
      </c>
      <c r="F335" s="28" t="s">
        <v>85</v>
      </c>
      <c r="G335" s="28" t="s">
        <v>85</v>
      </c>
      <c r="H335" t="str">
        <f t="shared" si="24"/>
        <v>EMPTY</v>
      </c>
    </row>
    <row r="336" spans="1:8" hidden="1">
      <c r="A336" s="8" t="e">
        <f ca="1">_xll.DBRA("RXLTM1:Account",D336,"ALIAS English")</f>
        <v>#NAME?</v>
      </c>
      <c r="B336" s="1" t="s">
        <v>13</v>
      </c>
      <c r="C336" s="1" t="s">
        <v>72</v>
      </c>
      <c r="D336" s="1" t="s">
        <v>28</v>
      </c>
      <c r="E336" s="1" t="str">
        <f t="shared" si="25"/>
        <v>03112179600</v>
      </c>
      <c r="F336" s="28" t="s">
        <v>85</v>
      </c>
      <c r="G336" s="28" t="s">
        <v>85</v>
      </c>
      <c r="H336" t="str">
        <f t="shared" si="24"/>
        <v>EMPTY</v>
      </c>
    </row>
    <row r="337" spans="1:8" hidden="1">
      <c r="A337" s="8" t="e">
        <f ca="1">_xll.DBRA("RXLTM1:Account",D337,"ALIAS English")</f>
        <v>#NAME?</v>
      </c>
      <c r="B337" s="1" t="s">
        <v>14</v>
      </c>
      <c r="C337" s="1" t="s">
        <v>101</v>
      </c>
      <c r="D337" s="1" t="s">
        <v>28</v>
      </c>
      <c r="E337" s="1" t="str">
        <f t="shared" si="25"/>
        <v>03212179600</v>
      </c>
      <c r="F337" s="28" t="s">
        <v>85</v>
      </c>
      <c r="G337" s="28" t="s">
        <v>85</v>
      </c>
      <c r="H337" t="str">
        <f t="shared" si="24"/>
        <v>EMPTY</v>
      </c>
    </row>
    <row r="338" spans="1:8" hidden="1">
      <c r="A338" s="8" t="e">
        <f ca="1">_xll.DBRA("RXLTM1:Account",D338,"ALIAS English")</f>
        <v>#NAME?</v>
      </c>
      <c r="B338" s="1" t="s">
        <v>15</v>
      </c>
      <c r="C338" s="1" t="s">
        <v>103</v>
      </c>
      <c r="D338" s="1" t="s">
        <v>28</v>
      </c>
      <c r="E338" s="1" t="str">
        <f t="shared" si="25"/>
        <v>03222179600</v>
      </c>
      <c r="F338" s="28" t="s">
        <v>85</v>
      </c>
      <c r="G338" s="28" t="s">
        <v>85</v>
      </c>
      <c r="H338" t="str">
        <f t="shared" si="24"/>
        <v>EMPTY</v>
      </c>
    </row>
    <row r="339" spans="1:8" hidden="1">
      <c r="A339" s="8" t="e">
        <f ca="1">_xll.DBRA("RXLTM1:Account",D339,"ALIAS English")</f>
        <v>#NAME?</v>
      </c>
      <c r="B339" s="1" t="s">
        <v>16</v>
      </c>
      <c r="C339" s="1" t="s">
        <v>105</v>
      </c>
      <c r="D339" s="1" t="s">
        <v>28</v>
      </c>
      <c r="E339" s="1" t="str">
        <f t="shared" si="25"/>
        <v>03232179600</v>
      </c>
      <c r="F339" s="28" t="s">
        <v>85</v>
      </c>
      <c r="G339" s="28" t="s">
        <v>85</v>
      </c>
      <c r="H339" t="str">
        <f t="shared" si="24"/>
        <v>EMPTY</v>
      </c>
    </row>
    <row r="340" spans="1:8">
      <c r="A340" s="8" t="e">
        <f ca="1">_xll.DBRA("RXLTM1:Account",D340,"ALIAS English")</f>
        <v>#NAME?</v>
      </c>
      <c r="B340" s="1" t="s">
        <v>17</v>
      </c>
      <c r="C340" s="1" t="s">
        <v>107</v>
      </c>
      <c r="D340" s="1" t="s">
        <v>28</v>
      </c>
      <c r="E340" s="1" t="str">
        <f t="shared" si="25"/>
        <v>03242179600</v>
      </c>
      <c r="F340" s="28">
        <v>484.16</v>
      </c>
      <c r="G340" s="28" t="s">
        <v>85</v>
      </c>
      <c r="H340" t="str">
        <f t="shared" si="24"/>
        <v/>
      </c>
    </row>
    <row r="341" spans="1:8">
      <c r="A341" s="8" t="e">
        <f ca="1">_xll.DBRA("RXLTM1:Account",D341,"ALIAS English")</f>
        <v>#NAME?</v>
      </c>
      <c r="B341" s="1" t="s">
        <v>18</v>
      </c>
      <c r="C341" s="1" t="s">
        <v>109</v>
      </c>
      <c r="D341" s="1" t="s">
        <v>28</v>
      </c>
      <c r="E341" s="1" t="str">
        <f t="shared" si="25"/>
        <v>03252179600</v>
      </c>
      <c r="F341" s="28">
        <v>741.26</v>
      </c>
      <c r="G341" s="28" t="s">
        <v>85</v>
      </c>
      <c r="H341" t="str">
        <f t="shared" si="24"/>
        <v/>
      </c>
    </row>
    <row r="342" spans="1:8">
      <c r="A342" s="8" t="e">
        <f ca="1">_xll.DBRA("RXLTM1:Account",D342,"ALIAS English")</f>
        <v>#NAME?</v>
      </c>
      <c r="B342" s="1" t="s">
        <v>19</v>
      </c>
      <c r="C342" s="1" t="s">
        <v>111</v>
      </c>
      <c r="D342" s="1" t="s">
        <v>28</v>
      </c>
      <c r="E342" s="1" t="str">
        <f t="shared" si="25"/>
        <v>03262179600</v>
      </c>
      <c r="F342" s="28">
        <v>1551.26</v>
      </c>
      <c r="G342" s="28" t="s">
        <v>85</v>
      </c>
      <c r="H342" t="str">
        <f t="shared" si="24"/>
        <v/>
      </c>
    </row>
    <row r="343" spans="1:8">
      <c r="A343" s="8" t="e">
        <f ca="1">_xll.DBRA("RXLTM1:Account",D343,"ALIAS English")</f>
        <v>#NAME?</v>
      </c>
      <c r="B343" s="1" t="s">
        <v>20</v>
      </c>
      <c r="C343" s="1" t="s">
        <v>113</v>
      </c>
      <c r="D343" s="1" t="s">
        <v>28</v>
      </c>
      <c r="E343" s="1" t="str">
        <f t="shared" si="25"/>
        <v>03282179600</v>
      </c>
      <c r="F343" s="28">
        <v>1416.8</v>
      </c>
      <c r="G343" s="28" t="s">
        <v>85</v>
      </c>
      <c r="H343" t="str">
        <f t="shared" si="24"/>
        <v/>
      </c>
    </row>
    <row r="344" spans="1:8">
      <c r="A344" s="8" t="e">
        <f ca="1">_xll.DBRA("RXLTM1:Account",D344,"ALIAS English")</f>
        <v>#NAME?</v>
      </c>
      <c r="B344" s="1" t="s">
        <v>21</v>
      </c>
      <c r="C344" s="1" t="s">
        <v>115</v>
      </c>
      <c r="D344" s="1" t="s">
        <v>28</v>
      </c>
      <c r="E344" s="1" t="str">
        <f t="shared" si="25"/>
        <v>03292179600</v>
      </c>
      <c r="F344" s="28">
        <v>1424.25</v>
      </c>
      <c r="G344" s="28" t="s">
        <v>85</v>
      </c>
      <c r="H344" t="str">
        <f t="shared" si="24"/>
        <v/>
      </c>
    </row>
    <row r="345" spans="1:8" hidden="1">
      <c r="A345" s="8" t="e">
        <f ca="1">_xll.DBRA("RXLTM1:Account",D345,"ALIAS English")</f>
        <v>#NAME?</v>
      </c>
      <c r="B345" s="1" t="s">
        <v>22</v>
      </c>
      <c r="C345" s="1" t="s">
        <v>117</v>
      </c>
      <c r="D345" s="1" t="s">
        <v>28</v>
      </c>
      <c r="E345" s="1" t="str">
        <f t="shared" si="25"/>
        <v>03302179600</v>
      </c>
      <c r="F345" s="28" t="s">
        <v>85</v>
      </c>
      <c r="G345" s="28" t="s">
        <v>85</v>
      </c>
      <c r="H345" t="str">
        <f t="shared" si="24"/>
        <v>EMPTY</v>
      </c>
    </row>
    <row r="346" spans="1:8" hidden="1">
      <c r="F346" s="28"/>
      <c r="G346" s="28"/>
      <c r="H346" t="str">
        <f t="shared" si="24"/>
        <v>EMPTY</v>
      </c>
    </row>
    <row r="347" spans="1:8" hidden="1">
      <c r="A347" s="8" t="e">
        <f ca="1">_xll.DBRA("RXLTM1:Account",D347,"ALIAS English")</f>
        <v>#NAME?</v>
      </c>
      <c r="B347" s="1" t="s">
        <v>6</v>
      </c>
      <c r="C347" s="1" t="s">
        <v>83</v>
      </c>
      <c r="D347" s="1" t="s">
        <v>30</v>
      </c>
      <c r="E347" s="1" t="str">
        <f>LEFT(C347,4)&amp;"2"&amp;D347&amp;"00"</f>
        <v>03012182100</v>
      </c>
      <c r="F347" s="28" t="s">
        <v>85</v>
      </c>
      <c r="G347" s="28" t="s">
        <v>85</v>
      </c>
      <c r="H347" t="str">
        <f t="shared" si="24"/>
        <v>EMPTY</v>
      </c>
    </row>
    <row r="348" spans="1:8" hidden="1">
      <c r="A348" s="8" t="e">
        <f ca="1">_xll.DBRA("RXLTM1:Account",D348,"ALIAS English")</f>
        <v>#NAME?</v>
      </c>
      <c r="B348" s="1" t="s">
        <v>23</v>
      </c>
      <c r="C348" s="1" t="s">
        <v>86</v>
      </c>
      <c r="D348" s="1" t="s">
        <v>30</v>
      </c>
      <c r="E348" s="1" t="str">
        <f t="shared" ref="E348:E364" si="26">LEFT(C348,4)&amp;"2"&amp;D348&amp;"00"</f>
        <v>03022182100</v>
      </c>
      <c r="F348" s="28" t="s">
        <v>85</v>
      </c>
      <c r="G348" s="28" t="s">
        <v>85</v>
      </c>
      <c r="H348" t="str">
        <f t="shared" si="24"/>
        <v>EMPTY</v>
      </c>
    </row>
    <row r="349" spans="1:8" hidden="1">
      <c r="A349" s="8" t="e">
        <f ca="1">_xll.DBRA("RXLTM1:Account",D349,"ALIAS English")</f>
        <v>#NAME?</v>
      </c>
      <c r="B349" s="1" t="s">
        <v>7</v>
      </c>
      <c r="C349" s="1" t="s">
        <v>88</v>
      </c>
      <c r="D349" s="1" t="s">
        <v>30</v>
      </c>
      <c r="E349" s="1" t="str">
        <f t="shared" si="26"/>
        <v>03032182100</v>
      </c>
      <c r="F349" s="28" t="s">
        <v>85</v>
      </c>
      <c r="G349" s="28" t="s">
        <v>85</v>
      </c>
      <c r="H349" t="str">
        <f t="shared" si="24"/>
        <v>EMPTY</v>
      </c>
    </row>
    <row r="350" spans="1:8" hidden="1">
      <c r="A350" s="8" t="e">
        <f ca="1">_xll.DBRA("RXLTM1:Account",D350,"ALIAS English")</f>
        <v>#NAME?</v>
      </c>
      <c r="B350" s="1" t="s">
        <v>8</v>
      </c>
      <c r="C350" s="1" t="s">
        <v>90</v>
      </c>
      <c r="D350" s="1" t="s">
        <v>30</v>
      </c>
      <c r="E350" s="1" t="str">
        <f t="shared" si="26"/>
        <v>03042182100</v>
      </c>
      <c r="F350" s="28" t="s">
        <v>85</v>
      </c>
      <c r="G350" s="28" t="s">
        <v>85</v>
      </c>
      <c r="H350" t="str">
        <f t="shared" si="24"/>
        <v>EMPTY</v>
      </c>
    </row>
    <row r="351" spans="1:8" hidden="1">
      <c r="A351" s="8" t="e">
        <f ca="1">_xll.DBRA("RXLTM1:Account",D351,"ALIAS English")</f>
        <v>#NAME?</v>
      </c>
      <c r="B351" s="1" t="s">
        <v>9</v>
      </c>
      <c r="C351" s="1" t="s">
        <v>92</v>
      </c>
      <c r="D351" s="1" t="s">
        <v>30</v>
      </c>
      <c r="E351" s="1" t="str">
        <f t="shared" si="26"/>
        <v>03052182100</v>
      </c>
      <c r="F351" s="28" t="s">
        <v>85</v>
      </c>
      <c r="G351" s="28" t="s">
        <v>85</v>
      </c>
      <c r="H351" t="str">
        <f t="shared" si="24"/>
        <v>EMPTY</v>
      </c>
    </row>
    <row r="352" spans="1:8" hidden="1">
      <c r="A352" s="8" t="e">
        <f ca="1">_xll.DBRA("RXLTM1:Account",D352,"ALIAS English")</f>
        <v>#NAME?</v>
      </c>
      <c r="B352" s="1" t="s">
        <v>10</v>
      </c>
      <c r="C352" s="1" t="s">
        <v>94</v>
      </c>
      <c r="D352" s="1" t="s">
        <v>30</v>
      </c>
      <c r="E352" s="1" t="str">
        <f t="shared" si="26"/>
        <v>03062182100</v>
      </c>
      <c r="F352" s="28" t="s">
        <v>85</v>
      </c>
      <c r="G352" s="28" t="s">
        <v>85</v>
      </c>
      <c r="H352" t="str">
        <f t="shared" si="24"/>
        <v>EMPTY</v>
      </c>
    </row>
    <row r="353" spans="1:8" hidden="1">
      <c r="A353" s="8" t="e">
        <f ca="1">_xll.DBRA("RXLTM1:Account",D353,"ALIAS English")</f>
        <v>#NAME?</v>
      </c>
      <c r="B353" s="1" t="s">
        <v>11</v>
      </c>
      <c r="C353" s="1" t="s">
        <v>96</v>
      </c>
      <c r="D353" s="1" t="s">
        <v>30</v>
      </c>
      <c r="E353" s="1" t="str">
        <f t="shared" si="26"/>
        <v>03082182100</v>
      </c>
      <c r="F353" s="28" t="s">
        <v>85</v>
      </c>
      <c r="G353" s="28" t="s">
        <v>85</v>
      </c>
      <c r="H353" t="str">
        <f t="shared" si="24"/>
        <v>EMPTY</v>
      </c>
    </row>
    <row r="354" spans="1:8" hidden="1">
      <c r="A354" s="8" t="e">
        <f ca="1">_xll.DBRA("RXLTM1:Account",D354,"ALIAS English")</f>
        <v>#NAME?</v>
      </c>
      <c r="B354" s="1" t="s">
        <v>12</v>
      </c>
      <c r="C354" s="1" t="s">
        <v>98</v>
      </c>
      <c r="D354" s="1" t="s">
        <v>30</v>
      </c>
      <c r="E354" s="1" t="str">
        <f t="shared" si="26"/>
        <v>03092182100</v>
      </c>
      <c r="F354" s="28" t="s">
        <v>85</v>
      </c>
      <c r="G354" s="28" t="s">
        <v>85</v>
      </c>
      <c r="H354" t="str">
        <f t="shared" si="24"/>
        <v>EMPTY</v>
      </c>
    </row>
    <row r="355" spans="1:8" hidden="1">
      <c r="A355" s="8" t="e">
        <f ca="1">_xll.DBRA("RXLTM1:Account",D355,"ALIAS English")</f>
        <v>#NAME?</v>
      </c>
      <c r="B355" s="1" t="s">
        <v>13</v>
      </c>
      <c r="C355" s="1" t="s">
        <v>72</v>
      </c>
      <c r="D355" s="1" t="s">
        <v>30</v>
      </c>
      <c r="E355" s="1" t="str">
        <f t="shared" si="26"/>
        <v>03112182100</v>
      </c>
      <c r="F355" s="28" t="s">
        <v>85</v>
      </c>
      <c r="G355" s="28" t="s">
        <v>85</v>
      </c>
      <c r="H355" t="str">
        <f t="shared" si="24"/>
        <v>EMPTY</v>
      </c>
    </row>
    <row r="356" spans="1:8" hidden="1">
      <c r="A356" s="8" t="e">
        <f ca="1">_xll.DBRA("RXLTM1:Account",D356,"ALIAS English")</f>
        <v>#NAME?</v>
      </c>
      <c r="B356" s="1" t="s">
        <v>14</v>
      </c>
      <c r="C356" s="1" t="s">
        <v>101</v>
      </c>
      <c r="D356" s="1" t="s">
        <v>30</v>
      </c>
      <c r="E356" s="1" t="str">
        <f t="shared" si="26"/>
        <v>03212182100</v>
      </c>
      <c r="F356" s="28" t="s">
        <v>85</v>
      </c>
      <c r="G356" s="28" t="s">
        <v>85</v>
      </c>
      <c r="H356" t="str">
        <f t="shared" si="24"/>
        <v>EMPTY</v>
      </c>
    </row>
    <row r="357" spans="1:8" hidden="1">
      <c r="A357" s="8" t="e">
        <f ca="1">_xll.DBRA("RXLTM1:Account",D357,"ALIAS English")</f>
        <v>#NAME?</v>
      </c>
      <c r="B357" s="1" t="s">
        <v>15</v>
      </c>
      <c r="C357" s="1" t="s">
        <v>103</v>
      </c>
      <c r="D357" s="1" t="s">
        <v>30</v>
      </c>
      <c r="E357" s="1" t="str">
        <f t="shared" si="26"/>
        <v>03222182100</v>
      </c>
      <c r="F357" s="28" t="s">
        <v>85</v>
      </c>
      <c r="G357" s="28" t="s">
        <v>85</v>
      </c>
      <c r="H357" t="str">
        <f t="shared" si="24"/>
        <v>EMPTY</v>
      </c>
    </row>
    <row r="358" spans="1:8" hidden="1">
      <c r="A358" s="8" t="e">
        <f ca="1">_xll.DBRA("RXLTM1:Account",D358,"ALIAS English")</f>
        <v>#NAME?</v>
      </c>
      <c r="B358" s="1" t="s">
        <v>16</v>
      </c>
      <c r="C358" s="1" t="s">
        <v>105</v>
      </c>
      <c r="D358" s="1" t="s">
        <v>30</v>
      </c>
      <c r="E358" s="1" t="str">
        <f t="shared" si="26"/>
        <v>03232182100</v>
      </c>
      <c r="F358" s="28" t="s">
        <v>85</v>
      </c>
      <c r="G358" s="28" t="s">
        <v>85</v>
      </c>
      <c r="H358" t="str">
        <f t="shared" si="24"/>
        <v>EMPTY</v>
      </c>
    </row>
    <row r="359" spans="1:8" hidden="1">
      <c r="A359" s="8" t="e">
        <f ca="1">_xll.DBRA("RXLTM1:Account",D359,"ALIAS English")</f>
        <v>#NAME?</v>
      </c>
      <c r="B359" s="1" t="s">
        <v>17</v>
      </c>
      <c r="C359" s="1" t="s">
        <v>107</v>
      </c>
      <c r="D359" s="1" t="s">
        <v>30</v>
      </c>
      <c r="E359" s="1" t="str">
        <f t="shared" si="26"/>
        <v>03242182100</v>
      </c>
      <c r="F359" s="28" t="s">
        <v>85</v>
      </c>
      <c r="G359" s="28" t="s">
        <v>85</v>
      </c>
      <c r="H359" t="str">
        <f t="shared" si="24"/>
        <v>EMPTY</v>
      </c>
    </row>
    <row r="360" spans="1:8" hidden="1">
      <c r="A360" s="8" t="e">
        <f ca="1">_xll.DBRA("RXLTM1:Account",D360,"ALIAS English")</f>
        <v>#NAME?</v>
      </c>
      <c r="B360" s="1" t="s">
        <v>18</v>
      </c>
      <c r="C360" s="1" t="s">
        <v>109</v>
      </c>
      <c r="D360" s="1" t="s">
        <v>30</v>
      </c>
      <c r="E360" s="1" t="str">
        <f t="shared" si="26"/>
        <v>03252182100</v>
      </c>
      <c r="F360" s="28" t="s">
        <v>85</v>
      </c>
      <c r="G360" s="28" t="s">
        <v>85</v>
      </c>
      <c r="H360" t="str">
        <f t="shared" si="24"/>
        <v>EMPTY</v>
      </c>
    </row>
    <row r="361" spans="1:8" hidden="1">
      <c r="A361" s="8" t="e">
        <f ca="1">_xll.DBRA("RXLTM1:Account",D361,"ALIAS English")</f>
        <v>#NAME?</v>
      </c>
      <c r="B361" s="1" t="s">
        <v>19</v>
      </c>
      <c r="C361" s="1" t="s">
        <v>111</v>
      </c>
      <c r="D361" s="1" t="s">
        <v>30</v>
      </c>
      <c r="E361" s="1" t="str">
        <f t="shared" si="26"/>
        <v>03262182100</v>
      </c>
      <c r="F361" s="28" t="s">
        <v>85</v>
      </c>
      <c r="G361" s="28" t="s">
        <v>85</v>
      </c>
      <c r="H361" t="str">
        <f t="shared" si="24"/>
        <v>EMPTY</v>
      </c>
    </row>
    <row r="362" spans="1:8" hidden="1">
      <c r="A362" s="8" t="e">
        <f ca="1">_xll.DBRA("RXLTM1:Account",D362,"ALIAS English")</f>
        <v>#NAME?</v>
      </c>
      <c r="B362" s="1" t="s">
        <v>20</v>
      </c>
      <c r="C362" s="1" t="s">
        <v>113</v>
      </c>
      <c r="D362" s="1" t="s">
        <v>30</v>
      </c>
      <c r="E362" s="1" t="str">
        <f t="shared" si="26"/>
        <v>03282182100</v>
      </c>
      <c r="F362" s="28" t="s">
        <v>85</v>
      </c>
      <c r="G362" s="28" t="s">
        <v>85</v>
      </c>
      <c r="H362" t="str">
        <f t="shared" si="24"/>
        <v>EMPTY</v>
      </c>
    </row>
    <row r="363" spans="1:8" hidden="1">
      <c r="A363" s="8" t="e">
        <f ca="1">_xll.DBRA("RXLTM1:Account",D363,"ALIAS English")</f>
        <v>#NAME?</v>
      </c>
      <c r="B363" s="1" t="s">
        <v>21</v>
      </c>
      <c r="C363" s="1" t="s">
        <v>115</v>
      </c>
      <c r="D363" s="1" t="s">
        <v>30</v>
      </c>
      <c r="E363" s="1" t="str">
        <f t="shared" si="26"/>
        <v>03292182100</v>
      </c>
      <c r="F363" s="28" t="s">
        <v>85</v>
      </c>
      <c r="G363" s="28" t="s">
        <v>85</v>
      </c>
      <c r="H363" t="str">
        <f t="shared" si="24"/>
        <v>EMPTY</v>
      </c>
    </row>
    <row r="364" spans="1:8">
      <c r="A364" s="8" t="e">
        <f ca="1">_xll.DBRA("RXLTM1:Account",D364,"ALIAS English")</f>
        <v>#NAME?</v>
      </c>
      <c r="B364" s="1" t="s">
        <v>22</v>
      </c>
      <c r="C364" s="1" t="s">
        <v>117</v>
      </c>
      <c r="D364" s="1" t="s">
        <v>30</v>
      </c>
      <c r="E364" s="1" t="str">
        <f t="shared" si="26"/>
        <v>03302182100</v>
      </c>
      <c r="F364" s="28" t="s">
        <v>85</v>
      </c>
      <c r="G364" s="28">
        <v>4.2200000000000273</v>
      </c>
      <c r="H364" t="str">
        <f t="shared" si="24"/>
        <v/>
      </c>
    </row>
    <row r="365" spans="1:8" hidden="1">
      <c r="F365" s="28"/>
      <c r="G365" s="28"/>
      <c r="H365" t="str">
        <f t="shared" si="24"/>
        <v>EMPTY</v>
      </c>
    </row>
    <row r="366" spans="1:8">
      <c r="A366" s="8" t="e">
        <f ca="1">_xll.DBRA("RXLTM1:Account",D366,"ALIAS English")</f>
        <v>#NAME?</v>
      </c>
      <c r="B366" s="1" t="s">
        <v>6</v>
      </c>
      <c r="C366" s="1" t="s">
        <v>83</v>
      </c>
      <c r="D366" s="1" t="s">
        <v>32</v>
      </c>
      <c r="E366" s="1" t="str">
        <f>LEFT(C366,4)&amp;"2"&amp;D366&amp;"00"</f>
        <v>03012183100</v>
      </c>
      <c r="F366" s="28" t="s">
        <v>85</v>
      </c>
      <c r="G366" s="28">
        <v>1966.8499999999913</v>
      </c>
      <c r="H366" t="str">
        <f t="shared" si="24"/>
        <v/>
      </c>
    </row>
    <row r="367" spans="1:8">
      <c r="A367" s="8" t="e">
        <f ca="1">_xll.DBRA("RXLTM1:Account",D367,"ALIAS English")</f>
        <v>#NAME?</v>
      </c>
      <c r="B367" s="1" t="s">
        <v>23</v>
      </c>
      <c r="C367" s="1" t="s">
        <v>86</v>
      </c>
      <c r="D367" s="1" t="s">
        <v>32</v>
      </c>
      <c r="E367" s="1" t="str">
        <f t="shared" ref="E367:E383" si="27">LEFT(C367,4)&amp;"2"&amp;D367&amp;"00"</f>
        <v>03022183100</v>
      </c>
      <c r="F367" s="28" t="s">
        <v>85</v>
      </c>
      <c r="G367" s="28">
        <v>3889.5699999999779</v>
      </c>
      <c r="H367" t="str">
        <f t="shared" si="24"/>
        <v/>
      </c>
    </row>
    <row r="368" spans="1:8">
      <c r="A368" s="8" t="e">
        <f ca="1">_xll.DBRA("RXLTM1:Account",D368,"ALIAS English")</f>
        <v>#NAME?</v>
      </c>
      <c r="B368" s="1" t="s">
        <v>7</v>
      </c>
      <c r="C368" s="1" t="s">
        <v>88</v>
      </c>
      <c r="D368" s="1" t="s">
        <v>32</v>
      </c>
      <c r="E368" s="1" t="str">
        <f t="shared" si="27"/>
        <v>03032183100</v>
      </c>
      <c r="F368" s="28" t="s">
        <v>85</v>
      </c>
      <c r="G368" s="28">
        <v>956.67000000000007</v>
      </c>
      <c r="H368" t="str">
        <f t="shared" si="24"/>
        <v/>
      </c>
    </row>
    <row r="369" spans="1:8" hidden="1">
      <c r="A369" s="8" t="e">
        <f ca="1">_xll.DBRA("RXLTM1:Account",D369,"ALIAS English")</f>
        <v>#NAME?</v>
      </c>
      <c r="B369" s="1" t="s">
        <v>8</v>
      </c>
      <c r="C369" s="1" t="s">
        <v>90</v>
      </c>
      <c r="D369" s="1" t="s">
        <v>32</v>
      </c>
      <c r="E369" s="1" t="str">
        <f t="shared" si="27"/>
        <v>03042183100</v>
      </c>
      <c r="F369" s="28" t="s">
        <v>85</v>
      </c>
      <c r="G369" s="28" t="s">
        <v>85</v>
      </c>
      <c r="H369" t="str">
        <f t="shared" si="24"/>
        <v>EMPTY</v>
      </c>
    </row>
    <row r="370" spans="1:8">
      <c r="A370" s="8" t="e">
        <f ca="1">_xll.DBRA("RXLTM1:Account",D370,"ALIAS English")</f>
        <v>#NAME?</v>
      </c>
      <c r="B370" s="1" t="s">
        <v>9</v>
      </c>
      <c r="C370" s="1" t="s">
        <v>92</v>
      </c>
      <c r="D370" s="1" t="s">
        <v>32</v>
      </c>
      <c r="E370" s="1" t="str">
        <f t="shared" si="27"/>
        <v>03052183100</v>
      </c>
      <c r="F370" s="28" t="s">
        <v>85</v>
      </c>
      <c r="G370" s="28">
        <v>495.41000000000349</v>
      </c>
      <c r="H370" t="str">
        <f t="shared" si="24"/>
        <v/>
      </c>
    </row>
    <row r="371" spans="1:8">
      <c r="A371" s="8" t="e">
        <f ca="1">_xll.DBRA("RXLTM1:Account",D371,"ALIAS English")</f>
        <v>#NAME?</v>
      </c>
      <c r="B371" s="1" t="s">
        <v>10</v>
      </c>
      <c r="C371" s="1" t="s">
        <v>94</v>
      </c>
      <c r="D371" s="1" t="s">
        <v>32</v>
      </c>
      <c r="E371" s="1" t="str">
        <f t="shared" si="27"/>
        <v>03062183100</v>
      </c>
      <c r="F371" s="28" t="s">
        <v>85</v>
      </c>
      <c r="G371" s="28">
        <v>1758.4799999999959</v>
      </c>
      <c r="H371" t="str">
        <f t="shared" si="24"/>
        <v/>
      </c>
    </row>
    <row r="372" spans="1:8">
      <c r="A372" s="8" t="e">
        <f ca="1">_xll.DBRA("RXLTM1:Account",D372,"ALIAS English")</f>
        <v>#NAME?</v>
      </c>
      <c r="B372" s="1" t="s">
        <v>11</v>
      </c>
      <c r="C372" s="1" t="s">
        <v>96</v>
      </c>
      <c r="D372" s="1" t="s">
        <v>32</v>
      </c>
      <c r="E372" s="1" t="str">
        <f t="shared" si="27"/>
        <v>03082183100</v>
      </c>
      <c r="F372" s="28" t="s">
        <v>85</v>
      </c>
      <c r="G372" s="28">
        <v>1547.3999999999942</v>
      </c>
      <c r="H372" t="str">
        <f t="shared" si="24"/>
        <v/>
      </c>
    </row>
    <row r="373" spans="1:8" hidden="1">
      <c r="A373" s="8" t="e">
        <f ca="1">_xll.DBRA("RXLTM1:Account",D373,"ALIAS English")</f>
        <v>#NAME?</v>
      </c>
      <c r="B373" s="1" t="s">
        <v>12</v>
      </c>
      <c r="C373" s="1" t="s">
        <v>98</v>
      </c>
      <c r="D373" s="1" t="s">
        <v>32</v>
      </c>
      <c r="E373" s="1" t="str">
        <f t="shared" si="27"/>
        <v>03092183100</v>
      </c>
      <c r="F373" s="28" t="s">
        <v>85</v>
      </c>
      <c r="G373" s="28" t="s">
        <v>85</v>
      </c>
      <c r="H373" t="str">
        <f t="shared" si="24"/>
        <v>EMPTY</v>
      </c>
    </row>
    <row r="374" spans="1:8">
      <c r="A374" s="8" t="e">
        <f ca="1">_xll.DBRA("RXLTM1:Account",D374,"ALIAS English")</f>
        <v>#NAME?</v>
      </c>
      <c r="B374" s="1" t="s">
        <v>13</v>
      </c>
      <c r="C374" s="1" t="s">
        <v>72</v>
      </c>
      <c r="D374" s="1" t="s">
        <v>32</v>
      </c>
      <c r="E374" s="1" t="str">
        <f t="shared" si="27"/>
        <v>03112183100</v>
      </c>
      <c r="F374" s="28" t="s">
        <v>85</v>
      </c>
      <c r="G374" s="28">
        <v>4107.6000000000058</v>
      </c>
      <c r="H374" t="str">
        <f t="shared" si="24"/>
        <v/>
      </c>
    </row>
    <row r="375" spans="1:8">
      <c r="A375" s="8" t="e">
        <f ca="1">_xll.DBRA("RXLTM1:Account",D375,"ALIAS English")</f>
        <v>#NAME?</v>
      </c>
      <c r="B375" s="1" t="s">
        <v>14</v>
      </c>
      <c r="C375" s="1" t="s">
        <v>101</v>
      </c>
      <c r="D375" s="1" t="s">
        <v>32</v>
      </c>
      <c r="E375" s="1" t="str">
        <f t="shared" si="27"/>
        <v>03212183100</v>
      </c>
      <c r="F375" s="28" t="s">
        <v>85</v>
      </c>
      <c r="G375" s="28">
        <v>1179.8300000000017</v>
      </c>
      <c r="H375" t="str">
        <f t="shared" si="24"/>
        <v/>
      </c>
    </row>
    <row r="376" spans="1:8">
      <c r="A376" s="8" t="e">
        <f ca="1">_xll.DBRA("RXLTM1:Account",D376,"ALIAS English")</f>
        <v>#NAME?</v>
      </c>
      <c r="B376" s="1" t="s">
        <v>15</v>
      </c>
      <c r="C376" s="1" t="s">
        <v>103</v>
      </c>
      <c r="D376" s="1" t="s">
        <v>32</v>
      </c>
      <c r="E376" s="1" t="str">
        <f t="shared" si="27"/>
        <v>03222183100</v>
      </c>
      <c r="F376" s="28" t="s">
        <v>85</v>
      </c>
      <c r="G376" s="28">
        <v>1184.7999999999993</v>
      </c>
      <c r="H376" t="str">
        <f t="shared" si="24"/>
        <v/>
      </c>
    </row>
    <row r="377" spans="1:8">
      <c r="A377" s="8" t="e">
        <f ca="1">_xll.DBRA("RXLTM1:Account",D377,"ALIAS English")</f>
        <v>#NAME?</v>
      </c>
      <c r="B377" s="1" t="s">
        <v>16</v>
      </c>
      <c r="C377" s="1" t="s">
        <v>105</v>
      </c>
      <c r="D377" s="1" t="s">
        <v>32</v>
      </c>
      <c r="E377" s="1" t="str">
        <f t="shared" si="27"/>
        <v>03232183100</v>
      </c>
      <c r="F377" s="28" t="s">
        <v>85</v>
      </c>
      <c r="G377" s="28">
        <v>955.2599999999984</v>
      </c>
      <c r="H377" t="str">
        <f t="shared" si="24"/>
        <v/>
      </c>
    </row>
    <row r="378" spans="1:8">
      <c r="A378" s="8" t="e">
        <f ca="1">_xll.DBRA("RXLTM1:Account",D378,"ALIAS English")</f>
        <v>#NAME?</v>
      </c>
      <c r="B378" s="1" t="s">
        <v>17</v>
      </c>
      <c r="C378" s="1" t="s">
        <v>107</v>
      </c>
      <c r="D378" s="1" t="s">
        <v>32</v>
      </c>
      <c r="E378" s="1" t="str">
        <f t="shared" si="27"/>
        <v>03242183100</v>
      </c>
      <c r="F378" s="28" t="s">
        <v>85</v>
      </c>
      <c r="G378" s="28">
        <v>187.77000000000044</v>
      </c>
      <c r="H378" t="str">
        <f t="shared" si="24"/>
        <v/>
      </c>
    </row>
    <row r="379" spans="1:8">
      <c r="A379" s="8" t="e">
        <f ca="1">_xll.DBRA("RXLTM1:Account",D379,"ALIAS English")</f>
        <v>#NAME?</v>
      </c>
      <c r="B379" s="1" t="s">
        <v>18</v>
      </c>
      <c r="C379" s="1" t="s">
        <v>109</v>
      </c>
      <c r="D379" s="1" t="s">
        <v>32</v>
      </c>
      <c r="E379" s="1" t="str">
        <f t="shared" si="27"/>
        <v>03252183100</v>
      </c>
      <c r="F379" s="28" t="s">
        <v>85</v>
      </c>
      <c r="G379" s="28">
        <v>1458.4200000000019</v>
      </c>
      <c r="H379" t="str">
        <f t="shared" si="24"/>
        <v/>
      </c>
    </row>
    <row r="380" spans="1:8">
      <c r="A380" s="8" t="e">
        <f ca="1">_xll.DBRA("RXLTM1:Account",D380,"ALIAS English")</f>
        <v>#NAME?</v>
      </c>
      <c r="B380" s="1" t="s">
        <v>19</v>
      </c>
      <c r="C380" s="1" t="s">
        <v>111</v>
      </c>
      <c r="D380" s="1" t="s">
        <v>32</v>
      </c>
      <c r="E380" s="1" t="str">
        <f t="shared" si="27"/>
        <v>03262183100</v>
      </c>
      <c r="F380" s="28" t="s">
        <v>85</v>
      </c>
      <c r="G380" s="28">
        <v>28187.340000000026</v>
      </c>
      <c r="H380" t="str">
        <f t="shared" si="24"/>
        <v/>
      </c>
    </row>
    <row r="381" spans="1:8">
      <c r="A381" s="8" t="e">
        <f ca="1">_xll.DBRA("RXLTM1:Account",D381,"ALIAS English")</f>
        <v>#NAME?</v>
      </c>
      <c r="B381" s="1" t="s">
        <v>20</v>
      </c>
      <c r="C381" s="1" t="s">
        <v>113</v>
      </c>
      <c r="D381" s="1" t="s">
        <v>32</v>
      </c>
      <c r="E381" s="1" t="str">
        <f t="shared" si="27"/>
        <v>03282183100</v>
      </c>
      <c r="F381" s="28" t="s">
        <v>85</v>
      </c>
      <c r="G381" s="28">
        <v>2987.510000000002</v>
      </c>
      <c r="H381" t="str">
        <f t="shared" si="24"/>
        <v/>
      </c>
    </row>
    <row r="382" spans="1:8">
      <c r="A382" s="8" t="e">
        <f ca="1">_xll.DBRA("RXLTM1:Account",D382,"ALIAS English")</f>
        <v>#NAME?</v>
      </c>
      <c r="B382" s="1" t="s">
        <v>21</v>
      </c>
      <c r="C382" s="1" t="s">
        <v>115</v>
      </c>
      <c r="D382" s="1" t="s">
        <v>32</v>
      </c>
      <c r="E382" s="1" t="str">
        <f t="shared" si="27"/>
        <v>03292183100</v>
      </c>
      <c r="F382" s="28" t="s">
        <v>85</v>
      </c>
      <c r="G382" s="28">
        <v>5856.8000000000029</v>
      </c>
      <c r="H382" t="str">
        <f t="shared" si="24"/>
        <v/>
      </c>
    </row>
    <row r="383" spans="1:8">
      <c r="A383" s="8" t="e">
        <f ca="1">_xll.DBRA("RXLTM1:Account",D383,"ALIAS English")</f>
        <v>#NAME?</v>
      </c>
      <c r="B383" s="1" t="s">
        <v>22</v>
      </c>
      <c r="C383" s="1" t="s">
        <v>117</v>
      </c>
      <c r="D383" s="1" t="s">
        <v>32</v>
      </c>
      <c r="E383" s="1" t="str">
        <f t="shared" si="27"/>
        <v>03302183100</v>
      </c>
      <c r="F383" s="28" t="s">
        <v>85</v>
      </c>
      <c r="G383" s="28">
        <v>65.790000000000873</v>
      </c>
      <c r="H383" t="str">
        <f t="shared" si="24"/>
        <v/>
      </c>
    </row>
    <row r="384" spans="1:8" hidden="1">
      <c r="B384" s="1"/>
      <c r="C384" s="1"/>
      <c r="D384" s="1"/>
      <c r="E384" s="1"/>
      <c r="F384" s="28"/>
      <c r="G384" s="28"/>
      <c r="H384" t="str">
        <f t="shared" si="24"/>
        <v>EMPTY</v>
      </c>
    </row>
    <row r="386" spans="1:7" ht="15.75" thickBot="1">
      <c r="B386" s="1"/>
      <c r="C386" s="1"/>
      <c r="D386" s="1"/>
      <c r="E386" s="1"/>
      <c r="F386" s="21">
        <f>SUM(F1:F385)</f>
        <v>304307.73000000021</v>
      </c>
      <c r="G386" s="21">
        <f>SUM(G1:G385)</f>
        <v>304307.73000000027</v>
      </c>
    </row>
    <row r="387" spans="1:7" ht="15.7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filterMode="1">
    <tabColor rgb="FF00B050"/>
    <pageSetUpPr fitToPage="1"/>
  </sheetPr>
  <dimension ref="A1:H403"/>
  <sheetViews>
    <sheetView topLeftCell="A278" workbookViewId="0">
      <selection activeCell="E364" sqref="E364"/>
    </sheetView>
  </sheetViews>
  <sheetFormatPr defaultRowHeight="15" outlineLevelCol="1"/>
  <cols>
    <col min="1" max="1" width="40.4257812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7" width="11.5703125" bestFit="1" customWidth="1"/>
    <col min="8" max="8" width="13" customWidth="1"/>
  </cols>
  <sheetData>
    <row r="1" spans="1:8">
      <c r="A1" s="10" t="s">
        <v>912</v>
      </c>
      <c r="B1" s="6"/>
      <c r="C1" s="6"/>
      <c r="D1" s="6"/>
      <c r="G1" t="s">
        <v>68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s">
        <v>82</v>
      </c>
      <c r="B5" s="1" t="s">
        <v>6</v>
      </c>
      <c r="C5" s="1" t="s">
        <v>83</v>
      </c>
      <c r="D5" s="1" t="s">
        <v>50</v>
      </c>
      <c r="E5" s="1" t="s">
        <v>84</v>
      </c>
      <c r="F5" s="11" t="s">
        <v>85</v>
      </c>
      <c r="G5" t="s">
        <v>85</v>
      </c>
      <c r="H5" t="s">
        <v>507</v>
      </c>
    </row>
    <row r="6" spans="1:8" hidden="1">
      <c r="A6" s="8" t="s">
        <v>82</v>
      </c>
      <c r="B6" s="1" t="s">
        <v>23</v>
      </c>
      <c r="C6" s="1" t="s">
        <v>86</v>
      </c>
      <c r="D6" s="1" t="s">
        <v>50</v>
      </c>
      <c r="E6" s="1" t="s">
        <v>87</v>
      </c>
      <c r="F6" s="11" t="s">
        <v>85</v>
      </c>
      <c r="G6" t="s">
        <v>85</v>
      </c>
      <c r="H6" t="s">
        <v>507</v>
      </c>
    </row>
    <row r="7" spans="1:8" hidden="1">
      <c r="A7" s="8" t="s">
        <v>82</v>
      </c>
      <c r="B7" s="1" t="s">
        <v>7</v>
      </c>
      <c r="C7" s="1" t="s">
        <v>88</v>
      </c>
      <c r="D7" s="1" t="s">
        <v>50</v>
      </c>
      <c r="E7" s="1" t="s">
        <v>89</v>
      </c>
      <c r="F7" s="11" t="s">
        <v>85</v>
      </c>
      <c r="G7" t="s">
        <v>85</v>
      </c>
      <c r="H7" t="s">
        <v>507</v>
      </c>
    </row>
    <row r="8" spans="1:8" hidden="1">
      <c r="A8" s="8" t="s">
        <v>82</v>
      </c>
      <c r="B8" s="1" t="s">
        <v>8</v>
      </c>
      <c r="C8" s="1" t="s">
        <v>90</v>
      </c>
      <c r="D8" s="1" t="s">
        <v>50</v>
      </c>
      <c r="E8" s="1" t="s">
        <v>91</v>
      </c>
      <c r="F8" s="11" t="s">
        <v>85</v>
      </c>
      <c r="G8" t="s">
        <v>85</v>
      </c>
      <c r="H8" t="s">
        <v>507</v>
      </c>
    </row>
    <row r="9" spans="1:8" hidden="1">
      <c r="A9" s="8" t="s">
        <v>82</v>
      </c>
      <c r="B9" s="1" t="s">
        <v>9</v>
      </c>
      <c r="C9" s="1" t="s">
        <v>92</v>
      </c>
      <c r="D9" s="1" t="s">
        <v>50</v>
      </c>
      <c r="E9" s="1" t="s">
        <v>93</v>
      </c>
      <c r="F9" s="11" t="s">
        <v>85</v>
      </c>
      <c r="G9" t="s">
        <v>85</v>
      </c>
      <c r="H9" t="s">
        <v>507</v>
      </c>
    </row>
    <row r="10" spans="1:8" hidden="1">
      <c r="A10" s="8" t="s">
        <v>82</v>
      </c>
      <c r="B10" s="1" t="s">
        <v>10</v>
      </c>
      <c r="C10" s="1" t="s">
        <v>94</v>
      </c>
      <c r="D10" s="1" t="s">
        <v>50</v>
      </c>
      <c r="E10" s="1" t="s">
        <v>95</v>
      </c>
      <c r="F10" s="11" t="s">
        <v>85</v>
      </c>
      <c r="G10" t="s">
        <v>85</v>
      </c>
      <c r="H10" t="s">
        <v>507</v>
      </c>
    </row>
    <row r="11" spans="1:8" hidden="1">
      <c r="A11" s="8" t="s">
        <v>82</v>
      </c>
      <c r="B11" s="1" t="s">
        <v>11</v>
      </c>
      <c r="C11" s="1" t="s">
        <v>96</v>
      </c>
      <c r="D11" s="1" t="s">
        <v>50</v>
      </c>
      <c r="E11" s="1" t="s">
        <v>97</v>
      </c>
      <c r="F11" s="11" t="s">
        <v>85</v>
      </c>
      <c r="G11" t="s">
        <v>85</v>
      </c>
      <c r="H11" t="s">
        <v>507</v>
      </c>
    </row>
    <row r="12" spans="1:8" hidden="1">
      <c r="A12" s="8" t="s">
        <v>82</v>
      </c>
      <c r="B12" s="1" t="s">
        <v>12</v>
      </c>
      <c r="C12" s="1" t="s">
        <v>98</v>
      </c>
      <c r="D12" s="1" t="s">
        <v>50</v>
      </c>
      <c r="E12" s="1" t="s">
        <v>99</v>
      </c>
      <c r="F12" s="11" t="s">
        <v>85</v>
      </c>
      <c r="G12" t="s">
        <v>85</v>
      </c>
      <c r="H12" t="s">
        <v>507</v>
      </c>
    </row>
    <row r="13" spans="1:8" hidden="1">
      <c r="A13" s="8" t="s">
        <v>82</v>
      </c>
      <c r="B13" s="1" t="s">
        <v>13</v>
      </c>
      <c r="C13" s="1" t="s">
        <v>72</v>
      </c>
      <c r="D13" s="1" t="s">
        <v>50</v>
      </c>
      <c r="E13" s="1" t="s">
        <v>100</v>
      </c>
      <c r="F13" s="11" t="s">
        <v>85</v>
      </c>
      <c r="G13" t="s">
        <v>85</v>
      </c>
      <c r="H13" t="s">
        <v>507</v>
      </c>
    </row>
    <row r="14" spans="1:8" hidden="1">
      <c r="A14" s="8" t="s">
        <v>82</v>
      </c>
      <c r="B14" s="1" t="s">
        <v>14</v>
      </c>
      <c r="C14" s="1" t="s">
        <v>101</v>
      </c>
      <c r="D14" s="1" t="s">
        <v>50</v>
      </c>
      <c r="E14" s="1" t="s">
        <v>102</v>
      </c>
      <c r="F14" s="11" t="s">
        <v>85</v>
      </c>
      <c r="G14" t="s">
        <v>85</v>
      </c>
      <c r="H14" t="s">
        <v>507</v>
      </c>
    </row>
    <row r="15" spans="1:8" hidden="1">
      <c r="A15" s="8" t="s">
        <v>82</v>
      </c>
      <c r="B15" s="1" t="s">
        <v>15</v>
      </c>
      <c r="C15" s="1" t="s">
        <v>103</v>
      </c>
      <c r="D15" s="1" t="s">
        <v>50</v>
      </c>
      <c r="E15" s="1" t="s">
        <v>104</v>
      </c>
      <c r="F15" s="11" t="s">
        <v>85</v>
      </c>
      <c r="G15" t="s">
        <v>85</v>
      </c>
      <c r="H15" t="s">
        <v>507</v>
      </c>
    </row>
    <row r="16" spans="1:8" hidden="1">
      <c r="A16" s="8" t="s">
        <v>82</v>
      </c>
      <c r="B16" s="1" t="s">
        <v>16</v>
      </c>
      <c r="C16" s="1" t="s">
        <v>105</v>
      </c>
      <c r="D16" s="1" t="s">
        <v>50</v>
      </c>
      <c r="E16" s="1" t="s">
        <v>106</v>
      </c>
      <c r="F16" s="11" t="s">
        <v>85</v>
      </c>
      <c r="G16" t="s">
        <v>85</v>
      </c>
      <c r="H16" t="s">
        <v>507</v>
      </c>
    </row>
    <row r="17" spans="1:8" hidden="1">
      <c r="A17" s="8" t="s">
        <v>82</v>
      </c>
      <c r="B17" s="1" t="s">
        <v>17</v>
      </c>
      <c r="C17" s="1" t="s">
        <v>107</v>
      </c>
      <c r="D17" s="1" t="s">
        <v>50</v>
      </c>
      <c r="E17" s="1" t="s">
        <v>108</v>
      </c>
      <c r="F17" s="11" t="s">
        <v>85</v>
      </c>
      <c r="G17" t="s">
        <v>85</v>
      </c>
      <c r="H17" t="s">
        <v>507</v>
      </c>
    </row>
    <row r="18" spans="1:8" hidden="1">
      <c r="A18" s="8" t="s">
        <v>82</v>
      </c>
      <c r="B18" s="1" t="s">
        <v>18</v>
      </c>
      <c r="C18" s="1" t="s">
        <v>109</v>
      </c>
      <c r="D18" s="1" t="s">
        <v>50</v>
      </c>
      <c r="E18" s="1" t="s">
        <v>110</v>
      </c>
      <c r="F18" s="11" t="s">
        <v>85</v>
      </c>
      <c r="G18" t="s">
        <v>85</v>
      </c>
      <c r="H18" t="s">
        <v>507</v>
      </c>
    </row>
    <row r="19" spans="1:8">
      <c r="A19" s="8" t="s">
        <v>82</v>
      </c>
      <c r="B19" s="1" t="s">
        <v>19</v>
      </c>
      <c r="C19" s="1" t="s">
        <v>111</v>
      </c>
      <c r="D19" s="1" t="s">
        <v>50</v>
      </c>
      <c r="E19" s="1" t="s">
        <v>112</v>
      </c>
      <c r="F19" s="28" t="s">
        <v>85</v>
      </c>
      <c r="G19" s="22">
        <v>40628.589999999997</v>
      </c>
      <c r="H19" t="s">
        <v>85</v>
      </c>
    </row>
    <row r="20" spans="1:8" hidden="1">
      <c r="A20" s="8" t="s">
        <v>82</v>
      </c>
      <c r="B20" s="1" t="s">
        <v>20</v>
      </c>
      <c r="C20" s="1" t="s">
        <v>113</v>
      </c>
      <c r="D20" s="1" t="s">
        <v>50</v>
      </c>
      <c r="E20" s="1" t="s">
        <v>114</v>
      </c>
      <c r="F20" s="11" t="s">
        <v>85</v>
      </c>
      <c r="G20" t="s">
        <v>85</v>
      </c>
      <c r="H20" t="s">
        <v>507</v>
      </c>
    </row>
    <row r="21" spans="1:8" hidden="1">
      <c r="A21" s="8" t="s">
        <v>82</v>
      </c>
      <c r="B21" s="1" t="s">
        <v>21</v>
      </c>
      <c r="C21" s="1" t="s">
        <v>115</v>
      </c>
      <c r="D21" s="1" t="s">
        <v>50</v>
      </c>
      <c r="E21" s="1" t="s">
        <v>116</v>
      </c>
      <c r="F21" s="11" t="s">
        <v>85</v>
      </c>
      <c r="G21" t="s">
        <v>85</v>
      </c>
      <c r="H21" t="s">
        <v>507</v>
      </c>
    </row>
    <row r="22" spans="1:8" hidden="1">
      <c r="A22" s="8" t="s">
        <v>82</v>
      </c>
      <c r="B22" s="1" t="s">
        <v>22</v>
      </c>
      <c r="C22" s="1" t="s">
        <v>117</v>
      </c>
      <c r="D22" s="1" t="s">
        <v>50</v>
      </c>
      <c r="E22" s="1" t="s">
        <v>118</v>
      </c>
      <c r="F22" s="11" t="s">
        <v>85</v>
      </c>
      <c r="G22" t="s">
        <v>85</v>
      </c>
      <c r="H22" t="s">
        <v>507</v>
      </c>
    </row>
    <row r="23" spans="1:8" hidden="1">
      <c r="E23" s="1"/>
      <c r="F23" s="11"/>
      <c r="H23" t="s">
        <v>507</v>
      </c>
    </row>
    <row r="24" spans="1:8" hidden="1">
      <c r="A24" s="8" t="s">
        <v>119</v>
      </c>
      <c r="B24" s="1" t="s">
        <v>6</v>
      </c>
      <c r="C24" s="1" t="s">
        <v>83</v>
      </c>
      <c r="D24" s="1" t="s">
        <v>78</v>
      </c>
      <c r="E24" s="1" t="s">
        <v>120</v>
      </c>
      <c r="F24" s="11" t="s">
        <v>85</v>
      </c>
      <c r="G24" t="s">
        <v>85</v>
      </c>
      <c r="H24" t="s">
        <v>507</v>
      </c>
    </row>
    <row r="25" spans="1:8" hidden="1">
      <c r="A25" s="8" t="s">
        <v>119</v>
      </c>
      <c r="B25" s="1" t="s">
        <v>23</v>
      </c>
      <c r="C25" s="1" t="s">
        <v>86</v>
      </c>
      <c r="D25" s="1" t="s">
        <v>78</v>
      </c>
      <c r="E25" s="1" t="s">
        <v>121</v>
      </c>
      <c r="F25" s="11" t="s">
        <v>85</v>
      </c>
      <c r="G25" t="s">
        <v>85</v>
      </c>
      <c r="H25" t="s">
        <v>507</v>
      </c>
    </row>
    <row r="26" spans="1:8" hidden="1">
      <c r="A26" s="8" t="s">
        <v>119</v>
      </c>
      <c r="B26" s="1" t="s">
        <v>7</v>
      </c>
      <c r="C26" s="1" t="s">
        <v>88</v>
      </c>
      <c r="D26" s="1" t="s">
        <v>78</v>
      </c>
      <c r="E26" s="1" t="s">
        <v>122</v>
      </c>
      <c r="F26" s="11" t="s">
        <v>85</v>
      </c>
      <c r="G26" t="s">
        <v>85</v>
      </c>
      <c r="H26" t="s">
        <v>507</v>
      </c>
    </row>
    <row r="27" spans="1:8" hidden="1">
      <c r="A27" s="8" t="s">
        <v>119</v>
      </c>
      <c r="B27" s="1" t="s">
        <v>8</v>
      </c>
      <c r="C27" s="1" t="s">
        <v>90</v>
      </c>
      <c r="D27" s="1" t="s">
        <v>78</v>
      </c>
      <c r="E27" s="1" t="s">
        <v>123</v>
      </c>
      <c r="F27" s="11" t="s">
        <v>85</v>
      </c>
      <c r="G27" t="s">
        <v>85</v>
      </c>
      <c r="H27" t="s">
        <v>507</v>
      </c>
    </row>
    <row r="28" spans="1:8" hidden="1">
      <c r="A28" s="8" t="s">
        <v>119</v>
      </c>
      <c r="B28" s="1" t="s">
        <v>9</v>
      </c>
      <c r="C28" s="1" t="s">
        <v>92</v>
      </c>
      <c r="D28" s="1" t="s">
        <v>78</v>
      </c>
      <c r="E28" s="1" t="s">
        <v>124</v>
      </c>
      <c r="F28" s="11" t="s">
        <v>85</v>
      </c>
      <c r="G28" t="s">
        <v>85</v>
      </c>
      <c r="H28" t="s">
        <v>507</v>
      </c>
    </row>
    <row r="29" spans="1:8" hidden="1">
      <c r="A29" s="8" t="s">
        <v>119</v>
      </c>
      <c r="B29" s="1" t="s">
        <v>10</v>
      </c>
      <c r="C29" s="1" t="s">
        <v>94</v>
      </c>
      <c r="D29" s="1" t="s">
        <v>78</v>
      </c>
      <c r="E29" s="1" t="s">
        <v>125</v>
      </c>
      <c r="F29" s="11" t="s">
        <v>85</v>
      </c>
      <c r="G29" t="s">
        <v>85</v>
      </c>
      <c r="H29" t="s">
        <v>507</v>
      </c>
    </row>
    <row r="30" spans="1:8" hidden="1">
      <c r="A30" s="8" t="s">
        <v>119</v>
      </c>
      <c r="B30" s="1" t="s">
        <v>11</v>
      </c>
      <c r="C30" s="1" t="s">
        <v>96</v>
      </c>
      <c r="D30" s="1" t="s">
        <v>78</v>
      </c>
      <c r="E30" s="1" t="s">
        <v>126</v>
      </c>
      <c r="F30" s="11" t="s">
        <v>85</v>
      </c>
      <c r="G30" t="s">
        <v>85</v>
      </c>
      <c r="H30" t="s">
        <v>507</v>
      </c>
    </row>
    <row r="31" spans="1:8" hidden="1">
      <c r="A31" s="8" t="s">
        <v>119</v>
      </c>
      <c r="B31" s="1" t="s">
        <v>12</v>
      </c>
      <c r="C31" s="1" t="s">
        <v>98</v>
      </c>
      <c r="D31" s="1" t="s">
        <v>78</v>
      </c>
      <c r="E31" s="1" t="s">
        <v>127</v>
      </c>
      <c r="F31" s="11" t="s">
        <v>85</v>
      </c>
      <c r="G31" t="s">
        <v>85</v>
      </c>
      <c r="H31" t="s">
        <v>507</v>
      </c>
    </row>
    <row r="32" spans="1:8" hidden="1">
      <c r="A32" s="8" t="s">
        <v>119</v>
      </c>
      <c r="B32" s="1" t="s">
        <v>13</v>
      </c>
      <c r="C32" s="1" t="s">
        <v>72</v>
      </c>
      <c r="D32" s="1" t="s">
        <v>78</v>
      </c>
      <c r="E32" s="1" t="s">
        <v>128</v>
      </c>
      <c r="F32" s="11" t="s">
        <v>85</v>
      </c>
      <c r="G32" t="s">
        <v>85</v>
      </c>
      <c r="H32" t="s">
        <v>507</v>
      </c>
    </row>
    <row r="33" spans="1:8" hidden="1">
      <c r="A33" s="8" t="s">
        <v>119</v>
      </c>
      <c r="B33" s="1" t="s">
        <v>14</v>
      </c>
      <c r="C33" s="1" t="s">
        <v>101</v>
      </c>
      <c r="D33" s="1" t="s">
        <v>78</v>
      </c>
      <c r="E33" s="1" t="s">
        <v>129</v>
      </c>
      <c r="F33" s="11" t="s">
        <v>85</v>
      </c>
      <c r="G33" t="s">
        <v>85</v>
      </c>
      <c r="H33" t="s">
        <v>507</v>
      </c>
    </row>
    <row r="34" spans="1:8" hidden="1">
      <c r="A34" s="8" t="s">
        <v>119</v>
      </c>
      <c r="B34" s="1" t="s">
        <v>15</v>
      </c>
      <c r="C34" s="1" t="s">
        <v>103</v>
      </c>
      <c r="D34" s="1" t="s">
        <v>78</v>
      </c>
      <c r="E34" s="1" t="s">
        <v>130</v>
      </c>
      <c r="F34" s="11" t="s">
        <v>85</v>
      </c>
      <c r="G34" t="s">
        <v>85</v>
      </c>
      <c r="H34" t="s">
        <v>507</v>
      </c>
    </row>
    <row r="35" spans="1:8" hidden="1">
      <c r="A35" s="8" t="s">
        <v>119</v>
      </c>
      <c r="B35" s="1" t="s">
        <v>16</v>
      </c>
      <c r="C35" s="1" t="s">
        <v>105</v>
      </c>
      <c r="D35" s="1" t="s">
        <v>78</v>
      </c>
      <c r="E35" s="1" t="s">
        <v>131</v>
      </c>
      <c r="F35" s="11" t="s">
        <v>85</v>
      </c>
      <c r="G35" t="s">
        <v>85</v>
      </c>
      <c r="H35" t="s">
        <v>507</v>
      </c>
    </row>
    <row r="36" spans="1:8" hidden="1">
      <c r="A36" s="8" t="s">
        <v>119</v>
      </c>
      <c r="B36" s="1" t="s">
        <v>17</v>
      </c>
      <c r="C36" s="1" t="s">
        <v>107</v>
      </c>
      <c r="D36" s="1" t="s">
        <v>78</v>
      </c>
      <c r="E36" s="1" t="s">
        <v>132</v>
      </c>
      <c r="F36" s="11" t="s">
        <v>85</v>
      </c>
      <c r="G36" t="s">
        <v>85</v>
      </c>
      <c r="H36" t="s">
        <v>507</v>
      </c>
    </row>
    <row r="37" spans="1:8" hidden="1">
      <c r="A37" s="8" t="s">
        <v>119</v>
      </c>
      <c r="B37" s="1" t="s">
        <v>18</v>
      </c>
      <c r="C37" s="1" t="s">
        <v>109</v>
      </c>
      <c r="D37" s="1" t="s">
        <v>78</v>
      </c>
      <c r="E37" s="1" t="s">
        <v>133</v>
      </c>
      <c r="F37" s="11" t="s">
        <v>85</v>
      </c>
      <c r="G37" t="s">
        <v>85</v>
      </c>
      <c r="H37" t="s">
        <v>507</v>
      </c>
    </row>
    <row r="38" spans="1:8" hidden="1">
      <c r="A38" s="8" t="s">
        <v>119</v>
      </c>
      <c r="B38" s="1" t="s">
        <v>19</v>
      </c>
      <c r="C38" s="1" t="s">
        <v>111</v>
      </c>
      <c r="D38" s="1" t="s">
        <v>78</v>
      </c>
      <c r="E38" s="1" t="s">
        <v>134</v>
      </c>
      <c r="F38" s="11" t="s">
        <v>85</v>
      </c>
      <c r="G38" t="s">
        <v>85</v>
      </c>
      <c r="H38" t="s">
        <v>507</v>
      </c>
    </row>
    <row r="39" spans="1:8" hidden="1">
      <c r="A39" s="8" t="s">
        <v>119</v>
      </c>
      <c r="B39" s="1" t="s">
        <v>20</v>
      </c>
      <c r="C39" s="1" t="s">
        <v>113</v>
      </c>
      <c r="D39" s="1" t="s">
        <v>78</v>
      </c>
      <c r="E39" s="1" t="s">
        <v>135</v>
      </c>
      <c r="F39" s="11" t="s">
        <v>85</v>
      </c>
      <c r="G39" t="s">
        <v>85</v>
      </c>
      <c r="H39" t="s">
        <v>507</v>
      </c>
    </row>
    <row r="40" spans="1:8" hidden="1">
      <c r="A40" s="8" t="s">
        <v>119</v>
      </c>
      <c r="B40" s="1" t="s">
        <v>21</v>
      </c>
      <c r="C40" s="1" t="s">
        <v>115</v>
      </c>
      <c r="D40" s="1" t="s">
        <v>78</v>
      </c>
      <c r="E40" s="1" t="s">
        <v>136</v>
      </c>
      <c r="F40" s="11" t="s">
        <v>85</v>
      </c>
      <c r="G40" t="s">
        <v>85</v>
      </c>
      <c r="H40" t="s">
        <v>507</v>
      </c>
    </row>
    <row r="41" spans="1:8" hidden="1">
      <c r="A41" s="8" t="s">
        <v>119</v>
      </c>
      <c r="B41" s="1" t="s">
        <v>22</v>
      </c>
      <c r="C41" s="1" t="s">
        <v>117</v>
      </c>
      <c r="D41" s="1" t="s">
        <v>78</v>
      </c>
      <c r="E41" s="1" t="s">
        <v>137</v>
      </c>
      <c r="F41" s="11" t="s">
        <v>85</v>
      </c>
      <c r="G41" t="s">
        <v>85</v>
      </c>
      <c r="H41" t="s">
        <v>507</v>
      </c>
    </row>
    <row r="42" spans="1:8" hidden="1">
      <c r="E42" s="1"/>
      <c r="F42" s="11"/>
      <c r="H42" t="s">
        <v>507</v>
      </c>
    </row>
    <row r="43" spans="1:8" hidden="1">
      <c r="A43" s="8" t="s">
        <v>138</v>
      </c>
      <c r="B43" s="1" t="s">
        <v>6</v>
      </c>
      <c r="C43" s="1" t="s">
        <v>83</v>
      </c>
      <c r="D43" s="1" t="s">
        <v>53</v>
      </c>
      <c r="E43" s="1" t="s">
        <v>139</v>
      </c>
      <c r="F43" s="11" t="s">
        <v>85</v>
      </c>
      <c r="G43" t="s">
        <v>85</v>
      </c>
      <c r="H43" t="s">
        <v>507</v>
      </c>
    </row>
    <row r="44" spans="1:8" hidden="1">
      <c r="A44" s="8" t="s">
        <v>138</v>
      </c>
      <c r="B44" s="1" t="s">
        <v>23</v>
      </c>
      <c r="C44" s="1" t="s">
        <v>86</v>
      </c>
      <c r="D44" s="1" t="s">
        <v>53</v>
      </c>
      <c r="E44" s="1" t="s">
        <v>140</v>
      </c>
      <c r="F44" s="11" t="s">
        <v>85</v>
      </c>
      <c r="G44" t="s">
        <v>85</v>
      </c>
      <c r="H44" t="s">
        <v>507</v>
      </c>
    </row>
    <row r="45" spans="1:8">
      <c r="A45" s="8" t="s">
        <v>138</v>
      </c>
      <c r="B45" s="1" t="s">
        <v>7</v>
      </c>
      <c r="C45" s="1" t="s">
        <v>88</v>
      </c>
      <c r="D45" s="1" t="s">
        <v>53</v>
      </c>
      <c r="E45" s="1" t="s">
        <v>141</v>
      </c>
      <c r="F45" s="28" t="s">
        <v>85</v>
      </c>
      <c r="G45" s="22">
        <v>0.12000000000080036</v>
      </c>
      <c r="H45" t="s">
        <v>85</v>
      </c>
    </row>
    <row r="46" spans="1:8" hidden="1">
      <c r="A46" s="8" t="s">
        <v>138</v>
      </c>
      <c r="B46" s="1" t="s">
        <v>8</v>
      </c>
      <c r="C46" s="1" t="s">
        <v>90</v>
      </c>
      <c r="D46" s="1" t="s">
        <v>53</v>
      </c>
      <c r="E46" s="1" t="s">
        <v>142</v>
      </c>
      <c r="F46" s="11" t="s">
        <v>85</v>
      </c>
      <c r="G46" t="s">
        <v>85</v>
      </c>
      <c r="H46" t="s">
        <v>507</v>
      </c>
    </row>
    <row r="47" spans="1:8" hidden="1">
      <c r="A47" s="8" t="s">
        <v>138</v>
      </c>
      <c r="B47" s="1" t="s">
        <v>9</v>
      </c>
      <c r="C47" s="1" t="s">
        <v>92</v>
      </c>
      <c r="D47" s="1" t="s">
        <v>53</v>
      </c>
      <c r="E47" s="1" t="s">
        <v>143</v>
      </c>
      <c r="F47" s="11" t="s">
        <v>85</v>
      </c>
      <c r="G47" t="s">
        <v>85</v>
      </c>
      <c r="H47" t="s">
        <v>507</v>
      </c>
    </row>
    <row r="48" spans="1:8">
      <c r="A48" s="8" t="s">
        <v>138</v>
      </c>
      <c r="B48" s="1" t="s">
        <v>10</v>
      </c>
      <c r="C48" s="1" t="s">
        <v>94</v>
      </c>
      <c r="D48" s="1" t="s">
        <v>53</v>
      </c>
      <c r="E48" s="1" t="s">
        <v>144</v>
      </c>
      <c r="F48" s="28" t="s">
        <v>85</v>
      </c>
      <c r="G48" s="22">
        <v>0.1499999999996362</v>
      </c>
      <c r="H48" t="s">
        <v>85</v>
      </c>
    </row>
    <row r="49" spans="1:8" hidden="1">
      <c r="A49" s="8" t="s">
        <v>138</v>
      </c>
      <c r="B49" s="1" t="s">
        <v>11</v>
      </c>
      <c r="C49" s="1" t="s">
        <v>96</v>
      </c>
      <c r="D49" s="1" t="s">
        <v>53</v>
      </c>
      <c r="E49" s="1" t="s">
        <v>145</v>
      </c>
      <c r="F49" s="11" t="s">
        <v>85</v>
      </c>
      <c r="G49" t="s">
        <v>85</v>
      </c>
      <c r="H49" t="s">
        <v>507</v>
      </c>
    </row>
    <row r="50" spans="1:8" hidden="1">
      <c r="A50" s="8" t="s">
        <v>138</v>
      </c>
      <c r="B50" s="1" t="s">
        <v>12</v>
      </c>
      <c r="C50" s="1" t="s">
        <v>98</v>
      </c>
      <c r="D50" s="1" t="s">
        <v>53</v>
      </c>
      <c r="E50" s="1" t="s">
        <v>146</v>
      </c>
      <c r="F50" s="11" t="s">
        <v>85</v>
      </c>
      <c r="G50" t="s">
        <v>85</v>
      </c>
      <c r="H50" t="s">
        <v>507</v>
      </c>
    </row>
    <row r="51" spans="1:8">
      <c r="A51" s="8" t="s">
        <v>138</v>
      </c>
      <c r="B51" s="1" t="s">
        <v>13</v>
      </c>
      <c r="C51" s="1" t="s">
        <v>72</v>
      </c>
      <c r="D51" s="1" t="s">
        <v>53</v>
      </c>
      <c r="E51" s="1" t="s">
        <v>147</v>
      </c>
      <c r="F51" s="28">
        <v>0.26000000000931323</v>
      </c>
      <c r="G51" s="22" t="s">
        <v>85</v>
      </c>
      <c r="H51" t="s">
        <v>85</v>
      </c>
    </row>
    <row r="52" spans="1:8" hidden="1">
      <c r="A52" s="8" t="s">
        <v>138</v>
      </c>
      <c r="B52" s="1" t="s">
        <v>14</v>
      </c>
      <c r="C52" s="1" t="s">
        <v>101</v>
      </c>
      <c r="D52" s="1" t="s">
        <v>53</v>
      </c>
      <c r="E52" s="1" t="s">
        <v>148</v>
      </c>
      <c r="F52" s="11" t="s">
        <v>85</v>
      </c>
      <c r="G52" t="s">
        <v>85</v>
      </c>
      <c r="H52" t="s">
        <v>507</v>
      </c>
    </row>
    <row r="53" spans="1:8">
      <c r="A53" s="8" t="s">
        <v>138</v>
      </c>
      <c r="B53" s="1" t="s">
        <v>15</v>
      </c>
      <c r="C53" s="1" t="s">
        <v>103</v>
      </c>
      <c r="D53" s="1" t="s">
        <v>53</v>
      </c>
      <c r="E53" s="1" t="s">
        <v>149</v>
      </c>
      <c r="F53" s="28">
        <v>0.19000000000232831</v>
      </c>
      <c r="G53" s="22" t="s">
        <v>85</v>
      </c>
      <c r="H53" t="s">
        <v>85</v>
      </c>
    </row>
    <row r="54" spans="1:8" hidden="1">
      <c r="A54" s="8" t="s">
        <v>138</v>
      </c>
      <c r="B54" s="1" t="s">
        <v>16</v>
      </c>
      <c r="C54" s="1" t="s">
        <v>105</v>
      </c>
      <c r="D54" s="1" t="s">
        <v>53</v>
      </c>
      <c r="E54" s="1" t="s">
        <v>150</v>
      </c>
      <c r="F54" s="11" t="s">
        <v>85</v>
      </c>
      <c r="G54" t="s">
        <v>85</v>
      </c>
      <c r="H54" t="s">
        <v>507</v>
      </c>
    </row>
    <row r="55" spans="1:8" hidden="1">
      <c r="A55" s="8" t="s">
        <v>138</v>
      </c>
      <c r="B55" s="1" t="s">
        <v>17</v>
      </c>
      <c r="C55" s="1" t="s">
        <v>107</v>
      </c>
      <c r="D55" s="1" t="s">
        <v>53</v>
      </c>
      <c r="E55" s="1" t="s">
        <v>151</v>
      </c>
      <c r="F55" s="11" t="s">
        <v>85</v>
      </c>
      <c r="G55" t="s">
        <v>85</v>
      </c>
      <c r="H55" t="s">
        <v>507</v>
      </c>
    </row>
    <row r="56" spans="1:8" hidden="1">
      <c r="A56" s="8" t="s">
        <v>138</v>
      </c>
      <c r="B56" s="1" t="s">
        <v>18</v>
      </c>
      <c r="C56" s="1" t="s">
        <v>109</v>
      </c>
      <c r="D56" s="1" t="s">
        <v>53</v>
      </c>
      <c r="E56" s="1" t="s">
        <v>152</v>
      </c>
      <c r="F56" s="11" t="s">
        <v>85</v>
      </c>
      <c r="G56" t="s">
        <v>85</v>
      </c>
      <c r="H56" t="s">
        <v>507</v>
      </c>
    </row>
    <row r="57" spans="1:8">
      <c r="A57" s="8" t="s">
        <v>138</v>
      </c>
      <c r="B57" s="1" t="s">
        <v>19</v>
      </c>
      <c r="C57" s="1" t="s">
        <v>111</v>
      </c>
      <c r="D57" s="1" t="s">
        <v>53</v>
      </c>
      <c r="E57" s="1" t="s">
        <v>153</v>
      </c>
      <c r="F57" s="28">
        <v>38482.81</v>
      </c>
      <c r="G57" s="22" t="s">
        <v>85</v>
      </c>
      <c r="H57" t="s">
        <v>85</v>
      </c>
    </row>
    <row r="58" spans="1:8">
      <c r="A58" s="8" t="s">
        <v>138</v>
      </c>
      <c r="B58" s="1" t="s">
        <v>20</v>
      </c>
      <c r="C58" s="1" t="s">
        <v>113</v>
      </c>
      <c r="D58" s="1" t="s">
        <v>53</v>
      </c>
      <c r="E58" s="1" t="s">
        <v>154</v>
      </c>
      <c r="F58" s="28" t="s">
        <v>85</v>
      </c>
      <c r="G58" s="22">
        <v>0.48000000000320142</v>
      </c>
      <c r="H58" t="s">
        <v>85</v>
      </c>
    </row>
    <row r="59" spans="1:8">
      <c r="A59" s="8" t="s">
        <v>138</v>
      </c>
      <c r="B59" s="1" t="s">
        <v>21</v>
      </c>
      <c r="C59" s="1" t="s">
        <v>115</v>
      </c>
      <c r="D59" s="1" t="s">
        <v>53</v>
      </c>
      <c r="E59" s="1" t="s">
        <v>155</v>
      </c>
      <c r="F59" s="28" t="s">
        <v>85</v>
      </c>
      <c r="G59" s="22">
        <v>0.11000000000058208</v>
      </c>
      <c r="H59" t="s">
        <v>85</v>
      </c>
    </row>
    <row r="60" spans="1:8">
      <c r="A60" s="8" t="s">
        <v>138</v>
      </c>
      <c r="B60" s="1" t="s">
        <v>22</v>
      </c>
      <c r="C60" s="1" t="s">
        <v>117</v>
      </c>
      <c r="D60" s="1" t="s">
        <v>53</v>
      </c>
      <c r="E60" s="1" t="s">
        <v>156</v>
      </c>
      <c r="F60" s="28">
        <v>380</v>
      </c>
      <c r="G60" s="22" t="s">
        <v>85</v>
      </c>
      <c r="H60" t="s">
        <v>85</v>
      </c>
    </row>
    <row r="61" spans="1:8" hidden="1">
      <c r="E61" s="1"/>
      <c r="F61" s="11"/>
      <c r="H61" t="s">
        <v>507</v>
      </c>
    </row>
    <row r="62" spans="1:8" hidden="1">
      <c r="A62" s="8" t="s">
        <v>157</v>
      </c>
      <c r="B62" s="1" t="s">
        <v>6</v>
      </c>
      <c r="C62" s="1" t="s">
        <v>83</v>
      </c>
      <c r="D62" s="1" t="s">
        <v>55</v>
      </c>
      <c r="E62" s="1" t="s">
        <v>158</v>
      </c>
      <c r="F62" s="11" t="s">
        <v>85</v>
      </c>
      <c r="G62" t="s">
        <v>85</v>
      </c>
      <c r="H62" t="s">
        <v>507</v>
      </c>
    </row>
    <row r="63" spans="1:8" hidden="1">
      <c r="A63" s="8" t="s">
        <v>157</v>
      </c>
      <c r="B63" s="1" t="s">
        <v>23</v>
      </c>
      <c r="C63" s="1" t="s">
        <v>86</v>
      </c>
      <c r="D63" s="1" t="s">
        <v>55</v>
      </c>
      <c r="E63" s="1" t="s">
        <v>159</v>
      </c>
      <c r="F63" s="11" t="s">
        <v>85</v>
      </c>
      <c r="G63" t="s">
        <v>85</v>
      </c>
      <c r="H63" t="s">
        <v>507</v>
      </c>
    </row>
    <row r="64" spans="1:8" hidden="1">
      <c r="A64" s="8" t="s">
        <v>157</v>
      </c>
      <c r="B64" s="1" t="s">
        <v>7</v>
      </c>
      <c r="C64" s="1" t="s">
        <v>88</v>
      </c>
      <c r="D64" s="1" t="s">
        <v>55</v>
      </c>
      <c r="E64" s="1" t="s">
        <v>160</v>
      </c>
      <c r="F64" s="11" t="s">
        <v>85</v>
      </c>
      <c r="G64" t="s">
        <v>85</v>
      </c>
      <c r="H64" t="s">
        <v>507</v>
      </c>
    </row>
    <row r="65" spans="1:8" hidden="1">
      <c r="A65" s="8" t="s">
        <v>157</v>
      </c>
      <c r="B65" s="1" t="s">
        <v>8</v>
      </c>
      <c r="C65" s="1" t="s">
        <v>90</v>
      </c>
      <c r="D65" s="1" t="s">
        <v>55</v>
      </c>
      <c r="E65" s="1" t="s">
        <v>161</v>
      </c>
      <c r="F65" s="11" t="s">
        <v>85</v>
      </c>
      <c r="G65" t="s">
        <v>85</v>
      </c>
      <c r="H65" t="s">
        <v>507</v>
      </c>
    </row>
    <row r="66" spans="1:8" hidden="1">
      <c r="A66" s="8" t="s">
        <v>157</v>
      </c>
      <c r="B66" s="1" t="s">
        <v>9</v>
      </c>
      <c r="C66" s="1" t="s">
        <v>92</v>
      </c>
      <c r="D66" s="1" t="s">
        <v>55</v>
      </c>
      <c r="E66" s="1" t="s">
        <v>162</v>
      </c>
      <c r="F66" s="11" t="s">
        <v>85</v>
      </c>
      <c r="G66" t="s">
        <v>85</v>
      </c>
      <c r="H66" t="s">
        <v>507</v>
      </c>
    </row>
    <row r="67" spans="1:8" hidden="1">
      <c r="A67" s="8" t="s">
        <v>157</v>
      </c>
      <c r="B67" s="1" t="s">
        <v>10</v>
      </c>
      <c r="C67" s="1" t="s">
        <v>94</v>
      </c>
      <c r="D67" s="1" t="s">
        <v>55</v>
      </c>
      <c r="E67" s="1" t="s">
        <v>163</v>
      </c>
      <c r="F67" s="11" t="s">
        <v>85</v>
      </c>
      <c r="G67" t="s">
        <v>85</v>
      </c>
      <c r="H67" t="s">
        <v>507</v>
      </c>
    </row>
    <row r="68" spans="1:8" hidden="1">
      <c r="A68" s="8" t="s">
        <v>157</v>
      </c>
      <c r="B68" s="1" t="s">
        <v>11</v>
      </c>
      <c r="C68" s="1" t="s">
        <v>96</v>
      </c>
      <c r="D68" s="1" t="s">
        <v>55</v>
      </c>
      <c r="E68" s="1" t="s">
        <v>164</v>
      </c>
      <c r="F68" s="11" t="s">
        <v>85</v>
      </c>
      <c r="G68" t="s">
        <v>85</v>
      </c>
      <c r="H68" t="s">
        <v>507</v>
      </c>
    </row>
    <row r="69" spans="1:8" hidden="1">
      <c r="A69" s="8" t="s">
        <v>157</v>
      </c>
      <c r="B69" s="1" t="s">
        <v>12</v>
      </c>
      <c r="C69" s="1" t="s">
        <v>98</v>
      </c>
      <c r="D69" s="1" t="s">
        <v>55</v>
      </c>
      <c r="E69" s="1" t="s">
        <v>165</v>
      </c>
      <c r="F69" s="11" t="s">
        <v>85</v>
      </c>
      <c r="G69" t="s">
        <v>85</v>
      </c>
      <c r="H69" t="s">
        <v>507</v>
      </c>
    </row>
    <row r="70" spans="1:8" hidden="1">
      <c r="A70" s="8" t="s">
        <v>157</v>
      </c>
      <c r="B70" s="1" t="s">
        <v>13</v>
      </c>
      <c r="C70" s="1" t="s">
        <v>72</v>
      </c>
      <c r="D70" s="1" t="s">
        <v>55</v>
      </c>
      <c r="E70" s="1" t="s">
        <v>166</v>
      </c>
      <c r="F70" s="11" t="s">
        <v>85</v>
      </c>
      <c r="G70" t="s">
        <v>85</v>
      </c>
      <c r="H70" t="s">
        <v>507</v>
      </c>
    </row>
    <row r="71" spans="1:8" hidden="1">
      <c r="A71" s="8" t="s">
        <v>157</v>
      </c>
      <c r="B71" s="1" t="s">
        <v>14</v>
      </c>
      <c r="C71" s="1" t="s">
        <v>101</v>
      </c>
      <c r="D71" s="1" t="s">
        <v>55</v>
      </c>
      <c r="E71" s="1" t="s">
        <v>167</v>
      </c>
      <c r="F71" s="11" t="s">
        <v>85</v>
      </c>
      <c r="G71" t="s">
        <v>85</v>
      </c>
      <c r="H71" t="s">
        <v>507</v>
      </c>
    </row>
    <row r="72" spans="1:8" hidden="1">
      <c r="A72" s="8" t="s">
        <v>157</v>
      </c>
      <c r="B72" s="1" t="s">
        <v>15</v>
      </c>
      <c r="C72" s="1" t="s">
        <v>103</v>
      </c>
      <c r="D72" s="1" t="s">
        <v>55</v>
      </c>
      <c r="E72" s="1" t="s">
        <v>168</v>
      </c>
      <c r="F72" s="11" t="s">
        <v>85</v>
      </c>
      <c r="G72" t="s">
        <v>85</v>
      </c>
      <c r="H72" t="s">
        <v>507</v>
      </c>
    </row>
    <row r="73" spans="1:8" hidden="1">
      <c r="A73" s="8" t="s">
        <v>157</v>
      </c>
      <c r="B73" s="1" t="s">
        <v>16</v>
      </c>
      <c r="C73" s="1" t="s">
        <v>105</v>
      </c>
      <c r="D73" s="1" t="s">
        <v>55</v>
      </c>
      <c r="E73" s="1" t="s">
        <v>169</v>
      </c>
      <c r="F73" s="11" t="s">
        <v>85</v>
      </c>
      <c r="G73" t="s">
        <v>85</v>
      </c>
      <c r="H73" t="s">
        <v>507</v>
      </c>
    </row>
    <row r="74" spans="1:8" hidden="1">
      <c r="A74" s="8" t="s">
        <v>157</v>
      </c>
      <c r="B74" s="1" t="s">
        <v>17</v>
      </c>
      <c r="C74" s="1" t="s">
        <v>107</v>
      </c>
      <c r="D74" s="1" t="s">
        <v>55</v>
      </c>
      <c r="E74" s="1" t="s">
        <v>170</v>
      </c>
      <c r="F74" s="11" t="s">
        <v>85</v>
      </c>
      <c r="G74" t="s">
        <v>85</v>
      </c>
      <c r="H74" t="s">
        <v>507</v>
      </c>
    </row>
    <row r="75" spans="1:8" hidden="1">
      <c r="A75" s="8" t="s">
        <v>157</v>
      </c>
      <c r="B75" s="1" t="s">
        <v>18</v>
      </c>
      <c r="C75" s="1" t="s">
        <v>109</v>
      </c>
      <c r="D75" s="1" t="s">
        <v>55</v>
      </c>
      <c r="E75" s="1" t="s">
        <v>171</v>
      </c>
      <c r="F75" s="11" t="s">
        <v>85</v>
      </c>
      <c r="G75" t="s">
        <v>85</v>
      </c>
      <c r="H75" t="s">
        <v>507</v>
      </c>
    </row>
    <row r="76" spans="1:8" hidden="1">
      <c r="A76" s="8" t="s">
        <v>157</v>
      </c>
      <c r="B76" s="1" t="s">
        <v>19</v>
      </c>
      <c r="C76" s="1" t="s">
        <v>111</v>
      </c>
      <c r="D76" s="1" t="s">
        <v>55</v>
      </c>
      <c r="E76" s="1" t="s">
        <v>172</v>
      </c>
      <c r="F76" s="11" t="s">
        <v>85</v>
      </c>
      <c r="G76" t="s">
        <v>85</v>
      </c>
      <c r="H76" t="s">
        <v>507</v>
      </c>
    </row>
    <row r="77" spans="1:8" hidden="1">
      <c r="A77" s="8" t="s">
        <v>157</v>
      </c>
      <c r="B77" s="1" t="s">
        <v>20</v>
      </c>
      <c r="C77" s="1" t="s">
        <v>113</v>
      </c>
      <c r="D77" s="1" t="s">
        <v>55</v>
      </c>
      <c r="E77" s="1" t="s">
        <v>173</v>
      </c>
      <c r="F77" s="11" t="s">
        <v>85</v>
      </c>
      <c r="G77" t="s">
        <v>85</v>
      </c>
      <c r="H77" t="s">
        <v>507</v>
      </c>
    </row>
    <row r="78" spans="1:8" hidden="1">
      <c r="A78" s="8" t="s">
        <v>157</v>
      </c>
      <c r="B78" s="1" t="s">
        <v>21</v>
      </c>
      <c r="C78" s="1" t="s">
        <v>115</v>
      </c>
      <c r="D78" s="1" t="s">
        <v>55</v>
      </c>
      <c r="E78" s="1" t="s">
        <v>174</v>
      </c>
      <c r="F78" s="11" t="s">
        <v>85</v>
      </c>
      <c r="G78" t="s">
        <v>85</v>
      </c>
      <c r="H78" t="s">
        <v>507</v>
      </c>
    </row>
    <row r="79" spans="1:8" hidden="1">
      <c r="A79" s="8" t="s">
        <v>157</v>
      </c>
      <c r="B79" s="1" t="s">
        <v>22</v>
      </c>
      <c r="C79" s="1" t="s">
        <v>117</v>
      </c>
      <c r="D79" s="1" t="s">
        <v>55</v>
      </c>
      <c r="E79" s="1" t="s">
        <v>175</v>
      </c>
      <c r="F79" s="11" t="s">
        <v>85</v>
      </c>
      <c r="G79" t="s">
        <v>85</v>
      </c>
      <c r="H79" t="s">
        <v>507</v>
      </c>
    </row>
    <row r="80" spans="1:8" hidden="1">
      <c r="E80" s="1"/>
      <c r="F80" s="11"/>
      <c r="H80" t="s">
        <v>507</v>
      </c>
    </row>
    <row r="81" spans="1:8">
      <c r="A81" s="8" t="s">
        <v>176</v>
      </c>
      <c r="B81" s="1" t="s">
        <v>6</v>
      </c>
      <c r="C81" s="1" t="s">
        <v>83</v>
      </c>
      <c r="D81" s="1" t="s">
        <v>57</v>
      </c>
      <c r="E81" s="1" t="s">
        <v>177</v>
      </c>
      <c r="F81" s="28">
        <v>0.3500000000003638</v>
      </c>
      <c r="G81" s="22" t="s">
        <v>85</v>
      </c>
      <c r="H81" t="s">
        <v>85</v>
      </c>
    </row>
    <row r="82" spans="1:8">
      <c r="A82" s="8" t="s">
        <v>176</v>
      </c>
      <c r="B82" s="1" t="s">
        <v>23</v>
      </c>
      <c r="C82" s="1" t="s">
        <v>86</v>
      </c>
      <c r="D82" s="1" t="s">
        <v>57</v>
      </c>
      <c r="E82" s="1" t="s">
        <v>178</v>
      </c>
      <c r="F82" s="28" t="s">
        <v>85</v>
      </c>
      <c r="G82" s="22">
        <v>0.13000000000101863</v>
      </c>
      <c r="H82" t="s">
        <v>85</v>
      </c>
    </row>
    <row r="83" spans="1:8">
      <c r="A83" s="8" t="s">
        <v>176</v>
      </c>
      <c r="B83" s="1" t="s">
        <v>7</v>
      </c>
      <c r="C83" s="1" t="s">
        <v>88</v>
      </c>
      <c r="D83" s="1" t="s">
        <v>57</v>
      </c>
      <c r="E83" s="1" t="s">
        <v>179</v>
      </c>
      <c r="F83" s="28" t="s">
        <v>85</v>
      </c>
      <c r="G83" s="22">
        <v>3456.07</v>
      </c>
      <c r="H83" t="s">
        <v>85</v>
      </c>
    </row>
    <row r="84" spans="1:8" hidden="1">
      <c r="A84" s="8" t="s">
        <v>176</v>
      </c>
      <c r="B84" s="1" t="s">
        <v>8</v>
      </c>
      <c r="C84" s="1" t="s">
        <v>90</v>
      </c>
      <c r="D84" s="1" t="s">
        <v>57</v>
      </c>
      <c r="E84" s="1" t="s">
        <v>180</v>
      </c>
      <c r="F84" s="11" t="s">
        <v>85</v>
      </c>
      <c r="G84" t="s">
        <v>85</v>
      </c>
      <c r="H84" t="s">
        <v>507</v>
      </c>
    </row>
    <row r="85" spans="1:8">
      <c r="A85" s="8" t="s">
        <v>176</v>
      </c>
      <c r="B85" s="1" t="s">
        <v>9</v>
      </c>
      <c r="C85" s="1" t="s">
        <v>92</v>
      </c>
      <c r="D85" s="1" t="s">
        <v>57</v>
      </c>
      <c r="E85" s="1" t="s">
        <v>181</v>
      </c>
      <c r="F85" s="28" t="s">
        <v>85</v>
      </c>
      <c r="G85" s="22">
        <v>0.3999999999996362</v>
      </c>
      <c r="H85" t="s">
        <v>85</v>
      </c>
    </row>
    <row r="86" spans="1:8" hidden="1">
      <c r="A86" s="8" t="s">
        <v>176</v>
      </c>
      <c r="B86" s="1" t="s">
        <v>10</v>
      </c>
      <c r="C86" s="1" t="s">
        <v>94</v>
      </c>
      <c r="D86" s="1" t="s">
        <v>57</v>
      </c>
      <c r="E86" s="1" t="s">
        <v>182</v>
      </c>
      <c r="F86" s="11" t="s">
        <v>85</v>
      </c>
      <c r="G86" t="s">
        <v>85</v>
      </c>
      <c r="H86" t="s">
        <v>507</v>
      </c>
    </row>
    <row r="87" spans="1:8">
      <c r="A87" s="8" t="s">
        <v>176</v>
      </c>
      <c r="B87" s="1" t="s">
        <v>11</v>
      </c>
      <c r="C87" s="1" t="s">
        <v>96</v>
      </c>
      <c r="D87" s="1" t="s">
        <v>57</v>
      </c>
      <c r="E87" s="1" t="s">
        <v>183</v>
      </c>
      <c r="F87" s="28">
        <v>1812.7599999999948</v>
      </c>
      <c r="G87" s="22" t="s">
        <v>85</v>
      </c>
      <c r="H87" t="s">
        <v>85</v>
      </c>
    </row>
    <row r="88" spans="1:8">
      <c r="A88" s="8" t="s">
        <v>176</v>
      </c>
      <c r="B88" s="1" t="s">
        <v>12</v>
      </c>
      <c r="C88" s="1" t="s">
        <v>98</v>
      </c>
      <c r="D88" s="1" t="s">
        <v>57</v>
      </c>
      <c r="E88" s="1" t="s">
        <v>184</v>
      </c>
      <c r="F88" s="28">
        <v>0.22000000000116415</v>
      </c>
      <c r="G88" s="22" t="s">
        <v>85</v>
      </c>
      <c r="H88" t="s">
        <v>85</v>
      </c>
    </row>
    <row r="89" spans="1:8">
      <c r="A89" s="8" t="s">
        <v>176</v>
      </c>
      <c r="B89" s="1" t="s">
        <v>13</v>
      </c>
      <c r="C89" s="1" t="s">
        <v>72</v>
      </c>
      <c r="D89" s="1" t="s">
        <v>57</v>
      </c>
      <c r="E89" s="1" t="s">
        <v>185</v>
      </c>
      <c r="F89" s="28">
        <v>0.31000000005587935</v>
      </c>
      <c r="G89" s="22" t="s">
        <v>85</v>
      </c>
      <c r="H89" t="s">
        <v>85</v>
      </c>
    </row>
    <row r="90" spans="1:8" hidden="1">
      <c r="A90" s="8" t="s">
        <v>176</v>
      </c>
      <c r="B90" s="1" t="s">
        <v>14</v>
      </c>
      <c r="C90" s="1" t="s">
        <v>101</v>
      </c>
      <c r="D90" s="1" t="s">
        <v>57</v>
      </c>
      <c r="E90" s="1" t="s">
        <v>186</v>
      </c>
      <c r="F90" s="11" t="s">
        <v>85</v>
      </c>
      <c r="G90" t="s">
        <v>85</v>
      </c>
      <c r="H90" t="s">
        <v>507</v>
      </c>
    </row>
    <row r="91" spans="1:8">
      <c r="A91" s="8" t="s">
        <v>176</v>
      </c>
      <c r="B91" s="1" t="s">
        <v>15</v>
      </c>
      <c r="C91" s="1" t="s">
        <v>103</v>
      </c>
      <c r="D91" s="1" t="s">
        <v>57</v>
      </c>
      <c r="E91" s="1" t="s">
        <v>187</v>
      </c>
      <c r="F91" s="28">
        <v>0.17999999999983629</v>
      </c>
      <c r="G91" s="22" t="s">
        <v>85</v>
      </c>
      <c r="H91" t="s">
        <v>85</v>
      </c>
    </row>
    <row r="92" spans="1:8">
      <c r="A92" s="8" t="s">
        <v>176</v>
      </c>
      <c r="B92" s="1" t="s">
        <v>16</v>
      </c>
      <c r="C92" s="1" t="s">
        <v>105</v>
      </c>
      <c r="D92" s="1" t="s">
        <v>57</v>
      </c>
      <c r="E92" s="1" t="s">
        <v>188</v>
      </c>
      <c r="F92" s="28">
        <v>9.9999999999909051E-3</v>
      </c>
      <c r="G92" s="22" t="s">
        <v>85</v>
      </c>
      <c r="H92" t="s">
        <v>85</v>
      </c>
    </row>
    <row r="93" spans="1:8" hidden="1">
      <c r="A93" s="8" t="s">
        <v>176</v>
      </c>
      <c r="B93" s="1" t="s">
        <v>17</v>
      </c>
      <c r="C93" s="1" t="s">
        <v>107</v>
      </c>
      <c r="D93" s="1" t="s">
        <v>57</v>
      </c>
      <c r="E93" s="1" t="s">
        <v>189</v>
      </c>
      <c r="F93" s="11" t="s">
        <v>85</v>
      </c>
      <c r="G93" t="s">
        <v>85</v>
      </c>
      <c r="H93" t="s">
        <v>507</v>
      </c>
    </row>
    <row r="94" spans="1:8" hidden="1">
      <c r="A94" s="8" t="s">
        <v>176</v>
      </c>
      <c r="B94" s="1" t="s">
        <v>18</v>
      </c>
      <c r="C94" s="1" t="s">
        <v>109</v>
      </c>
      <c r="D94" s="1" t="s">
        <v>57</v>
      </c>
      <c r="E94" s="1" t="s">
        <v>190</v>
      </c>
      <c r="F94" s="11" t="s">
        <v>85</v>
      </c>
      <c r="G94" t="s">
        <v>85</v>
      </c>
      <c r="H94" t="s">
        <v>507</v>
      </c>
    </row>
    <row r="95" spans="1:8">
      <c r="A95" s="8" t="s">
        <v>176</v>
      </c>
      <c r="B95" s="1" t="s">
        <v>19</v>
      </c>
      <c r="C95" s="1" t="s">
        <v>111</v>
      </c>
      <c r="D95" s="1" t="s">
        <v>57</v>
      </c>
      <c r="E95" s="1" t="s">
        <v>191</v>
      </c>
      <c r="F95" s="28" t="s">
        <v>85</v>
      </c>
      <c r="G95" s="22">
        <v>3455.619999999999</v>
      </c>
      <c r="H95" t="s">
        <v>85</v>
      </c>
    </row>
    <row r="96" spans="1:8" hidden="1">
      <c r="A96" s="8" t="s">
        <v>176</v>
      </c>
      <c r="B96" s="1" t="s">
        <v>20</v>
      </c>
      <c r="C96" s="1" t="s">
        <v>113</v>
      </c>
      <c r="D96" s="1" t="s">
        <v>57</v>
      </c>
      <c r="E96" s="1" t="s">
        <v>192</v>
      </c>
      <c r="F96" s="11" t="s">
        <v>85</v>
      </c>
      <c r="G96" t="s">
        <v>85</v>
      </c>
      <c r="H96" t="s">
        <v>507</v>
      </c>
    </row>
    <row r="97" spans="1:8">
      <c r="A97" s="8" t="s">
        <v>176</v>
      </c>
      <c r="B97" s="1" t="s">
        <v>21</v>
      </c>
      <c r="C97" s="1" t="s">
        <v>115</v>
      </c>
      <c r="D97" s="1" t="s">
        <v>57</v>
      </c>
      <c r="E97" s="1" t="s">
        <v>193</v>
      </c>
      <c r="F97" s="28">
        <v>909.38999999999942</v>
      </c>
      <c r="G97" s="22" t="s">
        <v>85</v>
      </c>
      <c r="H97" t="s">
        <v>85</v>
      </c>
    </row>
    <row r="98" spans="1:8">
      <c r="A98" s="8" t="s">
        <v>176</v>
      </c>
      <c r="B98" s="1" t="s">
        <v>22</v>
      </c>
      <c r="C98" s="1" t="s">
        <v>117</v>
      </c>
      <c r="D98" s="1" t="s">
        <v>57</v>
      </c>
      <c r="E98" s="1" t="s">
        <v>194</v>
      </c>
      <c r="F98" s="28" t="s">
        <v>85</v>
      </c>
      <c r="G98" s="22">
        <v>909.54</v>
      </c>
      <c r="H98" t="s">
        <v>85</v>
      </c>
    </row>
    <row r="99" spans="1:8" hidden="1">
      <c r="E99" s="1"/>
      <c r="F99" s="11"/>
      <c r="H99" t="s">
        <v>507</v>
      </c>
    </row>
    <row r="100" spans="1:8" hidden="1">
      <c r="A100" s="8" t="s">
        <v>195</v>
      </c>
      <c r="B100" s="1" t="s">
        <v>6</v>
      </c>
      <c r="C100" s="1" t="s">
        <v>83</v>
      </c>
      <c r="D100" s="1" t="s">
        <v>59</v>
      </c>
      <c r="E100" s="1" t="s">
        <v>196</v>
      </c>
      <c r="F100" s="11" t="s">
        <v>85</v>
      </c>
      <c r="G100" t="s">
        <v>85</v>
      </c>
      <c r="H100" t="s">
        <v>507</v>
      </c>
    </row>
    <row r="101" spans="1:8" hidden="1">
      <c r="A101" s="8" t="s">
        <v>195</v>
      </c>
      <c r="B101" s="1" t="s">
        <v>23</v>
      </c>
      <c r="C101" s="1" t="s">
        <v>86</v>
      </c>
      <c r="D101" s="1" t="s">
        <v>59</v>
      </c>
      <c r="E101" s="1" t="s">
        <v>197</v>
      </c>
      <c r="F101" s="11" t="s">
        <v>85</v>
      </c>
      <c r="G101" t="s">
        <v>85</v>
      </c>
      <c r="H101" t="s">
        <v>507</v>
      </c>
    </row>
    <row r="102" spans="1:8">
      <c r="A102" s="8" t="s">
        <v>195</v>
      </c>
      <c r="B102" s="1" t="s">
        <v>7</v>
      </c>
      <c r="C102" s="1" t="s">
        <v>88</v>
      </c>
      <c r="D102" s="1" t="s">
        <v>59</v>
      </c>
      <c r="E102" s="1" t="s">
        <v>198</v>
      </c>
      <c r="F102" s="28">
        <v>3456.07</v>
      </c>
      <c r="G102" s="22" t="s">
        <v>85</v>
      </c>
      <c r="H102" t="s">
        <v>85</v>
      </c>
    </row>
    <row r="103" spans="1:8" hidden="1">
      <c r="A103" s="8" t="s">
        <v>195</v>
      </c>
      <c r="B103" s="1" t="s">
        <v>8</v>
      </c>
      <c r="C103" s="1" t="s">
        <v>90</v>
      </c>
      <c r="D103" s="1" t="s">
        <v>59</v>
      </c>
      <c r="E103" s="1" t="s">
        <v>199</v>
      </c>
      <c r="F103" s="11" t="s">
        <v>85</v>
      </c>
      <c r="G103" t="s">
        <v>85</v>
      </c>
      <c r="H103" t="s">
        <v>507</v>
      </c>
    </row>
    <row r="104" spans="1:8" hidden="1">
      <c r="A104" s="8" t="s">
        <v>195</v>
      </c>
      <c r="B104" s="1" t="s">
        <v>9</v>
      </c>
      <c r="C104" s="1" t="s">
        <v>92</v>
      </c>
      <c r="D104" s="1" t="s">
        <v>59</v>
      </c>
      <c r="E104" s="1" t="s">
        <v>200</v>
      </c>
      <c r="F104" s="11" t="s">
        <v>85</v>
      </c>
      <c r="G104" t="s">
        <v>85</v>
      </c>
      <c r="H104" t="s">
        <v>507</v>
      </c>
    </row>
    <row r="105" spans="1:8" hidden="1">
      <c r="A105" s="8" t="s">
        <v>195</v>
      </c>
      <c r="B105" s="1" t="s">
        <v>10</v>
      </c>
      <c r="C105" s="1" t="s">
        <v>94</v>
      </c>
      <c r="D105" s="1" t="s">
        <v>59</v>
      </c>
      <c r="E105" s="1" t="s">
        <v>201</v>
      </c>
      <c r="F105" s="11" t="s">
        <v>85</v>
      </c>
      <c r="G105" t="s">
        <v>85</v>
      </c>
      <c r="H105" t="s">
        <v>507</v>
      </c>
    </row>
    <row r="106" spans="1:8">
      <c r="A106" s="8" t="s">
        <v>195</v>
      </c>
      <c r="B106" s="1" t="s">
        <v>11</v>
      </c>
      <c r="C106" s="1" t="s">
        <v>96</v>
      </c>
      <c r="D106" s="1" t="s">
        <v>59</v>
      </c>
      <c r="E106" s="1" t="s">
        <v>202</v>
      </c>
      <c r="F106" s="28" t="s">
        <v>85</v>
      </c>
      <c r="G106" s="22">
        <v>1814.0100000000002</v>
      </c>
      <c r="H106" t="s">
        <v>85</v>
      </c>
    </row>
    <row r="107" spans="1:8" hidden="1">
      <c r="A107" s="8" t="s">
        <v>195</v>
      </c>
      <c r="B107" s="1" t="s">
        <v>12</v>
      </c>
      <c r="C107" s="1" t="s">
        <v>98</v>
      </c>
      <c r="D107" s="1" t="s">
        <v>59</v>
      </c>
      <c r="E107" s="1" t="s">
        <v>203</v>
      </c>
      <c r="F107" s="11" t="s">
        <v>85</v>
      </c>
      <c r="G107" t="s">
        <v>85</v>
      </c>
      <c r="H107" t="s">
        <v>507</v>
      </c>
    </row>
    <row r="108" spans="1:8">
      <c r="A108" s="8" t="s">
        <v>195</v>
      </c>
      <c r="B108" s="1" t="s">
        <v>13</v>
      </c>
      <c r="C108" s="1" t="s">
        <v>72</v>
      </c>
      <c r="D108" s="1" t="s">
        <v>59</v>
      </c>
      <c r="E108" s="1" t="s">
        <v>204</v>
      </c>
      <c r="F108" s="28" t="s">
        <v>85</v>
      </c>
      <c r="G108" s="22">
        <v>0.22000000000116415</v>
      </c>
      <c r="H108" t="s">
        <v>85</v>
      </c>
    </row>
    <row r="109" spans="1:8" hidden="1">
      <c r="A109" s="8" t="s">
        <v>195</v>
      </c>
      <c r="B109" s="1" t="s">
        <v>14</v>
      </c>
      <c r="C109" s="1" t="s">
        <v>101</v>
      </c>
      <c r="D109" s="1" t="s">
        <v>59</v>
      </c>
      <c r="E109" s="1" t="s">
        <v>205</v>
      </c>
      <c r="F109" s="11" t="s">
        <v>85</v>
      </c>
      <c r="G109" t="s">
        <v>85</v>
      </c>
      <c r="H109" t="s">
        <v>507</v>
      </c>
    </row>
    <row r="110" spans="1:8" hidden="1">
      <c r="A110" s="8" t="s">
        <v>195</v>
      </c>
      <c r="B110" s="1" t="s">
        <v>15</v>
      </c>
      <c r="C110" s="1" t="s">
        <v>103</v>
      </c>
      <c r="D110" s="1" t="s">
        <v>59</v>
      </c>
      <c r="E110" s="1" t="s">
        <v>206</v>
      </c>
      <c r="F110" s="11" t="s">
        <v>85</v>
      </c>
      <c r="G110" t="s">
        <v>85</v>
      </c>
      <c r="H110" t="s">
        <v>507</v>
      </c>
    </row>
    <row r="111" spans="1:8" hidden="1">
      <c r="A111" s="8" t="s">
        <v>195</v>
      </c>
      <c r="B111" s="1" t="s">
        <v>16</v>
      </c>
      <c r="C111" s="1" t="s">
        <v>105</v>
      </c>
      <c r="D111" s="1" t="s">
        <v>59</v>
      </c>
      <c r="E111" s="1" t="s">
        <v>207</v>
      </c>
      <c r="F111" s="11" t="s">
        <v>85</v>
      </c>
      <c r="G111" t="s">
        <v>85</v>
      </c>
      <c r="H111" t="s">
        <v>507</v>
      </c>
    </row>
    <row r="112" spans="1:8" hidden="1">
      <c r="A112" s="8" t="s">
        <v>195</v>
      </c>
      <c r="B112" s="1" t="s">
        <v>17</v>
      </c>
      <c r="C112" s="1" t="s">
        <v>107</v>
      </c>
      <c r="D112" s="1" t="s">
        <v>59</v>
      </c>
      <c r="E112" s="1" t="s">
        <v>208</v>
      </c>
      <c r="F112" s="11" t="s">
        <v>85</v>
      </c>
      <c r="G112" t="s">
        <v>85</v>
      </c>
      <c r="H112" t="s">
        <v>507</v>
      </c>
    </row>
    <row r="113" spans="1:8" hidden="1">
      <c r="A113" s="8" t="s">
        <v>195</v>
      </c>
      <c r="B113" s="1" t="s">
        <v>18</v>
      </c>
      <c r="C113" s="1" t="s">
        <v>109</v>
      </c>
      <c r="D113" s="1" t="s">
        <v>59</v>
      </c>
      <c r="E113" s="1" t="s">
        <v>209</v>
      </c>
      <c r="F113" s="11" t="s">
        <v>85</v>
      </c>
      <c r="G113" t="s">
        <v>85</v>
      </c>
      <c r="H113" t="s">
        <v>507</v>
      </c>
    </row>
    <row r="114" spans="1:8">
      <c r="A114" s="8" t="s">
        <v>195</v>
      </c>
      <c r="B114" s="1" t="s">
        <v>19</v>
      </c>
      <c r="C114" s="1" t="s">
        <v>111</v>
      </c>
      <c r="D114" s="1" t="s">
        <v>59</v>
      </c>
      <c r="E114" s="1" t="s">
        <v>210</v>
      </c>
      <c r="F114" s="28">
        <v>3456.07</v>
      </c>
      <c r="G114" s="22" t="s">
        <v>85</v>
      </c>
      <c r="H114" t="s">
        <v>85</v>
      </c>
    </row>
    <row r="115" spans="1:8" hidden="1">
      <c r="A115" s="8" t="s">
        <v>195</v>
      </c>
      <c r="B115" s="1" t="s">
        <v>20</v>
      </c>
      <c r="C115" s="1" t="s">
        <v>113</v>
      </c>
      <c r="D115" s="1" t="s">
        <v>59</v>
      </c>
      <c r="E115" s="1" t="s">
        <v>211</v>
      </c>
      <c r="F115" s="11" t="s">
        <v>85</v>
      </c>
      <c r="G115" t="s">
        <v>85</v>
      </c>
      <c r="H115" t="s">
        <v>507</v>
      </c>
    </row>
    <row r="116" spans="1:8" hidden="1">
      <c r="A116" s="8" t="s">
        <v>195</v>
      </c>
      <c r="B116" s="1" t="s">
        <v>21</v>
      </c>
      <c r="C116" s="1" t="s">
        <v>115</v>
      </c>
      <c r="D116" s="1" t="s">
        <v>59</v>
      </c>
      <c r="E116" s="1" t="s">
        <v>212</v>
      </c>
      <c r="F116" s="11" t="s">
        <v>85</v>
      </c>
      <c r="G116" t="s">
        <v>85</v>
      </c>
      <c r="H116" t="s">
        <v>507</v>
      </c>
    </row>
    <row r="117" spans="1:8" hidden="1">
      <c r="A117" s="8" t="s">
        <v>195</v>
      </c>
      <c r="B117" s="1" t="s">
        <v>22</v>
      </c>
      <c r="C117" s="1" t="s">
        <v>117</v>
      </c>
      <c r="D117" s="1" t="s">
        <v>59</v>
      </c>
      <c r="E117" s="1" t="s">
        <v>213</v>
      </c>
      <c r="F117" s="11" t="s">
        <v>85</v>
      </c>
      <c r="G117" t="s">
        <v>85</v>
      </c>
      <c r="H117" t="s">
        <v>507</v>
      </c>
    </row>
    <row r="118" spans="1:8" hidden="1">
      <c r="E118" s="1"/>
      <c r="F118" s="11"/>
      <c r="H118" t="s">
        <v>507</v>
      </c>
    </row>
    <row r="119" spans="1:8" hidden="1">
      <c r="A119" s="8" t="s">
        <v>214</v>
      </c>
      <c r="B119" s="1" t="s">
        <v>6</v>
      </c>
      <c r="C119" s="1" t="s">
        <v>83</v>
      </c>
      <c r="D119" s="1" t="s">
        <v>61</v>
      </c>
      <c r="E119" s="1" t="s">
        <v>215</v>
      </c>
      <c r="F119" s="11" t="s">
        <v>85</v>
      </c>
      <c r="G119" t="s">
        <v>85</v>
      </c>
      <c r="H119" t="s">
        <v>507</v>
      </c>
    </row>
    <row r="120" spans="1:8" hidden="1">
      <c r="A120" s="8" t="s">
        <v>214</v>
      </c>
      <c r="B120" s="1" t="s">
        <v>23</v>
      </c>
      <c r="C120" s="1" t="s">
        <v>86</v>
      </c>
      <c r="D120" s="1" t="s">
        <v>61</v>
      </c>
      <c r="E120" s="1" t="s">
        <v>216</v>
      </c>
      <c r="F120" s="11" t="s">
        <v>85</v>
      </c>
      <c r="G120" t="s">
        <v>85</v>
      </c>
      <c r="H120" t="s">
        <v>507</v>
      </c>
    </row>
    <row r="121" spans="1:8" hidden="1">
      <c r="A121" s="8" t="s">
        <v>214</v>
      </c>
      <c r="B121" s="1" t="s">
        <v>7</v>
      </c>
      <c r="C121" s="1" t="s">
        <v>88</v>
      </c>
      <c r="D121" s="1" t="s">
        <v>61</v>
      </c>
      <c r="E121" s="1" t="s">
        <v>217</v>
      </c>
      <c r="F121" s="11" t="s">
        <v>85</v>
      </c>
      <c r="G121" t="s">
        <v>85</v>
      </c>
      <c r="H121" t="s">
        <v>507</v>
      </c>
    </row>
    <row r="122" spans="1:8" hidden="1">
      <c r="A122" s="8" t="s">
        <v>214</v>
      </c>
      <c r="B122" s="1" t="s">
        <v>8</v>
      </c>
      <c r="C122" s="1" t="s">
        <v>90</v>
      </c>
      <c r="D122" s="1" t="s">
        <v>61</v>
      </c>
      <c r="E122" s="1" t="s">
        <v>218</v>
      </c>
      <c r="F122" s="11" t="s">
        <v>85</v>
      </c>
      <c r="G122" t="s">
        <v>85</v>
      </c>
      <c r="H122" t="s">
        <v>507</v>
      </c>
    </row>
    <row r="123" spans="1:8">
      <c r="A123" s="8" t="s">
        <v>214</v>
      </c>
      <c r="B123" s="1" t="s">
        <v>9</v>
      </c>
      <c r="C123" s="1" t="s">
        <v>92</v>
      </c>
      <c r="D123" s="1" t="s">
        <v>61</v>
      </c>
      <c r="E123" s="1" t="s">
        <v>219</v>
      </c>
      <c r="F123" s="28" t="s">
        <v>85</v>
      </c>
      <c r="G123" s="22">
        <v>1.9999999996798579E-2</v>
      </c>
      <c r="H123" t="s">
        <v>85</v>
      </c>
    </row>
    <row r="124" spans="1:8" hidden="1">
      <c r="A124" s="8" t="s">
        <v>214</v>
      </c>
      <c r="B124" s="1" t="s">
        <v>10</v>
      </c>
      <c r="C124" s="1" t="s">
        <v>94</v>
      </c>
      <c r="D124" s="1" t="s">
        <v>61</v>
      </c>
      <c r="E124" s="1" t="s">
        <v>220</v>
      </c>
      <c r="F124" s="11" t="s">
        <v>85</v>
      </c>
      <c r="G124" t="s">
        <v>85</v>
      </c>
      <c r="H124" t="s">
        <v>507</v>
      </c>
    </row>
    <row r="125" spans="1:8" hidden="1">
      <c r="A125" s="8" t="s">
        <v>214</v>
      </c>
      <c r="B125" s="1" t="s">
        <v>11</v>
      </c>
      <c r="C125" s="1" t="s">
        <v>96</v>
      </c>
      <c r="D125" s="1" t="s">
        <v>61</v>
      </c>
      <c r="E125" s="1" t="s">
        <v>221</v>
      </c>
      <c r="F125" s="11" t="s">
        <v>85</v>
      </c>
      <c r="G125" t="s">
        <v>85</v>
      </c>
      <c r="H125" t="s">
        <v>507</v>
      </c>
    </row>
    <row r="126" spans="1:8" hidden="1">
      <c r="A126" s="8" t="s">
        <v>214</v>
      </c>
      <c r="B126" s="1" t="s">
        <v>12</v>
      </c>
      <c r="C126" s="1" t="s">
        <v>98</v>
      </c>
      <c r="D126" s="1" t="s">
        <v>61</v>
      </c>
      <c r="E126" s="1" t="s">
        <v>222</v>
      </c>
      <c r="F126" s="11" t="s">
        <v>85</v>
      </c>
      <c r="G126" t="s">
        <v>85</v>
      </c>
      <c r="H126" t="s">
        <v>507</v>
      </c>
    </row>
    <row r="127" spans="1:8" hidden="1">
      <c r="A127" s="8" t="s">
        <v>214</v>
      </c>
      <c r="B127" s="1" t="s">
        <v>13</v>
      </c>
      <c r="C127" s="1" t="s">
        <v>72</v>
      </c>
      <c r="D127" s="1" t="s">
        <v>61</v>
      </c>
      <c r="E127" s="1" t="s">
        <v>223</v>
      </c>
      <c r="F127" s="11" t="s">
        <v>85</v>
      </c>
      <c r="G127" t="s">
        <v>85</v>
      </c>
      <c r="H127" t="s">
        <v>507</v>
      </c>
    </row>
    <row r="128" spans="1:8" hidden="1">
      <c r="A128" s="8" t="s">
        <v>214</v>
      </c>
      <c r="B128" s="1" t="s">
        <v>14</v>
      </c>
      <c r="C128" s="1" t="s">
        <v>101</v>
      </c>
      <c r="D128" s="1" t="s">
        <v>61</v>
      </c>
      <c r="E128" s="1" t="s">
        <v>224</v>
      </c>
      <c r="F128" s="11" t="s">
        <v>85</v>
      </c>
      <c r="G128" t="s">
        <v>85</v>
      </c>
      <c r="H128" t="s">
        <v>507</v>
      </c>
    </row>
    <row r="129" spans="1:8" hidden="1">
      <c r="A129" s="8" t="s">
        <v>214</v>
      </c>
      <c r="B129" s="1" t="s">
        <v>15</v>
      </c>
      <c r="C129" s="1" t="s">
        <v>103</v>
      </c>
      <c r="D129" s="1" t="s">
        <v>61</v>
      </c>
      <c r="E129" s="1" t="s">
        <v>225</v>
      </c>
      <c r="F129" s="11" t="s">
        <v>85</v>
      </c>
      <c r="G129" t="s">
        <v>85</v>
      </c>
      <c r="H129" t="s">
        <v>507</v>
      </c>
    </row>
    <row r="130" spans="1:8" hidden="1">
      <c r="A130" s="8" t="s">
        <v>214</v>
      </c>
      <c r="B130" s="1" t="s">
        <v>16</v>
      </c>
      <c r="C130" s="1" t="s">
        <v>105</v>
      </c>
      <c r="D130" s="1" t="s">
        <v>61</v>
      </c>
      <c r="E130" s="1" t="s">
        <v>226</v>
      </c>
      <c r="F130" s="11" t="s">
        <v>85</v>
      </c>
      <c r="G130" t="s">
        <v>85</v>
      </c>
      <c r="H130" t="s">
        <v>507</v>
      </c>
    </row>
    <row r="131" spans="1:8" hidden="1">
      <c r="A131" s="8" t="s">
        <v>214</v>
      </c>
      <c r="B131" s="1" t="s">
        <v>17</v>
      </c>
      <c r="C131" s="1" t="s">
        <v>107</v>
      </c>
      <c r="D131" s="1" t="s">
        <v>61</v>
      </c>
      <c r="E131" s="1" t="s">
        <v>227</v>
      </c>
      <c r="F131" s="11" t="s">
        <v>85</v>
      </c>
      <c r="G131" t="s">
        <v>85</v>
      </c>
      <c r="H131" t="s">
        <v>507</v>
      </c>
    </row>
    <row r="132" spans="1:8">
      <c r="A132" s="8" t="s">
        <v>214</v>
      </c>
      <c r="B132" s="1" t="s">
        <v>18</v>
      </c>
      <c r="C132" s="1" t="s">
        <v>109</v>
      </c>
      <c r="D132" s="1" t="s">
        <v>61</v>
      </c>
      <c r="E132" s="1" t="s">
        <v>228</v>
      </c>
      <c r="F132" s="28">
        <v>2915.5200000000004</v>
      </c>
      <c r="G132" s="22" t="s">
        <v>85</v>
      </c>
      <c r="H132" t="s">
        <v>85</v>
      </c>
    </row>
    <row r="133" spans="1:8" hidden="1">
      <c r="A133" s="8" t="s">
        <v>214</v>
      </c>
      <c r="B133" s="1" t="s">
        <v>19</v>
      </c>
      <c r="C133" s="1" t="s">
        <v>111</v>
      </c>
      <c r="D133" s="1" t="s">
        <v>61</v>
      </c>
      <c r="E133" s="1" t="s">
        <v>229</v>
      </c>
      <c r="F133" s="11" t="s">
        <v>85</v>
      </c>
      <c r="G133" t="s">
        <v>85</v>
      </c>
      <c r="H133" t="s">
        <v>507</v>
      </c>
    </row>
    <row r="134" spans="1:8" hidden="1">
      <c r="A134" s="8" t="s">
        <v>214</v>
      </c>
      <c r="B134" s="1" t="s">
        <v>20</v>
      </c>
      <c r="C134" s="1" t="s">
        <v>113</v>
      </c>
      <c r="D134" s="1" t="s">
        <v>61</v>
      </c>
      <c r="E134" s="1" t="s">
        <v>230</v>
      </c>
      <c r="F134" s="11" t="s">
        <v>85</v>
      </c>
      <c r="G134" t="s">
        <v>85</v>
      </c>
      <c r="H134" t="s">
        <v>507</v>
      </c>
    </row>
    <row r="135" spans="1:8" hidden="1">
      <c r="A135" s="8" t="s">
        <v>214</v>
      </c>
      <c r="B135" s="1" t="s">
        <v>21</v>
      </c>
      <c r="C135" s="1" t="s">
        <v>115</v>
      </c>
      <c r="D135" s="1" t="s">
        <v>61</v>
      </c>
      <c r="E135" s="1" t="s">
        <v>231</v>
      </c>
      <c r="F135" s="11" t="s">
        <v>85</v>
      </c>
      <c r="G135" t="s">
        <v>85</v>
      </c>
      <c r="H135" t="s">
        <v>507</v>
      </c>
    </row>
    <row r="136" spans="1:8" hidden="1">
      <c r="A136" s="8" t="s">
        <v>214</v>
      </c>
      <c r="B136" s="1" t="s">
        <v>22</v>
      </c>
      <c r="C136" s="1" t="s">
        <v>117</v>
      </c>
      <c r="D136" s="1" t="s">
        <v>61</v>
      </c>
      <c r="E136" s="1" t="s">
        <v>232</v>
      </c>
      <c r="F136" s="11" t="s">
        <v>85</v>
      </c>
      <c r="G136" t="s">
        <v>85</v>
      </c>
      <c r="H136" t="s">
        <v>507</v>
      </c>
    </row>
    <row r="137" spans="1:8" hidden="1">
      <c r="E137" s="1"/>
      <c r="F137" s="11"/>
      <c r="H137" t="s">
        <v>507</v>
      </c>
    </row>
    <row r="138" spans="1:8" hidden="1">
      <c r="A138" s="8" t="s">
        <v>233</v>
      </c>
      <c r="B138" s="1" t="s">
        <v>6</v>
      </c>
      <c r="C138" s="1" t="s">
        <v>83</v>
      </c>
      <c r="D138" s="1" t="s">
        <v>63</v>
      </c>
      <c r="E138" s="1" t="s">
        <v>234</v>
      </c>
      <c r="F138" s="11" t="s">
        <v>85</v>
      </c>
      <c r="G138" t="s">
        <v>85</v>
      </c>
      <c r="H138" t="s">
        <v>507</v>
      </c>
    </row>
    <row r="139" spans="1:8" hidden="1">
      <c r="A139" s="8" t="s">
        <v>233</v>
      </c>
      <c r="B139" s="1" t="s">
        <v>23</v>
      </c>
      <c r="C139" s="1" t="s">
        <v>86</v>
      </c>
      <c r="D139" s="1" t="s">
        <v>63</v>
      </c>
      <c r="E139" s="1" t="s">
        <v>235</v>
      </c>
      <c r="F139" s="11" t="s">
        <v>85</v>
      </c>
      <c r="G139" t="s">
        <v>85</v>
      </c>
      <c r="H139" t="s">
        <v>507</v>
      </c>
    </row>
    <row r="140" spans="1:8" hidden="1">
      <c r="A140" s="8" t="s">
        <v>233</v>
      </c>
      <c r="B140" s="1" t="s">
        <v>7</v>
      </c>
      <c r="C140" s="1" t="s">
        <v>88</v>
      </c>
      <c r="D140" s="1" t="s">
        <v>63</v>
      </c>
      <c r="E140" s="1" t="s">
        <v>236</v>
      </c>
      <c r="F140" s="11" t="s">
        <v>85</v>
      </c>
      <c r="G140" t="s">
        <v>85</v>
      </c>
      <c r="H140" t="s">
        <v>507</v>
      </c>
    </row>
    <row r="141" spans="1:8" hidden="1">
      <c r="A141" s="8" t="s">
        <v>233</v>
      </c>
      <c r="B141" s="1" t="s">
        <v>8</v>
      </c>
      <c r="C141" s="1" t="s">
        <v>90</v>
      </c>
      <c r="D141" s="1" t="s">
        <v>63</v>
      </c>
      <c r="E141" s="1" t="s">
        <v>237</v>
      </c>
      <c r="F141" s="11" t="s">
        <v>85</v>
      </c>
      <c r="G141" t="s">
        <v>85</v>
      </c>
      <c r="H141" t="s">
        <v>507</v>
      </c>
    </row>
    <row r="142" spans="1:8" hidden="1">
      <c r="A142" s="8" t="s">
        <v>233</v>
      </c>
      <c r="B142" s="1" t="s">
        <v>9</v>
      </c>
      <c r="C142" s="1" t="s">
        <v>92</v>
      </c>
      <c r="D142" s="1" t="s">
        <v>63</v>
      </c>
      <c r="E142" s="1" t="s">
        <v>238</v>
      </c>
      <c r="F142" s="11" t="s">
        <v>85</v>
      </c>
      <c r="G142" t="s">
        <v>85</v>
      </c>
      <c r="H142" t="s">
        <v>507</v>
      </c>
    </row>
    <row r="143" spans="1:8" hidden="1">
      <c r="A143" s="8" t="s">
        <v>233</v>
      </c>
      <c r="B143" s="1" t="s">
        <v>10</v>
      </c>
      <c r="C143" s="1" t="s">
        <v>94</v>
      </c>
      <c r="D143" s="1" t="s">
        <v>63</v>
      </c>
      <c r="E143" s="1" t="s">
        <v>239</v>
      </c>
      <c r="F143" s="11" t="s">
        <v>85</v>
      </c>
      <c r="G143" t="s">
        <v>85</v>
      </c>
      <c r="H143" t="s">
        <v>507</v>
      </c>
    </row>
    <row r="144" spans="1:8" hidden="1">
      <c r="A144" s="8" t="s">
        <v>233</v>
      </c>
      <c r="B144" s="1" t="s">
        <v>11</v>
      </c>
      <c r="C144" s="1" t="s">
        <v>96</v>
      </c>
      <c r="D144" s="1" t="s">
        <v>63</v>
      </c>
      <c r="E144" s="1" t="s">
        <v>240</v>
      </c>
      <c r="F144" s="11" t="s">
        <v>85</v>
      </c>
      <c r="G144" t="s">
        <v>85</v>
      </c>
      <c r="H144" t="s">
        <v>507</v>
      </c>
    </row>
    <row r="145" spans="1:8" hidden="1">
      <c r="A145" s="8" t="s">
        <v>233</v>
      </c>
      <c r="B145" s="1" t="s">
        <v>12</v>
      </c>
      <c r="C145" s="1" t="s">
        <v>98</v>
      </c>
      <c r="D145" s="1" t="s">
        <v>63</v>
      </c>
      <c r="E145" s="1" t="s">
        <v>241</v>
      </c>
      <c r="F145" s="11" t="s">
        <v>85</v>
      </c>
      <c r="G145" t="s">
        <v>85</v>
      </c>
      <c r="H145" t="s">
        <v>507</v>
      </c>
    </row>
    <row r="146" spans="1:8" hidden="1">
      <c r="A146" s="8" t="s">
        <v>233</v>
      </c>
      <c r="B146" s="1" t="s">
        <v>13</v>
      </c>
      <c r="C146" s="1" t="s">
        <v>72</v>
      </c>
      <c r="D146" s="1" t="s">
        <v>63</v>
      </c>
      <c r="E146" s="1" t="s">
        <v>242</v>
      </c>
      <c r="F146" s="11" t="s">
        <v>85</v>
      </c>
      <c r="G146" t="s">
        <v>85</v>
      </c>
      <c r="H146" t="s">
        <v>507</v>
      </c>
    </row>
    <row r="147" spans="1:8" hidden="1">
      <c r="A147" s="8" t="s">
        <v>233</v>
      </c>
      <c r="B147" s="1" t="s">
        <v>14</v>
      </c>
      <c r="C147" s="1" t="s">
        <v>101</v>
      </c>
      <c r="D147" s="1" t="s">
        <v>63</v>
      </c>
      <c r="E147" s="1" t="s">
        <v>243</v>
      </c>
      <c r="F147" s="11" t="s">
        <v>85</v>
      </c>
      <c r="G147" t="s">
        <v>85</v>
      </c>
      <c r="H147" t="s">
        <v>507</v>
      </c>
    </row>
    <row r="148" spans="1:8" hidden="1">
      <c r="A148" s="8" t="s">
        <v>233</v>
      </c>
      <c r="B148" s="1" t="s">
        <v>15</v>
      </c>
      <c r="C148" s="1" t="s">
        <v>103</v>
      </c>
      <c r="D148" s="1" t="s">
        <v>63</v>
      </c>
      <c r="E148" s="1" t="s">
        <v>244</v>
      </c>
      <c r="F148" s="11" t="s">
        <v>85</v>
      </c>
      <c r="G148" t="s">
        <v>85</v>
      </c>
      <c r="H148" t="s">
        <v>507</v>
      </c>
    </row>
    <row r="149" spans="1:8" hidden="1">
      <c r="A149" s="8" t="s">
        <v>233</v>
      </c>
      <c r="B149" s="1" t="s">
        <v>16</v>
      </c>
      <c r="C149" s="1" t="s">
        <v>105</v>
      </c>
      <c r="D149" s="1" t="s">
        <v>63</v>
      </c>
      <c r="E149" s="1" t="s">
        <v>245</v>
      </c>
      <c r="F149" s="11" t="s">
        <v>85</v>
      </c>
      <c r="G149" t="s">
        <v>85</v>
      </c>
      <c r="H149" t="s">
        <v>507</v>
      </c>
    </row>
    <row r="150" spans="1:8" hidden="1">
      <c r="A150" s="8" t="s">
        <v>233</v>
      </c>
      <c r="B150" s="1" t="s">
        <v>17</v>
      </c>
      <c r="C150" s="1" t="s">
        <v>107</v>
      </c>
      <c r="D150" s="1" t="s">
        <v>63</v>
      </c>
      <c r="E150" s="1" t="s">
        <v>246</v>
      </c>
      <c r="F150" s="11" t="s">
        <v>85</v>
      </c>
      <c r="G150" t="s">
        <v>85</v>
      </c>
      <c r="H150" t="s">
        <v>507</v>
      </c>
    </row>
    <row r="151" spans="1:8">
      <c r="A151" s="8" t="s">
        <v>233</v>
      </c>
      <c r="B151" s="1" t="s">
        <v>18</v>
      </c>
      <c r="C151" s="1" t="s">
        <v>109</v>
      </c>
      <c r="D151" s="1" t="s">
        <v>63</v>
      </c>
      <c r="E151" s="1" t="s">
        <v>247</v>
      </c>
      <c r="F151" s="28" t="s">
        <v>85</v>
      </c>
      <c r="G151" s="22">
        <v>2915.52</v>
      </c>
      <c r="H151" t="s">
        <v>85</v>
      </c>
    </row>
    <row r="152" spans="1:8" hidden="1">
      <c r="A152" s="8" t="s">
        <v>233</v>
      </c>
      <c r="B152" s="1" t="s">
        <v>19</v>
      </c>
      <c r="C152" s="1" t="s">
        <v>111</v>
      </c>
      <c r="D152" s="1" t="s">
        <v>63</v>
      </c>
      <c r="E152" s="1" t="s">
        <v>248</v>
      </c>
      <c r="F152" s="11" t="s">
        <v>85</v>
      </c>
      <c r="G152" t="s">
        <v>85</v>
      </c>
      <c r="H152" t="s">
        <v>507</v>
      </c>
    </row>
    <row r="153" spans="1:8" hidden="1">
      <c r="A153" s="8" t="s">
        <v>233</v>
      </c>
      <c r="B153" s="1" t="s">
        <v>20</v>
      </c>
      <c r="C153" s="1" t="s">
        <v>113</v>
      </c>
      <c r="D153" s="1" t="s">
        <v>63</v>
      </c>
      <c r="E153" s="1" t="s">
        <v>249</v>
      </c>
      <c r="F153" s="11" t="s">
        <v>85</v>
      </c>
      <c r="G153" t="s">
        <v>85</v>
      </c>
      <c r="H153" t="s">
        <v>507</v>
      </c>
    </row>
    <row r="154" spans="1:8" hidden="1">
      <c r="A154" s="8" t="s">
        <v>233</v>
      </c>
      <c r="B154" s="1" t="s">
        <v>21</v>
      </c>
      <c r="C154" s="1" t="s">
        <v>115</v>
      </c>
      <c r="D154" s="1" t="s">
        <v>63</v>
      </c>
      <c r="E154" s="1" t="s">
        <v>250</v>
      </c>
      <c r="F154" s="11" t="s">
        <v>85</v>
      </c>
      <c r="G154" t="s">
        <v>85</v>
      </c>
      <c r="H154" t="s">
        <v>507</v>
      </c>
    </row>
    <row r="155" spans="1:8" hidden="1">
      <c r="A155" s="8" t="s">
        <v>233</v>
      </c>
      <c r="B155" s="1" t="s">
        <v>22</v>
      </c>
      <c r="C155" s="1" t="s">
        <v>117</v>
      </c>
      <c r="D155" s="1" t="s">
        <v>63</v>
      </c>
      <c r="E155" s="1" t="s">
        <v>251</v>
      </c>
      <c r="F155" s="11" t="s">
        <v>85</v>
      </c>
      <c r="G155" t="s">
        <v>85</v>
      </c>
      <c r="H155" t="s">
        <v>507</v>
      </c>
    </row>
    <row r="156" spans="1:8" hidden="1">
      <c r="E156" s="1"/>
      <c r="F156" s="11"/>
      <c r="H156" t="s">
        <v>507</v>
      </c>
    </row>
    <row r="157" spans="1:8" hidden="1">
      <c r="A157" s="8" t="s">
        <v>252</v>
      </c>
      <c r="B157" s="1" t="s">
        <v>6</v>
      </c>
      <c r="C157" s="1" t="s">
        <v>83</v>
      </c>
      <c r="D157" s="1" t="s">
        <v>65</v>
      </c>
      <c r="E157" s="1" t="s">
        <v>253</v>
      </c>
      <c r="F157" s="11" t="s">
        <v>85</v>
      </c>
      <c r="G157" t="s">
        <v>85</v>
      </c>
      <c r="H157" t="s">
        <v>507</v>
      </c>
    </row>
    <row r="158" spans="1:8" hidden="1">
      <c r="A158" s="8" t="s">
        <v>252</v>
      </c>
      <c r="B158" s="1" t="s">
        <v>23</v>
      </c>
      <c r="C158" s="1" t="s">
        <v>86</v>
      </c>
      <c r="D158" s="1" t="s">
        <v>65</v>
      </c>
      <c r="E158" s="1" t="s">
        <v>254</v>
      </c>
      <c r="F158" s="11" t="s">
        <v>85</v>
      </c>
      <c r="G158" t="s">
        <v>85</v>
      </c>
      <c r="H158" t="s">
        <v>507</v>
      </c>
    </row>
    <row r="159" spans="1:8" hidden="1">
      <c r="A159" s="8" t="s">
        <v>252</v>
      </c>
      <c r="B159" s="1" t="s">
        <v>7</v>
      </c>
      <c r="C159" s="1" t="s">
        <v>88</v>
      </c>
      <c r="D159" s="1" t="s">
        <v>65</v>
      </c>
      <c r="E159" s="1" t="s">
        <v>255</v>
      </c>
      <c r="F159" s="11" t="s">
        <v>85</v>
      </c>
      <c r="G159" t="s">
        <v>85</v>
      </c>
      <c r="H159" t="s">
        <v>507</v>
      </c>
    </row>
    <row r="160" spans="1:8" hidden="1">
      <c r="A160" s="8" t="s">
        <v>252</v>
      </c>
      <c r="B160" s="1" t="s">
        <v>8</v>
      </c>
      <c r="C160" s="1" t="s">
        <v>90</v>
      </c>
      <c r="D160" s="1" t="s">
        <v>65</v>
      </c>
      <c r="E160" s="1" t="s">
        <v>256</v>
      </c>
      <c r="F160" s="11" t="s">
        <v>85</v>
      </c>
      <c r="G160" t="s">
        <v>85</v>
      </c>
      <c r="H160" t="s">
        <v>507</v>
      </c>
    </row>
    <row r="161" spans="1:8" hidden="1">
      <c r="A161" s="8" t="s">
        <v>252</v>
      </c>
      <c r="B161" s="1" t="s">
        <v>9</v>
      </c>
      <c r="C161" s="1" t="s">
        <v>92</v>
      </c>
      <c r="D161" s="1" t="s">
        <v>65</v>
      </c>
      <c r="E161" s="1" t="s">
        <v>257</v>
      </c>
      <c r="F161" s="11" t="s">
        <v>85</v>
      </c>
      <c r="G161" t="s">
        <v>85</v>
      </c>
      <c r="H161" t="s">
        <v>507</v>
      </c>
    </row>
    <row r="162" spans="1:8" hidden="1">
      <c r="A162" s="8" t="s">
        <v>252</v>
      </c>
      <c r="B162" s="1" t="s">
        <v>10</v>
      </c>
      <c r="C162" s="1" t="s">
        <v>94</v>
      </c>
      <c r="D162" s="1" t="s">
        <v>65</v>
      </c>
      <c r="E162" s="1" t="s">
        <v>258</v>
      </c>
      <c r="F162" s="11" t="s">
        <v>85</v>
      </c>
      <c r="G162" t="s">
        <v>85</v>
      </c>
      <c r="H162" t="s">
        <v>507</v>
      </c>
    </row>
    <row r="163" spans="1:8" hidden="1">
      <c r="A163" s="8" t="s">
        <v>252</v>
      </c>
      <c r="B163" s="1" t="s">
        <v>11</v>
      </c>
      <c r="C163" s="1" t="s">
        <v>96</v>
      </c>
      <c r="D163" s="1" t="s">
        <v>65</v>
      </c>
      <c r="E163" s="1" t="s">
        <v>259</v>
      </c>
      <c r="F163" s="11" t="s">
        <v>85</v>
      </c>
      <c r="G163" t="s">
        <v>85</v>
      </c>
      <c r="H163" t="s">
        <v>507</v>
      </c>
    </row>
    <row r="164" spans="1:8" hidden="1">
      <c r="A164" s="8" t="s">
        <v>252</v>
      </c>
      <c r="B164" s="1" t="s">
        <v>12</v>
      </c>
      <c r="C164" s="1" t="s">
        <v>98</v>
      </c>
      <c r="D164" s="1" t="s">
        <v>65</v>
      </c>
      <c r="E164" s="1" t="s">
        <v>260</v>
      </c>
      <c r="F164" s="11" t="s">
        <v>85</v>
      </c>
      <c r="G164" t="s">
        <v>85</v>
      </c>
      <c r="H164" t="s">
        <v>507</v>
      </c>
    </row>
    <row r="165" spans="1:8" hidden="1">
      <c r="A165" s="8" t="s">
        <v>252</v>
      </c>
      <c r="B165" s="1" t="s">
        <v>13</v>
      </c>
      <c r="C165" s="1" t="s">
        <v>72</v>
      </c>
      <c r="D165" s="1" t="s">
        <v>65</v>
      </c>
      <c r="E165" s="1" t="s">
        <v>261</v>
      </c>
      <c r="F165" s="11" t="s">
        <v>85</v>
      </c>
      <c r="G165" t="s">
        <v>85</v>
      </c>
      <c r="H165" t="s">
        <v>507</v>
      </c>
    </row>
    <row r="166" spans="1:8" hidden="1">
      <c r="A166" s="8" t="s">
        <v>252</v>
      </c>
      <c r="B166" s="1" t="s">
        <v>14</v>
      </c>
      <c r="C166" s="1" t="s">
        <v>101</v>
      </c>
      <c r="D166" s="1" t="s">
        <v>65</v>
      </c>
      <c r="E166" s="1" t="s">
        <v>262</v>
      </c>
      <c r="F166" s="11" t="s">
        <v>85</v>
      </c>
      <c r="G166" t="s">
        <v>85</v>
      </c>
      <c r="H166" t="s">
        <v>507</v>
      </c>
    </row>
    <row r="167" spans="1:8" hidden="1">
      <c r="A167" s="8" t="s">
        <v>252</v>
      </c>
      <c r="B167" s="1" t="s">
        <v>15</v>
      </c>
      <c r="C167" s="1" t="s">
        <v>103</v>
      </c>
      <c r="D167" s="1" t="s">
        <v>65</v>
      </c>
      <c r="E167" s="1" t="s">
        <v>263</v>
      </c>
      <c r="F167" s="11" t="s">
        <v>85</v>
      </c>
      <c r="G167" t="s">
        <v>85</v>
      </c>
      <c r="H167" t="s">
        <v>507</v>
      </c>
    </row>
    <row r="168" spans="1:8" hidden="1">
      <c r="A168" s="8" t="s">
        <v>252</v>
      </c>
      <c r="B168" s="1" t="s">
        <v>16</v>
      </c>
      <c r="C168" s="1" t="s">
        <v>105</v>
      </c>
      <c r="D168" s="1" t="s">
        <v>65</v>
      </c>
      <c r="E168" s="1" t="s">
        <v>264</v>
      </c>
      <c r="F168" s="11" t="s">
        <v>85</v>
      </c>
      <c r="G168" t="s">
        <v>85</v>
      </c>
      <c r="H168" t="s">
        <v>507</v>
      </c>
    </row>
    <row r="169" spans="1:8" hidden="1">
      <c r="A169" s="8" t="s">
        <v>252</v>
      </c>
      <c r="B169" s="1" t="s">
        <v>17</v>
      </c>
      <c r="C169" s="1" t="s">
        <v>107</v>
      </c>
      <c r="D169" s="1" t="s">
        <v>65</v>
      </c>
      <c r="E169" s="1" t="s">
        <v>265</v>
      </c>
      <c r="F169" s="11" t="s">
        <v>85</v>
      </c>
      <c r="G169" t="s">
        <v>85</v>
      </c>
      <c r="H169" t="s">
        <v>507</v>
      </c>
    </row>
    <row r="170" spans="1:8" hidden="1">
      <c r="A170" s="8" t="s">
        <v>252</v>
      </c>
      <c r="B170" s="1" t="s">
        <v>18</v>
      </c>
      <c r="C170" s="1" t="s">
        <v>109</v>
      </c>
      <c r="D170" s="1" t="s">
        <v>65</v>
      </c>
      <c r="E170" s="1" t="s">
        <v>266</v>
      </c>
      <c r="F170" s="11" t="s">
        <v>85</v>
      </c>
      <c r="G170" t="s">
        <v>85</v>
      </c>
      <c r="H170" t="s">
        <v>507</v>
      </c>
    </row>
    <row r="171" spans="1:8" hidden="1">
      <c r="A171" s="8" t="s">
        <v>252</v>
      </c>
      <c r="B171" s="1" t="s">
        <v>19</v>
      </c>
      <c r="C171" s="1" t="s">
        <v>111</v>
      </c>
      <c r="D171" s="1" t="s">
        <v>65</v>
      </c>
      <c r="E171" s="1" t="s">
        <v>267</v>
      </c>
      <c r="F171" s="11" t="s">
        <v>85</v>
      </c>
      <c r="G171" t="s">
        <v>85</v>
      </c>
      <c r="H171" t="s">
        <v>507</v>
      </c>
    </row>
    <row r="172" spans="1:8" hidden="1">
      <c r="A172" s="8" t="s">
        <v>252</v>
      </c>
      <c r="B172" s="1" t="s">
        <v>20</v>
      </c>
      <c r="C172" s="1" t="s">
        <v>113</v>
      </c>
      <c r="D172" s="1" t="s">
        <v>65</v>
      </c>
      <c r="E172" s="1" t="s">
        <v>268</v>
      </c>
      <c r="F172" s="11" t="s">
        <v>85</v>
      </c>
      <c r="G172" t="s">
        <v>85</v>
      </c>
      <c r="H172" t="s">
        <v>507</v>
      </c>
    </row>
    <row r="173" spans="1:8" hidden="1">
      <c r="A173" s="8" t="s">
        <v>252</v>
      </c>
      <c r="B173" s="1" t="s">
        <v>21</v>
      </c>
      <c r="C173" s="1" t="s">
        <v>115</v>
      </c>
      <c r="D173" s="1" t="s">
        <v>65</v>
      </c>
      <c r="E173" s="1" t="s">
        <v>269</v>
      </c>
      <c r="F173" s="11" t="s">
        <v>85</v>
      </c>
      <c r="G173" t="s">
        <v>85</v>
      </c>
      <c r="H173" t="s">
        <v>507</v>
      </c>
    </row>
    <row r="174" spans="1:8">
      <c r="A174" s="8" t="s">
        <v>252</v>
      </c>
      <c r="B174" s="1" t="s">
        <v>22</v>
      </c>
      <c r="C174" s="1" t="s">
        <v>117</v>
      </c>
      <c r="D174" s="1" t="s">
        <v>65</v>
      </c>
      <c r="E174" s="1" t="s">
        <v>270</v>
      </c>
      <c r="F174" s="28" t="s">
        <v>85</v>
      </c>
      <c r="G174" s="22">
        <v>380</v>
      </c>
      <c r="H174" t="s">
        <v>85</v>
      </c>
    </row>
    <row r="175" spans="1:8" hidden="1">
      <c r="E175" s="1"/>
      <c r="F175" s="11"/>
      <c r="H175" t="s">
        <v>507</v>
      </c>
    </row>
    <row r="176" spans="1:8">
      <c r="A176" s="8" t="s">
        <v>271</v>
      </c>
      <c r="B176" s="1" t="s">
        <v>6</v>
      </c>
      <c r="C176" s="1" t="s">
        <v>83</v>
      </c>
      <c r="D176" s="1" t="s">
        <v>67</v>
      </c>
      <c r="E176" s="1" t="s">
        <v>272</v>
      </c>
      <c r="F176" s="28" t="s">
        <v>85</v>
      </c>
      <c r="G176" s="22">
        <v>0.19000000000232831</v>
      </c>
      <c r="H176" t="s">
        <v>85</v>
      </c>
    </row>
    <row r="177" spans="1:8">
      <c r="A177" s="8" t="s">
        <v>271</v>
      </c>
      <c r="B177" s="1" t="s">
        <v>23</v>
      </c>
      <c r="C177" s="1" t="s">
        <v>86</v>
      </c>
      <c r="D177" s="1" t="s">
        <v>67</v>
      </c>
      <c r="E177" s="1" t="s">
        <v>273</v>
      </c>
      <c r="F177" s="28" t="s">
        <v>85</v>
      </c>
      <c r="G177" s="22">
        <v>0.28000000002793968</v>
      </c>
      <c r="H177" t="s">
        <v>85</v>
      </c>
    </row>
    <row r="178" spans="1:8">
      <c r="A178" s="8" t="s">
        <v>271</v>
      </c>
      <c r="B178" s="1" t="s">
        <v>7</v>
      </c>
      <c r="C178" s="1" t="s">
        <v>88</v>
      </c>
      <c r="D178" s="1" t="s">
        <v>67</v>
      </c>
      <c r="E178" s="1" t="s">
        <v>274</v>
      </c>
      <c r="F178" s="28" t="s">
        <v>85</v>
      </c>
      <c r="G178" s="22">
        <v>0.5</v>
      </c>
      <c r="H178" t="s">
        <v>85</v>
      </c>
    </row>
    <row r="179" spans="1:8" hidden="1">
      <c r="A179" s="8" t="s">
        <v>271</v>
      </c>
      <c r="B179" s="1" t="s">
        <v>8</v>
      </c>
      <c r="C179" s="1" t="s">
        <v>90</v>
      </c>
      <c r="D179" s="1" t="s">
        <v>67</v>
      </c>
      <c r="E179" s="1" t="s">
        <v>275</v>
      </c>
      <c r="F179" s="11" t="s">
        <v>85</v>
      </c>
      <c r="G179" t="s">
        <v>85</v>
      </c>
      <c r="H179" t="s">
        <v>507</v>
      </c>
    </row>
    <row r="180" spans="1:8" hidden="1">
      <c r="A180" s="8" t="s">
        <v>271</v>
      </c>
      <c r="B180" s="1" t="s">
        <v>9</v>
      </c>
      <c r="C180" s="1" t="s">
        <v>92</v>
      </c>
      <c r="D180" s="1" t="s">
        <v>67</v>
      </c>
      <c r="E180" s="1" t="s">
        <v>276</v>
      </c>
      <c r="F180" s="11" t="s">
        <v>85</v>
      </c>
      <c r="G180" t="s">
        <v>85</v>
      </c>
      <c r="H180" t="s">
        <v>507</v>
      </c>
    </row>
    <row r="181" spans="1:8">
      <c r="A181" s="8" t="s">
        <v>271</v>
      </c>
      <c r="B181" s="1" t="s">
        <v>10</v>
      </c>
      <c r="C181" s="1" t="s">
        <v>94</v>
      </c>
      <c r="D181" s="1" t="s">
        <v>67</v>
      </c>
      <c r="E181" s="1" t="s">
        <v>277</v>
      </c>
      <c r="F181" s="28">
        <v>5.0000000002910383E-2</v>
      </c>
      <c r="G181" s="22" t="s">
        <v>85</v>
      </c>
      <c r="H181" t="s">
        <v>85</v>
      </c>
    </row>
    <row r="182" spans="1:8">
      <c r="A182" s="8" t="s">
        <v>271</v>
      </c>
      <c r="B182" s="1" t="s">
        <v>11</v>
      </c>
      <c r="C182" s="1" t="s">
        <v>96</v>
      </c>
      <c r="D182" s="1" t="s">
        <v>67</v>
      </c>
      <c r="E182" s="1" t="s">
        <v>278</v>
      </c>
      <c r="F182" s="28">
        <v>0.16000000000349246</v>
      </c>
      <c r="G182" s="22" t="s">
        <v>85</v>
      </c>
      <c r="H182" t="s">
        <v>85</v>
      </c>
    </row>
    <row r="183" spans="1:8" hidden="1">
      <c r="A183" s="8" t="s">
        <v>271</v>
      </c>
      <c r="B183" s="1" t="s">
        <v>12</v>
      </c>
      <c r="C183" s="1" t="s">
        <v>98</v>
      </c>
      <c r="D183" s="1" t="s">
        <v>67</v>
      </c>
      <c r="E183" s="1" t="s">
        <v>279</v>
      </c>
      <c r="F183" s="11" t="s">
        <v>85</v>
      </c>
      <c r="G183" t="s">
        <v>85</v>
      </c>
      <c r="H183" t="s">
        <v>507</v>
      </c>
    </row>
    <row r="184" spans="1:8">
      <c r="A184" s="8" t="s">
        <v>271</v>
      </c>
      <c r="B184" s="1" t="s">
        <v>13</v>
      </c>
      <c r="C184" s="1" t="s">
        <v>72</v>
      </c>
      <c r="D184" s="1" t="s">
        <v>67</v>
      </c>
      <c r="E184" s="1" t="s">
        <v>280</v>
      </c>
      <c r="F184" s="28">
        <v>0.72999999999592546</v>
      </c>
      <c r="G184" s="22" t="s">
        <v>85</v>
      </c>
      <c r="H184" t="s">
        <v>85</v>
      </c>
    </row>
    <row r="185" spans="1:8">
      <c r="A185" s="8" t="s">
        <v>271</v>
      </c>
      <c r="B185" s="1" t="s">
        <v>14</v>
      </c>
      <c r="C185" s="1" t="s">
        <v>101</v>
      </c>
      <c r="D185" s="1" t="s">
        <v>67</v>
      </c>
      <c r="E185" s="1" t="s">
        <v>281</v>
      </c>
      <c r="F185" s="28">
        <v>0.38999999999941792</v>
      </c>
      <c r="G185" s="22" t="s">
        <v>85</v>
      </c>
      <c r="H185" t="s">
        <v>85</v>
      </c>
    </row>
    <row r="186" spans="1:8">
      <c r="A186" s="8" t="s">
        <v>271</v>
      </c>
      <c r="B186" s="1" t="s">
        <v>15</v>
      </c>
      <c r="C186" s="1" t="s">
        <v>103</v>
      </c>
      <c r="D186" s="1" t="s">
        <v>67</v>
      </c>
      <c r="E186" s="1" t="s">
        <v>282</v>
      </c>
      <c r="F186" s="28" t="s">
        <v>85</v>
      </c>
      <c r="G186" s="22">
        <v>0.34000000000014552</v>
      </c>
      <c r="H186" t="s">
        <v>85</v>
      </c>
    </row>
    <row r="187" spans="1:8" hidden="1">
      <c r="A187" s="8" t="s">
        <v>271</v>
      </c>
      <c r="B187" s="1" t="s">
        <v>16</v>
      </c>
      <c r="C187" s="1" t="s">
        <v>105</v>
      </c>
      <c r="D187" s="1" t="s">
        <v>67</v>
      </c>
      <c r="E187" s="1" t="s">
        <v>283</v>
      </c>
      <c r="F187" s="11" t="s">
        <v>85</v>
      </c>
      <c r="G187" t="s">
        <v>85</v>
      </c>
      <c r="H187" t="s">
        <v>507</v>
      </c>
    </row>
    <row r="188" spans="1:8" hidden="1">
      <c r="A188" s="8" t="s">
        <v>271</v>
      </c>
      <c r="B188" s="1" t="s">
        <v>17</v>
      </c>
      <c r="C188" s="1" t="s">
        <v>107</v>
      </c>
      <c r="D188" s="1" t="s">
        <v>67</v>
      </c>
      <c r="E188" s="1" t="s">
        <v>284</v>
      </c>
      <c r="F188" s="11" t="s">
        <v>85</v>
      </c>
      <c r="G188" t="s">
        <v>85</v>
      </c>
      <c r="H188" t="s">
        <v>507</v>
      </c>
    </row>
    <row r="189" spans="1:8">
      <c r="A189" s="8" t="s">
        <v>271</v>
      </c>
      <c r="B189" s="1" t="s">
        <v>18</v>
      </c>
      <c r="C189" s="1" t="s">
        <v>109</v>
      </c>
      <c r="D189" s="1" t="s">
        <v>67</v>
      </c>
      <c r="E189" s="1" t="s">
        <v>285</v>
      </c>
      <c r="F189" s="28">
        <v>0.34999999999854481</v>
      </c>
      <c r="G189" s="22" t="s">
        <v>85</v>
      </c>
      <c r="H189" t="s">
        <v>85</v>
      </c>
    </row>
    <row r="190" spans="1:8">
      <c r="A190" s="8" t="s">
        <v>271</v>
      </c>
      <c r="B190" s="1" t="s">
        <v>19</v>
      </c>
      <c r="C190" s="1" t="s">
        <v>111</v>
      </c>
      <c r="D190" s="1" t="s">
        <v>67</v>
      </c>
      <c r="E190" s="1" t="s">
        <v>286</v>
      </c>
      <c r="F190" s="28">
        <v>2145.7600000000093</v>
      </c>
      <c r="G190" s="22" t="s">
        <v>85</v>
      </c>
      <c r="H190" t="s">
        <v>85</v>
      </c>
    </row>
    <row r="191" spans="1:8" hidden="1">
      <c r="A191" s="8" t="s">
        <v>271</v>
      </c>
      <c r="B191" s="1" t="s">
        <v>20</v>
      </c>
      <c r="C191" s="1" t="s">
        <v>113</v>
      </c>
      <c r="D191" s="1" t="s">
        <v>67</v>
      </c>
      <c r="E191" s="1" t="s">
        <v>287</v>
      </c>
      <c r="F191" s="11" t="s">
        <v>85</v>
      </c>
      <c r="G191" t="s">
        <v>85</v>
      </c>
      <c r="H191" t="s">
        <v>507</v>
      </c>
    </row>
    <row r="192" spans="1:8">
      <c r="A192" s="8" t="s">
        <v>271</v>
      </c>
      <c r="B192" s="1" t="s">
        <v>21</v>
      </c>
      <c r="C192" s="1" t="s">
        <v>115</v>
      </c>
      <c r="D192" s="1" t="s">
        <v>67</v>
      </c>
      <c r="E192" s="1" t="s">
        <v>288</v>
      </c>
      <c r="F192" s="28" t="s">
        <v>85</v>
      </c>
      <c r="G192" s="22">
        <v>0.17999999999301508</v>
      </c>
      <c r="H192" t="s">
        <v>85</v>
      </c>
    </row>
    <row r="193" spans="1:8" hidden="1">
      <c r="A193" s="8" t="s">
        <v>271</v>
      </c>
      <c r="B193" s="1" t="s">
        <v>22</v>
      </c>
      <c r="C193" s="1" t="s">
        <v>117</v>
      </c>
      <c r="D193" s="1" t="s">
        <v>67</v>
      </c>
      <c r="E193" s="1" t="s">
        <v>289</v>
      </c>
      <c r="F193" s="11" t="s">
        <v>85</v>
      </c>
      <c r="G193" t="s">
        <v>85</v>
      </c>
      <c r="H193" t="s">
        <v>507</v>
      </c>
    </row>
    <row r="194" spans="1:8" s="42" customFormat="1">
      <c r="A194" s="40"/>
      <c r="B194" s="41"/>
      <c r="C194" s="41"/>
      <c r="D194" s="41"/>
      <c r="E194" s="41"/>
    </row>
    <row r="195" spans="1:8" hidden="1">
      <c r="A195" s="8" t="s">
        <v>533</v>
      </c>
      <c r="B195" s="1" t="s">
        <v>6</v>
      </c>
      <c r="C195" s="1" t="s">
        <v>83</v>
      </c>
      <c r="D195" s="1" t="s">
        <v>51</v>
      </c>
      <c r="E195" s="1" t="s">
        <v>530</v>
      </c>
      <c r="F195" t="s">
        <v>85</v>
      </c>
      <c r="G195" s="11" t="s">
        <v>85</v>
      </c>
      <c r="H195" t="s">
        <v>507</v>
      </c>
    </row>
    <row r="196" spans="1:8" hidden="1">
      <c r="A196" s="8" t="s">
        <v>533</v>
      </c>
      <c r="B196" s="1" t="s">
        <v>23</v>
      </c>
      <c r="C196" s="1" t="s">
        <v>86</v>
      </c>
      <c r="D196" s="1" t="s">
        <v>51</v>
      </c>
      <c r="E196" s="1" t="s">
        <v>534</v>
      </c>
      <c r="F196" t="s">
        <v>85</v>
      </c>
      <c r="G196" s="11" t="s">
        <v>85</v>
      </c>
      <c r="H196" t="s">
        <v>507</v>
      </c>
    </row>
    <row r="197" spans="1:8" hidden="1">
      <c r="A197" s="8" t="s">
        <v>533</v>
      </c>
      <c r="B197" s="1" t="s">
        <v>7</v>
      </c>
      <c r="C197" s="1" t="s">
        <v>88</v>
      </c>
      <c r="D197" s="1" t="s">
        <v>51</v>
      </c>
      <c r="E197" s="1" t="s">
        <v>535</v>
      </c>
      <c r="F197" t="s">
        <v>85</v>
      </c>
      <c r="G197" s="11" t="s">
        <v>85</v>
      </c>
      <c r="H197" t="s">
        <v>507</v>
      </c>
    </row>
    <row r="198" spans="1:8" hidden="1">
      <c r="A198" s="8" t="s">
        <v>533</v>
      </c>
      <c r="B198" s="1" t="s">
        <v>8</v>
      </c>
      <c r="C198" s="1" t="s">
        <v>90</v>
      </c>
      <c r="D198" s="1" t="s">
        <v>51</v>
      </c>
      <c r="E198" s="1" t="s">
        <v>536</v>
      </c>
      <c r="F198" t="s">
        <v>85</v>
      </c>
      <c r="G198" s="11" t="s">
        <v>85</v>
      </c>
      <c r="H198" t="s">
        <v>507</v>
      </c>
    </row>
    <row r="199" spans="1:8" hidden="1">
      <c r="A199" s="8" t="s">
        <v>533</v>
      </c>
      <c r="B199" s="1" t="s">
        <v>9</v>
      </c>
      <c r="C199" s="1" t="s">
        <v>92</v>
      </c>
      <c r="D199" s="1" t="s">
        <v>51</v>
      </c>
      <c r="E199" s="1" t="s">
        <v>537</v>
      </c>
      <c r="F199" t="s">
        <v>85</v>
      </c>
      <c r="G199" s="11" t="s">
        <v>85</v>
      </c>
      <c r="H199" t="s">
        <v>507</v>
      </c>
    </row>
    <row r="200" spans="1:8" hidden="1">
      <c r="A200" s="8" t="s">
        <v>533</v>
      </c>
      <c r="B200" s="1" t="s">
        <v>10</v>
      </c>
      <c r="C200" s="1" t="s">
        <v>94</v>
      </c>
      <c r="D200" s="1" t="s">
        <v>51</v>
      </c>
      <c r="E200" s="1" t="s">
        <v>538</v>
      </c>
      <c r="F200" t="s">
        <v>85</v>
      </c>
      <c r="G200" s="11" t="s">
        <v>85</v>
      </c>
      <c r="H200" t="s">
        <v>507</v>
      </c>
    </row>
    <row r="201" spans="1:8" hidden="1">
      <c r="A201" s="8" t="s">
        <v>533</v>
      </c>
      <c r="B201" s="1" t="s">
        <v>11</v>
      </c>
      <c r="C201" s="1" t="s">
        <v>96</v>
      </c>
      <c r="D201" s="1" t="s">
        <v>51</v>
      </c>
      <c r="E201" s="1" t="s">
        <v>539</v>
      </c>
      <c r="F201" t="s">
        <v>85</v>
      </c>
      <c r="G201" s="11" t="s">
        <v>85</v>
      </c>
      <c r="H201" t="s">
        <v>507</v>
      </c>
    </row>
    <row r="202" spans="1:8" hidden="1">
      <c r="A202" s="8" t="s">
        <v>533</v>
      </c>
      <c r="B202" s="1" t="s">
        <v>12</v>
      </c>
      <c r="C202" s="1" t="s">
        <v>98</v>
      </c>
      <c r="D202" s="1" t="s">
        <v>51</v>
      </c>
      <c r="E202" s="1" t="s">
        <v>540</v>
      </c>
      <c r="F202" t="s">
        <v>85</v>
      </c>
      <c r="G202" s="11" t="s">
        <v>85</v>
      </c>
      <c r="H202" t="s">
        <v>507</v>
      </c>
    </row>
    <row r="203" spans="1:8" hidden="1">
      <c r="A203" s="8" t="s">
        <v>533</v>
      </c>
      <c r="B203" s="1" t="s">
        <v>13</v>
      </c>
      <c r="C203" s="1" t="s">
        <v>72</v>
      </c>
      <c r="D203" s="1" t="s">
        <v>51</v>
      </c>
      <c r="E203" s="1" t="s">
        <v>541</v>
      </c>
      <c r="F203" t="s">
        <v>85</v>
      </c>
      <c r="G203" s="11" t="s">
        <v>85</v>
      </c>
      <c r="H203" t="s">
        <v>507</v>
      </c>
    </row>
    <row r="204" spans="1:8" hidden="1">
      <c r="A204" s="8" t="s">
        <v>533</v>
      </c>
      <c r="B204" s="1" t="s">
        <v>14</v>
      </c>
      <c r="C204" s="1" t="s">
        <v>101</v>
      </c>
      <c r="D204" s="1" t="s">
        <v>51</v>
      </c>
      <c r="E204" s="1" t="s">
        <v>542</v>
      </c>
      <c r="F204" t="s">
        <v>85</v>
      </c>
      <c r="G204" s="11" t="s">
        <v>85</v>
      </c>
      <c r="H204" t="s">
        <v>507</v>
      </c>
    </row>
    <row r="205" spans="1:8" hidden="1">
      <c r="A205" s="8" t="s">
        <v>533</v>
      </c>
      <c r="B205" s="1" t="s">
        <v>15</v>
      </c>
      <c r="C205" s="1" t="s">
        <v>103</v>
      </c>
      <c r="D205" s="1" t="s">
        <v>51</v>
      </c>
      <c r="E205" s="1" t="s">
        <v>543</v>
      </c>
      <c r="F205" t="s">
        <v>85</v>
      </c>
      <c r="G205" s="11" t="s">
        <v>85</v>
      </c>
      <c r="H205" t="s">
        <v>507</v>
      </c>
    </row>
    <row r="206" spans="1:8" hidden="1">
      <c r="A206" s="8" t="s">
        <v>533</v>
      </c>
      <c r="B206" s="1" t="s">
        <v>16</v>
      </c>
      <c r="C206" s="1" t="s">
        <v>105</v>
      </c>
      <c r="D206" s="1" t="s">
        <v>51</v>
      </c>
      <c r="E206" s="1" t="s">
        <v>544</v>
      </c>
      <c r="F206" t="s">
        <v>85</v>
      </c>
      <c r="G206" s="11" t="s">
        <v>85</v>
      </c>
      <c r="H206" t="s">
        <v>507</v>
      </c>
    </row>
    <row r="207" spans="1:8" hidden="1">
      <c r="A207" s="8" t="s">
        <v>533</v>
      </c>
      <c r="B207" s="1" t="s">
        <v>17</v>
      </c>
      <c r="C207" s="1" t="s">
        <v>107</v>
      </c>
      <c r="D207" s="1" t="s">
        <v>51</v>
      </c>
      <c r="E207" s="1" t="s">
        <v>545</v>
      </c>
      <c r="F207" t="s">
        <v>85</v>
      </c>
      <c r="G207" s="11" t="s">
        <v>85</v>
      </c>
      <c r="H207" t="s">
        <v>507</v>
      </c>
    </row>
    <row r="208" spans="1:8" hidden="1">
      <c r="A208" s="8" t="s">
        <v>533</v>
      </c>
      <c r="B208" s="1" t="s">
        <v>18</v>
      </c>
      <c r="C208" s="1" t="s">
        <v>109</v>
      </c>
      <c r="D208" s="1" t="s">
        <v>51</v>
      </c>
      <c r="E208" s="1" t="s">
        <v>546</v>
      </c>
      <c r="F208" t="s">
        <v>85</v>
      </c>
      <c r="G208" s="11" t="s">
        <v>85</v>
      </c>
      <c r="H208" t="s">
        <v>507</v>
      </c>
    </row>
    <row r="209" spans="1:8">
      <c r="A209" s="8" t="s">
        <v>533</v>
      </c>
      <c r="B209" s="1" t="s">
        <v>19</v>
      </c>
      <c r="C209" s="1" t="s">
        <v>111</v>
      </c>
      <c r="D209" s="1" t="s">
        <v>51</v>
      </c>
      <c r="E209" s="1" t="s">
        <v>547</v>
      </c>
      <c r="F209" s="22">
        <v>40628.589999999997</v>
      </c>
      <c r="G209" s="28" t="s">
        <v>85</v>
      </c>
      <c r="H209" t="s">
        <v>85</v>
      </c>
    </row>
    <row r="210" spans="1:8" hidden="1">
      <c r="A210" s="8" t="s">
        <v>533</v>
      </c>
      <c r="B210" s="1" t="s">
        <v>20</v>
      </c>
      <c r="C210" s="1" t="s">
        <v>113</v>
      </c>
      <c r="D210" s="1" t="s">
        <v>51</v>
      </c>
      <c r="E210" s="1" t="s">
        <v>548</v>
      </c>
      <c r="F210" t="s">
        <v>85</v>
      </c>
      <c r="G210" s="11" t="s">
        <v>85</v>
      </c>
      <c r="H210" t="s">
        <v>507</v>
      </c>
    </row>
    <row r="211" spans="1:8" hidden="1">
      <c r="A211" s="8" t="s">
        <v>533</v>
      </c>
      <c r="B211" s="1" t="s">
        <v>21</v>
      </c>
      <c r="C211" s="1" t="s">
        <v>115</v>
      </c>
      <c r="D211" s="1" t="s">
        <v>51</v>
      </c>
      <c r="E211" s="1" t="s">
        <v>549</v>
      </c>
      <c r="F211" t="s">
        <v>85</v>
      </c>
      <c r="G211" s="11" t="s">
        <v>85</v>
      </c>
      <c r="H211" t="s">
        <v>507</v>
      </c>
    </row>
    <row r="212" spans="1:8" hidden="1">
      <c r="A212" s="8" t="s">
        <v>533</v>
      </c>
      <c r="B212" s="1" t="s">
        <v>22</v>
      </c>
      <c r="C212" s="1" t="s">
        <v>117</v>
      </c>
      <c r="D212" s="1" t="s">
        <v>51</v>
      </c>
      <c r="E212" s="1" t="s">
        <v>550</v>
      </c>
      <c r="F212" t="s">
        <v>85</v>
      </c>
      <c r="G212" s="11" t="s">
        <v>85</v>
      </c>
      <c r="H212" t="s">
        <v>507</v>
      </c>
    </row>
    <row r="213" spans="1:8" hidden="1">
      <c r="E213" s="1"/>
      <c r="G213" s="11"/>
      <c r="H213" t="s">
        <v>507</v>
      </c>
    </row>
    <row r="214" spans="1:8" hidden="1">
      <c r="A214" s="8" t="s">
        <v>551</v>
      </c>
      <c r="B214" s="1" t="s">
        <v>6</v>
      </c>
      <c r="C214" s="1" t="s">
        <v>83</v>
      </c>
      <c r="D214" s="1" t="s">
        <v>77</v>
      </c>
      <c r="E214" s="1" t="s">
        <v>552</v>
      </c>
      <c r="F214" t="s">
        <v>85</v>
      </c>
      <c r="G214" s="11" t="s">
        <v>85</v>
      </c>
      <c r="H214" t="s">
        <v>507</v>
      </c>
    </row>
    <row r="215" spans="1:8" hidden="1">
      <c r="A215" s="8" t="s">
        <v>551</v>
      </c>
      <c r="B215" s="1" t="s">
        <v>23</v>
      </c>
      <c r="C215" s="1" t="s">
        <v>86</v>
      </c>
      <c r="D215" s="1" t="s">
        <v>77</v>
      </c>
      <c r="E215" s="1" t="s">
        <v>553</v>
      </c>
      <c r="F215" t="s">
        <v>85</v>
      </c>
      <c r="G215" s="11" t="s">
        <v>85</v>
      </c>
      <c r="H215" t="s">
        <v>507</v>
      </c>
    </row>
    <row r="216" spans="1:8" hidden="1">
      <c r="A216" s="8" t="s">
        <v>551</v>
      </c>
      <c r="B216" s="1" t="s">
        <v>7</v>
      </c>
      <c r="C216" s="1" t="s">
        <v>88</v>
      </c>
      <c r="D216" s="1" t="s">
        <v>77</v>
      </c>
      <c r="E216" s="1" t="s">
        <v>554</v>
      </c>
      <c r="F216" t="s">
        <v>85</v>
      </c>
      <c r="G216" s="11" t="s">
        <v>85</v>
      </c>
      <c r="H216" t="s">
        <v>507</v>
      </c>
    </row>
    <row r="217" spans="1:8" hidden="1">
      <c r="A217" s="8" t="s">
        <v>551</v>
      </c>
      <c r="B217" s="1" t="s">
        <v>8</v>
      </c>
      <c r="C217" s="1" t="s">
        <v>90</v>
      </c>
      <c r="D217" s="1" t="s">
        <v>77</v>
      </c>
      <c r="E217" s="1" t="s">
        <v>555</v>
      </c>
      <c r="F217" t="s">
        <v>85</v>
      </c>
      <c r="G217" s="11" t="s">
        <v>85</v>
      </c>
      <c r="H217" t="s">
        <v>507</v>
      </c>
    </row>
    <row r="218" spans="1:8" hidden="1">
      <c r="A218" s="8" t="s">
        <v>551</v>
      </c>
      <c r="B218" s="1" t="s">
        <v>9</v>
      </c>
      <c r="C218" s="1" t="s">
        <v>92</v>
      </c>
      <c r="D218" s="1" t="s">
        <v>77</v>
      </c>
      <c r="E218" s="1" t="s">
        <v>556</v>
      </c>
      <c r="F218" t="s">
        <v>85</v>
      </c>
      <c r="G218" s="11" t="s">
        <v>85</v>
      </c>
      <c r="H218" t="s">
        <v>507</v>
      </c>
    </row>
    <row r="219" spans="1:8" hidden="1">
      <c r="A219" s="8" t="s">
        <v>551</v>
      </c>
      <c r="B219" s="1" t="s">
        <v>10</v>
      </c>
      <c r="C219" s="1" t="s">
        <v>94</v>
      </c>
      <c r="D219" s="1" t="s">
        <v>77</v>
      </c>
      <c r="E219" s="1" t="s">
        <v>557</v>
      </c>
      <c r="F219" t="s">
        <v>85</v>
      </c>
      <c r="G219" s="11" t="s">
        <v>85</v>
      </c>
      <c r="H219" t="s">
        <v>507</v>
      </c>
    </row>
    <row r="220" spans="1:8" hidden="1">
      <c r="A220" s="8" t="s">
        <v>551</v>
      </c>
      <c r="B220" s="1" t="s">
        <v>11</v>
      </c>
      <c r="C220" s="1" t="s">
        <v>96</v>
      </c>
      <c r="D220" s="1" t="s">
        <v>77</v>
      </c>
      <c r="E220" s="1" t="s">
        <v>558</v>
      </c>
      <c r="F220" t="s">
        <v>85</v>
      </c>
      <c r="G220" s="11" t="s">
        <v>85</v>
      </c>
      <c r="H220" t="s">
        <v>507</v>
      </c>
    </row>
    <row r="221" spans="1:8" hidden="1">
      <c r="A221" s="8" t="s">
        <v>551</v>
      </c>
      <c r="B221" s="1" t="s">
        <v>12</v>
      </c>
      <c r="C221" s="1" t="s">
        <v>98</v>
      </c>
      <c r="D221" s="1" t="s">
        <v>77</v>
      </c>
      <c r="E221" s="1" t="s">
        <v>559</v>
      </c>
      <c r="F221" t="s">
        <v>85</v>
      </c>
      <c r="G221" s="11" t="s">
        <v>85</v>
      </c>
      <c r="H221" t="s">
        <v>507</v>
      </c>
    </row>
    <row r="222" spans="1:8" hidden="1">
      <c r="A222" s="8" t="s">
        <v>551</v>
      </c>
      <c r="B222" s="1" t="s">
        <v>13</v>
      </c>
      <c r="C222" s="1" t="s">
        <v>72</v>
      </c>
      <c r="D222" s="1" t="s">
        <v>77</v>
      </c>
      <c r="E222" s="1" t="s">
        <v>560</v>
      </c>
      <c r="F222" t="s">
        <v>85</v>
      </c>
      <c r="G222" s="11" t="s">
        <v>85</v>
      </c>
      <c r="H222" t="s">
        <v>507</v>
      </c>
    </row>
    <row r="223" spans="1:8" hidden="1">
      <c r="A223" s="8" t="s">
        <v>551</v>
      </c>
      <c r="B223" s="1" t="s">
        <v>14</v>
      </c>
      <c r="C223" s="1" t="s">
        <v>101</v>
      </c>
      <c r="D223" s="1" t="s">
        <v>77</v>
      </c>
      <c r="E223" s="1" t="s">
        <v>561</v>
      </c>
      <c r="F223" t="s">
        <v>85</v>
      </c>
      <c r="G223" s="11" t="s">
        <v>85</v>
      </c>
      <c r="H223" t="s">
        <v>507</v>
      </c>
    </row>
    <row r="224" spans="1:8" hidden="1">
      <c r="A224" s="8" t="s">
        <v>551</v>
      </c>
      <c r="B224" s="1" t="s">
        <v>15</v>
      </c>
      <c r="C224" s="1" t="s">
        <v>103</v>
      </c>
      <c r="D224" s="1" t="s">
        <v>77</v>
      </c>
      <c r="E224" s="1" t="s">
        <v>562</v>
      </c>
      <c r="F224" t="s">
        <v>85</v>
      </c>
      <c r="G224" s="11" t="s">
        <v>85</v>
      </c>
      <c r="H224" t="s">
        <v>507</v>
      </c>
    </row>
    <row r="225" spans="1:8" hidden="1">
      <c r="A225" s="8" t="s">
        <v>551</v>
      </c>
      <c r="B225" s="1" t="s">
        <v>16</v>
      </c>
      <c r="C225" s="1" t="s">
        <v>105</v>
      </c>
      <c r="D225" s="1" t="s">
        <v>77</v>
      </c>
      <c r="E225" s="1" t="s">
        <v>563</v>
      </c>
      <c r="F225" t="s">
        <v>85</v>
      </c>
      <c r="G225" s="11" t="s">
        <v>85</v>
      </c>
      <c r="H225" t="s">
        <v>507</v>
      </c>
    </row>
    <row r="226" spans="1:8" hidden="1">
      <c r="A226" s="8" t="s">
        <v>551</v>
      </c>
      <c r="B226" s="1" t="s">
        <v>17</v>
      </c>
      <c r="C226" s="1" t="s">
        <v>107</v>
      </c>
      <c r="D226" s="1" t="s">
        <v>77</v>
      </c>
      <c r="E226" s="1" t="s">
        <v>564</v>
      </c>
      <c r="F226" t="s">
        <v>85</v>
      </c>
      <c r="G226" s="11" t="s">
        <v>85</v>
      </c>
      <c r="H226" t="s">
        <v>507</v>
      </c>
    </row>
    <row r="227" spans="1:8" hidden="1">
      <c r="A227" s="8" t="s">
        <v>551</v>
      </c>
      <c r="B227" s="1" t="s">
        <v>18</v>
      </c>
      <c r="C227" s="1" t="s">
        <v>109</v>
      </c>
      <c r="D227" s="1" t="s">
        <v>77</v>
      </c>
      <c r="E227" s="1" t="s">
        <v>565</v>
      </c>
      <c r="F227" t="s">
        <v>85</v>
      </c>
      <c r="G227" s="11" t="s">
        <v>85</v>
      </c>
      <c r="H227" t="s">
        <v>507</v>
      </c>
    </row>
    <row r="228" spans="1:8" hidden="1">
      <c r="A228" s="8" t="s">
        <v>551</v>
      </c>
      <c r="B228" s="1" t="s">
        <v>19</v>
      </c>
      <c r="C228" s="1" t="s">
        <v>111</v>
      </c>
      <c r="D228" s="1" t="s">
        <v>77</v>
      </c>
      <c r="E228" s="1" t="s">
        <v>566</v>
      </c>
      <c r="F228" t="s">
        <v>85</v>
      </c>
      <c r="G228" s="11" t="s">
        <v>85</v>
      </c>
      <c r="H228" t="s">
        <v>507</v>
      </c>
    </row>
    <row r="229" spans="1:8" hidden="1">
      <c r="A229" s="8" t="s">
        <v>551</v>
      </c>
      <c r="B229" s="1" t="s">
        <v>20</v>
      </c>
      <c r="C229" s="1" t="s">
        <v>113</v>
      </c>
      <c r="D229" s="1" t="s">
        <v>77</v>
      </c>
      <c r="E229" s="1" t="s">
        <v>567</v>
      </c>
      <c r="F229" t="s">
        <v>85</v>
      </c>
      <c r="G229" s="11" t="s">
        <v>85</v>
      </c>
      <c r="H229" t="s">
        <v>507</v>
      </c>
    </row>
    <row r="230" spans="1:8" hidden="1">
      <c r="A230" s="8" t="s">
        <v>551</v>
      </c>
      <c r="B230" s="1" t="s">
        <v>21</v>
      </c>
      <c r="C230" s="1" t="s">
        <v>115</v>
      </c>
      <c r="D230" s="1" t="s">
        <v>77</v>
      </c>
      <c r="E230" s="1" t="s">
        <v>568</v>
      </c>
      <c r="F230" t="s">
        <v>85</v>
      </c>
      <c r="G230" s="11" t="s">
        <v>85</v>
      </c>
      <c r="H230" t="s">
        <v>507</v>
      </c>
    </row>
    <row r="231" spans="1:8" hidden="1">
      <c r="A231" s="8" t="s">
        <v>551</v>
      </c>
      <c r="B231" s="1" t="s">
        <v>22</v>
      </c>
      <c r="C231" s="1" t="s">
        <v>117</v>
      </c>
      <c r="D231" s="1" t="s">
        <v>77</v>
      </c>
      <c r="E231" s="1" t="s">
        <v>569</v>
      </c>
      <c r="F231" t="s">
        <v>85</v>
      </c>
      <c r="G231" s="11" t="s">
        <v>85</v>
      </c>
      <c r="H231" t="s">
        <v>507</v>
      </c>
    </row>
    <row r="232" spans="1:8" hidden="1">
      <c r="E232" s="1"/>
      <c r="G232" s="11"/>
      <c r="H232" t="s">
        <v>507</v>
      </c>
    </row>
    <row r="233" spans="1:8" hidden="1">
      <c r="A233" s="8" t="s">
        <v>570</v>
      </c>
      <c r="B233" s="1" t="s">
        <v>6</v>
      </c>
      <c r="C233" s="1" t="s">
        <v>83</v>
      </c>
      <c r="D233" s="1" t="s">
        <v>52</v>
      </c>
      <c r="E233" s="1" t="s">
        <v>571</v>
      </c>
      <c r="F233" t="s">
        <v>85</v>
      </c>
      <c r="G233" s="11" t="s">
        <v>85</v>
      </c>
      <c r="H233" t="s">
        <v>507</v>
      </c>
    </row>
    <row r="234" spans="1:8" hidden="1">
      <c r="A234" s="8" t="s">
        <v>570</v>
      </c>
      <c r="B234" s="1" t="s">
        <v>23</v>
      </c>
      <c r="C234" s="1" t="s">
        <v>86</v>
      </c>
      <c r="D234" s="1" t="s">
        <v>52</v>
      </c>
      <c r="E234" s="1" t="s">
        <v>572</v>
      </c>
      <c r="F234" t="s">
        <v>85</v>
      </c>
      <c r="G234" s="11" t="s">
        <v>85</v>
      </c>
      <c r="H234" t="s">
        <v>507</v>
      </c>
    </row>
    <row r="235" spans="1:8">
      <c r="A235" s="8" t="s">
        <v>570</v>
      </c>
      <c r="B235" s="1" t="s">
        <v>7</v>
      </c>
      <c r="C235" s="1" t="s">
        <v>88</v>
      </c>
      <c r="D235" s="1" t="s">
        <v>52</v>
      </c>
      <c r="E235" s="1" t="s">
        <v>573</v>
      </c>
      <c r="F235" s="22">
        <v>0.12000000000080036</v>
      </c>
      <c r="G235" s="28" t="s">
        <v>85</v>
      </c>
      <c r="H235" t="s">
        <v>85</v>
      </c>
    </row>
    <row r="236" spans="1:8" hidden="1">
      <c r="A236" s="8" t="s">
        <v>570</v>
      </c>
      <c r="B236" s="1" t="s">
        <v>8</v>
      </c>
      <c r="C236" s="1" t="s">
        <v>90</v>
      </c>
      <c r="D236" s="1" t="s">
        <v>52</v>
      </c>
      <c r="E236" s="1" t="s">
        <v>574</v>
      </c>
      <c r="F236" t="s">
        <v>85</v>
      </c>
      <c r="G236" s="11" t="s">
        <v>85</v>
      </c>
      <c r="H236" t="s">
        <v>507</v>
      </c>
    </row>
    <row r="237" spans="1:8" hidden="1">
      <c r="A237" s="8" t="s">
        <v>570</v>
      </c>
      <c r="B237" s="1" t="s">
        <v>9</v>
      </c>
      <c r="C237" s="1" t="s">
        <v>92</v>
      </c>
      <c r="D237" s="1" t="s">
        <v>52</v>
      </c>
      <c r="E237" s="1" t="s">
        <v>575</v>
      </c>
      <c r="F237" t="s">
        <v>85</v>
      </c>
      <c r="G237" s="11" t="s">
        <v>85</v>
      </c>
      <c r="H237" t="s">
        <v>507</v>
      </c>
    </row>
    <row r="238" spans="1:8">
      <c r="A238" s="8" t="s">
        <v>570</v>
      </c>
      <c r="B238" s="1" t="s">
        <v>10</v>
      </c>
      <c r="C238" s="1" t="s">
        <v>94</v>
      </c>
      <c r="D238" s="1" t="s">
        <v>52</v>
      </c>
      <c r="E238" s="1" t="s">
        <v>576</v>
      </c>
      <c r="F238" s="22">
        <v>0.1499999999996362</v>
      </c>
      <c r="G238" s="28" t="s">
        <v>85</v>
      </c>
      <c r="H238" t="s">
        <v>85</v>
      </c>
    </row>
    <row r="239" spans="1:8" hidden="1">
      <c r="A239" s="8" t="s">
        <v>570</v>
      </c>
      <c r="B239" s="1" t="s">
        <v>11</v>
      </c>
      <c r="C239" s="1" t="s">
        <v>96</v>
      </c>
      <c r="D239" s="1" t="s">
        <v>52</v>
      </c>
      <c r="E239" s="1" t="s">
        <v>577</v>
      </c>
      <c r="F239" t="s">
        <v>85</v>
      </c>
      <c r="G239" s="11" t="s">
        <v>85</v>
      </c>
      <c r="H239" t="s">
        <v>507</v>
      </c>
    </row>
    <row r="240" spans="1:8" hidden="1">
      <c r="A240" s="8" t="s">
        <v>570</v>
      </c>
      <c r="B240" s="1" t="s">
        <v>12</v>
      </c>
      <c r="C240" s="1" t="s">
        <v>98</v>
      </c>
      <c r="D240" s="1" t="s">
        <v>52</v>
      </c>
      <c r="E240" s="1" t="s">
        <v>578</v>
      </c>
      <c r="F240" t="s">
        <v>85</v>
      </c>
      <c r="G240" s="11" t="s">
        <v>85</v>
      </c>
      <c r="H240" t="s">
        <v>507</v>
      </c>
    </row>
    <row r="241" spans="1:8">
      <c r="A241" s="8" t="s">
        <v>570</v>
      </c>
      <c r="B241" s="1" t="s">
        <v>13</v>
      </c>
      <c r="C241" s="1" t="s">
        <v>72</v>
      </c>
      <c r="D241" s="1" t="s">
        <v>52</v>
      </c>
      <c r="E241" s="1" t="s">
        <v>579</v>
      </c>
      <c r="F241" s="22" t="s">
        <v>85</v>
      </c>
      <c r="G241" s="28">
        <v>0.26000000000931323</v>
      </c>
      <c r="H241" t="s">
        <v>85</v>
      </c>
    </row>
    <row r="242" spans="1:8" hidden="1">
      <c r="A242" s="8" t="s">
        <v>570</v>
      </c>
      <c r="B242" s="1" t="s">
        <v>14</v>
      </c>
      <c r="C242" s="1" t="s">
        <v>101</v>
      </c>
      <c r="D242" s="1" t="s">
        <v>52</v>
      </c>
      <c r="E242" s="1" t="s">
        <v>580</v>
      </c>
      <c r="F242" t="s">
        <v>85</v>
      </c>
      <c r="G242" s="11" t="s">
        <v>85</v>
      </c>
      <c r="H242" t="s">
        <v>507</v>
      </c>
    </row>
    <row r="243" spans="1:8">
      <c r="A243" s="8" t="s">
        <v>570</v>
      </c>
      <c r="B243" s="1" t="s">
        <v>15</v>
      </c>
      <c r="C243" s="1" t="s">
        <v>103</v>
      </c>
      <c r="D243" s="1" t="s">
        <v>52</v>
      </c>
      <c r="E243" s="1" t="s">
        <v>581</v>
      </c>
      <c r="F243" s="22" t="s">
        <v>85</v>
      </c>
      <c r="G243" s="28">
        <v>0.19000000000232831</v>
      </c>
      <c r="H243" t="s">
        <v>85</v>
      </c>
    </row>
    <row r="244" spans="1:8" hidden="1">
      <c r="A244" s="8" t="s">
        <v>570</v>
      </c>
      <c r="B244" s="1" t="s">
        <v>16</v>
      </c>
      <c r="C244" s="1" t="s">
        <v>105</v>
      </c>
      <c r="D244" s="1" t="s">
        <v>52</v>
      </c>
      <c r="E244" s="1" t="s">
        <v>582</v>
      </c>
      <c r="F244" t="s">
        <v>85</v>
      </c>
      <c r="G244" s="11" t="s">
        <v>85</v>
      </c>
      <c r="H244" t="s">
        <v>507</v>
      </c>
    </row>
    <row r="245" spans="1:8" hidden="1">
      <c r="A245" s="8" t="s">
        <v>570</v>
      </c>
      <c r="B245" s="1" t="s">
        <v>17</v>
      </c>
      <c r="C245" s="1" t="s">
        <v>107</v>
      </c>
      <c r="D245" s="1" t="s">
        <v>52</v>
      </c>
      <c r="E245" s="1" t="s">
        <v>583</v>
      </c>
      <c r="F245" t="s">
        <v>85</v>
      </c>
      <c r="G245" s="11" t="s">
        <v>85</v>
      </c>
      <c r="H245" t="s">
        <v>507</v>
      </c>
    </row>
    <row r="246" spans="1:8" hidden="1">
      <c r="A246" s="8" t="s">
        <v>570</v>
      </c>
      <c r="B246" s="1" t="s">
        <v>18</v>
      </c>
      <c r="C246" s="1" t="s">
        <v>109</v>
      </c>
      <c r="D246" s="1" t="s">
        <v>52</v>
      </c>
      <c r="E246" s="1" t="s">
        <v>584</v>
      </c>
      <c r="F246" t="s">
        <v>85</v>
      </c>
      <c r="G246" s="11" t="s">
        <v>85</v>
      </c>
      <c r="H246" t="s">
        <v>507</v>
      </c>
    </row>
    <row r="247" spans="1:8">
      <c r="A247" s="8" t="s">
        <v>570</v>
      </c>
      <c r="B247" s="1" t="s">
        <v>19</v>
      </c>
      <c r="C247" s="1" t="s">
        <v>111</v>
      </c>
      <c r="D247" s="1" t="s">
        <v>52</v>
      </c>
      <c r="E247" s="1" t="s">
        <v>585</v>
      </c>
      <c r="F247" s="22" t="s">
        <v>85</v>
      </c>
      <c r="G247" s="28">
        <v>38482.81</v>
      </c>
      <c r="H247" t="s">
        <v>85</v>
      </c>
    </row>
    <row r="248" spans="1:8">
      <c r="A248" s="8" t="s">
        <v>570</v>
      </c>
      <c r="B248" s="1" t="s">
        <v>20</v>
      </c>
      <c r="C248" s="1" t="s">
        <v>113</v>
      </c>
      <c r="D248" s="1" t="s">
        <v>52</v>
      </c>
      <c r="E248" s="1" t="s">
        <v>586</v>
      </c>
      <c r="F248" s="22">
        <v>0.48000000000320142</v>
      </c>
      <c r="G248" s="28" t="s">
        <v>85</v>
      </c>
      <c r="H248" t="s">
        <v>85</v>
      </c>
    </row>
    <row r="249" spans="1:8">
      <c r="A249" s="8" t="s">
        <v>570</v>
      </c>
      <c r="B249" s="1" t="s">
        <v>21</v>
      </c>
      <c r="C249" s="1" t="s">
        <v>115</v>
      </c>
      <c r="D249" s="1" t="s">
        <v>52</v>
      </c>
      <c r="E249" s="1" t="s">
        <v>587</v>
      </c>
      <c r="F249" s="22">
        <v>0.11000000000058208</v>
      </c>
      <c r="G249" s="28" t="s">
        <v>85</v>
      </c>
      <c r="H249" t="s">
        <v>85</v>
      </c>
    </row>
    <row r="250" spans="1:8">
      <c r="A250" s="8" t="s">
        <v>570</v>
      </c>
      <c r="B250" s="1" t="s">
        <v>22</v>
      </c>
      <c r="C250" s="1" t="s">
        <v>117</v>
      </c>
      <c r="D250" s="1" t="s">
        <v>52</v>
      </c>
      <c r="E250" s="1" t="s">
        <v>588</v>
      </c>
      <c r="F250" s="22" t="s">
        <v>85</v>
      </c>
      <c r="G250" s="28">
        <v>380</v>
      </c>
      <c r="H250" t="s">
        <v>85</v>
      </c>
    </row>
    <row r="251" spans="1:8" hidden="1">
      <c r="E251" s="1"/>
      <c r="G251" s="11"/>
      <c r="H251" t="s">
        <v>507</v>
      </c>
    </row>
    <row r="252" spans="1:8" hidden="1">
      <c r="A252" s="8" t="s">
        <v>589</v>
      </c>
      <c r="B252" s="1" t="s">
        <v>6</v>
      </c>
      <c r="C252" s="1" t="s">
        <v>83</v>
      </c>
      <c r="D252" s="1" t="s">
        <v>54</v>
      </c>
      <c r="E252" s="1" t="s">
        <v>590</v>
      </c>
      <c r="F252" t="s">
        <v>85</v>
      </c>
      <c r="G252" s="11" t="s">
        <v>85</v>
      </c>
      <c r="H252" t="s">
        <v>507</v>
      </c>
    </row>
    <row r="253" spans="1:8" hidden="1">
      <c r="A253" s="8" t="s">
        <v>589</v>
      </c>
      <c r="B253" s="1" t="s">
        <v>23</v>
      </c>
      <c r="C253" s="1" t="s">
        <v>86</v>
      </c>
      <c r="D253" s="1" t="s">
        <v>54</v>
      </c>
      <c r="E253" s="1" t="s">
        <v>591</v>
      </c>
      <c r="F253" t="s">
        <v>85</v>
      </c>
      <c r="G253" s="11" t="s">
        <v>85</v>
      </c>
      <c r="H253" t="s">
        <v>507</v>
      </c>
    </row>
    <row r="254" spans="1:8" hidden="1">
      <c r="A254" s="8" t="s">
        <v>589</v>
      </c>
      <c r="B254" s="1" t="s">
        <v>7</v>
      </c>
      <c r="C254" s="1" t="s">
        <v>88</v>
      </c>
      <c r="D254" s="1" t="s">
        <v>54</v>
      </c>
      <c r="E254" s="1" t="s">
        <v>592</v>
      </c>
      <c r="F254" t="s">
        <v>85</v>
      </c>
      <c r="G254" s="11" t="s">
        <v>85</v>
      </c>
      <c r="H254" t="s">
        <v>507</v>
      </c>
    </row>
    <row r="255" spans="1:8" hidden="1">
      <c r="A255" s="8" t="s">
        <v>589</v>
      </c>
      <c r="B255" s="1" t="s">
        <v>8</v>
      </c>
      <c r="C255" s="1" t="s">
        <v>90</v>
      </c>
      <c r="D255" s="1" t="s">
        <v>54</v>
      </c>
      <c r="E255" s="1" t="s">
        <v>593</v>
      </c>
      <c r="F255" t="s">
        <v>85</v>
      </c>
      <c r="G255" s="11" t="s">
        <v>85</v>
      </c>
      <c r="H255" t="s">
        <v>507</v>
      </c>
    </row>
    <row r="256" spans="1:8" hidden="1">
      <c r="A256" s="8" t="s">
        <v>589</v>
      </c>
      <c r="B256" s="1" t="s">
        <v>9</v>
      </c>
      <c r="C256" s="1" t="s">
        <v>92</v>
      </c>
      <c r="D256" s="1" t="s">
        <v>54</v>
      </c>
      <c r="E256" s="1" t="s">
        <v>594</v>
      </c>
      <c r="F256" t="s">
        <v>85</v>
      </c>
      <c r="G256" s="11" t="s">
        <v>85</v>
      </c>
      <c r="H256" t="s">
        <v>507</v>
      </c>
    </row>
    <row r="257" spans="1:8" hidden="1">
      <c r="A257" s="8" t="s">
        <v>589</v>
      </c>
      <c r="B257" s="1" t="s">
        <v>10</v>
      </c>
      <c r="C257" s="1" t="s">
        <v>94</v>
      </c>
      <c r="D257" s="1" t="s">
        <v>54</v>
      </c>
      <c r="E257" s="1" t="s">
        <v>595</v>
      </c>
      <c r="F257" t="s">
        <v>85</v>
      </c>
      <c r="G257" s="11" t="s">
        <v>85</v>
      </c>
      <c r="H257" t="s">
        <v>507</v>
      </c>
    </row>
    <row r="258" spans="1:8" hidden="1">
      <c r="A258" s="8" t="s">
        <v>589</v>
      </c>
      <c r="B258" s="1" t="s">
        <v>11</v>
      </c>
      <c r="C258" s="1" t="s">
        <v>96</v>
      </c>
      <c r="D258" s="1" t="s">
        <v>54</v>
      </c>
      <c r="E258" s="1" t="s">
        <v>596</v>
      </c>
      <c r="F258" t="s">
        <v>85</v>
      </c>
      <c r="G258" s="11" t="s">
        <v>85</v>
      </c>
      <c r="H258" t="s">
        <v>507</v>
      </c>
    </row>
    <row r="259" spans="1:8" hidden="1">
      <c r="A259" s="8" t="s">
        <v>589</v>
      </c>
      <c r="B259" s="1" t="s">
        <v>12</v>
      </c>
      <c r="C259" s="1" t="s">
        <v>98</v>
      </c>
      <c r="D259" s="1" t="s">
        <v>54</v>
      </c>
      <c r="E259" s="1" t="s">
        <v>597</v>
      </c>
      <c r="F259" t="s">
        <v>85</v>
      </c>
      <c r="G259" s="11" t="s">
        <v>85</v>
      </c>
      <c r="H259" t="s">
        <v>507</v>
      </c>
    </row>
    <row r="260" spans="1:8" hidden="1">
      <c r="A260" s="8" t="s">
        <v>589</v>
      </c>
      <c r="B260" s="1" t="s">
        <v>13</v>
      </c>
      <c r="C260" s="1" t="s">
        <v>72</v>
      </c>
      <c r="D260" s="1" t="s">
        <v>54</v>
      </c>
      <c r="E260" s="1" t="s">
        <v>598</v>
      </c>
      <c r="F260" t="s">
        <v>85</v>
      </c>
      <c r="G260" s="11" t="s">
        <v>85</v>
      </c>
      <c r="H260" t="s">
        <v>507</v>
      </c>
    </row>
    <row r="261" spans="1:8" hidden="1">
      <c r="A261" s="8" t="s">
        <v>589</v>
      </c>
      <c r="B261" s="1" t="s">
        <v>14</v>
      </c>
      <c r="C261" s="1" t="s">
        <v>101</v>
      </c>
      <c r="D261" s="1" t="s">
        <v>54</v>
      </c>
      <c r="E261" s="1" t="s">
        <v>599</v>
      </c>
      <c r="F261" t="s">
        <v>85</v>
      </c>
      <c r="G261" s="11" t="s">
        <v>85</v>
      </c>
      <c r="H261" t="s">
        <v>507</v>
      </c>
    </row>
    <row r="262" spans="1:8" hidden="1">
      <c r="A262" s="8" t="s">
        <v>589</v>
      </c>
      <c r="B262" s="1" t="s">
        <v>15</v>
      </c>
      <c r="C262" s="1" t="s">
        <v>103</v>
      </c>
      <c r="D262" s="1" t="s">
        <v>54</v>
      </c>
      <c r="E262" s="1" t="s">
        <v>600</v>
      </c>
      <c r="F262" t="s">
        <v>85</v>
      </c>
      <c r="G262" s="11" t="s">
        <v>85</v>
      </c>
      <c r="H262" t="s">
        <v>507</v>
      </c>
    </row>
    <row r="263" spans="1:8" hidden="1">
      <c r="A263" s="8" t="s">
        <v>589</v>
      </c>
      <c r="B263" s="1" t="s">
        <v>16</v>
      </c>
      <c r="C263" s="1" t="s">
        <v>105</v>
      </c>
      <c r="D263" s="1" t="s">
        <v>54</v>
      </c>
      <c r="E263" s="1" t="s">
        <v>601</v>
      </c>
      <c r="F263" t="s">
        <v>85</v>
      </c>
      <c r="G263" s="11" t="s">
        <v>85</v>
      </c>
      <c r="H263" t="s">
        <v>507</v>
      </c>
    </row>
    <row r="264" spans="1:8" hidden="1">
      <c r="A264" s="8" t="s">
        <v>589</v>
      </c>
      <c r="B264" s="1" t="s">
        <v>17</v>
      </c>
      <c r="C264" s="1" t="s">
        <v>107</v>
      </c>
      <c r="D264" s="1" t="s">
        <v>54</v>
      </c>
      <c r="E264" s="1" t="s">
        <v>602</v>
      </c>
      <c r="F264" t="s">
        <v>85</v>
      </c>
      <c r="G264" s="11" t="s">
        <v>85</v>
      </c>
      <c r="H264" t="s">
        <v>507</v>
      </c>
    </row>
    <row r="265" spans="1:8" hidden="1">
      <c r="A265" s="8" t="s">
        <v>589</v>
      </c>
      <c r="B265" s="1" t="s">
        <v>18</v>
      </c>
      <c r="C265" s="1" t="s">
        <v>109</v>
      </c>
      <c r="D265" s="1" t="s">
        <v>54</v>
      </c>
      <c r="E265" s="1" t="s">
        <v>603</v>
      </c>
      <c r="F265" t="s">
        <v>85</v>
      </c>
      <c r="G265" s="11" t="s">
        <v>85</v>
      </c>
      <c r="H265" t="s">
        <v>507</v>
      </c>
    </row>
    <row r="266" spans="1:8" hidden="1">
      <c r="A266" s="8" t="s">
        <v>589</v>
      </c>
      <c r="B266" s="1" t="s">
        <v>19</v>
      </c>
      <c r="C266" s="1" t="s">
        <v>111</v>
      </c>
      <c r="D266" s="1" t="s">
        <v>54</v>
      </c>
      <c r="E266" s="1" t="s">
        <v>604</v>
      </c>
      <c r="F266" t="s">
        <v>85</v>
      </c>
      <c r="G266" s="11" t="s">
        <v>85</v>
      </c>
      <c r="H266" t="s">
        <v>507</v>
      </c>
    </row>
    <row r="267" spans="1:8" hidden="1">
      <c r="A267" s="8" t="s">
        <v>589</v>
      </c>
      <c r="B267" s="1" t="s">
        <v>20</v>
      </c>
      <c r="C267" s="1" t="s">
        <v>113</v>
      </c>
      <c r="D267" s="1" t="s">
        <v>54</v>
      </c>
      <c r="E267" s="1" t="s">
        <v>605</v>
      </c>
      <c r="F267" t="s">
        <v>85</v>
      </c>
      <c r="G267" s="11" t="s">
        <v>85</v>
      </c>
      <c r="H267" t="s">
        <v>507</v>
      </c>
    </row>
    <row r="268" spans="1:8" hidden="1">
      <c r="A268" s="8" t="s">
        <v>589</v>
      </c>
      <c r="B268" s="1" t="s">
        <v>21</v>
      </c>
      <c r="C268" s="1" t="s">
        <v>115</v>
      </c>
      <c r="D268" s="1" t="s">
        <v>54</v>
      </c>
      <c r="E268" s="1" t="s">
        <v>606</v>
      </c>
      <c r="F268" t="s">
        <v>85</v>
      </c>
      <c r="G268" s="11" t="s">
        <v>85</v>
      </c>
      <c r="H268" t="s">
        <v>507</v>
      </c>
    </row>
    <row r="269" spans="1:8" hidden="1">
      <c r="A269" s="8" t="s">
        <v>589</v>
      </c>
      <c r="B269" s="1" t="s">
        <v>22</v>
      </c>
      <c r="C269" s="1" t="s">
        <v>117</v>
      </c>
      <c r="D269" s="1" t="s">
        <v>54</v>
      </c>
      <c r="E269" s="1" t="s">
        <v>607</v>
      </c>
      <c r="F269" t="s">
        <v>85</v>
      </c>
      <c r="G269" s="11" t="s">
        <v>85</v>
      </c>
      <c r="H269" t="s">
        <v>507</v>
      </c>
    </row>
    <row r="270" spans="1:8" hidden="1">
      <c r="E270" s="1"/>
      <c r="G270" s="11"/>
      <c r="H270" t="s">
        <v>507</v>
      </c>
    </row>
    <row r="271" spans="1:8">
      <c r="A271" s="8" t="s">
        <v>608</v>
      </c>
      <c r="B271" s="1" t="s">
        <v>6</v>
      </c>
      <c r="C271" s="1" t="s">
        <v>83</v>
      </c>
      <c r="D271" s="1" t="s">
        <v>56</v>
      </c>
      <c r="E271" s="1" t="s">
        <v>609</v>
      </c>
      <c r="F271" s="22" t="s">
        <v>85</v>
      </c>
      <c r="G271" s="28">
        <v>0.3500000000003638</v>
      </c>
      <c r="H271" t="s">
        <v>85</v>
      </c>
    </row>
    <row r="272" spans="1:8">
      <c r="A272" s="8" t="s">
        <v>608</v>
      </c>
      <c r="B272" s="1" t="s">
        <v>23</v>
      </c>
      <c r="C272" s="1" t="s">
        <v>86</v>
      </c>
      <c r="D272" s="1" t="s">
        <v>56</v>
      </c>
      <c r="E272" s="1" t="s">
        <v>610</v>
      </c>
      <c r="F272" s="22">
        <v>0.13000000000101863</v>
      </c>
      <c r="G272" s="28" t="s">
        <v>85</v>
      </c>
      <c r="H272" t="s">
        <v>85</v>
      </c>
    </row>
    <row r="273" spans="1:8">
      <c r="A273" s="8" t="s">
        <v>608</v>
      </c>
      <c r="B273" s="1" t="s">
        <v>7</v>
      </c>
      <c r="C273" s="1" t="s">
        <v>88</v>
      </c>
      <c r="D273" s="1" t="s">
        <v>56</v>
      </c>
      <c r="E273" s="1" t="s">
        <v>611</v>
      </c>
      <c r="F273" s="22">
        <v>3456.07</v>
      </c>
      <c r="G273" s="28" t="s">
        <v>85</v>
      </c>
      <c r="H273" t="s">
        <v>85</v>
      </c>
    </row>
    <row r="274" spans="1:8" hidden="1">
      <c r="A274" s="8" t="s">
        <v>608</v>
      </c>
      <c r="B274" s="1" t="s">
        <v>8</v>
      </c>
      <c r="C274" s="1" t="s">
        <v>90</v>
      </c>
      <c r="D274" s="1" t="s">
        <v>56</v>
      </c>
      <c r="E274" s="1" t="s">
        <v>612</v>
      </c>
      <c r="F274" t="s">
        <v>85</v>
      </c>
      <c r="G274" s="11" t="s">
        <v>85</v>
      </c>
      <c r="H274" t="s">
        <v>507</v>
      </c>
    </row>
    <row r="275" spans="1:8">
      <c r="A275" s="8" t="s">
        <v>608</v>
      </c>
      <c r="B275" s="1" t="s">
        <v>9</v>
      </c>
      <c r="C275" s="1" t="s">
        <v>92</v>
      </c>
      <c r="D275" s="1" t="s">
        <v>56</v>
      </c>
      <c r="E275" s="1" t="s">
        <v>613</v>
      </c>
      <c r="F275" s="22">
        <v>0.3999999999996362</v>
      </c>
      <c r="G275" s="28" t="s">
        <v>85</v>
      </c>
      <c r="H275" t="s">
        <v>85</v>
      </c>
    </row>
    <row r="276" spans="1:8" hidden="1">
      <c r="A276" s="8" t="s">
        <v>608</v>
      </c>
      <c r="B276" s="1" t="s">
        <v>10</v>
      </c>
      <c r="C276" s="1" t="s">
        <v>94</v>
      </c>
      <c r="D276" s="1" t="s">
        <v>56</v>
      </c>
      <c r="E276" s="1" t="s">
        <v>614</v>
      </c>
      <c r="F276" t="s">
        <v>85</v>
      </c>
      <c r="G276" s="11" t="s">
        <v>85</v>
      </c>
      <c r="H276" t="s">
        <v>507</v>
      </c>
    </row>
    <row r="277" spans="1:8">
      <c r="A277" s="8" t="s">
        <v>608</v>
      </c>
      <c r="B277" s="1" t="s">
        <v>11</v>
      </c>
      <c r="C277" s="1" t="s">
        <v>96</v>
      </c>
      <c r="D277" s="1" t="s">
        <v>56</v>
      </c>
      <c r="E277" s="1" t="s">
        <v>615</v>
      </c>
      <c r="F277" s="22" t="s">
        <v>85</v>
      </c>
      <c r="G277" s="28">
        <v>1812.7599999999948</v>
      </c>
      <c r="H277" t="s">
        <v>85</v>
      </c>
    </row>
    <row r="278" spans="1:8">
      <c r="A278" s="8" t="s">
        <v>608</v>
      </c>
      <c r="B278" s="1" t="s">
        <v>12</v>
      </c>
      <c r="C278" s="1" t="s">
        <v>98</v>
      </c>
      <c r="D278" s="1" t="s">
        <v>56</v>
      </c>
      <c r="E278" s="1" t="s">
        <v>616</v>
      </c>
      <c r="F278" s="22" t="s">
        <v>85</v>
      </c>
      <c r="G278" s="28">
        <v>0.22000000000116415</v>
      </c>
      <c r="H278" t="s">
        <v>85</v>
      </c>
    </row>
    <row r="279" spans="1:8">
      <c r="A279" s="8" t="s">
        <v>608</v>
      </c>
      <c r="B279" s="1" t="s">
        <v>13</v>
      </c>
      <c r="C279" s="1" t="s">
        <v>72</v>
      </c>
      <c r="D279" s="1" t="s">
        <v>56</v>
      </c>
      <c r="E279" s="1" t="s">
        <v>617</v>
      </c>
      <c r="F279" s="22" t="s">
        <v>85</v>
      </c>
      <c r="G279" s="28">
        <v>0.31000000005587935</v>
      </c>
      <c r="H279" t="s">
        <v>85</v>
      </c>
    </row>
    <row r="280" spans="1:8" hidden="1">
      <c r="A280" s="8" t="s">
        <v>608</v>
      </c>
      <c r="B280" s="1" t="s">
        <v>14</v>
      </c>
      <c r="C280" s="1" t="s">
        <v>101</v>
      </c>
      <c r="D280" s="1" t="s">
        <v>56</v>
      </c>
      <c r="E280" s="1" t="s">
        <v>618</v>
      </c>
      <c r="F280" t="s">
        <v>85</v>
      </c>
      <c r="G280" s="11" t="s">
        <v>85</v>
      </c>
      <c r="H280" t="s">
        <v>507</v>
      </c>
    </row>
    <row r="281" spans="1:8">
      <c r="A281" s="8" t="s">
        <v>608</v>
      </c>
      <c r="B281" s="1" t="s">
        <v>15</v>
      </c>
      <c r="C281" s="1" t="s">
        <v>103</v>
      </c>
      <c r="D281" s="1" t="s">
        <v>56</v>
      </c>
      <c r="E281" s="1" t="s">
        <v>619</v>
      </c>
      <c r="F281" s="22" t="s">
        <v>85</v>
      </c>
      <c r="G281" s="28">
        <v>0.17999999999983629</v>
      </c>
      <c r="H281" t="s">
        <v>85</v>
      </c>
    </row>
    <row r="282" spans="1:8">
      <c r="A282" s="8" t="s">
        <v>608</v>
      </c>
      <c r="B282" s="1" t="s">
        <v>16</v>
      </c>
      <c r="C282" s="1" t="s">
        <v>105</v>
      </c>
      <c r="D282" s="1" t="s">
        <v>56</v>
      </c>
      <c r="E282" s="1" t="s">
        <v>620</v>
      </c>
      <c r="F282" s="22" t="s">
        <v>85</v>
      </c>
      <c r="G282" s="28">
        <v>9.9999999999909051E-3</v>
      </c>
      <c r="H282" t="s">
        <v>85</v>
      </c>
    </row>
    <row r="283" spans="1:8" hidden="1">
      <c r="A283" s="8" t="s">
        <v>608</v>
      </c>
      <c r="B283" s="1" t="s">
        <v>17</v>
      </c>
      <c r="C283" s="1" t="s">
        <v>107</v>
      </c>
      <c r="D283" s="1" t="s">
        <v>56</v>
      </c>
      <c r="E283" s="1" t="s">
        <v>621</v>
      </c>
      <c r="F283" t="s">
        <v>85</v>
      </c>
      <c r="G283" s="11" t="s">
        <v>85</v>
      </c>
      <c r="H283" t="s">
        <v>507</v>
      </c>
    </row>
    <row r="284" spans="1:8" hidden="1">
      <c r="A284" s="8" t="s">
        <v>608</v>
      </c>
      <c r="B284" s="1" t="s">
        <v>18</v>
      </c>
      <c r="C284" s="1" t="s">
        <v>109</v>
      </c>
      <c r="D284" s="1" t="s">
        <v>56</v>
      </c>
      <c r="E284" s="1" t="s">
        <v>622</v>
      </c>
      <c r="F284" t="s">
        <v>85</v>
      </c>
      <c r="G284" s="11" t="s">
        <v>85</v>
      </c>
      <c r="H284" t="s">
        <v>507</v>
      </c>
    </row>
    <row r="285" spans="1:8">
      <c r="A285" s="8" t="s">
        <v>608</v>
      </c>
      <c r="B285" s="1" t="s">
        <v>19</v>
      </c>
      <c r="C285" s="1" t="s">
        <v>111</v>
      </c>
      <c r="D285" s="1" t="s">
        <v>56</v>
      </c>
      <c r="E285" s="1" t="s">
        <v>623</v>
      </c>
      <c r="F285" s="22">
        <v>3455.619999999999</v>
      </c>
      <c r="G285" s="28" t="s">
        <v>85</v>
      </c>
      <c r="H285" t="s">
        <v>85</v>
      </c>
    </row>
    <row r="286" spans="1:8" hidden="1">
      <c r="A286" s="8" t="s">
        <v>608</v>
      </c>
      <c r="B286" s="1" t="s">
        <v>20</v>
      </c>
      <c r="C286" s="1" t="s">
        <v>113</v>
      </c>
      <c r="D286" s="1" t="s">
        <v>56</v>
      </c>
      <c r="E286" s="1" t="s">
        <v>624</v>
      </c>
      <c r="F286" t="s">
        <v>85</v>
      </c>
      <c r="G286" s="11" t="s">
        <v>85</v>
      </c>
      <c r="H286" t="s">
        <v>507</v>
      </c>
    </row>
    <row r="287" spans="1:8">
      <c r="A287" s="8" t="s">
        <v>608</v>
      </c>
      <c r="B287" s="1" t="s">
        <v>21</v>
      </c>
      <c r="C287" s="1" t="s">
        <v>115</v>
      </c>
      <c r="D287" s="1" t="s">
        <v>56</v>
      </c>
      <c r="E287" s="1" t="s">
        <v>625</v>
      </c>
      <c r="F287" s="22" t="s">
        <v>85</v>
      </c>
      <c r="G287" s="28">
        <v>909.38999999999942</v>
      </c>
      <c r="H287" t="s">
        <v>85</v>
      </c>
    </row>
    <row r="288" spans="1:8">
      <c r="A288" s="8" t="s">
        <v>608</v>
      </c>
      <c r="B288" s="1" t="s">
        <v>22</v>
      </c>
      <c r="C288" s="1" t="s">
        <v>117</v>
      </c>
      <c r="D288" s="1" t="s">
        <v>56</v>
      </c>
      <c r="E288" s="1" t="s">
        <v>626</v>
      </c>
      <c r="F288" s="22">
        <v>909.54</v>
      </c>
      <c r="G288" s="28" t="s">
        <v>85</v>
      </c>
      <c r="H288" t="s">
        <v>85</v>
      </c>
    </row>
    <row r="289" spans="1:8" hidden="1">
      <c r="E289" s="1"/>
      <c r="G289" s="11"/>
      <c r="H289" t="s">
        <v>507</v>
      </c>
    </row>
    <row r="290" spans="1:8" hidden="1">
      <c r="A290" s="8" t="s">
        <v>627</v>
      </c>
      <c r="B290" s="1" t="s">
        <v>6</v>
      </c>
      <c r="C290" s="1" t="s">
        <v>83</v>
      </c>
      <c r="D290" s="1" t="s">
        <v>58</v>
      </c>
      <c r="E290" s="1" t="s">
        <v>628</v>
      </c>
      <c r="F290" t="s">
        <v>85</v>
      </c>
      <c r="G290" s="11" t="s">
        <v>85</v>
      </c>
      <c r="H290" t="s">
        <v>507</v>
      </c>
    </row>
    <row r="291" spans="1:8" hidden="1">
      <c r="A291" s="8" t="s">
        <v>627</v>
      </c>
      <c r="B291" s="1" t="s">
        <v>23</v>
      </c>
      <c r="C291" s="1" t="s">
        <v>86</v>
      </c>
      <c r="D291" s="1" t="s">
        <v>58</v>
      </c>
      <c r="E291" s="1" t="s">
        <v>629</v>
      </c>
      <c r="F291" t="s">
        <v>85</v>
      </c>
      <c r="G291" s="11" t="s">
        <v>85</v>
      </c>
      <c r="H291" t="s">
        <v>507</v>
      </c>
    </row>
    <row r="292" spans="1:8">
      <c r="A292" s="8" t="s">
        <v>627</v>
      </c>
      <c r="B292" s="1" t="s">
        <v>7</v>
      </c>
      <c r="C292" s="1" t="s">
        <v>88</v>
      </c>
      <c r="D292" s="1" t="s">
        <v>58</v>
      </c>
      <c r="E292" s="1" t="s">
        <v>630</v>
      </c>
      <c r="F292" s="22" t="s">
        <v>85</v>
      </c>
      <c r="G292" s="28">
        <v>3456.07</v>
      </c>
      <c r="H292" t="s">
        <v>85</v>
      </c>
    </row>
    <row r="293" spans="1:8" hidden="1">
      <c r="A293" s="8" t="s">
        <v>627</v>
      </c>
      <c r="B293" s="1" t="s">
        <v>8</v>
      </c>
      <c r="C293" s="1" t="s">
        <v>90</v>
      </c>
      <c r="D293" s="1" t="s">
        <v>58</v>
      </c>
      <c r="E293" s="1" t="s">
        <v>631</v>
      </c>
      <c r="F293" t="s">
        <v>85</v>
      </c>
      <c r="G293" s="11" t="s">
        <v>85</v>
      </c>
      <c r="H293" t="s">
        <v>507</v>
      </c>
    </row>
    <row r="294" spans="1:8" hidden="1">
      <c r="A294" s="8" t="s">
        <v>627</v>
      </c>
      <c r="B294" s="1" t="s">
        <v>9</v>
      </c>
      <c r="C294" s="1" t="s">
        <v>92</v>
      </c>
      <c r="D294" s="1" t="s">
        <v>58</v>
      </c>
      <c r="E294" s="1" t="s">
        <v>632</v>
      </c>
      <c r="F294" t="s">
        <v>85</v>
      </c>
      <c r="G294" s="11" t="s">
        <v>85</v>
      </c>
      <c r="H294" t="s">
        <v>507</v>
      </c>
    </row>
    <row r="295" spans="1:8" hidden="1">
      <c r="A295" s="8" t="s">
        <v>627</v>
      </c>
      <c r="B295" s="1" t="s">
        <v>10</v>
      </c>
      <c r="C295" s="1" t="s">
        <v>94</v>
      </c>
      <c r="D295" s="1" t="s">
        <v>58</v>
      </c>
      <c r="E295" s="1" t="s">
        <v>633</v>
      </c>
      <c r="F295" t="s">
        <v>85</v>
      </c>
      <c r="G295" s="11" t="s">
        <v>85</v>
      </c>
      <c r="H295" t="s">
        <v>507</v>
      </c>
    </row>
    <row r="296" spans="1:8">
      <c r="A296" s="8" t="s">
        <v>627</v>
      </c>
      <c r="B296" s="1" t="s">
        <v>11</v>
      </c>
      <c r="C296" s="1" t="s">
        <v>96</v>
      </c>
      <c r="D296" s="1" t="s">
        <v>58</v>
      </c>
      <c r="E296" s="1" t="s">
        <v>634</v>
      </c>
      <c r="F296" s="22">
        <v>1814.0100000000002</v>
      </c>
      <c r="G296" s="28" t="s">
        <v>85</v>
      </c>
      <c r="H296" t="s">
        <v>85</v>
      </c>
    </row>
    <row r="297" spans="1:8" hidden="1">
      <c r="A297" s="8" t="s">
        <v>627</v>
      </c>
      <c r="B297" s="1" t="s">
        <v>12</v>
      </c>
      <c r="C297" s="1" t="s">
        <v>98</v>
      </c>
      <c r="D297" s="1" t="s">
        <v>58</v>
      </c>
      <c r="E297" s="1" t="s">
        <v>635</v>
      </c>
      <c r="F297" t="s">
        <v>85</v>
      </c>
      <c r="G297" s="11" t="s">
        <v>85</v>
      </c>
      <c r="H297" t="s">
        <v>507</v>
      </c>
    </row>
    <row r="298" spans="1:8">
      <c r="A298" s="8" t="s">
        <v>627</v>
      </c>
      <c r="B298" s="1" t="s">
        <v>13</v>
      </c>
      <c r="C298" s="1" t="s">
        <v>72</v>
      </c>
      <c r="D298" s="1" t="s">
        <v>58</v>
      </c>
      <c r="E298" s="1" t="s">
        <v>636</v>
      </c>
      <c r="F298" s="22">
        <v>0.22000000000116415</v>
      </c>
      <c r="G298" s="28" t="s">
        <v>85</v>
      </c>
      <c r="H298" t="s">
        <v>85</v>
      </c>
    </row>
    <row r="299" spans="1:8" hidden="1">
      <c r="A299" s="8" t="s">
        <v>627</v>
      </c>
      <c r="B299" s="1" t="s">
        <v>14</v>
      </c>
      <c r="C299" s="1" t="s">
        <v>101</v>
      </c>
      <c r="D299" s="1" t="s">
        <v>58</v>
      </c>
      <c r="E299" s="1" t="s">
        <v>637</v>
      </c>
      <c r="F299" t="s">
        <v>85</v>
      </c>
      <c r="G299" s="11" t="s">
        <v>85</v>
      </c>
      <c r="H299" t="s">
        <v>507</v>
      </c>
    </row>
    <row r="300" spans="1:8" hidden="1">
      <c r="A300" s="8" t="s">
        <v>627</v>
      </c>
      <c r="B300" s="1" t="s">
        <v>15</v>
      </c>
      <c r="C300" s="1" t="s">
        <v>103</v>
      </c>
      <c r="D300" s="1" t="s">
        <v>58</v>
      </c>
      <c r="E300" s="1" t="s">
        <v>638</v>
      </c>
      <c r="F300" t="s">
        <v>85</v>
      </c>
      <c r="G300" s="11" t="s">
        <v>85</v>
      </c>
      <c r="H300" t="s">
        <v>507</v>
      </c>
    </row>
    <row r="301" spans="1:8" hidden="1">
      <c r="A301" s="8" t="s">
        <v>627</v>
      </c>
      <c r="B301" s="1" t="s">
        <v>16</v>
      </c>
      <c r="C301" s="1" t="s">
        <v>105</v>
      </c>
      <c r="D301" s="1" t="s">
        <v>58</v>
      </c>
      <c r="E301" s="1" t="s">
        <v>639</v>
      </c>
      <c r="F301" t="s">
        <v>85</v>
      </c>
      <c r="G301" s="11" t="s">
        <v>85</v>
      </c>
      <c r="H301" t="s">
        <v>507</v>
      </c>
    </row>
    <row r="302" spans="1:8" hidden="1">
      <c r="A302" s="8" t="s">
        <v>627</v>
      </c>
      <c r="B302" s="1" t="s">
        <v>17</v>
      </c>
      <c r="C302" s="1" t="s">
        <v>107</v>
      </c>
      <c r="D302" s="1" t="s">
        <v>58</v>
      </c>
      <c r="E302" s="1" t="s">
        <v>640</v>
      </c>
      <c r="F302" t="s">
        <v>85</v>
      </c>
      <c r="G302" s="11" t="s">
        <v>85</v>
      </c>
      <c r="H302" t="s">
        <v>507</v>
      </c>
    </row>
    <row r="303" spans="1:8" hidden="1">
      <c r="A303" s="8" t="s">
        <v>627</v>
      </c>
      <c r="B303" s="1" t="s">
        <v>18</v>
      </c>
      <c r="C303" s="1" t="s">
        <v>109</v>
      </c>
      <c r="D303" s="1" t="s">
        <v>58</v>
      </c>
      <c r="E303" s="1" t="s">
        <v>641</v>
      </c>
      <c r="F303" t="s">
        <v>85</v>
      </c>
      <c r="G303" s="11" t="s">
        <v>85</v>
      </c>
      <c r="H303" t="s">
        <v>507</v>
      </c>
    </row>
    <row r="304" spans="1:8">
      <c r="A304" s="8" t="s">
        <v>627</v>
      </c>
      <c r="B304" s="1" t="s">
        <v>19</v>
      </c>
      <c r="C304" s="1" t="s">
        <v>111</v>
      </c>
      <c r="D304" s="1" t="s">
        <v>58</v>
      </c>
      <c r="E304" s="1" t="s">
        <v>642</v>
      </c>
      <c r="F304" s="22" t="s">
        <v>85</v>
      </c>
      <c r="G304" s="28">
        <v>3456.07</v>
      </c>
      <c r="H304" t="s">
        <v>85</v>
      </c>
    </row>
    <row r="305" spans="1:8" hidden="1">
      <c r="A305" s="8" t="s">
        <v>627</v>
      </c>
      <c r="B305" s="1" t="s">
        <v>20</v>
      </c>
      <c r="C305" s="1" t="s">
        <v>113</v>
      </c>
      <c r="D305" s="1" t="s">
        <v>58</v>
      </c>
      <c r="E305" s="1" t="s">
        <v>643</v>
      </c>
      <c r="F305" t="s">
        <v>85</v>
      </c>
      <c r="G305" s="11" t="s">
        <v>85</v>
      </c>
      <c r="H305" t="s">
        <v>507</v>
      </c>
    </row>
    <row r="306" spans="1:8" hidden="1">
      <c r="A306" s="8" t="s">
        <v>627</v>
      </c>
      <c r="B306" s="1" t="s">
        <v>21</v>
      </c>
      <c r="C306" s="1" t="s">
        <v>115</v>
      </c>
      <c r="D306" s="1" t="s">
        <v>58</v>
      </c>
      <c r="E306" s="1" t="s">
        <v>644</v>
      </c>
      <c r="F306" t="s">
        <v>85</v>
      </c>
      <c r="G306" s="11" t="s">
        <v>85</v>
      </c>
      <c r="H306" t="s">
        <v>507</v>
      </c>
    </row>
    <row r="307" spans="1:8" hidden="1">
      <c r="A307" s="8" t="s">
        <v>627</v>
      </c>
      <c r="B307" s="1" t="s">
        <v>22</v>
      </c>
      <c r="C307" s="1" t="s">
        <v>117</v>
      </c>
      <c r="D307" s="1" t="s">
        <v>58</v>
      </c>
      <c r="E307" s="1" t="s">
        <v>645</v>
      </c>
      <c r="F307" t="s">
        <v>85</v>
      </c>
      <c r="G307" s="11" t="s">
        <v>85</v>
      </c>
      <c r="H307" t="s">
        <v>507</v>
      </c>
    </row>
    <row r="308" spans="1:8" hidden="1">
      <c r="E308" s="1"/>
      <c r="G308" s="11"/>
      <c r="H308" t="s">
        <v>507</v>
      </c>
    </row>
    <row r="309" spans="1:8" hidden="1">
      <c r="A309" s="8" t="s">
        <v>646</v>
      </c>
      <c r="B309" s="1" t="s">
        <v>6</v>
      </c>
      <c r="C309" s="1" t="s">
        <v>83</v>
      </c>
      <c r="D309" s="1" t="s">
        <v>60</v>
      </c>
      <c r="E309" s="1" t="s">
        <v>647</v>
      </c>
      <c r="F309" t="s">
        <v>85</v>
      </c>
      <c r="G309" s="11" t="s">
        <v>85</v>
      </c>
      <c r="H309" t="s">
        <v>507</v>
      </c>
    </row>
    <row r="310" spans="1:8" hidden="1">
      <c r="A310" s="8" t="s">
        <v>646</v>
      </c>
      <c r="B310" s="1" t="s">
        <v>23</v>
      </c>
      <c r="C310" s="1" t="s">
        <v>86</v>
      </c>
      <c r="D310" s="1" t="s">
        <v>60</v>
      </c>
      <c r="E310" s="1" t="s">
        <v>648</v>
      </c>
      <c r="F310" t="s">
        <v>85</v>
      </c>
      <c r="G310" s="11" t="s">
        <v>85</v>
      </c>
      <c r="H310" t="s">
        <v>507</v>
      </c>
    </row>
    <row r="311" spans="1:8" hidden="1">
      <c r="A311" s="8" t="s">
        <v>646</v>
      </c>
      <c r="B311" s="1" t="s">
        <v>7</v>
      </c>
      <c r="C311" s="1" t="s">
        <v>88</v>
      </c>
      <c r="D311" s="1" t="s">
        <v>60</v>
      </c>
      <c r="E311" s="1" t="s">
        <v>649</v>
      </c>
      <c r="F311" t="s">
        <v>85</v>
      </c>
      <c r="G311" s="11" t="s">
        <v>85</v>
      </c>
      <c r="H311" t="s">
        <v>507</v>
      </c>
    </row>
    <row r="312" spans="1:8" hidden="1">
      <c r="A312" s="8" t="s">
        <v>646</v>
      </c>
      <c r="B312" s="1" t="s">
        <v>8</v>
      </c>
      <c r="C312" s="1" t="s">
        <v>90</v>
      </c>
      <c r="D312" s="1" t="s">
        <v>60</v>
      </c>
      <c r="E312" s="1" t="s">
        <v>650</v>
      </c>
      <c r="F312" t="s">
        <v>85</v>
      </c>
      <c r="G312" s="11" t="s">
        <v>85</v>
      </c>
      <c r="H312" t="s">
        <v>507</v>
      </c>
    </row>
    <row r="313" spans="1:8">
      <c r="A313" s="8" t="s">
        <v>646</v>
      </c>
      <c r="B313" s="1" t="s">
        <v>9</v>
      </c>
      <c r="C313" s="1" t="s">
        <v>92</v>
      </c>
      <c r="D313" s="1" t="s">
        <v>60</v>
      </c>
      <c r="E313" s="1" t="s">
        <v>651</v>
      </c>
      <c r="F313" s="22">
        <v>1.9999999996798579E-2</v>
      </c>
      <c r="G313" s="28" t="s">
        <v>85</v>
      </c>
      <c r="H313" t="s">
        <v>85</v>
      </c>
    </row>
    <row r="314" spans="1:8" hidden="1">
      <c r="A314" s="8" t="s">
        <v>646</v>
      </c>
      <c r="B314" s="1" t="s">
        <v>10</v>
      </c>
      <c r="C314" s="1" t="s">
        <v>94</v>
      </c>
      <c r="D314" s="1" t="s">
        <v>60</v>
      </c>
      <c r="E314" s="1" t="s">
        <v>652</v>
      </c>
      <c r="F314" t="s">
        <v>85</v>
      </c>
      <c r="G314" s="11" t="s">
        <v>85</v>
      </c>
      <c r="H314" t="s">
        <v>507</v>
      </c>
    </row>
    <row r="315" spans="1:8" hidden="1">
      <c r="A315" s="8" t="s">
        <v>646</v>
      </c>
      <c r="B315" s="1" t="s">
        <v>11</v>
      </c>
      <c r="C315" s="1" t="s">
        <v>96</v>
      </c>
      <c r="D315" s="1" t="s">
        <v>60</v>
      </c>
      <c r="E315" s="1" t="s">
        <v>653</v>
      </c>
      <c r="F315" t="s">
        <v>85</v>
      </c>
      <c r="G315" s="11" t="s">
        <v>85</v>
      </c>
      <c r="H315" t="s">
        <v>507</v>
      </c>
    </row>
    <row r="316" spans="1:8" hidden="1">
      <c r="A316" s="8" t="s">
        <v>646</v>
      </c>
      <c r="B316" s="1" t="s">
        <v>12</v>
      </c>
      <c r="C316" s="1" t="s">
        <v>98</v>
      </c>
      <c r="D316" s="1" t="s">
        <v>60</v>
      </c>
      <c r="E316" s="1" t="s">
        <v>654</v>
      </c>
      <c r="F316" t="s">
        <v>85</v>
      </c>
      <c r="G316" s="11" t="s">
        <v>85</v>
      </c>
      <c r="H316" t="s">
        <v>507</v>
      </c>
    </row>
    <row r="317" spans="1:8" hidden="1">
      <c r="A317" s="8" t="s">
        <v>646</v>
      </c>
      <c r="B317" s="1" t="s">
        <v>13</v>
      </c>
      <c r="C317" s="1" t="s">
        <v>72</v>
      </c>
      <c r="D317" s="1" t="s">
        <v>60</v>
      </c>
      <c r="E317" s="1" t="s">
        <v>655</v>
      </c>
      <c r="F317" t="s">
        <v>85</v>
      </c>
      <c r="G317" s="11" t="s">
        <v>85</v>
      </c>
      <c r="H317" t="s">
        <v>507</v>
      </c>
    </row>
    <row r="318" spans="1:8" hidden="1">
      <c r="A318" s="8" t="s">
        <v>646</v>
      </c>
      <c r="B318" s="1" t="s">
        <v>14</v>
      </c>
      <c r="C318" s="1" t="s">
        <v>101</v>
      </c>
      <c r="D318" s="1" t="s">
        <v>60</v>
      </c>
      <c r="E318" s="1" t="s">
        <v>656</v>
      </c>
      <c r="F318" t="s">
        <v>85</v>
      </c>
      <c r="G318" s="11" t="s">
        <v>85</v>
      </c>
      <c r="H318" t="s">
        <v>507</v>
      </c>
    </row>
    <row r="319" spans="1:8" hidden="1">
      <c r="A319" s="8" t="s">
        <v>646</v>
      </c>
      <c r="B319" s="1" t="s">
        <v>15</v>
      </c>
      <c r="C319" s="1" t="s">
        <v>103</v>
      </c>
      <c r="D319" s="1" t="s">
        <v>60</v>
      </c>
      <c r="E319" s="1" t="s">
        <v>657</v>
      </c>
      <c r="F319" t="s">
        <v>85</v>
      </c>
      <c r="G319" s="11" t="s">
        <v>85</v>
      </c>
      <c r="H319" t="s">
        <v>507</v>
      </c>
    </row>
    <row r="320" spans="1:8" hidden="1">
      <c r="A320" s="8" t="s">
        <v>646</v>
      </c>
      <c r="B320" s="1" t="s">
        <v>16</v>
      </c>
      <c r="C320" s="1" t="s">
        <v>105</v>
      </c>
      <c r="D320" s="1" t="s">
        <v>60</v>
      </c>
      <c r="E320" s="1" t="s">
        <v>658</v>
      </c>
      <c r="F320" t="s">
        <v>85</v>
      </c>
      <c r="G320" s="11" t="s">
        <v>85</v>
      </c>
      <c r="H320" t="s">
        <v>507</v>
      </c>
    </row>
    <row r="321" spans="1:8" hidden="1">
      <c r="A321" s="8" t="s">
        <v>646</v>
      </c>
      <c r="B321" s="1" t="s">
        <v>17</v>
      </c>
      <c r="C321" s="1" t="s">
        <v>107</v>
      </c>
      <c r="D321" s="1" t="s">
        <v>60</v>
      </c>
      <c r="E321" s="1" t="s">
        <v>659</v>
      </c>
      <c r="F321" t="s">
        <v>85</v>
      </c>
      <c r="G321" s="11" t="s">
        <v>85</v>
      </c>
      <c r="H321" t="s">
        <v>507</v>
      </c>
    </row>
    <row r="322" spans="1:8">
      <c r="A322" s="8" t="s">
        <v>646</v>
      </c>
      <c r="B322" s="1" t="s">
        <v>18</v>
      </c>
      <c r="C322" s="1" t="s">
        <v>109</v>
      </c>
      <c r="D322" s="1" t="s">
        <v>60</v>
      </c>
      <c r="E322" s="1" t="s">
        <v>660</v>
      </c>
      <c r="F322" s="22" t="s">
        <v>85</v>
      </c>
      <c r="G322" s="28">
        <v>2915.5200000000004</v>
      </c>
      <c r="H322" t="s">
        <v>85</v>
      </c>
    </row>
    <row r="323" spans="1:8" hidden="1">
      <c r="A323" s="8" t="s">
        <v>646</v>
      </c>
      <c r="B323" s="1" t="s">
        <v>19</v>
      </c>
      <c r="C323" s="1" t="s">
        <v>111</v>
      </c>
      <c r="D323" s="1" t="s">
        <v>60</v>
      </c>
      <c r="E323" s="1" t="s">
        <v>661</v>
      </c>
      <c r="F323" t="s">
        <v>85</v>
      </c>
      <c r="G323" s="11" t="s">
        <v>85</v>
      </c>
      <c r="H323" t="s">
        <v>507</v>
      </c>
    </row>
    <row r="324" spans="1:8" hidden="1">
      <c r="A324" s="8" t="s">
        <v>646</v>
      </c>
      <c r="B324" s="1" t="s">
        <v>20</v>
      </c>
      <c r="C324" s="1" t="s">
        <v>113</v>
      </c>
      <c r="D324" s="1" t="s">
        <v>60</v>
      </c>
      <c r="E324" s="1" t="s">
        <v>662</v>
      </c>
      <c r="F324" t="s">
        <v>85</v>
      </c>
      <c r="G324" s="11" t="s">
        <v>85</v>
      </c>
      <c r="H324" t="s">
        <v>507</v>
      </c>
    </row>
    <row r="325" spans="1:8" hidden="1">
      <c r="A325" s="8" t="s">
        <v>646</v>
      </c>
      <c r="B325" s="1" t="s">
        <v>21</v>
      </c>
      <c r="C325" s="1" t="s">
        <v>115</v>
      </c>
      <c r="D325" s="1" t="s">
        <v>60</v>
      </c>
      <c r="E325" s="1" t="s">
        <v>663</v>
      </c>
      <c r="F325" t="s">
        <v>85</v>
      </c>
      <c r="G325" s="11" t="s">
        <v>85</v>
      </c>
      <c r="H325" t="s">
        <v>507</v>
      </c>
    </row>
    <row r="326" spans="1:8" hidden="1">
      <c r="A326" s="8" t="s">
        <v>646</v>
      </c>
      <c r="B326" s="1" t="s">
        <v>22</v>
      </c>
      <c r="C326" s="1" t="s">
        <v>117</v>
      </c>
      <c r="D326" s="1" t="s">
        <v>60</v>
      </c>
      <c r="E326" s="1" t="s">
        <v>664</v>
      </c>
      <c r="F326" t="s">
        <v>85</v>
      </c>
      <c r="G326" s="11" t="s">
        <v>85</v>
      </c>
      <c r="H326" t="s">
        <v>507</v>
      </c>
    </row>
    <row r="327" spans="1:8" hidden="1">
      <c r="E327" s="1"/>
      <c r="G327" s="11"/>
      <c r="H327" t="s">
        <v>507</v>
      </c>
    </row>
    <row r="328" spans="1:8" hidden="1">
      <c r="A328" s="8" t="s">
        <v>665</v>
      </c>
      <c r="B328" s="1" t="s">
        <v>6</v>
      </c>
      <c r="C328" s="1" t="s">
        <v>83</v>
      </c>
      <c r="D328" s="1" t="s">
        <v>62</v>
      </c>
      <c r="E328" s="1" t="s">
        <v>666</v>
      </c>
      <c r="F328" t="s">
        <v>85</v>
      </c>
      <c r="G328" s="11" t="s">
        <v>85</v>
      </c>
      <c r="H328" t="s">
        <v>507</v>
      </c>
    </row>
    <row r="329" spans="1:8" hidden="1">
      <c r="A329" s="8" t="s">
        <v>665</v>
      </c>
      <c r="B329" s="1" t="s">
        <v>23</v>
      </c>
      <c r="C329" s="1" t="s">
        <v>86</v>
      </c>
      <c r="D329" s="1" t="s">
        <v>62</v>
      </c>
      <c r="E329" s="1" t="s">
        <v>667</v>
      </c>
      <c r="F329" t="s">
        <v>85</v>
      </c>
      <c r="G329" s="11" t="s">
        <v>85</v>
      </c>
      <c r="H329" t="s">
        <v>507</v>
      </c>
    </row>
    <row r="330" spans="1:8" hidden="1">
      <c r="A330" s="8" t="s">
        <v>665</v>
      </c>
      <c r="B330" s="1" t="s">
        <v>7</v>
      </c>
      <c r="C330" s="1" t="s">
        <v>88</v>
      </c>
      <c r="D330" s="1" t="s">
        <v>62</v>
      </c>
      <c r="E330" s="1" t="s">
        <v>668</v>
      </c>
      <c r="F330" t="s">
        <v>85</v>
      </c>
      <c r="G330" s="11" t="s">
        <v>85</v>
      </c>
      <c r="H330" t="s">
        <v>507</v>
      </c>
    </row>
    <row r="331" spans="1:8" hidden="1">
      <c r="A331" s="8" t="s">
        <v>665</v>
      </c>
      <c r="B331" s="1" t="s">
        <v>8</v>
      </c>
      <c r="C331" s="1" t="s">
        <v>90</v>
      </c>
      <c r="D331" s="1" t="s">
        <v>62</v>
      </c>
      <c r="E331" s="1" t="s">
        <v>669</v>
      </c>
      <c r="F331" t="s">
        <v>85</v>
      </c>
      <c r="G331" s="11" t="s">
        <v>85</v>
      </c>
      <c r="H331" t="s">
        <v>507</v>
      </c>
    </row>
    <row r="332" spans="1:8" hidden="1">
      <c r="A332" s="8" t="s">
        <v>665</v>
      </c>
      <c r="B332" s="1" t="s">
        <v>9</v>
      </c>
      <c r="C332" s="1" t="s">
        <v>92</v>
      </c>
      <c r="D332" s="1" t="s">
        <v>62</v>
      </c>
      <c r="E332" s="1" t="s">
        <v>670</v>
      </c>
      <c r="F332" t="s">
        <v>85</v>
      </c>
      <c r="G332" s="11" t="s">
        <v>85</v>
      </c>
      <c r="H332" t="s">
        <v>507</v>
      </c>
    </row>
    <row r="333" spans="1:8" hidden="1">
      <c r="A333" s="8" t="s">
        <v>665</v>
      </c>
      <c r="B333" s="1" t="s">
        <v>10</v>
      </c>
      <c r="C333" s="1" t="s">
        <v>94</v>
      </c>
      <c r="D333" s="1" t="s">
        <v>62</v>
      </c>
      <c r="E333" s="1" t="s">
        <v>671</v>
      </c>
      <c r="F333" t="s">
        <v>85</v>
      </c>
      <c r="G333" s="11" t="s">
        <v>85</v>
      </c>
      <c r="H333" t="s">
        <v>507</v>
      </c>
    </row>
    <row r="334" spans="1:8" hidden="1">
      <c r="A334" s="8" t="s">
        <v>665</v>
      </c>
      <c r="B334" s="1" t="s">
        <v>11</v>
      </c>
      <c r="C334" s="1" t="s">
        <v>96</v>
      </c>
      <c r="D334" s="1" t="s">
        <v>62</v>
      </c>
      <c r="E334" s="1" t="s">
        <v>672</v>
      </c>
      <c r="F334" t="s">
        <v>85</v>
      </c>
      <c r="G334" s="11" t="s">
        <v>85</v>
      </c>
      <c r="H334" t="s">
        <v>507</v>
      </c>
    </row>
    <row r="335" spans="1:8" hidden="1">
      <c r="A335" s="8" t="s">
        <v>665</v>
      </c>
      <c r="B335" s="1" t="s">
        <v>12</v>
      </c>
      <c r="C335" s="1" t="s">
        <v>98</v>
      </c>
      <c r="D335" s="1" t="s">
        <v>62</v>
      </c>
      <c r="E335" s="1" t="s">
        <v>673</v>
      </c>
      <c r="F335" t="s">
        <v>85</v>
      </c>
      <c r="G335" s="11" t="s">
        <v>85</v>
      </c>
      <c r="H335" t="s">
        <v>507</v>
      </c>
    </row>
    <row r="336" spans="1:8" hidden="1">
      <c r="A336" s="8" t="s">
        <v>665</v>
      </c>
      <c r="B336" s="1" t="s">
        <v>13</v>
      </c>
      <c r="C336" s="1" t="s">
        <v>72</v>
      </c>
      <c r="D336" s="1" t="s">
        <v>62</v>
      </c>
      <c r="E336" s="1" t="s">
        <v>674</v>
      </c>
      <c r="F336" t="s">
        <v>85</v>
      </c>
      <c r="G336" s="11" t="s">
        <v>85</v>
      </c>
      <c r="H336" t="s">
        <v>507</v>
      </c>
    </row>
    <row r="337" spans="1:8" hidden="1">
      <c r="A337" s="8" t="s">
        <v>665</v>
      </c>
      <c r="B337" s="1" t="s">
        <v>14</v>
      </c>
      <c r="C337" s="1" t="s">
        <v>101</v>
      </c>
      <c r="D337" s="1" t="s">
        <v>62</v>
      </c>
      <c r="E337" s="1" t="s">
        <v>675</v>
      </c>
      <c r="F337" t="s">
        <v>85</v>
      </c>
      <c r="G337" s="11" t="s">
        <v>85</v>
      </c>
      <c r="H337" t="s">
        <v>507</v>
      </c>
    </row>
    <row r="338" spans="1:8" hidden="1">
      <c r="A338" s="8" t="s">
        <v>665</v>
      </c>
      <c r="B338" s="1" t="s">
        <v>15</v>
      </c>
      <c r="C338" s="1" t="s">
        <v>103</v>
      </c>
      <c r="D338" s="1" t="s">
        <v>62</v>
      </c>
      <c r="E338" s="1" t="s">
        <v>676</v>
      </c>
      <c r="F338" t="s">
        <v>85</v>
      </c>
      <c r="G338" s="11" t="s">
        <v>85</v>
      </c>
      <c r="H338" t="s">
        <v>507</v>
      </c>
    </row>
    <row r="339" spans="1:8" hidden="1">
      <c r="A339" s="8" t="s">
        <v>665</v>
      </c>
      <c r="B339" s="1" t="s">
        <v>16</v>
      </c>
      <c r="C339" s="1" t="s">
        <v>105</v>
      </c>
      <c r="D339" s="1" t="s">
        <v>62</v>
      </c>
      <c r="E339" s="1" t="s">
        <v>677</v>
      </c>
      <c r="F339" t="s">
        <v>85</v>
      </c>
      <c r="G339" s="11" t="s">
        <v>85</v>
      </c>
      <c r="H339" t="s">
        <v>507</v>
      </c>
    </row>
    <row r="340" spans="1:8" hidden="1">
      <c r="A340" s="8" t="s">
        <v>665</v>
      </c>
      <c r="B340" s="1" t="s">
        <v>17</v>
      </c>
      <c r="C340" s="1" t="s">
        <v>107</v>
      </c>
      <c r="D340" s="1" t="s">
        <v>62</v>
      </c>
      <c r="E340" s="1" t="s">
        <v>678</v>
      </c>
      <c r="F340" t="s">
        <v>85</v>
      </c>
      <c r="G340" s="11" t="s">
        <v>85</v>
      </c>
      <c r="H340" t="s">
        <v>507</v>
      </c>
    </row>
    <row r="341" spans="1:8">
      <c r="A341" s="8" t="s">
        <v>665</v>
      </c>
      <c r="B341" s="1" t="s">
        <v>18</v>
      </c>
      <c r="C341" s="1" t="s">
        <v>109</v>
      </c>
      <c r="D341" s="1" t="s">
        <v>62</v>
      </c>
      <c r="E341" s="1" t="s">
        <v>679</v>
      </c>
      <c r="F341" s="22">
        <v>2915.52</v>
      </c>
      <c r="G341" s="28" t="s">
        <v>85</v>
      </c>
      <c r="H341" t="s">
        <v>85</v>
      </c>
    </row>
    <row r="342" spans="1:8" hidden="1">
      <c r="A342" s="8" t="s">
        <v>665</v>
      </c>
      <c r="B342" s="1" t="s">
        <v>19</v>
      </c>
      <c r="C342" s="1" t="s">
        <v>111</v>
      </c>
      <c r="D342" s="1" t="s">
        <v>62</v>
      </c>
      <c r="E342" s="1" t="s">
        <v>680</v>
      </c>
      <c r="F342" t="s">
        <v>85</v>
      </c>
      <c r="G342" s="11" t="s">
        <v>85</v>
      </c>
      <c r="H342" t="s">
        <v>507</v>
      </c>
    </row>
    <row r="343" spans="1:8" hidden="1">
      <c r="A343" s="8" t="s">
        <v>665</v>
      </c>
      <c r="B343" s="1" t="s">
        <v>20</v>
      </c>
      <c r="C343" s="1" t="s">
        <v>113</v>
      </c>
      <c r="D343" s="1" t="s">
        <v>62</v>
      </c>
      <c r="E343" s="1" t="s">
        <v>681</v>
      </c>
      <c r="F343" t="s">
        <v>85</v>
      </c>
      <c r="G343" s="11" t="s">
        <v>85</v>
      </c>
      <c r="H343" t="s">
        <v>507</v>
      </c>
    </row>
    <row r="344" spans="1:8" hidden="1">
      <c r="A344" s="8" t="s">
        <v>665</v>
      </c>
      <c r="B344" s="1" t="s">
        <v>21</v>
      </c>
      <c r="C344" s="1" t="s">
        <v>115</v>
      </c>
      <c r="D344" s="1" t="s">
        <v>62</v>
      </c>
      <c r="E344" s="1" t="s">
        <v>682</v>
      </c>
      <c r="F344" t="s">
        <v>85</v>
      </c>
      <c r="G344" s="11" t="s">
        <v>85</v>
      </c>
      <c r="H344" t="s">
        <v>507</v>
      </c>
    </row>
    <row r="345" spans="1:8" hidden="1">
      <c r="A345" s="8" t="s">
        <v>665</v>
      </c>
      <c r="B345" s="1" t="s">
        <v>22</v>
      </c>
      <c r="C345" s="1" t="s">
        <v>117</v>
      </c>
      <c r="D345" s="1" t="s">
        <v>62</v>
      </c>
      <c r="E345" s="1" t="s">
        <v>683</v>
      </c>
      <c r="F345" t="s">
        <v>85</v>
      </c>
      <c r="G345" s="11" t="s">
        <v>85</v>
      </c>
      <c r="H345" t="s">
        <v>507</v>
      </c>
    </row>
    <row r="346" spans="1:8" hidden="1">
      <c r="E346" s="1"/>
      <c r="G346" s="11"/>
      <c r="H346" t="s">
        <v>507</v>
      </c>
    </row>
    <row r="347" spans="1:8" hidden="1">
      <c r="A347" s="8" t="s">
        <v>684</v>
      </c>
      <c r="B347" s="1" t="s">
        <v>6</v>
      </c>
      <c r="C347" s="1" t="s">
        <v>83</v>
      </c>
      <c r="D347" s="1" t="s">
        <v>64</v>
      </c>
      <c r="E347" s="1" t="s">
        <v>685</v>
      </c>
      <c r="F347" t="s">
        <v>85</v>
      </c>
      <c r="G347" s="11" t="s">
        <v>85</v>
      </c>
      <c r="H347" t="s">
        <v>507</v>
      </c>
    </row>
    <row r="348" spans="1:8" hidden="1">
      <c r="A348" s="8" t="s">
        <v>684</v>
      </c>
      <c r="B348" s="1" t="s">
        <v>23</v>
      </c>
      <c r="C348" s="1" t="s">
        <v>86</v>
      </c>
      <c r="D348" s="1" t="s">
        <v>64</v>
      </c>
      <c r="E348" s="1" t="s">
        <v>686</v>
      </c>
      <c r="F348" t="s">
        <v>85</v>
      </c>
      <c r="G348" s="11" t="s">
        <v>85</v>
      </c>
      <c r="H348" t="s">
        <v>507</v>
      </c>
    </row>
    <row r="349" spans="1:8" hidden="1">
      <c r="A349" s="8" t="s">
        <v>684</v>
      </c>
      <c r="B349" s="1" t="s">
        <v>7</v>
      </c>
      <c r="C349" s="1" t="s">
        <v>88</v>
      </c>
      <c r="D349" s="1" t="s">
        <v>64</v>
      </c>
      <c r="E349" s="1" t="s">
        <v>687</v>
      </c>
      <c r="F349" t="s">
        <v>85</v>
      </c>
      <c r="G349" s="11" t="s">
        <v>85</v>
      </c>
      <c r="H349" t="s">
        <v>507</v>
      </c>
    </row>
    <row r="350" spans="1:8" hidden="1">
      <c r="A350" s="8" t="s">
        <v>684</v>
      </c>
      <c r="B350" s="1" t="s">
        <v>8</v>
      </c>
      <c r="C350" s="1" t="s">
        <v>90</v>
      </c>
      <c r="D350" s="1" t="s">
        <v>64</v>
      </c>
      <c r="E350" s="1" t="s">
        <v>688</v>
      </c>
      <c r="F350" t="s">
        <v>85</v>
      </c>
      <c r="G350" s="11" t="s">
        <v>85</v>
      </c>
      <c r="H350" t="s">
        <v>507</v>
      </c>
    </row>
    <row r="351" spans="1:8" hidden="1">
      <c r="A351" s="8" t="s">
        <v>684</v>
      </c>
      <c r="B351" s="1" t="s">
        <v>9</v>
      </c>
      <c r="C351" s="1" t="s">
        <v>92</v>
      </c>
      <c r="D351" s="1" t="s">
        <v>64</v>
      </c>
      <c r="E351" s="1" t="s">
        <v>689</v>
      </c>
      <c r="F351" t="s">
        <v>85</v>
      </c>
      <c r="G351" s="11" t="s">
        <v>85</v>
      </c>
      <c r="H351" t="s">
        <v>507</v>
      </c>
    </row>
    <row r="352" spans="1:8" hidden="1">
      <c r="A352" s="8" t="s">
        <v>684</v>
      </c>
      <c r="B352" s="1" t="s">
        <v>10</v>
      </c>
      <c r="C352" s="1" t="s">
        <v>94</v>
      </c>
      <c r="D352" s="1" t="s">
        <v>64</v>
      </c>
      <c r="E352" s="1" t="s">
        <v>690</v>
      </c>
      <c r="F352" t="s">
        <v>85</v>
      </c>
      <c r="G352" s="11" t="s">
        <v>85</v>
      </c>
      <c r="H352" t="s">
        <v>507</v>
      </c>
    </row>
    <row r="353" spans="1:8" hidden="1">
      <c r="A353" s="8" t="s">
        <v>684</v>
      </c>
      <c r="B353" s="1" t="s">
        <v>11</v>
      </c>
      <c r="C353" s="1" t="s">
        <v>96</v>
      </c>
      <c r="D353" s="1" t="s">
        <v>64</v>
      </c>
      <c r="E353" s="1" t="s">
        <v>691</v>
      </c>
      <c r="F353" t="s">
        <v>85</v>
      </c>
      <c r="G353" s="11" t="s">
        <v>85</v>
      </c>
      <c r="H353" t="s">
        <v>507</v>
      </c>
    </row>
    <row r="354" spans="1:8" hidden="1">
      <c r="A354" s="8" t="s">
        <v>684</v>
      </c>
      <c r="B354" s="1" t="s">
        <v>12</v>
      </c>
      <c r="C354" s="1" t="s">
        <v>98</v>
      </c>
      <c r="D354" s="1" t="s">
        <v>64</v>
      </c>
      <c r="E354" s="1" t="s">
        <v>692</v>
      </c>
      <c r="F354" t="s">
        <v>85</v>
      </c>
      <c r="G354" s="11" t="s">
        <v>85</v>
      </c>
      <c r="H354" t="s">
        <v>507</v>
      </c>
    </row>
    <row r="355" spans="1:8" hidden="1">
      <c r="A355" s="8" t="s">
        <v>684</v>
      </c>
      <c r="B355" s="1" t="s">
        <v>13</v>
      </c>
      <c r="C355" s="1" t="s">
        <v>72</v>
      </c>
      <c r="D355" s="1" t="s">
        <v>64</v>
      </c>
      <c r="E355" s="1" t="s">
        <v>693</v>
      </c>
      <c r="F355" t="s">
        <v>85</v>
      </c>
      <c r="G355" s="11" t="s">
        <v>85</v>
      </c>
      <c r="H355" t="s">
        <v>507</v>
      </c>
    </row>
    <row r="356" spans="1:8" hidden="1">
      <c r="A356" s="8" t="s">
        <v>684</v>
      </c>
      <c r="B356" s="1" t="s">
        <v>14</v>
      </c>
      <c r="C356" s="1" t="s">
        <v>101</v>
      </c>
      <c r="D356" s="1" t="s">
        <v>64</v>
      </c>
      <c r="E356" s="1" t="s">
        <v>694</v>
      </c>
      <c r="F356" t="s">
        <v>85</v>
      </c>
      <c r="G356" s="11" t="s">
        <v>85</v>
      </c>
      <c r="H356" t="s">
        <v>507</v>
      </c>
    </row>
    <row r="357" spans="1:8" hidden="1">
      <c r="A357" s="8" t="s">
        <v>684</v>
      </c>
      <c r="B357" s="1" t="s">
        <v>15</v>
      </c>
      <c r="C357" s="1" t="s">
        <v>103</v>
      </c>
      <c r="D357" s="1" t="s">
        <v>64</v>
      </c>
      <c r="E357" s="1" t="s">
        <v>695</v>
      </c>
      <c r="F357" t="s">
        <v>85</v>
      </c>
      <c r="G357" s="11" t="s">
        <v>85</v>
      </c>
      <c r="H357" t="s">
        <v>507</v>
      </c>
    </row>
    <row r="358" spans="1:8" hidden="1">
      <c r="A358" s="8" t="s">
        <v>684</v>
      </c>
      <c r="B358" s="1" t="s">
        <v>16</v>
      </c>
      <c r="C358" s="1" t="s">
        <v>105</v>
      </c>
      <c r="D358" s="1" t="s">
        <v>64</v>
      </c>
      <c r="E358" s="1" t="s">
        <v>696</v>
      </c>
      <c r="F358" t="s">
        <v>85</v>
      </c>
      <c r="G358" s="11" t="s">
        <v>85</v>
      </c>
      <c r="H358" t="s">
        <v>507</v>
      </c>
    </row>
    <row r="359" spans="1:8" hidden="1">
      <c r="A359" s="8" t="s">
        <v>684</v>
      </c>
      <c r="B359" s="1" t="s">
        <v>17</v>
      </c>
      <c r="C359" s="1" t="s">
        <v>107</v>
      </c>
      <c r="D359" s="1" t="s">
        <v>64</v>
      </c>
      <c r="E359" s="1" t="s">
        <v>697</v>
      </c>
      <c r="F359" t="s">
        <v>85</v>
      </c>
      <c r="G359" s="11" t="s">
        <v>85</v>
      </c>
      <c r="H359" t="s">
        <v>507</v>
      </c>
    </row>
    <row r="360" spans="1:8" hidden="1">
      <c r="A360" s="8" t="s">
        <v>684</v>
      </c>
      <c r="B360" s="1" t="s">
        <v>18</v>
      </c>
      <c r="C360" s="1" t="s">
        <v>109</v>
      </c>
      <c r="D360" s="1" t="s">
        <v>64</v>
      </c>
      <c r="E360" s="1" t="s">
        <v>698</v>
      </c>
      <c r="F360" t="s">
        <v>85</v>
      </c>
      <c r="G360" s="11" t="s">
        <v>85</v>
      </c>
      <c r="H360" t="s">
        <v>507</v>
      </c>
    </row>
    <row r="361" spans="1:8" hidden="1">
      <c r="A361" s="8" t="s">
        <v>684</v>
      </c>
      <c r="B361" s="1" t="s">
        <v>19</v>
      </c>
      <c r="C361" s="1" t="s">
        <v>111</v>
      </c>
      <c r="D361" s="1" t="s">
        <v>64</v>
      </c>
      <c r="E361" s="1" t="s">
        <v>699</v>
      </c>
      <c r="F361" t="s">
        <v>85</v>
      </c>
      <c r="G361" s="11" t="s">
        <v>85</v>
      </c>
      <c r="H361" t="s">
        <v>507</v>
      </c>
    </row>
    <row r="362" spans="1:8" hidden="1">
      <c r="A362" s="8" t="s">
        <v>684</v>
      </c>
      <c r="B362" s="1" t="s">
        <v>20</v>
      </c>
      <c r="C362" s="1" t="s">
        <v>113</v>
      </c>
      <c r="D362" s="1" t="s">
        <v>64</v>
      </c>
      <c r="E362" s="1" t="s">
        <v>700</v>
      </c>
      <c r="F362" t="s">
        <v>85</v>
      </c>
      <c r="G362" s="11" t="s">
        <v>85</v>
      </c>
      <c r="H362" t="s">
        <v>507</v>
      </c>
    </row>
    <row r="363" spans="1:8" hidden="1">
      <c r="A363" s="8" t="s">
        <v>684</v>
      </c>
      <c r="B363" s="1" t="s">
        <v>21</v>
      </c>
      <c r="C363" s="1" t="s">
        <v>115</v>
      </c>
      <c r="D363" s="1" t="s">
        <v>64</v>
      </c>
      <c r="E363" s="1" t="s">
        <v>701</v>
      </c>
      <c r="F363" t="s">
        <v>85</v>
      </c>
      <c r="G363" s="11" t="s">
        <v>85</v>
      </c>
      <c r="H363" t="s">
        <v>507</v>
      </c>
    </row>
    <row r="364" spans="1:8">
      <c r="A364" s="8" t="s">
        <v>684</v>
      </c>
      <c r="B364" s="1" t="s">
        <v>22</v>
      </c>
      <c r="C364" s="1" t="s">
        <v>117</v>
      </c>
      <c r="D364" s="1" t="s">
        <v>64</v>
      </c>
      <c r="E364" s="1" t="s">
        <v>702</v>
      </c>
      <c r="F364" s="22">
        <v>380</v>
      </c>
      <c r="G364" s="28" t="s">
        <v>85</v>
      </c>
      <c r="H364" t="s">
        <v>85</v>
      </c>
    </row>
    <row r="365" spans="1:8" hidden="1">
      <c r="E365" s="1"/>
      <c r="G365" s="11"/>
      <c r="H365" t="s">
        <v>507</v>
      </c>
    </row>
    <row r="366" spans="1:8">
      <c r="A366" s="8" t="s">
        <v>703</v>
      </c>
      <c r="B366" s="1" t="s">
        <v>6</v>
      </c>
      <c r="C366" s="1" t="s">
        <v>83</v>
      </c>
      <c r="D366" s="1" t="s">
        <v>66</v>
      </c>
      <c r="E366" s="1" t="s">
        <v>704</v>
      </c>
      <c r="F366" s="22">
        <v>0.19000000000232831</v>
      </c>
      <c r="G366" s="28" t="s">
        <v>85</v>
      </c>
      <c r="H366" t="s">
        <v>85</v>
      </c>
    </row>
    <row r="367" spans="1:8">
      <c r="A367" s="8" t="s">
        <v>703</v>
      </c>
      <c r="B367" s="1" t="s">
        <v>23</v>
      </c>
      <c r="C367" s="1" t="s">
        <v>86</v>
      </c>
      <c r="D367" s="1" t="s">
        <v>66</v>
      </c>
      <c r="E367" s="1" t="s">
        <v>705</v>
      </c>
      <c r="F367" s="22">
        <v>0.28000000002793968</v>
      </c>
      <c r="G367" s="28" t="s">
        <v>85</v>
      </c>
      <c r="H367" t="s">
        <v>85</v>
      </c>
    </row>
    <row r="368" spans="1:8">
      <c r="A368" s="8" t="s">
        <v>703</v>
      </c>
      <c r="B368" s="1" t="s">
        <v>7</v>
      </c>
      <c r="C368" s="1" t="s">
        <v>88</v>
      </c>
      <c r="D368" s="1" t="s">
        <v>66</v>
      </c>
      <c r="E368" s="1" t="s">
        <v>706</v>
      </c>
      <c r="F368" s="22">
        <v>0.5</v>
      </c>
      <c r="G368" s="28" t="s">
        <v>85</v>
      </c>
      <c r="H368" t="s">
        <v>85</v>
      </c>
    </row>
    <row r="369" spans="1:8" hidden="1">
      <c r="A369" s="8" t="s">
        <v>703</v>
      </c>
      <c r="B369" s="1" t="s">
        <v>8</v>
      </c>
      <c r="C369" s="1" t="s">
        <v>90</v>
      </c>
      <c r="D369" s="1" t="s">
        <v>66</v>
      </c>
      <c r="E369" s="1" t="s">
        <v>707</v>
      </c>
      <c r="F369" t="s">
        <v>85</v>
      </c>
      <c r="G369" s="11" t="s">
        <v>85</v>
      </c>
      <c r="H369" t="s">
        <v>507</v>
      </c>
    </row>
    <row r="370" spans="1:8" hidden="1">
      <c r="A370" s="8" t="s">
        <v>703</v>
      </c>
      <c r="B370" s="1" t="s">
        <v>9</v>
      </c>
      <c r="C370" s="1" t="s">
        <v>92</v>
      </c>
      <c r="D370" s="1" t="s">
        <v>66</v>
      </c>
      <c r="E370" s="1" t="s">
        <v>708</v>
      </c>
      <c r="F370" t="s">
        <v>85</v>
      </c>
      <c r="G370" s="11" t="s">
        <v>85</v>
      </c>
      <c r="H370" t="s">
        <v>507</v>
      </c>
    </row>
    <row r="371" spans="1:8">
      <c r="A371" s="8" t="s">
        <v>703</v>
      </c>
      <c r="B371" s="1" t="s">
        <v>10</v>
      </c>
      <c r="C371" s="1" t="s">
        <v>94</v>
      </c>
      <c r="D371" s="1" t="s">
        <v>66</v>
      </c>
      <c r="E371" s="1" t="s">
        <v>709</v>
      </c>
      <c r="F371" s="22" t="s">
        <v>85</v>
      </c>
      <c r="G371" s="28">
        <v>5.0000000002910383E-2</v>
      </c>
      <c r="H371" t="s">
        <v>85</v>
      </c>
    </row>
    <row r="372" spans="1:8">
      <c r="A372" s="8" t="s">
        <v>703</v>
      </c>
      <c r="B372" s="1" t="s">
        <v>11</v>
      </c>
      <c r="C372" s="1" t="s">
        <v>96</v>
      </c>
      <c r="D372" s="1" t="s">
        <v>66</v>
      </c>
      <c r="E372" s="1" t="s">
        <v>710</v>
      </c>
      <c r="F372" s="22" t="s">
        <v>85</v>
      </c>
      <c r="G372" s="28">
        <v>0.16000000000349246</v>
      </c>
      <c r="H372" t="s">
        <v>85</v>
      </c>
    </row>
    <row r="373" spans="1:8" hidden="1">
      <c r="A373" s="8" t="s">
        <v>703</v>
      </c>
      <c r="B373" s="1" t="s">
        <v>12</v>
      </c>
      <c r="C373" s="1" t="s">
        <v>98</v>
      </c>
      <c r="D373" s="1" t="s">
        <v>66</v>
      </c>
      <c r="E373" s="1" t="s">
        <v>711</v>
      </c>
      <c r="F373" t="s">
        <v>85</v>
      </c>
      <c r="G373" s="11" t="s">
        <v>85</v>
      </c>
      <c r="H373" t="s">
        <v>507</v>
      </c>
    </row>
    <row r="374" spans="1:8">
      <c r="A374" s="8" t="s">
        <v>703</v>
      </c>
      <c r="B374" s="1" t="s">
        <v>13</v>
      </c>
      <c r="C374" s="1" t="s">
        <v>72</v>
      </c>
      <c r="D374" s="1" t="s">
        <v>66</v>
      </c>
      <c r="E374" s="1" t="s">
        <v>712</v>
      </c>
      <c r="F374" s="22" t="s">
        <v>85</v>
      </c>
      <c r="G374" s="28">
        <v>0.72999999999592546</v>
      </c>
      <c r="H374" t="s">
        <v>85</v>
      </c>
    </row>
    <row r="375" spans="1:8">
      <c r="A375" s="8" t="s">
        <v>703</v>
      </c>
      <c r="B375" s="1" t="s">
        <v>14</v>
      </c>
      <c r="C375" s="1" t="s">
        <v>101</v>
      </c>
      <c r="D375" s="1" t="s">
        <v>66</v>
      </c>
      <c r="E375" s="1" t="s">
        <v>713</v>
      </c>
      <c r="F375" s="22" t="s">
        <v>85</v>
      </c>
      <c r="G375" s="28">
        <v>0.38999999999941792</v>
      </c>
      <c r="H375" t="s">
        <v>85</v>
      </c>
    </row>
    <row r="376" spans="1:8">
      <c r="A376" s="8" t="s">
        <v>703</v>
      </c>
      <c r="B376" s="1" t="s">
        <v>15</v>
      </c>
      <c r="C376" s="1" t="s">
        <v>103</v>
      </c>
      <c r="D376" s="1" t="s">
        <v>66</v>
      </c>
      <c r="E376" s="1" t="s">
        <v>714</v>
      </c>
      <c r="F376" s="22">
        <v>0.34000000000014552</v>
      </c>
      <c r="G376" s="28" t="s">
        <v>85</v>
      </c>
      <c r="H376" t="s">
        <v>85</v>
      </c>
    </row>
    <row r="377" spans="1:8" hidden="1">
      <c r="A377" s="8" t="s">
        <v>703</v>
      </c>
      <c r="B377" s="1" t="s">
        <v>16</v>
      </c>
      <c r="C377" s="1" t="s">
        <v>105</v>
      </c>
      <c r="D377" s="1" t="s">
        <v>66</v>
      </c>
      <c r="E377" s="1" t="s">
        <v>715</v>
      </c>
      <c r="F377" t="s">
        <v>85</v>
      </c>
      <c r="G377" s="11" t="s">
        <v>85</v>
      </c>
      <c r="H377" t="s">
        <v>507</v>
      </c>
    </row>
    <row r="378" spans="1:8" hidden="1">
      <c r="A378" s="8" t="s">
        <v>703</v>
      </c>
      <c r="B378" s="1" t="s">
        <v>17</v>
      </c>
      <c r="C378" s="1" t="s">
        <v>107</v>
      </c>
      <c r="D378" s="1" t="s">
        <v>66</v>
      </c>
      <c r="E378" s="1" t="s">
        <v>716</v>
      </c>
      <c r="F378" t="s">
        <v>85</v>
      </c>
      <c r="G378" s="11" t="s">
        <v>85</v>
      </c>
      <c r="H378" t="s">
        <v>507</v>
      </c>
    </row>
    <row r="379" spans="1:8">
      <c r="A379" s="8" t="s">
        <v>703</v>
      </c>
      <c r="B379" s="1" t="s">
        <v>18</v>
      </c>
      <c r="C379" s="1" t="s">
        <v>109</v>
      </c>
      <c r="D379" s="1" t="s">
        <v>66</v>
      </c>
      <c r="E379" s="1" t="s">
        <v>717</v>
      </c>
      <c r="F379" s="22" t="s">
        <v>85</v>
      </c>
      <c r="G379" s="28">
        <v>0.34999999999854481</v>
      </c>
      <c r="H379" t="s">
        <v>85</v>
      </c>
    </row>
    <row r="380" spans="1:8">
      <c r="A380" s="8" t="s">
        <v>703</v>
      </c>
      <c r="B380" s="1" t="s">
        <v>19</v>
      </c>
      <c r="C380" s="1" t="s">
        <v>111</v>
      </c>
      <c r="D380" s="1" t="s">
        <v>66</v>
      </c>
      <c r="E380" s="1" t="s">
        <v>718</v>
      </c>
      <c r="F380" s="22" t="s">
        <v>85</v>
      </c>
      <c r="G380" s="28">
        <v>2145.7600000000093</v>
      </c>
      <c r="H380" t="s">
        <v>85</v>
      </c>
    </row>
    <row r="381" spans="1:8" hidden="1">
      <c r="A381" s="8" t="s">
        <v>703</v>
      </c>
      <c r="B381" s="1" t="s">
        <v>20</v>
      </c>
      <c r="C381" s="1" t="s">
        <v>113</v>
      </c>
      <c r="D381" s="1" t="s">
        <v>66</v>
      </c>
      <c r="E381" s="1" t="s">
        <v>719</v>
      </c>
      <c r="F381" t="s">
        <v>85</v>
      </c>
      <c r="G381" s="11" t="s">
        <v>85</v>
      </c>
      <c r="H381" t="s">
        <v>507</v>
      </c>
    </row>
    <row r="382" spans="1:8">
      <c r="A382" s="8" t="s">
        <v>703</v>
      </c>
      <c r="B382" s="1" t="s">
        <v>21</v>
      </c>
      <c r="C382" s="1" t="s">
        <v>115</v>
      </c>
      <c r="D382" s="1" t="s">
        <v>66</v>
      </c>
      <c r="E382" s="1" t="s">
        <v>720</v>
      </c>
      <c r="F382" s="22">
        <v>0.17999999999301508</v>
      </c>
      <c r="G382" s="28" t="s">
        <v>85</v>
      </c>
      <c r="H382" t="s">
        <v>85</v>
      </c>
    </row>
    <row r="383" spans="1:8" hidden="1">
      <c r="A383" s="8" t="s">
        <v>703</v>
      </c>
      <c r="B383" s="1" t="s">
        <v>22</v>
      </c>
      <c r="C383" s="1" t="s">
        <v>117</v>
      </c>
      <c r="D383" s="1" t="s">
        <v>66</v>
      </c>
      <c r="E383" s="1" t="s">
        <v>721</v>
      </c>
      <c r="F383" t="s">
        <v>85</v>
      </c>
      <c r="G383" s="11" t="s">
        <v>85</v>
      </c>
      <c r="H383" t="s">
        <v>507</v>
      </c>
    </row>
    <row r="384" spans="1:8">
      <c r="B384" s="1"/>
      <c r="C384" s="1"/>
      <c r="D384" s="1"/>
      <c r="E384" s="1"/>
      <c r="G384" s="11"/>
    </row>
    <row r="386" spans="1:7" ht="15.75" thickBot="1">
      <c r="B386" s="1"/>
      <c r="C386" s="1"/>
      <c r="D386" s="1"/>
      <c r="E386" s="1"/>
      <c r="F386" s="4">
        <f>SUBTOTAL(9,F19:F385)</f>
        <v>107124.05000000009</v>
      </c>
      <c r="G386" s="4">
        <f>SUBTOTAL(9,G19:G385)</f>
        <v>107124.0500000001</v>
      </c>
    </row>
    <row r="387" spans="1:7" ht="15.7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filterMode="1">
    <tabColor rgb="FF00B050"/>
  </sheetPr>
  <dimension ref="A1:H403"/>
  <sheetViews>
    <sheetView topLeftCell="A310" workbookViewId="0">
      <selection activeCell="E364" sqref="E364"/>
    </sheetView>
  </sheetViews>
  <sheetFormatPr defaultColWidth="45.140625" defaultRowHeight="15" outlineLevelCol="1"/>
  <cols>
    <col min="1" max="1" width="4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6" width="11.7109375" style="11" bestFit="1" customWidth="1"/>
    <col min="7" max="7" width="11.5703125" style="11" bestFit="1" customWidth="1"/>
    <col min="8" max="8" width="4.140625" bestFit="1" customWidth="1"/>
  </cols>
  <sheetData>
    <row r="1" spans="1:8">
      <c r="A1" s="10" t="s">
        <v>912</v>
      </c>
      <c r="B1" s="6"/>
      <c r="C1" s="6"/>
      <c r="D1" s="6"/>
      <c r="G1" s="11" t="s">
        <v>68</v>
      </c>
    </row>
    <row r="3" spans="1:8" s="3" customFormat="1">
      <c r="A3" s="7" t="s">
        <v>69</v>
      </c>
      <c r="E3" s="3" t="s">
        <v>5</v>
      </c>
      <c r="F3" s="15" t="s">
        <v>73</v>
      </c>
      <c r="G3" s="15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  <c r="F4" s="15"/>
      <c r="G4" s="15"/>
    </row>
    <row r="5" spans="1:8" hidden="1">
      <c r="A5" s="8" t="s">
        <v>290</v>
      </c>
      <c r="B5" s="1" t="s">
        <v>6</v>
      </c>
      <c r="C5" s="1" t="s">
        <v>83</v>
      </c>
      <c r="D5" s="1" t="s">
        <v>40</v>
      </c>
      <c r="E5" s="1" t="s">
        <v>291</v>
      </c>
      <c r="F5" s="28" t="s">
        <v>85</v>
      </c>
      <c r="G5" s="28" t="s">
        <v>85</v>
      </c>
      <c r="H5" t="s">
        <v>507</v>
      </c>
    </row>
    <row r="6" spans="1:8" hidden="1">
      <c r="A6" s="8" t="s">
        <v>290</v>
      </c>
      <c r="B6" s="1" t="s">
        <v>23</v>
      </c>
      <c r="C6" s="1" t="s">
        <v>86</v>
      </c>
      <c r="D6" s="1" t="s">
        <v>40</v>
      </c>
      <c r="E6" s="1" t="s">
        <v>292</v>
      </c>
      <c r="F6" s="28" t="s">
        <v>85</v>
      </c>
      <c r="G6" s="28" t="s">
        <v>85</v>
      </c>
      <c r="H6" t="s">
        <v>507</v>
      </c>
    </row>
    <row r="7" spans="1:8" hidden="1">
      <c r="A7" s="8" t="s">
        <v>290</v>
      </c>
      <c r="B7" s="1" t="s">
        <v>7</v>
      </c>
      <c r="C7" s="1" t="s">
        <v>88</v>
      </c>
      <c r="D7" s="1" t="s">
        <v>40</v>
      </c>
      <c r="E7" s="1" t="s">
        <v>293</v>
      </c>
      <c r="F7" s="28" t="s">
        <v>85</v>
      </c>
      <c r="G7" s="28" t="s">
        <v>85</v>
      </c>
      <c r="H7" t="s">
        <v>507</v>
      </c>
    </row>
    <row r="8" spans="1:8" hidden="1">
      <c r="A8" s="8" t="s">
        <v>290</v>
      </c>
      <c r="B8" s="1" t="s">
        <v>8</v>
      </c>
      <c r="C8" s="1" t="s">
        <v>90</v>
      </c>
      <c r="D8" s="1" t="s">
        <v>40</v>
      </c>
      <c r="E8" s="1" t="s">
        <v>294</v>
      </c>
      <c r="F8" s="28" t="s">
        <v>85</v>
      </c>
      <c r="G8" s="28" t="s">
        <v>85</v>
      </c>
      <c r="H8" t="s">
        <v>507</v>
      </c>
    </row>
    <row r="9" spans="1:8" hidden="1">
      <c r="A9" s="8" t="s">
        <v>290</v>
      </c>
      <c r="B9" s="1" t="s">
        <v>9</v>
      </c>
      <c r="C9" s="1" t="s">
        <v>92</v>
      </c>
      <c r="D9" s="1" t="s">
        <v>40</v>
      </c>
      <c r="E9" s="1" t="s">
        <v>295</v>
      </c>
      <c r="F9" s="28" t="s">
        <v>85</v>
      </c>
      <c r="G9" s="28" t="s">
        <v>85</v>
      </c>
      <c r="H9" t="s">
        <v>507</v>
      </c>
    </row>
    <row r="10" spans="1:8" hidden="1">
      <c r="A10" s="8" t="s">
        <v>290</v>
      </c>
      <c r="B10" s="1" t="s">
        <v>10</v>
      </c>
      <c r="C10" s="1" t="s">
        <v>94</v>
      </c>
      <c r="D10" s="1" t="s">
        <v>40</v>
      </c>
      <c r="E10" s="1" t="s">
        <v>296</v>
      </c>
      <c r="F10" s="28" t="s">
        <v>85</v>
      </c>
      <c r="G10" s="28" t="s">
        <v>85</v>
      </c>
      <c r="H10" t="s">
        <v>507</v>
      </c>
    </row>
    <row r="11" spans="1:8" hidden="1">
      <c r="A11" s="8" t="s">
        <v>290</v>
      </c>
      <c r="B11" s="1" t="s">
        <v>11</v>
      </c>
      <c r="C11" s="1" t="s">
        <v>96</v>
      </c>
      <c r="D11" s="1" t="s">
        <v>40</v>
      </c>
      <c r="E11" s="1" t="s">
        <v>297</v>
      </c>
      <c r="F11" s="28" t="s">
        <v>85</v>
      </c>
      <c r="G11" s="28" t="s">
        <v>85</v>
      </c>
      <c r="H11" t="s">
        <v>507</v>
      </c>
    </row>
    <row r="12" spans="1:8" hidden="1">
      <c r="A12" s="8" t="s">
        <v>290</v>
      </c>
      <c r="B12" s="1" t="s">
        <v>12</v>
      </c>
      <c r="C12" s="1" t="s">
        <v>98</v>
      </c>
      <c r="D12" s="1" t="s">
        <v>40</v>
      </c>
      <c r="E12" s="1" t="s">
        <v>298</v>
      </c>
      <c r="F12" s="28" t="s">
        <v>85</v>
      </c>
      <c r="G12" s="28" t="s">
        <v>85</v>
      </c>
      <c r="H12" t="s">
        <v>507</v>
      </c>
    </row>
    <row r="13" spans="1:8" hidden="1">
      <c r="A13" s="8" t="s">
        <v>290</v>
      </c>
      <c r="B13" s="1" t="s">
        <v>13</v>
      </c>
      <c r="C13" s="1" t="s">
        <v>72</v>
      </c>
      <c r="D13" s="1" t="s">
        <v>40</v>
      </c>
      <c r="E13" s="1" t="s">
        <v>299</v>
      </c>
      <c r="F13" s="28" t="s">
        <v>85</v>
      </c>
      <c r="G13" s="28" t="s">
        <v>85</v>
      </c>
      <c r="H13" t="s">
        <v>507</v>
      </c>
    </row>
    <row r="14" spans="1:8" hidden="1">
      <c r="A14" s="8" t="s">
        <v>290</v>
      </c>
      <c r="B14" s="1" t="s">
        <v>14</v>
      </c>
      <c r="C14" s="1" t="s">
        <v>101</v>
      </c>
      <c r="D14" s="1" t="s">
        <v>40</v>
      </c>
      <c r="E14" s="1" t="s">
        <v>300</v>
      </c>
      <c r="F14" s="28" t="s">
        <v>85</v>
      </c>
      <c r="G14" s="28" t="s">
        <v>85</v>
      </c>
      <c r="H14" t="s">
        <v>507</v>
      </c>
    </row>
    <row r="15" spans="1:8" hidden="1">
      <c r="A15" s="8" t="s">
        <v>290</v>
      </c>
      <c r="B15" s="1" t="s">
        <v>15</v>
      </c>
      <c r="C15" s="1" t="s">
        <v>103</v>
      </c>
      <c r="D15" s="1" t="s">
        <v>40</v>
      </c>
      <c r="E15" s="1" t="s">
        <v>301</v>
      </c>
      <c r="F15" s="28" t="s">
        <v>85</v>
      </c>
      <c r="G15" s="28" t="s">
        <v>85</v>
      </c>
      <c r="H15" t="s">
        <v>507</v>
      </c>
    </row>
    <row r="16" spans="1:8" hidden="1">
      <c r="A16" s="8" t="s">
        <v>290</v>
      </c>
      <c r="B16" s="1" t="s">
        <v>16</v>
      </c>
      <c r="C16" s="1" t="s">
        <v>105</v>
      </c>
      <c r="D16" s="1" t="s">
        <v>40</v>
      </c>
      <c r="E16" s="1" t="s">
        <v>302</v>
      </c>
      <c r="F16" s="28" t="s">
        <v>85</v>
      </c>
      <c r="G16" s="28" t="s">
        <v>85</v>
      </c>
      <c r="H16" t="s">
        <v>507</v>
      </c>
    </row>
    <row r="17" spans="1:8" hidden="1">
      <c r="A17" s="8" t="s">
        <v>290</v>
      </c>
      <c r="B17" s="1" t="s">
        <v>17</v>
      </c>
      <c r="C17" s="1" t="s">
        <v>107</v>
      </c>
      <c r="D17" s="1" t="s">
        <v>40</v>
      </c>
      <c r="E17" s="1" t="s">
        <v>303</v>
      </c>
      <c r="F17" s="28" t="s">
        <v>85</v>
      </c>
      <c r="G17" s="28" t="s">
        <v>85</v>
      </c>
      <c r="H17" t="s">
        <v>507</v>
      </c>
    </row>
    <row r="18" spans="1:8" hidden="1">
      <c r="A18" s="8" t="s">
        <v>290</v>
      </c>
      <c r="B18" s="1" t="s">
        <v>18</v>
      </c>
      <c r="C18" s="1" t="s">
        <v>109</v>
      </c>
      <c r="D18" s="1" t="s">
        <v>40</v>
      </c>
      <c r="E18" s="1" t="s">
        <v>304</v>
      </c>
      <c r="F18" s="28" t="s">
        <v>85</v>
      </c>
      <c r="G18" s="28" t="s">
        <v>85</v>
      </c>
      <c r="H18" t="s">
        <v>507</v>
      </c>
    </row>
    <row r="19" spans="1:8">
      <c r="A19" s="8" t="s">
        <v>290</v>
      </c>
      <c r="B19" s="1" t="s">
        <v>19</v>
      </c>
      <c r="C19" s="1" t="s">
        <v>111</v>
      </c>
      <c r="D19" s="1" t="s">
        <v>40</v>
      </c>
      <c r="E19" s="1" t="s">
        <v>305</v>
      </c>
      <c r="F19" s="28">
        <v>1309.8900000000012</v>
      </c>
      <c r="G19" s="28" t="s">
        <v>85</v>
      </c>
      <c r="H19" t="s">
        <v>85</v>
      </c>
    </row>
    <row r="20" spans="1:8" hidden="1">
      <c r="A20" s="8" t="s">
        <v>290</v>
      </c>
      <c r="B20" s="1" t="s">
        <v>20</v>
      </c>
      <c r="C20" s="1" t="s">
        <v>113</v>
      </c>
      <c r="D20" s="1" t="s">
        <v>40</v>
      </c>
      <c r="E20" s="1" t="s">
        <v>306</v>
      </c>
      <c r="F20" s="28" t="s">
        <v>85</v>
      </c>
      <c r="G20" s="28" t="s">
        <v>85</v>
      </c>
      <c r="H20" t="s">
        <v>507</v>
      </c>
    </row>
    <row r="21" spans="1:8" hidden="1">
      <c r="A21" s="8" t="s">
        <v>290</v>
      </c>
      <c r="B21" s="1" t="s">
        <v>21</v>
      </c>
      <c r="C21" s="1" t="s">
        <v>115</v>
      </c>
      <c r="D21" s="1" t="s">
        <v>40</v>
      </c>
      <c r="E21" s="1" t="s">
        <v>307</v>
      </c>
      <c r="F21" s="28" t="s">
        <v>85</v>
      </c>
      <c r="G21" s="28" t="s">
        <v>85</v>
      </c>
      <c r="H21" t="s">
        <v>507</v>
      </c>
    </row>
    <row r="22" spans="1:8" hidden="1">
      <c r="A22" s="8" t="s">
        <v>290</v>
      </c>
      <c r="B22" s="1" t="s">
        <v>22</v>
      </c>
      <c r="C22" s="1" t="s">
        <v>117</v>
      </c>
      <c r="D22" s="1" t="s">
        <v>40</v>
      </c>
      <c r="E22" s="1" t="s">
        <v>308</v>
      </c>
      <c r="F22" s="28" t="s">
        <v>85</v>
      </c>
      <c r="G22" s="28" t="s">
        <v>85</v>
      </c>
      <c r="H22" t="s">
        <v>507</v>
      </c>
    </row>
    <row r="23" spans="1:8" hidden="1">
      <c r="F23" s="28"/>
      <c r="G23" s="28"/>
      <c r="H23" t="s">
        <v>507</v>
      </c>
    </row>
    <row r="24" spans="1:8" hidden="1">
      <c r="A24" s="8" t="s">
        <v>309</v>
      </c>
      <c r="B24" s="1" t="s">
        <v>6</v>
      </c>
      <c r="C24" s="1" t="s">
        <v>83</v>
      </c>
      <c r="D24" s="1" t="s">
        <v>80</v>
      </c>
      <c r="E24" s="1" t="s">
        <v>310</v>
      </c>
      <c r="F24" s="28" t="s">
        <v>85</v>
      </c>
      <c r="G24" s="28" t="s">
        <v>85</v>
      </c>
      <c r="H24" t="s">
        <v>507</v>
      </c>
    </row>
    <row r="25" spans="1:8" hidden="1">
      <c r="A25" s="8" t="s">
        <v>309</v>
      </c>
      <c r="B25" s="1" t="s">
        <v>23</v>
      </c>
      <c r="C25" s="1" t="s">
        <v>86</v>
      </c>
      <c r="D25" s="1" t="s">
        <v>80</v>
      </c>
      <c r="E25" s="1" t="s">
        <v>311</v>
      </c>
      <c r="F25" s="28" t="s">
        <v>85</v>
      </c>
      <c r="G25" s="28" t="s">
        <v>85</v>
      </c>
      <c r="H25" t="s">
        <v>507</v>
      </c>
    </row>
    <row r="26" spans="1:8" hidden="1">
      <c r="A26" s="8" t="s">
        <v>309</v>
      </c>
      <c r="B26" s="1" t="s">
        <v>7</v>
      </c>
      <c r="C26" s="1" t="s">
        <v>88</v>
      </c>
      <c r="D26" s="1" t="s">
        <v>80</v>
      </c>
      <c r="E26" s="1" t="s">
        <v>312</v>
      </c>
      <c r="F26" s="28" t="s">
        <v>85</v>
      </c>
      <c r="G26" s="28" t="s">
        <v>85</v>
      </c>
      <c r="H26" t="s">
        <v>507</v>
      </c>
    </row>
    <row r="27" spans="1:8" hidden="1">
      <c r="A27" s="8" t="s">
        <v>309</v>
      </c>
      <c r="B27" s="1" t="s">
        <v>8</v>
      </c>
      <c r="C27" s="1" t="s">
        <v>90</v>
      </c>
      <c r="D27" s="1" t="s">
        <v>80</v>
      </c>
      <c r="E27" s="1" t="s">
        <v>313</v>
      </c>
      <c r="F27" s="28" t="s">
        <v>85</v>
      </c>
      <c r="G27" s="28" t="s">
        <v>85</v>
      </c>
      <c r="H27" t="s">
        <v>507</v>
      </c>
    </row>
    <row r="28" spans="1:8" hidden="1">
      <c r="A28" s="8" t="s">
        <v>309</v>
      </c>
      <c r="B28" s="1" t="s">
        <v>9</v>
      </c>
      <c r="C28" s="1" t="s">
        <v>92</v>
      </c>
      <c r="D28" s="1" t="s">
        <v>80</v>
      </c>
      <c r="E28" s="1" t="s">
        <v>314</v>
      </c>
      <c r="F28" s="28" t="s">
        <v>85</v>
      </c>
      <c r="G28" s="28" t="s">
        <v>85</v>
      </c>
      <c r="H28" t="s">
        <v>507</v>
      </c>
    </row>
    <row r="29" spans="1:8" hidden="1">
      <c r="A29" s="8" t="s">
        <v>309</v>
      </c>
      <c r="B29" s="1" t="s">
        <v>10</v>
      </c>
      <c r="C29" s="1" t="s">
        <v>94</v>
      </c>
      <c r="D29" s="1" t="s">
        <v>80</v>
      </c>
      <c r="E29" s="1" t="s">
        <v>315</v>
      </c>
      <c r="F29" s="28" t="s">
        <v>85</v>
      </c>
      <c r="G29" s="28" t="s">
        <v>85</v>
      </c>
      <c r="H29" t="s">
        <v>507</v>
      </c>
    </row>
    <row r="30" spans="1:8" hidden="1">
      <c r="A30" s="8" t="s">
        <v>309</v>
      </c>
      <c r="B30" s="1" t="s">
        <v>11</v>
      </c>
      <c r="C30" s="1" t="s">
        <v>96</v>
      </c>
      <c r="D30" s="1" t="s">
        <v>80</v>
      </c>
      <c r="E30" s="1" t="s">
        <v>316</v>
      </c>
      <c r="F30" s="28" t="s">
        <v>85</v>
      </c>
      <c r="G30" s="28" t="s">
        <v>85</v>
      </c>
      <c r="H30" t="s">
        <v>507</v>
      </c>
    </row>
    <row r="31" spans="1:8" hidden="1">
      <c r="A31" s="8" t="s">
        <v>309</v>
      </c>
      <c r="B31" s="1" t="s">
        <v>12</v>
      </c>
      <c r="C31" s="1" t="s">
        <v>98</v>
      </c>
      <c r="D31" s="1" t="s">
        <v>80</v>
      </c>
      <c r="E31" s="1" t="s">
        <v>317</v>
      </c>
      <c r="F31" s="28" t="s">
        <v>85</v>
      </c>
      <c r="G31" s="28" t="s">
        <v>85</v>
      </c>
      <c r="H31" t="s">
        <v>507</v>
      </c>
    </row>
    <row r="32" spans="1:8" hidden="1">
      <c r="A32" s="8" t="s">
        <v>309</v>
      </c>
      <c r="B32" s="1" t="s">
        <v>13</v>
      </c>
      <c r="C32" s="1" t="s">
        <v>72</v>
      </c>
      <c r="D32" s="1" t="s">
        <v>80</v>
      </c>
      <c r="E32" s="1" t="s">
        <v>318</v>
      </c>
      <c r="F32" s="28" t="s">
        <v>85</v>
      </c>
      <c r="G32" s="28" t="s">
        <v>85</v>
      </c>
      <c r="H32" t="s">
        <v>507</v>
      </c>
    </row>
    <row r="33" spans="1:8" hidden="1">
      <c r="A33" s="8" t="s">
        <v>309</v>
      </c>
      <c r="B33" s="1" t="s">
        <v>14</v>
      </c>
      <c r="C33" s="1" t="s">
        <v>101</v>
      </c>
      <c r="D33" s="1" t="s">
        <v>80</v>
      </c>
      <c r="E33" s="1" t="s">
        <v>319</v>
      </c>
      <c r="F33" s="28" t="s">
        <v>85</v>
      </c>
      <c r="G33" s="28" t="s">
        <v>85</v>
      </c>
      <c r="H33" t="s">
        <v>507</v>
      </c>
    </row>
    <row r="34" spans="1:8" hidden="1">
      <c r="A34" s="8" t="s">
        <v>309</v>
      </c>
      <c r="B34" s="1" t="s">
        <v>15</v>
      </c>
      <c r="C34" s="1" t="s">
        <v>103</v>
      </c>
      <c r="D34" s="1" t="s">
        <v>80</v>
      </c>
      <c r="E34" s="1" t="s">
        <v>320</v>
      </c>
      <c r="F34" s="28" t="s">
        <v>85</v>
      </c>
      <c r="G34" s="28" t="s">
        <v>85</v>
      </c>
      <c r="H34" t="s">
        <v>507</v>
      </c>
    </row>
    <row r="35" spans="1:8" hidden="1">
      <c r="A35" s="8" t="s">
        <v>309</v>
      </c>
      <c r="B35" s="1" t="s">
        <v>16</v>
      </c>
      <c r="C35" s="1" t="s">
        <v>105</v>
      </c>
      <c r="D35" s="1" t="s">
        <v>80</v>
      </c>
      <c r="E35" s="1" t="s">
        <v>321</v>
      </c>
      <c r="F35" s="28" t="s">
        <v>85</v>
      </c>
      <c r="G35" s="28" t="s">
        <v>85</v>
      </c>
      <c r="H35" t="s">
        <v>507</v>
      </c>
    </row>
    <row r="36" spans="1:8" hidden="1">
      <c r="A36" s="8" t="s">
        <v>309</v>
      </c>
      <c r="B36" s="1" t="s">
        <v>17</v>
      </c>
      <c r="C36" s="1" t="s">
        <v>107</v>
      </c>
      <c r="D36" s="1" t="s">
        <v>80</v>
      </c>
      <c r="E36" s="1" t="s">
        <v>322</v>
      </c>
      <c r="F36" s="28" t="s">
        <v>85</v>
      </c>
      <c r="G36" s="28" t="s">
        <v>85</v>
      </c>
      <c r="H36" t="s">
        <v>507</v>
      </c>
    </row>
    <row r="37" spans="1:8" hidden="1">
      <c r="A37" s="8" t="s">
        <v>309</v>
      </c>
      <c r="B37" s="1" t="s">
        <v>18</v>
      </c>
      <c r="C37" s="1" t="s">
        <v>109</v>
      </c>
      <c r="D37" s="1" t="s">
        <v>80</v>
      </c>
      <c r="E37" s="1" t="s">
        <v>323</v>
      </c>
      <c r="F37" s="28" t="s">
        <v>85</v>
      </c>
      <c r="G37" s="28" t="s">
        <v>85</v>
      </c>
      <c r="H37" t="s">
        <v>507</v>
      </c>
    </row>
    <row r="38" spans="1:8" hidden="1">
      <c r="A38" s="8" t="s">
        <v>309</v>
      </c>
      <c r="B38" s="1" t="s">
        <v>19</v>
      </c>
      <c r="C38" s="1" t="s">
        <v>111</v>
      </c>
      <c r="D38" s="1" t="s">
        <v>80</v>
      </c>
      <c r="E38" s="1" t="s">
        <v>324</v>
      </c>
      <c r="F38" s="28" t="s">
        <v>85</v>
      </c>
      <c r="G38" s="28" t="s">
        <v>85</v>
      </c>
      <c r="H38" t="s">
        <v>507</v>
      </c>
    </row>
    <row r="39" spans="1:8" hidden="1">
      <c r="A39" s="8" t="s">
        <v>309</v>
      </c>
      <c r="B39" s="1" t="s">
        <v>20</v>
      </c>
      <c r="C39" s="1" t="s">
        <v>113</v>
      </c>
      <c r="D39" s="1" t="s">
        <v>80</v>
      </c>
      <c r="E39" s="1" t="s">
        <v>325</v>
      </c>
      <c r="F39" s="28" t="s">
        <v>85</v>
      </c>
      <c r="G39" s="28" t="s">
        <v>85</v>
      </c>
      <c r="H39" t="s">
        <v>507</v>
      </c>
    </row>
    <row r="40" spans="1:8" hidden="1">
      <c r="A40" s="8" t="s">
        <v>309</v>
      </c>
      <c r="B40" s="1" t="s">
        <v>21</v>
      </c>
      <c r="C40" s="1" t="s">
        <v>115</v>
      </c>
      <c r="D40" s="1" t="s">
        <v>80</v>
      </c>
      <c r="E40" s="1" t="s">
        <v>326</v>
      </c>
      <c r="F40" s="28" t="s">
        <v>85</v>
      </c>
      <c r="G40" s="28" t="s">
        <v>85</v>
      </c>
      <c r="H40" t="s">
        <v>507</v>
      </c>
    </row>
    <row r="41" spans="1:8" hidden="1">
      <c r="A41" s="8" t="s">
        <v>309</v>
      </c>
      <c r="B41" s="1" t="s">
        <v>22</v>
      </c>
      <c r="C41" s="1" t="s">
        <v>117</v>
      </c>
      <c r="D41" s="1" t="s">
        <v>80</v>
      </c>
      <c r="E41" s="1" t="s">
        <v>327</v>
      </c>
      <c r="F41" s="28" t="s">
        <v>85</v>
      </c>
      <c r="G41" s="28" t="s">
        <v>85</v>
      </c>
      <c r="H41" t="s">
        <v>507</v>
      </c>
    </row>
    <row r="42" spans="1:8" hidden="1">
      <c r="F42" s="28"/>
      <c r="G42" s="28"/>
      <c r="H42" t="s">
        <v>507</v>
      </c>
    </row>
    <row r="43" spans="1:8">
      <c r="A43" s="8" t="s">
        <v>328</v>
      </c>
      <c r="B43" s="1" t="s">
        <v>6</v>
      </c>
      <c r="C43" s="1" t="s">
        <v>83</v>
      </c>
      <c r="D43" s="1" t="s">
        <v>38</v>
      </c>
      <c r="E43" s="1" t="s">
        <v>329</v>
      </c>
      <c r="F43" s="28">
        <v>178.51000000000022</v>
      </c>
      <c r="G43" s="28" t="s">
        <v>85</v>
      </c>
      <c r="H43" t="s">
        <v>85</v>
      </c>
    </row>
    <row r="44" spans="1:8">
      <c r="A44" s="8" t="s">
        <v>328</v>
      </c>
      <c r="B44" s="1" t="s">
        <v>23</v>
      </c>
      <c r="C44" s="1" t="s">
        <v>86</v>
      </c>
      <c r="D44" s="1" t="s">
        <v>38</v>
      </c>
      <c r="E44" s="1" t="s">
        <v>330</v>
      </c>
      <c r="F44" s="28">
        <v>1102.0299999999988</v>
      </c>
      <c r="G44" s="28" t="s">
        <v>85</v>
      </c>
      <c r="H44" t="s">
        <v>85</v>
      </c>
    </row>
    <row r="45" spans="1:8">
      <c r="A45" s="8" t="s">
        <v>328</v>
      </c>
      <c r="B45" s="1" t="s">
        <v>7</v>
      </c>
      <c r="C45" s="1" t="s">
        <v>88</v>
      </c>
      <c r="D45" s="1" t="s">
        <v>38</v>
      </c>
      <c r="E45" s="1" t="s">
        <v>331</v>
      </c>
      <c r="F45" s="28">
        <v>807.03000000000065</v>
      </c>
      <c r="G45" s="28" t="s">
        <v>85</v>
      </c>
      <c r="H45" t="s">
        <v>85</v>
      </c>
    </row>
    <row r="46" spans="1:8" hidden="1">
      <c r="A46" s="8" t="s">
        <v>328</v>
      </c>
      <c r="B46" s="1" t="s">
        <v>8</v>
      </c>
      <c r="C46" s="1" t="s">
        <v>90</v>
      </c>
      <c r="D46" s="1" t="s">
        <v>38</v>
      </c>
      <c r="E46" s="1" t="s">
        <v>332</v>
      </c>
      <c r="F46" s="28" t="s">
        <v>85</v>
      </c>
      <c r="G46" s="28" t="s">
        <v>85</v>
      </c>
      <c r="H46" t="s">
        <v>507</v>
      </c>
    </row>
    <row r="47" spans="1:8">
      <c r="A47" s="8" t="s">
        <v>328</v>
      </c>
      <c r="B47" s="1" t="s">
        <v>9</v>
      </c>
      <c r="C47" s="1" t="s">
        <v>92</v>
      </c>
      <c r="D47" s="1" t="s">
        <v>38</v>
      </c>
      <c r="E47" s="1" t="s">
        <v>333</v>
      </c>
      <c r="F47" s="28">
        <v>950.87999999999738</v>
      </c>
      <c r="G47" s="28" t="s">
        <v>85</v>
      </c>
      <c r="H47" t="s">
        <v>85</v>
      </c>
    </row>
    <row r="48" spans="1:8">
      <c r="A48" s="8" t="s">
        <v>328</v>
      </c>
      <c r="B48" s="1" t="s">
        <v>10</v>
      </c>
      <c r="C48" s="1" t="s">
        <v>94</v>
      </c>
      <c r="D48" s="1" t="s">
        <v>38</v>
      </c>
      <c r="E48" s="1" t="s">
        <v>334</v>
      </c>
      <c r="F48" s="28">
        <v>168.89000000000124</v>
      </c>
      <c r="G48" s="28" t="s">
        <v>85</v>
      </c>
      <c r="H48" t="s">
        <v>85</v>
      </c>
    </row>
    <row r="49" spans="1:8">
      <c r="A49" s="8" t="s">
        <v>328</v>
      </c>
      <c r="B49" s="1" t="s">
        <v>11</v>
      </c>
      <c r="C49" s="1" t="s">
        <v>96</v>
      </c>
      <c r="D49" s="1" t="s">
        <v>38</v>
      </c>
      <c r="E49" s="1" t="s">
        <v>335</v>
      </c>
      <c r="F49" s="28">
        <v>906.97000000000116</v>
      </c>
      <c r="G49" s="28" t="s">
        <v>85</v>
      </c>
      <c r="H49" t="s">
        <v>85</v>
      </c>
    </row>
    <row r="50" spans="1:8">
      <c r="A50" s="8" t="s">
        <v>328</v>
      </c>
      <c r="B50" s="1" t="s">
        <v>12</v>
      </c>
      <c r="C50" s="1" t="s">
        <v>98</v>
      </c>
      <c r="D50" s="1" t="s">
        <v>38</v>
      </c>
      <c r="E50" s="1" t="s">
        <v>336</v>
      </c>
      <c r="F50" s="28">
        <v>124.05000000000018</v>
      </c>
      <c r="G50" s="28" t="s">
        <v>85</v>
      </c>
      <c r="H50" t="s">
        <v>85</v>
      </c>
    </row>
    <row r="51" spans="1:8">
      <c r="A51" s="8" t="s">
        <v>328</v>
      </c>
      <c r="B51" s="1" t="s">
        <v>13</v>
      </c>
      <c r="C51" s="1" t="s">
        <v>72</v>
      </c>
      <c r="D51" s="1" t="s">
        <v>38</v>
      </c>
      <c r="E51" s="1" t="s">
        <v>337</v>
      </c>
      <c r="F51" s="28" t="s">
        <v>85</v>
      </c>
      <c r="G51" s="28">
        <v>107238.19</v>
      </c>
      <c r="H51" t="s">
        <v>85</v>
      </c>
    </row>
    <row r="52" spans="1:8">
      <c r="A52" s="8" t="s">
        <v>328</v>
      </c>
      <c r="B52" s="1" t="s">
        <v>14</v>
      </c>
      <c r="C52" s="1" t="s">
        <v>101</v>
      </c>
      <c r="D52" s="1" t="s">
        <v>38</v>
      </c>
      <c r="E52" s="1" t="s">
        <v>338</v>
      </c>
      <c r="F52" s="28" t="s">
        <v>85</v>
      </c>
      <c r="G52" s="28">
        <v>104.81000000001222</v>
      </c>
      <c r="H52" t="s">
        <v>85</v>
      </c>
    </row>
    <row r="53" spans="1:8">
      <c r="A53" s="8" t="s">
        <v>328</v>
      </c>
      <c r="B53" s="1" t="s">
        <v>15</v>
      </c>
      <c r="C53" s="1" t="s">
        <v>103</v>
      </c>
      <c r="D53" s="1" t="s">
        <v>38</v>
      </c>
      <c r="E53" s="1" t="s">
        <v>339</v>
      </c>
      <c r="F53" s="28">
        <v>357.14999999999418</v>
      </c>
      <c r="G53" s="28" t="s">
        <v>85</v>
      </c>
      <c r="H53" t="s">
        <v>85</v>
      </c>
    </row>
    <row r="54" spans="1:8">
      <c r="A54" s="8" t="s">
        <v>328</v>
      </c>
      <c r="B54" s="1" t="s">
        <v>16</v>
      </c>
      <c r="C54" s="1" t="s">
        <v>105</v>
      </c>
      <c r="D54" s="1" t="s">
        <v>38</v>
      </c>
      <c r="E54" s="1" t="s">
        <v>340</v>
      </c>
      <c r="F54" s="28" t="s">
        <v>85</v>
      </c>
      <c r="G54" s="28">
        <v>21.040000000000873</v>
      </c>
      <c r="H54" t="s">
        <v>85</v>
      </c>
    </row>
    <row r="55" spans="1:8">
      <c r="A55" s="8" t="s">
        <v>328</v>
      </c>
      <c r="B55" s="1" t="s">
        <v>17</v>
      </c>
      <c r="C55" s="1" t="s">
        <v>107</v>
      </c>
      <c r="D55" s="1" t="s">
        <v>38</v>
      </c>
      <c r="E55" s="1" t="s">
        <v>341</v>
      </c>
      <c r="F55" s="28">
        <v>204.14999999999782</v>
      </c>
      <c r="G55" s="28" t="s">
        <v>85</v>
      </c>
      <c r="H55" t="s">
        <v>85</v>
      </c>
    </row>
    <row r="56" spans="1:8">
      <c r="A56" s="8" t="s">
        <v>328</v>
      </c>
      <c r="B56" s="1" t="s">
        <v>18</v>
      </c>
      <c r="C56" s="1" t="s">
        <v>109</v>
      </c>
      <c r="D56" s="1" t="s">
        <v>38</v>
      </c>
      <c r="E56" s="1" t="s">
        <v>342</v>
      </c>
      <c r="F56" s="28">
        <v>1983.7900000000081</v>
      </c>
      <c r="G56" s="28" t="s">
        <v>85</v>
      </c>
      <c r="H56" t="s">
        <v>85</v>
      </c>
    </row>
    <row r="57" spans="1:8">
      <c r="A57" s="8" t="s">
        <v>328</v>
      </c>
      <c r="B57" s="1" t="s">
        <v>19</v>
      </c>
      <c r="C57" s="1" t="s">
        <v>111</v>
      </c>
      <c r="D57" s="1" t="s">
        <v>38</v>
      </c>
      <c r="E57" s="1" t="s">
        <v>343</v>
      </c>
      <c r="F57" s="28">
        <v>3065.7600000000093</v>
      </c>
      <c r="G57" s="28" t="s">
        <v>85</v>
      </c>
      <c r="H57" t="s">
        <v>85</v>
      </c>
    </row>
    <row r="58" spans="1:8">
      <c r="A58" s="8" t="s">
        <v>328</v>
      </c>
      <c r="B58" s="1" t="s">
        <v>20</v>
      </c>
      <c r="C58" s="1" t="s">
        <v>113</v>
      </c>
      <c r="D58" s="1" t="s">
        <v>38</v>
      </c>
      <c r="E58" s="1" t="s">
        <v>344</v>
      </c>
      <c r="F58" s="28">
        <v>2080.8300000000017</v>
      </c>
      <c r="G58" s="28" t="s">
        <v>85</v>
      </c>
      <c r="H58" t="s">
        <v>85</v>
      </c>
    </row>
    <row r="59" spans="1:8">
      <c r="A59" s="8" t="s">
        <v>328</v>
      </c>
      <c r="B59" s="1" t="s">
        <v>21</v>
      </c>
      <c r="C59" s="1" t="s">
        <v>115</v>
      </c>
      <c r="D59" s="1" t="s">
        <v>38</v>
      </c>
      <c r="E59" s="1" t="s">
        <v>345</v>
      </c>
      <c r="F59" s="28">
        <v>4775.4799999999959</v>
      </c>
      <c r="G59" s="28" t="s">
        <v>85</v>
      </c>
      <c r="H59" t="s">
        <v>85</v>
      </c>
    </row>
    <row r="60" spans="1:8">
      <c r="A60" s="8" t="s">
        <v>328</v>
      </c>
      <c r="B60" s="1" t="s">
        <v>22</v>
      </c>
      <c r="C60" s="1" t="s">
        <v>117</v>
      </c>
      <c r="D60" s="1" t="s">
        <v>38</v>
      </c>
      <c r="E60" s="1" t="s">
        <v>346</v>
      </c>
      <c r="F60" s="28">
        <v>330.42000000000007</v>
      </c>
      <c r="G60" s="28" t="s">
        <v>85</v>
      </c>
      <c r="H60" t="s">
        <v>85</v>
      </c>
    </row>
    <row r="61" spans="1:8" hidden="1">
      <c r="F61" s="28"/>
      <c r="G61" s="28"/>
      <c r="H61" t="s">
        <v>507</v>
      </c>
    </row>
    <row r="62" spans="1:8" hidden="1">
      <c r="A62" s="8" t="s">
        <v>347</v>
      </c>
      <c r="B62" s="1" t="s">
        <v>6</v>
      </c>
      <c r="C62" s="1" t="s">
        <v>83</v>
      </c>
      <c r="D62" s="1" t="s">
        <v>36</v>
      </c>
      <c r="E62" s="1" t="s">
        <v>348</v>
      </c>
      <c r="F62" s="28" t="s">
        <v>85</v>
      </c>
      <c r="G62" s="28" t="s">
        <v>85</v>
      </c>
      <c r="H62" t="s">
        <v>507</v>
      </c>
    </row>
    <row r="63" spans="1:8" hidden="1">
      <c r="A63" s="8" t="s">
        <v>347</v>
      </c>
      <c r="B63" s="1" t="s">
        <v>23</v>
      </c>
      <c r="C63" s="1" t="s">
        <v>86</v>
      </c>
      <c r="D63" s="1" t="s">
        <v>36</v>
      </c>
      <c r="E63" s="1" t="s">
        <v>349</v>
      </c>
      <c r="F63" s="28" t="s">
        <v>85</v>
      </c>
      <c r="G63" s="28" t="s">
        <v>85</v>
      </c>
      <c r="H63" t="s">
        <v>507</v>
      </c>
    </row>
    <row r="64" spans="1:8" hidden="1">
      <c r="A64" s="8" t="s">
        <v>347</v>
      </c>
      <c r="B64" s="1" t="s">
        <v>7</v>
      </c>
      <c r="C64" s="1" t="s">
        <v>88</v>
      </c>
      <c r="D64" s="1" t="s">
        <v>36</v>
      </c>
      <c r="E64" s="1" t="s">
        <v>350</v>
      </c>
      <c r="F64" s="28" t="s">
        <v>85</v>
      </c>
      <c r="G64" s="28" t="s">
        <v>85</v>
      </c>
      <c r="H64" t="s">
        <v>507</v>
      </c>
    </row>
    <row r="65" spans="1:8" hidden="1">
      <c r="A65" s="8" t="s">
        <v>347</v>
      </c>
      <c r="B65" s="1" t="s">
        <v>8</v>
      </c>
      <c r="C65" s="1" t="s">
        <v>90</v>
      </c>
      <c r="D65" s="1" t="s">
        <v>36</v>
      </c>
      <c r="E65" s="1" t="s">
        <v>351</v>
      </c>
      <c r="F65" s="28" t="s">
        <v>85</v>
      </c>
      <c r="G65" s="28" t="s">
        <v>85</v>
      </c>
      <c r="H65" t="s">
        <v>507</v>
      </c>
    </row>
    <row r="66" spans="1:8" hidden="1">
      <c r="A66" s="8" t="s">
        <v>347</v>
      </c>
      <c r="B66" s="1" t="s">
        <v>9</v>
      </c>
      <c r="C66" s="1" t="s">
        <v>92</v>
      </c>
      <c r="D66" s="1" t="s">
        <v>36</v>
      </c>
      <c r="E66" s="1" t="s">
        <v>352</v>
      </c>
      <c r="F66" s="28" t="s">
        <v>85</v>
      </c>
      <c r="G66" s="28" t="s">
        <v>85</v>
      </c>
      <c r="H66" t="s">
        <v>507</v>
      </c>
    </row>
    <row r="67" spans="1:8" hidden="1">
      <c r="A67" s="8" t="s">
        <v>347</v>
      </c>
      <c r="B67" s="1" t="s">
        <v>10</v>
      </c>
      <c r="C67" s="1" t="s">
        <v>94</v>
      </c>
      <c r="D67" s="1" t="s">
        <v>36</v>
      </c>
      <c r="E67" s="1" t="s">
        <v>353</v>
      </c>
      <c r="F67" s="28" t="s">
        <v>85</v>
      </c>
      <c r="G67" s="28" t="s">
        <v>85</v>
      </c>
      <c r="H67" t="s">
        <v>507</v>
      </c>
    </row>
    <row r="68" spans="1:8" hidden="1">
      <c r="A68" s="8" t="s">
        <v>347</v>
      </c>
      <c r="B68" s="1" t="s">
        <v>11</v>
      </c>
      <c r="C68" s="1" t="s">
        <v>96</v>
      </c>
      <c r="D68" s="1" t="s">
        <v>36</v>
      </c>
      <c r="E68" s="1" t="s">
        <v>354</v>
      </c>
      <c r="F68" s="28" t="s">
        <v>85</v>
      </c>
      <c r="G68" s="28" t="s">
        <v>85</v>
      </c>
      <c r="H68" t="s">
        <v>507</v>
      </c>
    </row>
    <row r="69" spans="1:8" hidden="1">
      <c r="A69" s="8" t="s">
        <v>347</v>
      </c>
      <c r="B69" s="1" t="s">
        <v>12</v>
      </c>
      <c r="C69" s="1" t="s">
        <v>98</v>
      </c>
      <c r="D69" s="1" t="s">
        <v>36</v>
      </c>
      <c r="E69" s="1" t="s">
        <v>355</v>
      </c>
      <c r="F69" s="28" t="s">
        <v>85</v>
      </c>
      <c r="G69" s="28" t="s">
        <v>85</v>
      </c>
      <c r="H69" t="s">
        <v>507</v>
      </c>
    </row>
    <row r="70" spans="1:8" hidden="1">
      <c r="A70" s="8" t="s">
        <v>347</v>
      </c>
      <c r="B70" s="1" t="s">
        <v>13</v>
      </c>
      <c r="C70" s="1" t="s">
        <v>72</v>
      </c>
      <c r="D70" s="1" t="s">
        <v>36</v>
      </c>
      <c r="E70" s="1" t="s">
        <v>356</v>
      </c>
      <c r="F70" s="28" t="s">
        <v>85</v>
      </c>
      <c r="G70" s="28" t="s">
        <v>85</v>
      </c>
      <c r="H70" t="s">
        <v>507</v>
      </c>
    </row>
    <row r="71" spans="1:8" hidden="1">
      <c r="A71" s="8" t="s">
        <v>347</v>
      </c>
      <c r="B71" s="1" t="s">
        <v>14</v>
      </c>
      <c r="C71" s="1" t="s">
        <v>101</v>
      </c>
      <c r="D71" s="1" t="s">
        <v>36</v>
      </c>
      <c r="E71" s="1" t="s">
        <v>357</v>
      </c>
      <c r="F71" s="28" t="s">
        <v>85</v>
      </c>
      <c r="G71" s="28" t="s">
        <v>85</v>
      </c>
      <c r="H71" t="s">
        <v>507</v>
      </c>
    </row>
    <row r="72" spans="1:8" hidden="1">
      <c r="A72" s="8" t="s">
        <v>347</v>
      </c>
      <c r="B72" s="1" t="s">
        <v>15</v>
      </c>
      <c r="C72" s="1" t="s">
        <v>103</v>
      </c>
      <c r="D72" s="1" t="s">
        <v>36</v>
      </c>
      <c r="E72" s="1" t="s">
        <v>358</v>
      </c>
      <c r="F72" s="28" t="s">
        <v>85</v>
      </c>
      <c r="G72" s="28" t="s">
        <v>85</v>
      </c>
      <c r="H72" t="s">
        <v>507</v>
      </c>
    </row>
    <row r="73" spans="1:8" hidden="1">
      <c r="A73" s="8" t="s">
        <v>347</v>
      </c>
      <c r="B73" s="1" t="s">
        <v>16</v>
      </c>
      <c r="C73" s="1" t="s">
        <v>105</v>
      </c>
      <c r="D73" s="1" t="s">
        <v>36</v>
      </c>
      <c r="E73" s="1" t="s">
        <v>359</v>
      </c>
      <c r="F73" s="28" t="s">
        <v>85</v>
      </c>
      <c r="G73" s="28" t="s">
        <v>85</v>
      </c>
      <c r="H73" t="s">
        <v>507</v>
      </c>
    </row>
    <row r="74" spans="1:8" hidden="1">
      <c r="A74" s="8" t="s">
        <v>347</v>
      </c>
      <c r="B74" s="1" t="s">
        <v>17</v>
      </c>
      <c r="C74" s="1" t="s">
        <v>107</v>
      </c>
      <c r="D74" s="1" t="s">
        <v>36</v>
      </c>
      <c r="E74" s="1" t="s">
        <v>360</v>
      </c>
      <c r="F74" s="28" t="s">
        <v>85</v>
      </c>
      <c r="G74" s="28" t="s">
        <v>85</v>
      </c>
      <c r="H74" t="s">
        <v>507</v>
      </c>
    </row>
    <row r="75" spans="1:8" hidden="1">
      <c r="A75" s="8" t="s">
        <v>347</v>
      </c>
      <c r="B75" s="1" t="s">
        <v>18</v>
      </c>
      <c r="C75" s="1" t="s">
        <v>109</v>
      </c>
      <c r="D75" s="1" t="s">
        <v>36</v>
      </c>
      <c r="E75" s="1" t="s">
        <v>361</v>
      </c>
      <c r="F75" s="28" t="s">
        <v>85</v>
      </c>
      <c r="G75" s="28" t="s">
        <v>85</v>
      </c>
      <c r="H75" t="s">
        <v>507</v>
      </c>
    </row>
    <row r="76" spans="1:8" hidden="1">
      <c r="A76" s="8" t="s">
        <v>347</v>
      </c>
      <c r="B76" s="1" t="s">
        <v>19</v>
      </c>
      <c r="C76" s="1" t="s">
        <v>111</v>
      </c>
      <c r="D76" s="1" t="s">
        <v>36</v>
      </c>
      <c r="E76" s="1" t="s">
        <v>362</v>
      </c>
      <c r="F76" s="28" t="s">
        <v>85</v>
      </c>
      <c r="G76" s="28" t="s">
        <v>85</v>
      </c>
      <c r="H76" t="s">
        <v>507</v>
      </c>
    </row>
    <row r="77" spans="1:8" hidden="1">
      <c r="A77" s="8" t="s">
        <v>347</v>
      </c>
      <c r="B77" s="1" t="s">
        <v>20</v>
      </c>
      <c r="C77" s="1" t="s">
        <v>113</v>
      </c>
      <c r="D77" s="1" t="s">
        <v>36</v>
      </c>
      <c r="E77" s="1" t="s">
        <v>363</v>
      </c>
      <c r="F77" s="28" t="s">
        <v>85</v>
      </c>
      <c r="G77" s="28" t="s">
        <v>85</v>
      </c>
      <c r="H77" t="s">
        <v>507</v>
      </c>
    </row>
    <row r="78" spans="1:8" hidden="1">
      <c r="A78" s="8" t="s">
        <v>347</v>
      </c>
      <c r="B78" s="1" t="s">
        <v>21</v>
      </c>
      <c r="C78" s="1" t="s">
        <v>115</v>
      </c>
      <c r="D78" s="1" t="s">
        <v>36</v>
      </c>
      <c r="E78" s="1" t="s">
        <v>364</v>
      </c>
      <c r="F78" s="28" t="s">
        <v>85</v>
      </c>
      <c r="G78" s="28" t="s">
        <v>85</v>
      </c>
      <c r="H78" t="s">
        <v>507</v>
      </c>
    </row>
    <row r="79" spans="1:8" hidden="1">
      <c r="A79" s="8" t="s">
        <v>347</v>
      </c>
      <c r="B79" s="1" t="s">
        <v>22</v>
      </c>
      <c r="C79" s="1" t="s">
        <v>117</v>
      </c>
      <c r="D79" s="1" t="s">
        <v>36</v>
      </c>
      <c r="E79" s="1" t="s">
        <v>365</v>
      </c>
      <c r="F79" s="28" t="s">
        <v>85</v>
      </c>
      <c r="G79" s="28" t="s">
        <v>85</v>
      </c>
      <c r="H79" t="s">
        <v>507</v>
      </c>
    </row>
    <row r="80" spans="1:8" hidden="1">
      <c r="F80" s="28"/>
      <c r="G80" s="28"/>
      <c r="H80" t="s">
        <v>507</v>
      </c>
    </row>
    <row r="81" spans="1:8" hidden="1">
      <c r="A81" s="8" t="s">
        <v>366</v>
      </c>
      <c r="B81" s="1" t="s">
        <v>6</v>
      </c>
      <c r="C81" s="1" t="s">
        <v>83</v>
      </c>
      <c r="D81" s="1" t="s">
        <v>34</v>
      </c>
      <c r="E81" s="1" t="s">
        <v>367</v>
      </c>
      <c r="F81" s="28" t="s">
        <v>85</v>
      </c>
      <c r="G81" s="28" t="s">
        <v>85</v>
      </c>
      <c r="H81" t="s">
        <v>507</v>
      </c>
    </row>
    <row r="82" spans="1:8">
      <c r="A82" s="8" t="s">
        <v>366</v>
      </c>
      <c r="B82" s="1" t="s">
        <v>23</v>
      </c>
      <c r="C82" s="1" t="s">
        <v>86</v>
      </c>
      <c r="D82" s="1" t="s">
        <v>34</v>
      </c>
      <c r="E82" s="1" t="s">
        <v>368</v>
      </c>
      <c r="F82" s="28">
        <v>54.630000000000109</v>
      </c>
      <c r="G82" s="28" t="s">
        <v>85</v>
      </c>
      <c r="H82" t="s">
        <v>85</v>
      </c>
    </row>
    <row r="83" spans="1:8">
      <c r="A83" s="8" t="s">
        <v>366</v>
      </c>
      <c r="B83" s="1" t="s">
        <v>7</v>
      </c>
      <c r="C83" s="1" t="s">
        <v>88</v>
      </c>
      <c r="D83" s="1" t="s">
        <v>34</v>
      </c>
      <c r="E83" s="1" t="s">
        <v>369</v>
      </c>
      <c r="F83" s="28">
        <v>384.01</v>
      </c>
      <c r="G83" s="28" t="s">
        <v>85</v>
      </c>
      <c r="H83" t="s">
        <v>85</v>
      </c>
    </row>
    <row r="84" spans="1:8" hidden="1">
      <c r="A84" s="8" t="s">
        <v>366</v>
      </c>
      <c r="B84" s="1" t="s">
        <v>8</v>
      </c>
      <c r="C84" s="1" t="s">
        <v>90</v>
      </c>
      <c r="D84" s="1" t="s">
        <v>34</v>
      </c>
      <c r="E84" s="1" t="s">
        <v>370</v>
      </c>
      <c r="F84" s="28" t="s">
        <v>85</v>
      </c>
      <c r="G84" s="28" t="s">
        <v>85</v>
      </c>
      <c r="H84" t="s">
        <v>507</v>
      </c>
    </row>
    <row r="85" spans="1:8">
      <c r="A85" s="8" t="s">
        <v>366</v>
      </c>
      <c r="B85" s="1" t="s">
        <v>9</v>
      </c>
      <c r="C85" s="1" t="s">
        <v>92</v>
      </c>
      <c r="D85" s="1" t="s">
        <v>34</v>
      </c>
      <c r="E85" s="1" t="s">
        <v>371</v>
      </c>
      <c r="F85" s="28">
        <v>103.31999999999971</v>
      </c>
      <c r="G85" s="28" t="s">
        <v>85</v>
      </c>
      <c r="H85" t="s">
        <v>85</v>
      </c>
    </row>
    <row r="86" spans="1:8">
      <c r="A86" s="8" t="s">
        <v>366</v>
      </c>
      <c r="B86" s="1" t="s">
        <v>10</v>
      </c>
      <c r="C86" s="1" t="s">
        <v>94</v>
      </c>
      <c r="D86" s="1" t="s">
        <v>34</v>
      </c>
      <c r="E86" s="1" t="s">
        <v>372</v>
      </c>
      <c r="F86" s="28">
        <v>30.289999999999964</v>
      </c>
      <c r="G86" s="28" t="s">
        <v>85</v>
      </c>
      <c r="H86" t="s">
        <v>85</v>
      </c>
    </row>
    <row r="87" spans="1:8">
      <c r="A87" s="8" t="s">
        <v>366</v>
      </c>
      <c r="B87" s="1" t="s">
        <v>11</v>
      </c>
      <c r="C87" s="1" t="s">
        <v>96</v>
      </c>
      <c r="D87" s="1" t="s">
        <v>34</v>
      </c>
      <c r="E87" s="1" t="s">
        <v>373</v>
      </c>
      <c r="F87" s="28" t="s">
        <v>85</v>
      </c>
      <c r="G87" s="28">
        <v>8699.4800000000105</v>
      </c>
      <c r="H87" t="s">
        <v>85</v>
      </c>
    </row>
    <row r="88" spans="1:8">
      <c r="A88" s="8" t="s">
        <v>366</v>
      </c>
      <c r="B88" s="1" t="s">
        <v>12</v>
      </c>
      <c r="C88" s="1" t="s">
        <v>98</v>
      </c>
      <c r="D88" s="1" t="s">
        <v>34</v>
      </c>
      <c r="E88" s="1" t="s">
        <v>374</v>
      </c>
      <c r="F88" s="28">
        <v>291.1200000000008</v>
      </c>
      <c r="G88" s="28" t="s">
        <v>85</v>
      </c>
      <c r="H88" t="s">
        <v>85</v>
      </c>
    </row>
    <row r="89" spans="1:8">
      <c r="A89" s="8" t="s">
        <v>366</v>
      </c>
      <c r="B89" s="1" t="s">
        <v>13</v>
      </c>
      <c r="C89" s="1" t="s">
        <v>72</v>
      </c>
      <c r="D89" s="1" t="s">
        <v>34</v>
      </c>
      <c r="E89" s="1" t="s">
        <v>375</v>
      </c>
      <c r="F89" s="28" t="s">
        <v>85</v>
      </c>
      <c r="G89" s="28">
        <v>29542.670000000158</v>
      </c>
      <c r="H89" t="s">
        <v>85</v>
      </c>
    </row>
    <row r="90" spans="1:8" hidden="1">
      <c r="A90" s="8" t="s">
        <v>366</v>
      </c>
      <c r="B90" s="1" t="s">
        <v>14</v>
      </c>
      <c r="C90" s="1" t="s">
        <v>101</v>
      </c>
      <c r="D90" s="1" t="s">
        <v>34</v>
      </c>
      <c r="E90" s="1" t="s">
        <v>376</v>
      </c>
      <c r="F90" s="28" t="s">
        <v>85</v>
      </c>
      <c r="G90" s="28" t="s">
        <v>85</v>
      </c>
      <c r="H90" t="s">
        <v>507</v>
      </c>
    </row>
    <row r="91" spans="1:8" hidden="1">
      <c r="A91" s="8" t="s">
        <v>366</v>
      </c>
      <c r="B91" s="1" t="s">
        <v>15</v>
      </c>
      <c r="C91" s="1" t="s">
        <v>103</v>
      </c>
      <c r="D91" s="1" t="s">
        <v>34</v>
      </c>
      <c r="E91" s="1" t="s">
        <v>377</v>
      </c>
      <c r="F91" s="28" t="s">
        <v>85</v>
      </c>
      <c r="G91" s="28" t="s">
        <v>85</v>
      </c>
      <c r="H91" t="s">
        <v>507</v>
      </c>
    </row>
    <row r="92" spans="1:8">
      <c r="A92" s="8" t="s">
        <v>366</v>
      </c>
      <c r="B92" s="1" t="s">
        <v>16</v>
      </c>
      <c r="C92" s="1" t="s">
        <v>105</v>
      </c>
      <c r="D92" s="1" t="s">
        <v>34</v>
      </c>
      <c r="E92" s="1" t="s">
        <v>378</v>
      </c>
      <c r="F92" s="28">
        <v>79.96000000000015</v>
      </c>
      <c r="G92" s="28" t="s">
        <v>85</v>
      </c>
      <c r="H92" t="s">
        <v>85</v>
      </c>
    </row>
    <row r="93" spans="1:8">
      <c r="A93" s="8" t="s">
        <v>366</v>
      </c>
      <c r="B93" s="1" t="s">
        <v>17</v>
      </c>
      <c r="C93" s="1" t="s">
        <v>107</v>
      </c>
      <c r="D93" s="1" t="s">
        <v>34</v>
      </c>
      <c r="E93" s="1" t="s">
        <v>379</v>
      </c>
      <c r="F93" s="28">
        <v>336.96000000000049</v>
      </c>
      <c r="G93" s="28" t="s">
        <v>85</v>
      </c>
      <c r="H93" t="s">
        <v>85</v>
      </c>
    </row>
    <row r="94" spans="1:8">
      <c r="A94" s="8" t="s">
        <v>366</v>
      </c>
      <c r="B94" s="1" t="s">
        <v>18</v>
      </c>
      <c r="C94" s="1" t="s">
        <v>109</v>
      </c>
      <c r="D94" s="1" t="s">
        <v>34</v>
      </c>
      <c r="E94" s="1" t="s">
        <v>380</v>
      </c>
      <c r="F94" s="28" t="s">
        <v>85</v>
      </c>
      <c r="G94" s="28">
        <v>0.19000000000050932</v>
      </c>
      <c r="H94" t="s">
        <v>85</v>
      </c>
    </row>
    <row r="95" spans="1:8">
      <c r="A95" s="8" t="s">
        <v>366</v>
      </c>
      <c r="B95" s="1" t="s">
        <v>19</v>
      </c>
      <c r="C95" s="1" t="s">
        <v>111</v>
      </c>
      <c r="D95" s="1" t="s">
        <v>34</v>
      </c>
      <c r="E95" s="1" t="s">
        <v>381</v>
      </c>
      <c r="F95" s="28">
        <v>806.9900000000016</v>
      </c>
      <c r="G95" s="28" t="s">
        <v>85</v>
      </c>
      <c r="H95" t="s">
        <v>85</v>
      </c>
    </row>
    <row r="96" spans="1:8">
      <c r="A96" s="8" t="s">
        <v>366</v>
      </c>
      <c r="B96" s="1" t="s">
        <v>20</v>
      </c>
      <c r="C96" s="1" t="s">
        <v>113</v>
      </c>
      <c r="D96" s="1" t="s">
        <v>34</v>
      </c>
      <c r="E96" s="1" t="s">
        <v>382</v>
      </c>
      <c r="F96" s="28">
        <v>0.2000000000007276</v>
      </c>
      <c r="G96" s="28" t="s">
        <v>85</v>
      </c>
      <c r="H96" t="s">
        <v>85</v>
      </c>
    </row>
    <row r="97" spans="1:8">
      <c r="A97" s="8" t="s">
        <v>366</v>
      </c>
      <c r="B97" s="1" t="s">
        <v>21</v>
      </c>
      <c r="C97" s="1" t="s">
        <v>115</v>
      </c>
      <c r="D97" s="1" t="s">
        <v>34</v>
      </c>
      <c r="E97" s="1" t="s">
        <v>383</v>
      </c>
      <c r="F97" s="28">
        <v>2797.67</v>
      </c>
      <c r="G97" s="28" t="s">
        <v>85</v>
      </c>
      <c r="H97" t="s">
        <v>85</v>
      </c>
    </row>
    <row r="98" spans="1:8">
      <c r="A98" s="8" t="s">
        <v>366</v>
      </c>
      <c r="B98" s="1" t="s">
        <v>22</v>
      </c>
      <c r="C98" s="1" t="s">
        <v>117</v>
      </c>
      <c r="D98" s="1" t="s">
        <v>34</v>
      </c>
      <c r="E98" s="1" t="s">
        <v>384</v>
      </c>
      <c r="F98" s="28" t="s">
        <v>85</v>
      </c>
      <c r="G98" s="28">
        <v>65.769999999999982</v>
      </c>
      <c r="H98" t="s">
        <v>85</v>
      </c>
    </row>
    <row r="99" spans="1:8" hidden="1">
      <c r="F99" s="28"/>
      <c r="G99" s="28"/>
      <c r="H99" t="s">
        <v>507</v>
      </c>
    </row>
    <row r="100" spans="1:8" hidden="1">
      <c r="A100" s="8" t="s">
        <v>385</v>
      </c>
      <c r="B100" s="1" t="s">
        <v>6</v>
      </c>
      <c r="C100" s="1" t="s">
        <v>83</v>
      </c>
      <c r="D100" s="1" t="s">
        <v>25</v>
      </c>
      <c r="E100" s="1" t="s">
        <v>386</v>
      </c>
      <c r="F100" s="28" t="s">
        <v>85</v>
      </c>
      <c r="G100" s="28" t="s">
        <v>85</v>
      </c>
      <c r="H100" t="s">
        <v>507</v>
      </c>
    </row>
    <row r="101" spans="1:8" hidden="1">
      <c r="A101" s="8" t="s">
        <v>385</v>
      </c>
      <c r="B101" s="1" t="s">
        <v>23</v>
      </c>
      <c r="C101" s="1" t="s">
        <v>86</v>
      </c>
      <c r="D101" s="1" t="s">
        <v>25</v>
      </c>
      <c r="E101" s="1" t="s">
        <v>387</v>
      </c>
      <c r="F101" s="28" t="s">
        <v>85</v>
      </c>
      <c r="G101" s="28" t="s">
        <v>85</v>
      </c>
      <c r="H101" t="s">
        <v>507</v>
      </c>
    </row>
    <row r="102" spans="1:8" hidden="1">
      <c r="A102" s="8" t="s">
        <v>385</v>
      </c>
      <c r="B102" s="1" t="s">
        <v>7</v>
      </c>
      <c r="C102" s="1" t="s">
        <v>88</v>
      </c>
      <c r="D102" s="1" t="s">
        <v>25</v>
      </c>
      <c r="E102" s="1" t="s">
        <v>388</v>
      </c>
      <c r="F102" s="28" t="s">
        <v>85</v>
      </c>
      <c r="G102" s="28" t="s">
        <v>85</v>
      </c>
      <c r="H102" t="s">
        <v>507</v>
      </c>
    </row>
    <row r="103" spans="1:8" hidden="1">
      <c r="A103" s="8" t="s">
        <v>385</v>
      </c>
      <c r="B103" s="1" t="s">
        <v>8</v>
      </c>
      <c r="C103" s="1" t="s">
        <v>90</v>
      </c>
      <c r="D103" s="1" t="s">
        <v>25</v>
      </c>
      <c r="E103" s="1" t="s">
        <v>389</v>
      </c>
      <c r="F103" s="28" t="s">
        <v>85</v>
      </c>
      <c r="G103" s="28" t="s">
        <v>85</v>
      </c>
      <c r="H103" t="s">
        <v>507</v>
      </c>
    </row>
    <row r="104" spans="1:8" hidden="1">
      <c r="A104" s="8" t="s">
        <v>385</v>
      </c>
      <c r="B104" s="1" t="s">
        <v>9</v>
      </c>
      <c r="C104" s="1" t="s">
        <v>92</v>
      </c>
      <c r="D104" s="1" t="s">
        <v>25</v>
      </c>
      <c r="E104" s="1" t="s">
        <v>390</v>
      </c>
      <c r="F104" s="28" t="s">
        <v>85</v>
      </c>
      <c r="G104" s="28" t="s">
        <v>85</v>
      </c>
      <c r="H104" t="s">
        <v>507</v>
      </c>
    </row>
    <row r="105" spans="1:8" hidden="1">
      <c r="A105" s="8" t="s">
        <v>385</v>
      </c>
      <c r="B105" s="1" t="s">
        <v>10</v>
      </c>
      <c r="C105" s="1" t="s">
        <v>94</v>
      </c>
      <c r="D105" s="1" t="s">
        <v>25</v>
      </c>
      <c r="E105" s="1" t="s">
        <v>391</v>
      </c>
      <c r="F105" s="28" t="s">
        <v>85</v>
      </c>
      <c r="G105" s="28" t="s">
        <v>85</v>
      </c>
      <c r="H105" t="s">
        <v>507</v>
      </c>
    </row>
    <row r="106" spans="1:8">
      <c r="A106" s="8" t="s">
        <v>385</v>
      </c>
      <c r="B106" s="1" t="s">
        <v>11</v>
      </c>
      <c r="C106" s="1" t="s">
        <v>96</v>
      </c>
      <c r="D106" s="1" t="s">
        <v>25</v>
      </c>
      <c r="E106" s="1" t="s">
        <v>392</v>
      </c>
      <c r="F106" s="28">
        <v>9695.75</v>
      </c>
      <c r="G106" s="28" t="s">
        <v>85</v>
      </c>
      <c r="H106" t="s">
        <v>85</v>
      </c>
    </row>
    <row r="107" spans="1:8" hidden="1">
      <c r="A107" s="8" t="s">
        <v>385</v>
      </c>
      <c r="B107" s="1" t="s">
        <v>12</v>
      </c>
      <c r="C107" s="1" t="s">
        <v>98</v>
      </c>
      <c r="D107" s="1" t="s">
        <v>25</v>
      </c>
      <c r="E107" s="1" t="s">
        <v>393</v>
      </c>
      <c r="F107" s="28" t="s">
        <v>85</v>
      </c>
      <c r="G107" s="28" t="s">
        <v>85</v>
      </c>
      <c r="H107" t="s">
        <v>507</v>
      </c>
    </row>
    <row r="108" spans="1:8">
      <c r="A108" s="8" t="s">
        <v>385</v>
      </c>
      <c r="B108" s="1" t="s">
        <v>13</v>
      </c>
      <c r="C108" s="1" t="s">
        <v>72</v>
      </c>
      <c r="D108" s="1" t="s">
        <v>25</v>
      </c>
      <c r="E108" s="1" t="s">
        <v>394</v>
      </c>
      <c r="F108" s="28">
        <v>41246.050000000003</v>
      </c>
      <c r="G108" s="28" t="s">
        <v>85</v>
      </c>
      <c r="H108" t="s">
        <v>85</v>
      </c>
    </row>
    <row r="109" spans="1:8" hidden="1">
      <c r="A109" s="8" t="s">
        <v>385</v>
      </c>
      <c r="B109" s="1" t="s">
        <v>14</v>
      </c>
      <c r="C109" s="1" t="s">
        <v>101</v>
      </c>
      <c r="D109" s="1" t="s">
        <v>25</v>
      </c>
      <c r="E109" s="1" t="s">
        <v>395</v>
      </c>
      <c r="F109" s="28" t="s">
        <v>85</v>
      </c>
      <c r="G109" s="28" t="s">
        <v>85</v>
      </c>
      <c r="H109" t="s">
        <v>507</v>
      </c>
    </row>
    <row r="110" spans="1:8" hidden="1">
      <c r="A110" s="8" t="s">
        <v>385</v>
      </c>
      <c r="B110" s="1" t="s">
        <v>15</v>
      </c>
      <c r="C110" s="1" t="s">
        <v>103</v>
      </c>
      <c r="D110" s="1" t="s">
        <v>25</v>
      </c>
      <c r="E110" s="1" t="s">
        <v>396</v>
      </c>
      <c r="F110" s="28" t="s">
        <v>85</v>
      </c>
      <c r="G110" s="28" t="s">
        <v>85</v>
      </c>
      <c r="H110" t="s">
        <v>507</v>
      </c>
    </row>
    <row r="111" spans="1:8" hidden="1">
      <c r="A111" s="8" t="s">
        <v>385</v>
      </c>
      <c r="B111" s="1" t="s">
        <v>16</v>
      </c>
      <c r="C111" s="1" t="s">
        <v>105</v>
      </c>
      <c r="D111" s="1" t="s">
        <v>25</v>
      </c>
      <c r="E111" s="1" t="s">
        <v>397</v>
      </c>
      <c r="F111" s="28" t="s">
        <v>85</v>
      </c>
      <c r="G111" s="28" t="s">
        <v>85</v>
      </c>
      <c r="H111" t="s">
        <v>507</v>
      </c>
    </row>
    <row r="112" spans="1:8" hidden="1">
      <c r="A112" s="8" t="s">
        <v>385</v>
      </c>
      <c r="B112" s="1" t="s">
        <v>17</v>
      </c>
      <c r="C112" s="1" t="s">
        <v>107</v>
      </c>
      <c r="D112" s="1" t="s">
        <v>25</v>
      </c>
      <c r="E112" s="1" t="s">
        <v>398</v>
      </c>
      <c r="F112" s="28" t="s">
        <v>85</v>
      </c>
      <c r="G112" s="28" t="s">
        <v>85</v>
      </c>
      <c r="H112" t="s">
        <v>507</v>
      </c>
    </row>
    <row r="113" spans="1:8" hidden="1">
      <c r="A113" s="8" t="s">
        <v>385</v>
      </c>
      <c r="B113" s="1" t="s">
        <v>18</v>
      </c>
      <c r="C113" s="1" t="s">
        <v>109</v>
      </c>
      <c r="D113" s="1" t="s">
        <v>25</v>
      </c>
      <c r="E113" s="1" t="s">
        <v>399</v>
      </c>
      <c r="F113" s="28" t="s">
        <v>85</v>
      </c>
      <c r="G113" s="28" t="s">
        <v>85</v>
      </c>
      <c r="H113" t="s">
        <v>507</v>
      </c>
    </row>
    <row r="114" spans="1:8" hidden="1">
      <c r="A114" s="8" t="s">
        <v>385</v>
      </c>
      <c r="B114" s="1" t="s">
        <v>19</v>
      </c>
      <c r="C114" s="1" t="s">
        <v>111</v>
      </c>
      <c r="D114" s="1" t="s">
        <v>25</v>
      </c>
      <c r="E114" s="1" t="s">
        <v>400</v>
      </c>
      <c r="F114" s="28" t="s">
        <v>85</v>
      </c>
      <c r="G114" s="28" t="s">
        <v>85</v>
      </c>
      <c r="H114" t="s">
        <v>507</v>
      </c>
    </row>
    <row r="115" spans="1:8" hidden="1">
      <c r="A115" s="8" t="s">
        <v>385</v>
      </c>
      <c r="B115" s="1" t="s">
        <v>20</v>
      </c>
      <c r="C115" s="1" t="s">
        <v>113</v>
      </c>
      <c r="D115" s="1" t="s">
        <v>25</v>
      </c>
      <c r="E115" s="1" t="s">
        <v>401</v>
      </c>
      <c r="F115" s="28" t="s">
        <v>85</v>
      </c>
      <c r="G115" s="28" t="s">
        <v>85</v>
      </c>
      <c r="H115" t="s">
        <v>507</v>
      </c>
    </row>
    <row r="116" spans="1:8" hidden="1">
      <c r="A116" s="8" t="s">
        <v>385</v>
      </c>
      <c r="B116" s="1" t="s">
        <v>21</v>
      </c>
      <c r="C116" s="1" t="s">
        <v>115</v>
      </c>
      <c r="D116" s="1" t="s">
        <v>25</v>
      </c>
      <c r="E116" s="1" t="s">
        <v>402</v>
      </c>
      <c r="F116" s="28" t="s">
        <v>85</v>
      </c>
      <c r="G116" s="28" t="s">
        <v>85</v>
      </c>
      <c r="H116" t="s">
        <v>507</v>
      </c>
    </row>
    <row r="117" spans="1:8" hidden="1">
      <c r="A117" s="8" t="s">
        <v>385</v>
      </c>
      <c r="B117" s="1" t="s">
        <v>22</v>
      </c>
      <c r="C117" s="1" t="s">
        <v>117</v>
      </c>
      <c r="D117" s="1" t="s">
        <v>25</v>
      </c>
      <c r="E117" s="1" t="s">
        <v>403</v>
      </c>
      <c r="F117" s="28" t="s">
        <v>85</v>
      </c>
      <c r="G117" s="28" t="s">
        <v>85</v>
      </c>
      <c r="H117" t="s">
        <v>507</v>
      </c>
    </row>
    <row r="118" spans="1:8" hidden="1">
      <c r="F118" s="28"/>
      <c r="G118" s="28"/>
      <c r="H118" t="s">
        <v>507</v>
      </c>
    </row>
    <row r="119" spans="1:8" hidden="1">
      <c r="A119" s="8" t="s">
        <v>404</v>
      </c>
      <c r="B119" s="1" t="s">
        <v>6</v>
      </c>
      <c r="C119" s="1" t="s">
        <v>83</v>
      </c>
      <c r="D119" s="1" t="s">
        <v>27</v>
      </c>
      <c r="E119" s="1" t="s">
        <v>405</v>
      </c>
      <c r="F119" s="28" t="s">
        <v>85</v>
      </c>
      <c r="G119" s="28" t="s">
        <v>85</v>
      </c>
      <c r="H119" t="s">
        <v>507</v>
      </c>
    </row>
    <row r="120" spans="1:8">
      <c r="A120" s="8" t="s">
        <v>404</v>
      </c>
      <c r="B120" s="1" t="s">
        <v>23</v>
      </c>
      <c r="C120" s="1" t="s">
        <v>86</v>
      </c>
      <c r="D120" s="1" t="s">
        <v>27</v>
      </c>
      <c r="E120" s="1" t="s">
        <v>406</v>
      </c>
      <c r="F120" s="28">
        <v>852.47000000000116</v>
      </c>
      <c r="G120" s="28" t="s">
        <v>85</v>
      </c>
      <c r="H120" t="s">
        <v>85</v>
      </c>
    </row>
    <row r="121" spans="1:8" hidden="1">
      <c r="A121" s="8" t="s">
        <v>404</v>
      </c>
      <c r="B121" s="1" t="s">
        <v>7</v>
      </c>
      <c r="C121" s="1" t="s">
        <v>88</v>
      </c>
      <c r="D121" s="1" t="s">
        <v>27</v>
      </c>
      <c r="E121" s="1" t="s">
        <v>407</v>
      </c>
      <c r="F121" s="28" t="s">
        <v>85</v>
      </c>
      <c r="G121" s="28" t="s">
        <v>85</v>
      </c>
      <c r="H121" t="s">
        <v>507</v>
      </c>
    </row>
    <row r="122" spans="1:8" hidden="1">
      <c r="A122" s="8" t="s">
        <v>404</v>
      </c>
      <c r="B122" s="1" t="s">
        <v>8</v>
      </c>
      <c r="C122" s="1" t="s">
        <v>90</v>
      </c>
      <c r="D122" s="1" t="s">
        <v>27</v>
      </c>
      <c r="E122" s="1" t="s">
        <v>408</v>
      </c>
      <c r="F122" s="28" t="s">
        <v>85</v>
      </c>
      <c r="G122" s="28" t="s">
        <v>85</v>
      </c>
      <c r="H122" t="s">
        <v>507</v>
      </c>
    </row>
    <row r="123" spans="1:8">
      <c r="A123" s="8" t="s">
        <v>404</v>
      </c>
      <c r="B123" s="1" t="s">
        <v>9</v>
      </c>
      <c r="C123" s="1" t="s">
        <v>92</v>
      </c>
      <c r="D123" s="1" t="s">
        <v>27</v>
      </c>
      <c r="E123" s="1" t="s">
        <v>409</v>
      </c>
      <c r="F123" s="28">
        <v>2637.3499999999985</v>
      </c>
      <c r="G123" s="28" t="s">
        <v>85</v>
      </c>
      <c r="H123" t="s">
        <v>85</v>
      </c>
    </row>
    <row r="124" spans="1:8">
      <c r="A124" s="8" t="s">
        <v>404</v>
      </c>
      <c r="B124" s="1" t="s">
        <v>10</v>
      </c>
      <c r="C124" s="1" t="s">
        <v>94</v>
      </c>
      <c r="D124" s="1" t="s">
        <v>27</v>
      </c>
      <c r="E124" s="1" t="s">
        <v>410</v>
      </c>
      <c r="F124" s="28">
        <v>262.48999999999978</v>
      </c>
      <c r="G124" s="28" t="s">
        <v>85</v>
      </c>
      <c r="H124" t="s">
        <v>85</v>
      </c>
    </row>
    <row r="125" spans="1:8" hidden="1">
      <c r="A125" s="8" t="s">
        <v>404</v>
      </c>
      <c r="B125" s="1" t="s">
        <v>11</v>
      </c>
      <c r="C125" s="1" t="s">
        <v>96</v>
      </c>
      <c r="D125" s="1" t="s">
        <v>27</v>
      </c>
      <c r="E125" s="1" t="s">
        <v>411</v>
      </c>
      <c r="F125" s="28" t="s">
        <v>85</v>
      </c>
      <c r="G125" s="28" t="s">
        <v>85</v>
      </c>
      <c r="H125" t="s">
        <v>507</v>
      </c>
    </row>
    <row r="126" spans="1:8" hidden="1">
      <c r="A126" s="8" t="s">
        <v>404</v>
      </c>
      <c r="B126" s="1" t="s">
        <v>12</v>
      </c>
      <c r="C126" s="1" t="s">
        <v>98</v>
      </c>
      <c r="D126" s="1" t="s">
        <v>27</v>
      </c>
      <c r="E126" s="1" t="s">
        <v>412</v>
      </c>
      <c r="F126" s="28" t="s">
        <v>85</v>
      </c>
      <c r="G126" s="28" t="s">
        <v>85</v>
      </c>
      <c r="H126" t="s">
        <v>507</v>
      </c>
    </row>
    <row r="127" spans="1:8" hidden="1">
      <c r="A127" s="8" t="s">
        <v>404</v>
      </c>
      <c r="B127" s="1" t="s">
        <v>13</v>
      </c>
      <c r="C127" s="1" t="s">
        <v>72</v>
      </c>
      <c r="D127" s="1" t="s">
        <v>27</v>
      </c>
      <c r="E127" s="1" t="s">
        <v>413</v>
      </c>
      <c r="F127" s="28" t="s">
        <v>85</v>
      </c>
      <c r="G127" s="28" t="s">
        <v>85</v>
      </c>
      <c r="H127" t="s">
        <v>507</v>
      </c>
    </row>
    <row r="128" spans="1:8" hidden="1">
      <c r="A128" s="8" t="s">
        <v>404</v>
      </c>
      <c r="B128" s="1" t="s">
        <v>14</v>
      </c>
      <c r="C128" s="1" t="s">
        <v>101</v>
      </c>
      <c r="D128" s="1" t="s">
        <v>27</v>
      </c>
      <c r="E128" s="1" t="s">
        <v>414</v>
      </c>
      <c r="F128" s="28" t="s">
        <v>85</v>
      </c>
      <c r="G128" s="28" t="s">
        <v>85</v>
      </c>
      <c r="H128" t="s">
        <v>507</v>
      </c>
    </row>
    <row r="129" spans="1:8" hidden="1">
      <c r="A129" s="8" t="s">
        <v>404</v>
      </c>
      <c r="B129" s="1" t="s">
        <v>15</v>
      </c>
      <c r="C129" s="1" t="s">
        <v>103</v>
      </c>
      <c r="D129" s="1" t="s">
        <v>27</v>
      </c>
      <c r="E129" s="1" t="s">
        <v>415</v>
      </c>
      <c r="F129" s="28" t="s">
        <v>85</v>
      </c>
      <c r="G129" s="28" t="s">
        <v>85</v>
      </c>
      <c r="H129" t="s">
        <v>507</v>
      </c>
    </row>
    <row r="130" spans="1:8" hidden="1">
      <c r="A130" s="8" t="s">
        <v>404</v>
      </c>
      <c r="B130" s="1" t="s">
        <v>16</v>
      </c>
      <c r="C130" s="1" t="s">
        <v>105</v>
      </c>
      <c r="D130" s="1" t="s">
        <v>27</v>
      </c>
      <c r="E130" s="1" t="s">
        <v>416</v>
      </c>
      <c r="F130" s="28" t="s">
        <v>85</v>
      </c>
      <c r="G130" s="28" t="s">
        <v>85</v>
      </c>
      <c r="H130" t="s">
        <v>507</v>
      </c>
    </row>
    <row r="131" spans="1:8">
      <c r="A131" s="8" t="s">
        <v>404</v>
      </c>
      <c r="B131" s="1" t="s">
        <v>17</v>
      </c>
      <c r="C131" s="1" t="s">
        <v>107</v>
      </c>
      <c r="D131" s="1" t="s">
        <v>27</v>
      </c>
      <c r="E131" s="1" t="s">
        <v>417</v>
      </c>
      <c r="F131" s="28">
        <v>1129.0399999999991</v>
      </c>
      <c r="G131" s="28" t="s">
        <v>85</v>
      </c>
      <c r="H131" t="s">
        <v>85</v>
      </c>
    </row>
    <row r="132" spans="1:8">
      <c r="A132" s="8" t="s">
        <v>404</v>
      </c>
      <c r="B132" s="1" t="s">
        <v>18</v>
      </c>
      <c r="C132" s="1" t="s">
        <v>109</v>
      </c>
      <c r="D132" s="1" t="s">
        <v>27</v>
      </c>
      <c r="E132" s="1" t="s">
        <v>418</v>
      </c>
      <c r="F132" s="28">
        <v>1842.5199999999986</v>
      </c>
      <c r="G132" s="28" t="s">
        <v>85</v>
      </c>
      <c r="H132" t="s">
        <v>85</v>
      </c>
    </row>
    <row r="133" spans="1:8">
      <c r="A133" s="8" t="s">
        <v>404</v>
      </c>
      <c r="B133" s="1" t="s">
        <v>19</v>
      </c>
      <c r="C133" s="1" t="s">
        <v>111</v>
      </c>
      <c r="D133" s="1" t="s">
        <v>27</v>
      </c>
      <c r="E133" s="1" t="s">
        <v>419</v>
      </c>
      <c r="F133" s="28">
        <v>3619.2099999999991</v>
      </c>
      <c r="G133" s="28" t="s">
        <v>85</v>
      </c>
      <c r="H133" t="s">
        <v>85</v>
      </c>
    </row>
    <row r="134" spans="1:8">
      <c r="A134" s="8" t="s">
        <v>404</v>
      </c>
      <c r="B134" s="1" t="s">
        <v>20</v>
      </c>
      <c r="C134" s="1" t="s">
        <v>113</v>
      </c>
      <c r="D134" s="1" t="s">
        <v>27</v>
      </c>
      <c r="E134" s="1" t="s">
        <v>420</v>
      </c>
      <c r="F134" s="28">
        <v>6004.2199999999993</v>
      </c>
      <c r="G134" s="28" t="s">
        <v>85</v>
      </c>
      <c r="H134" t="s">
        <v>85</v>
      </c>
    </row>
    <row r="135" spans="1:8">
      <c r="A135" s="8" t="s">
        <v>404</v>
      </c>
      <c r="B135" s="1" t="s">
        <v>21</v>
      </c>
      <c r="C135" s="1" t="s">
        <v>115</v>
      </c>
      <c r="D135" s="1" t="s">
        <v>27</v>
      </c>
      <c r="E135" s="1" t="s">
        <v>421</v>
      </c>
      <c r="F135" s="28">
        <v>3323.25</v>
      </c>
      <c r="G135" s="28" t="s">
        <v>85</v>
      </c>
      <c r="H135" t="s">
        <v>85</v>
      </c>
    </row>
    <row r="136" spans="1:8" hidden="1">
      <c r="A136" s="8" t="s">
        <v>404</v>
      </c>
      <c r="B136" s="1" t="s">
        <v>22</v>
      </c>
      <c r="C136" s="1" t="s">
        <v>117</v>
      </c>
      <c r="D136" s="1" t="s">
        <v>27</v>
      </c>
      <c r="E136" s="1" t="s">
        <v>422</v>
      </c>
      <c r="F136" s="28" t="s">
        <v>85</v>
      </c>
      <c r="G136" s="28" t="s">
        <v>85</v>
      </c>
      <c r="H136" t="s">
        <v>507</v>
      </c>
    </row>
    <row r="137" spans="1:8" hidden="1">
      <c r="F137" s="28"/>
      <c r="G137" s="28"/>
      <c r="H137" t="s">
        <v>507</v>
      </c>
    </row>
    <row r="138" spans="1:8" hidden="1">
      <c r="A138" s="8" t="s">
        <v>423</v>
      </c>
      <c r="B138" s="1" t="s">
        <v>6</v>
      </c>
      <c r="C138" s="1" t="s">
        <v>83</v>
      </c>
      <c r="D138" s="1" t="s">
        <v>29</v>
      </c>
      <c r="E138" s="1" t="s">
        <v>424</v>
      </c>
      <c r="F138" s="28" t="s">
        <v>85</v>
      </c>
      <c r="G138" s="28" t="s">
        <v>85</v>
      </c>
      <c r="H138" t="s">
        <v>507</v>
      </c>
    </row>
    <row r="139" spans="1:8">
      <c r="A139" s="8" t="s">
        <v>423</v>
      </c>
      <c r="B139" s="1" t="s">
        <v>23</v>
      </c>
      <c r="C139" s="1" t="s">
        <v>86</v>
      </c>
      <c r="D139" s="1" t="s">
        <v>29</v>
      </c>
      <c r="E139" s="1" t="s">
        <v>425</v>
      </c>
      <c r="F139" s="28">
        <v>469.68000000000006</v>
      </c>
      <c r="G139" s="28" t="s">
        <v>85</v>
      </c>
      <c r="H139" t="s">
        <v>85</v>
      </c>
    </row>
    <row r="140" spans="1:8">
      <c r="A140" s="8" t="s">
        <v>423</v>
      </c>
      <c r="B140" s="1" t="s">
        <v>7</v>
      </c>
      <c r="C140" s="1" t="s">
        <v>88</v>
      </c>
      <c r="D140" s="1" t="s">
        <v>29</v>
      </c>
      <c r="E140" s="1" t="s">
        <v>426</v>
      </c>
      <c r="F140" s="28" t="s">
        <v>85</v>
      </c>
      <c r="G140" s="28">
        <v>672.19</v>
      </c>
      <c r="H140" t="s">
        <v>85</v>
      </c>
    </row>
    <row r="141" spans="1:8" hidden="1">
      <c r="A141" s="8" t="s">
        <v>423</v>
      </c>
      <c r="B141" s="1" t="s">
        <v>8</v>
      </c>
      <c r="C141" s="1" t="s">
        <v>90</v>
      </c>
      <c r="D141" s="1" t="s">
        <v>29</v>
      </c>
      <c r="E141" s="1" t="s">
        <v>427</v>
      </c>
      <c r="F141" s="28" t="s">
        <v>85</v>
      </c>
      <c r="G141" s="28" t="s">
        <v>85</v>
      </c>
      <c r="H141" t="s">
        <v>507</v>
      </c>
    </row>
    <row r="142" spans="1:8">
      <c r="A142" s="8" t="s">
        <v>423</v>
      </c>
      <c r="B142" s="1" t="s">
        <v>9</v>
      </c>
      <c r="C142" s="1" t="s">
        <v>92</v>
      </c>
      <c r="D142" s="1" t="s">
        <v>29</v>
      </c>
      <c r="E142" s="1" t="s">
        <v>428</v>
      </c>
      <c r="F142" s="28" t="s">
        <v>85</v>
      </c>
      <c r="G142" s="28">
        <v>1130.42</v>
      </c>
      <c r="H142" t="s">
        <v>85</v>
      </c>
    </row>
    <row r="143" spans="1:8">
      <c r="A143" s="8" t="s">
        <v>423</v>
      </c>
      <c r="B143" s="1" t="s">
        <v>10</v>
      </c>
      <c r="C143" s="1" t="s">
        <v>94</v>
      </c>
      <c r="D143" s="1" t="s">
        <v>29</v>
      </c>
      <c r="E143" s="1" t="s">
        <v>429</v>
      </c>
      <c r="F143" s="28" t="s">
        <v>85</v>
      </c>
      <c r="G143" s="28">
        <v>112.51</v>
      </c>
      <c r="H143" t="s">
        <v>85</v>
      </c>
    </row>
    <row r="144" spans="1:8" hidden="1">
      <c r="A144" s="8" t="s">
        <v>423</v>
      </c>
      <c r="B144" s="1" t="s">
        <v>11</v>
      </c>
      <c r="C144" s="1" t="s">
        <v>96</v>
      </c>
      <c r="D144" s="1" t="s">
        <v>29</v>
      </c>
      <c r="E144" s="1" t="s">
        <v>430</v>
      </c>
      <c r="F144" s="28" t="s">
        <v>85</v>
      </c>
      <c r="G144" s="28" t="s">
        <v>85</v>
      </c>
      <c r="H144" t="s">
        <v>507</v>
      </c>
    </row>
    <row r="145" spans="1:8" hidden="1">
      <c r="A145" s="8" t="s">
        <v>423</v>
      </c>
      <c r="B145" s="1" t="s">
        <v>12</v>
      </c>
      <c r="C145" s="1" t="s">
        <v>98</v>
      </c>
      <c r="D145" s="1" t="s">
        <v>29</v>
      </c>
      <c r="E145" s="1" t="s">
        <v>431</v>
      </c>
      <c r="F145" s="28" t="s">
        <v>85</v>
      </c>
      <c r="G145" s="28" t="s">
        <v>85</v>
      </c>
      <c r="H145" t="s">
        <v>507</v>
      </c>
    </row>
    <row r="146" spans="1:8" hidden="1">
      <c r="A146" s="8" t="s">
        <v>423</v>
      </c>
      <c r="B146" s="1" t="s">
        <v>13</v>
      </c>
      <c r="C146" s="1" t="s">
        <v>72</v>
      </c>
      <c r="D146" s="1" t="s">
        <v>29</v>
      </c>
      <c r="E146" s="1" t="s">
        <v>432</v>
      </c>
      <c r="F146" s="28" t="s">
        <v>85</v>
      </c>
      <c r="G146" s="28" t="s">
        <v>85</v>
      </c>
      <c r="H146" t="s">
        <v>507</v>
      </c>
    </row>
    <row r="147" spans="1:8" hidden="1">
      <c r="A147" s="8" t="s">
        <v>423</v>
      </c>
      <c r="B147" s="1" t="s">
        <v>14</v>
      </c>
      <c r="C147" s="1" t="s">
        <v>101</v>
      </c>
      <c r="D147" s="1" t="s">
        <v>29</v>
      </c>
      <c r="E147" s="1" t="s">
        <v>433</v>
      </c>
      <c r="F147" s="28" t="s">
        <v>85</v>
      </c>
      <c r="G147" s="28" t="s">
        <v>85</v>
      </c>
      <c r="H147" t="s">
        <v>507</v>
      </c>
    </row>
    <row r="148" spans="1:8" hidden="1">
      <c r="A148" s="8" t="s">
        <v>423</v>
      </c>
      <c r="B148" s="1" t="s">
        <v>15</v>
      </c>
      <c r="C148" s="1" t="s">
        <v>103</v>
      </c>
      <c r="D148" s="1" t="s">
        <v>29</v>
      </c>
      <c r="E148" s="1" t="s">
        <v>434</v>
      </c>
      <c r="F148" s="28" t="s">
        <v>85</v>
      </c>
      <c r="G148" s="28" t="s">
        <v>85</v>
      </c>
      <c r="H148" t="s">
        <v>507</v>
      </c>
    </row>
    <row r="149" spans="1:8" hidden="1">
      <c r="A149" s="8" t="s">
        <v>423</v>
      </c>
      <c r="B149" s="1" t="s">
        <v>16</v>
      </c>
      <c r="C149" s="1" t="s">
        <v>105</v>
      </c>
      <c r="D149" s="1" t="s">
        <v>29</v>
      </c>
      <c r="E149" s="1" t="s">
        <v>435</v>
      </c>
      <c r="F149" s="28" t="s">
        <v>85</v>
      </c>
      <c r="G149" s="28" t="s">
        <v>85</v>
      </c>
      <c r="H149" t="s">
        <v>507</v>
      </c>
    </row>
    <row r="150" spans="1:8">
      <c r="A150" s="8" t="s">
        <v>423</v>
      </c>
      <c r="B150" s="1" t="s">
        <v>17</v>
      </c>
      <c r="C150" s="1" t="s">
        <v>107</v>
      </c>
      <c r="D150" s="1" t="s">
        <v>29</v>
      </c>
      <c r="E150" s="1" t="s">
        <v>436</v>
      </c>
      <c r="F150" s="28" t="s">
        <v>85</v>
      </c>
      <c r="G150" s="28">
        <v>484.16</v>
      </c>
      <c r="H150" t="s">
        <v>85</v>
      </c>
    </row>
    <row r="151" spans="1:8">
      <c r="A151" s="8" t="s">
        <v>423</v>
      </c>
      <c r="B151" s="1" t="s">
        <v>18</v>
      </c>
      <c r="C151" s="1" t="s">
        <v>109</v>
      </c>
      <c r="D151" s="1" t="s">
        <v>29</v>
      </c>
      <c r="E151" s="1" t="s">
        <v>437</v>
      </c>
      <c r="F151" s="28" t="s">
        <v>85</v>
      </c>
      <c r="G151" s="28">
        <v>741.26</v>
      </c>
      <c r="H151" t="s">
        <v>85</v>
      </c>
    </row>
    <row r="152" spans="1:8">
      <c r="A152" s="8" t="s">
        <v>423</v>
      </c>
      <c r="B152" s="1" t="s">
        <v>19</v>
      </c>
      <c r="C152" s="1" t="s">
        <v>111</v>
      </c>
      <c r="D152" s="1" t="s">
        <v>29</v>
      </c>
      <c r="E152" s="1" t="s">
        <v>438</v>
      </c>
      <c r="F152" s="28" t="s">
        <v>85</v>
      </c>
      <c r="G152" s="28">
        <v>1551.26</v>
      </c>
      <c r="H152" t="s">
        <v>85</v>
      </c>
    </row>
    <row r="153" spans="1:8">
      <c r="A153" s="8" t="s">
        <v>423</v>
      </c>
      <c r="B153" s="1" t="s">
        <v>20</v>
      </c>
      <c r="C153" s="1" t="s">
        <v>113</v>
      </c>
      <c r="D153" s="1" t="s">
        <v>29</v>
      </c>
      <c r="E153" s="1" t="s">
        <v>439</v>
      </c>
      <c r="F153" s="28" t="s">
        <v>85</v>
      </c>
      <c r="G153" s="28">
        <v>1416.8</v>
      </c>
      <c r="H153" t="s">
        <v>85</v>
      </c>
    </row>
    <row r="154" spans="1:8">
      <c r="A154" s="8" t="s">
        <v>423</v>
      </c>
      <c r="B154" s="1" t="s">
        <v>21</v>
      </c>
      <c r="C154" s="1" t="s">
        <v>115</v>
      </c>
      <c r="D154" s="1" t="s">
        <v>29</v>
      </c>
      <c r="E154" s="1" t="s">
        <v>440</v>
      </c>
      <c r="F154" s="28" t="s">
        <v>85</v>
      </c>
      <c r="G154" s="28">
        <v>1424.25</v>
      </c>
      <c r="H154" t="s">
        <v>85</v>
      </c>
    </row>
    <row r="155" spans="1:8" hidden="1">
      <c r="A155" s="8" t="s">
        <v>423</v>
      </c>
      <c r="B155" s="1" t="s">
        <v>22</v>
      </c>
      <c r="C155" s="1" t="s">
        <v>117</v>
      </c>
      <c r="D155" s="1" t="s">
        <v>29</v>
      </c>
      <c r="E155" s="1" t="s">
        <v>441</v>
      </c>
      <c r="F155" s="28" t="s">
        <v>85</v>
      </c>
      <c r="G155" s="28" t="s">
        <v>85</v>
      </c>
      <c r="H155" t="s">
        <v>507</v>
      </c>
    </row>
    <row r="156" spans="1:8" hidden="1">
      <c r="F156" s="28"/>
      <c r="G156" s="28"/>
      <c r="H156" t="s">
        <v>507</v>
      </c>
    </row>
    <row r="157" spans="1:8" hidden="1">
      <c r="A157" s="8" t="s">
        <v>442</v>
      </c>
      <c r="B157" s="1" t="s">
        <v>6</v>
      </c>
      <c r="C157" s="1" t="s">
        <v>83</v>
      </c>
      <c r="D157" s="1" t="s">
        <v>31</v>
      </c>
      <c r="E157" s="1" t="s">
        <v>443</v>
      </c>
      <c r="F157" s="28" t="s">
        <v>85</v>
      </c>
      <c r="G157" s="28" t="s">
        <v>85</v>
      </c>
      <c r="H157" t="s">
        <v>507</v>
      </c>
    </row>
    <row r="158" spans="1:8" hidden="1">
      <c r="A158" s="8" t="s">
        <v>442</v>
      </c>
      <c r="B158" s="1" t="s">
        <v>23</v>
      </c>
      <c r="C158" s="1" t="s">
        <v>86</v>
      </c>
      <c r="D158" s="1" t="s">
        <v>31</v>
      </c>
      <c r="E158" s="1" t="s">
        <v>444</v>
      </c>
      <c r="F158" s="28" t="s">
        <v>85</v>
      </c>
      <c r="G158" s="28" t="s">
        <v>85</v>
      </c>
      <c r="H158" t="s">
        <v>507</v>
      </c>
    </row>
    <row r="159" spans="1:8" hidden="1">
      <c r="A159" s="8" t="s">
        <v>442</v>
      </c>
      <c r="B159" s="1" t="s">
        <v>7</v>
      </c>
      <c r="C159" s="1" t="s">
        <v>88</v>
      </c>
      <c r="D159" s="1" t="s">
        <v>31</v>
      </c>
      <c r="E159" s="1" t="s">
        <v>445</v>
      </c>
      <c r="F159" s="28" t="s">
        <v>85</v>
      </c>
      <c r="G159" s="28" t="s">
        <v>85</v>
      </c>
      <c r="H159" t="s">
        <v>507</v>
      </c>
    </row>
    <row r="160" spans="1:8" hidden="1">
      <c r="A160" s="8" t="s">
        <v>442</v>
      </c>
      <c r="B160" s="1" t="s">
        <v>8</v>
      </c>
      <c r="C160" s="1" t="s">
        <v>90</v>
      </c>
      <c r="D160" s="1" t="s">
        <v>31</v>
      </c>
      <c r="E160" s="1" t="s">
        <v>446</v>
      </c>
      <c r="F160" s="28" t="s">
        <v>85</v>
      </c>
      <c r="G160" s="28" t="s">
        <v>85</v>
      </c>
      <c r="H160" t="s">
        <v>507</v>
      </c>
    </row>
    <row r="161" spans="1:8" hidden="1">
      <c r="A161" s="8" t="s">
        <v>442</v>
      </c>
      <c r="B161" s="1" t="s">
        <v>9</v>
      </c>
      <c r="C161" s="1" t="s">
        <v>92</v>
      </c>
      <c r="D161" s="1" t="s">
        <v>31</v>
      </c>
      <c r="E161" s="1" t="s">
        <v>447</v>
      </c>
      <c r="F161" s="28" t="s">
        <v>85</v>
      </c>
      <c r="G161" s="28" t="s">
        <v>85</v>
      </c>
      <c r="H161" t="s">
        <v>507</v>
      </c>
    </row>
    <row r="162" spans="1:8" hidden="1">
      <c r="A162" s="8" t="s">
        <v>442</v>
      </c>
      <c r="B162" s="1" t="s">
        <v>10</v>
      </c>
      <c r="C162" s="1" t="s">
        <v>94</v>
      </c>
      <c r="D162" s="1" t="s">
        <v>31</v>
      </c>
      <c r="E162" s="1" t="s">
        <v>448</v>
      </c>
      <c r="F162" s="28" t="s">
        <v>85</v>
      </c>
      <c r="G162" s="28" t="s">
        <v>85</v>
      </c>
      <c r="H162" t="s">
        <v>507</v>
      </c>
    </row>
    <row r="163" spans="1:8" hidden="1">
      <c r="A163" s="8" t="s">
        <v>442</v>
      </c>
      <c r="B163" s="1" t="s">
        <v>11</v>
      </c>
      <c r="C163" s="1" t="s">
        <v>96</v>
      </c>
      <c r="D163" s="1" t="s">
        <v>31</v>
      </c>
      <c r="E163" s="1" t="s">
        <v>449</v>
      </c>
      <c r="F163" s="28" t="s">
        <v>85</v>
      </c>
      <c r="G163" s="28" t="s">
        <v>85</v>
      </c>
      <c r="H163" t="s">
        <v>507</v>
      </c>
    </row>
    <row r="164" spans="1:8" hidden="1">
      <c r="A164" s="8" t="s">
        <v>442</v>
      </c>
      <c r="B164" s="1" t="s">
        <v>12</v>
      </c>
      <c r="C164" s="1" t="s">
        <v>98</v>
      </c>
      <c r="D164" s="1" t="s">
        <v>31</v>
      </c>
      <c r="E164" s="1" t="s">
        <v>450</v>
      </c>
      <c r="F164" s="28" t="s">
        <v>85</v>
      </c>
      <c r="G164" s="28" t="s">
        <v>85</v>
      </c>
      <c r="H164" t="s">
        <v>507</v>
      </c>
    </row>
    <row r="165" spans="1:8" hidden="1">
      <c r="A165" s="8" t="s">
        <v>442</v>
      </c>
      <c r="B165" s="1" t="s">
        <v>13</v>
      </c>
      <c r="C165" s="1" t="s">
        <v>72</v>
      </c>
      <c r="D165" s="1" t="s">
        <v>31</v>
      </c>
      <c r="E165" s="1" t="s">
        <v>451</v>
      </c>
      <c r="F165" s="28" t="s">
        <v>85</v>
      </c>
      <c r="G165" s="28" t="s">
        <v>85</v>
      </c>
      <c r="H165" t="s">
        <v>507</v>
      </c>
    </row>
    <row r="166" spans="1:8" hidden="1">
      <c r="A166" s="8" t="s">
        <v>442</v>
      </c>
      <c r="B166" s="1" t="s">
        <v>14</v>
      </c>
      <c r="C166" s="1" t="s">
        <v>101</v>
      </c>
      <c r="D166" s="1" t="s">
        <v>31</v>
      </c>
      <c r="E166" s="1" t="s">
        <v>452</v>
      </c>
      <c r="F166" s="28" t="s">
        <v>85</v>
      </c>
      <c r="G166" s="28" t="s">
        <v>85</v>
      </c>
      <c r="H166" t="s">
        <v>507</v>
      </c>
    </row>
    <row r="167" spans="1:8" hidden="1">
      <c r="A167" s="8" t="s">
        <v>442</v>
      </c>
      <c r="B167" s="1" t="s">
        <v>15</v>
      </c>
      <c r="C167" s="1" t="s">
        <v>103</v>
      </c>
      <c r="D167" s="1" t="s">
        <v>31</v>
      </c>
      <c r="E167" s="1" t="s">
        <v>453</v>
      </c>
      <c r="F167" s="28" t="s">
        <v>85</v>
      </c>
      <c r="G167" s="28" t="s">
        <v>85</v>
      </c>
      <c r="H167" t="s">
        <v>507</v>
      </c>
    </row>
    <row r="168" spans="1:8" hidden="1">
      <c r="A168" s="8" t="s">
        <v>442</v>
      </c>
      <c r="B168" s="1" t="s">
        <v>16</v>
      </c>
      <c r="C168" s="1" t="s">
        <v>105</v>
      </c>
      <c r="D168" s="1" t="s">
        <v>31</v>
      </c>
      <c r="E168" s="1" t="s">
        <v>454</v>
      </c>
      <c r="F168" s="28" t="s">
        <v>85</v>
      </c>
      <c r="G168" s="28" t="s">
        <v>85</v>
      </c>
      <c r="H168" t="s">
        <v>507</v>
      </c>
    </row>
    <row r="169" spans="1:8" hidden="1">
      <c r="A169" s="8" t="s">
        <v>442</v>
      </c>
      <c r="B169" s="1" t="s">
        <v>17</v>
      </c>
      <c r="C169" s="1" t="s">
        <v>107</v>
      </c>
      <c r="D169" s="1" t="s">
        <v>31</v>
      </c>
      <c r="E169" s="1" t="s">
        <v>455</v>
      </c>
      <c r="F169" s="28" t="s">
        <v>85</v>
      </c>
      <c r="G169" s="28" t="s">
        <v>85</v>
      </c>
      <c r="H169" t="s">
        <v>507</v>
      </c>
    </row>
    <row r="170" spans="1:8" hidden="1">
      <c r="A170" s="8" t="s">
        <v>442</v>
      </c>
      <c r="B170" s="1" t="s">
        <v>18</v>
      </c>
      <c r="C170" s="1" t="s">
        <v>109</v>
      </c>
      <c r="D170" s="1" t="s">
        <v>31</v>
      </c>
      <c r="E170" s="1" t="s">
        <v>456</v>
      </c>
      <c r="F170" s="28" t="s">
        <v>85</v>
      </c>
      <c r="G170" s="28" t="s">
        <v>85</v>
      </c>
      <c r="H170" t="s">
        <v>507</v>
      </c>
    </row>
    <row r="171" spans="1:8" hidden="1">
      <c r="A171" s="8" t="s">
        <v>442</v>
      </c>
      <c r="B171" s="1" t="s">
        <v>19</v>
      </c>
      <c r="C171" s="1" t="s">
        <v>111</v>
      </c>
      <c r="D171" s="1" t="s">
        <v>31</v>
      </c>
      <c r="E171" s="1" t="s">
        <v>457</v>
      </c>
      <c r="F171" s="28" t="s">
        <v>85</v>
      </c>
      <c r="G171" s="28" t="s">
        <v>85</v>
      </c>
      <c r="H171" t="s">
        <v>507</v>
      </c>
    </row>
    <row r="172" spans="1:8" hidden="1">
      <c r="A172" s="8" t="s">
        <v>442</v>
      </c>
      <c r="B172" s="1" t="s">
        <v>20</v>
      </c>
      <c r="C172" s="1" t="s">
        <v>113</v>
      </c>
      <c r="D172" s="1" t="s">
        <v>31</v>
      </c>
      <c r="E172" s="1" t="s">
        <v>458</v>
      </c>
      <c r="F172" s="28" t="s">
        <v>85</v>
      </c>
      <c r="G172" s="28" t="s">
        <v>85</v>
      </c>
      <c r="H172" t="s">
        <v>507</v>
      </c>
    </row>
    <row r="173" spans="1:8" hidden="1">
      <c r="A173" s="8" t="s">
        <v>442</v>
      </c>
      <c r="B173" s="1" t="s">
        <v>21</v>
      </c>
      <c r="C173" s="1" t="s">
        <v>115</v>
      </c>
      <c r="D173" s="1" t="s">
        <v>31</v>
      </c>
      <c r="E173" s="1" t="s">
        <v>459</v>
      </c>
      <c r="F173" s="28" t="s">
        <v>85</v>
      </c>
      <c r="G173" s="28" t="s">
        <v>85</v>
      </c>
      <c r="H173" t="s">
        <v>507</v>
      </c>
    </row>
    <row r="174" spans="1:8">
      <c r="A174" s="8" t="s">
        <v>442</v>
      </c>
      <c r="B174" s="1" t="s">
        <v>22</v>
      </c>
      <c r="C174" s="1" t="s">
        <v>117</v>
      </c>
      <c r="D174" s="1" t="s">
        <v>31</v>
      </c>
      <c r="E174" s="1" t="s">
        <v>460</v>
      </c>
      <c r="F174" s="28">
        <v>4.2200000000000273</v>
      </c>
      <c r="G174" s="28" t="s">
        <v>85</v>
      </c>
      <c r="H174" t="s">
        <v>85</v>
      </c>
    </row>
    <row r="175" spans="1:8" hidden="1">
      <c r="F175" s="28"/>
      <c r="G175" s="28"/>
      <c r="H175" t="s">
        <v>507</v>
      </c>
    </row>
    <row r="176" spans="1:8">
      <c r="A176" s="8" t="s">
        <v>461</v>
      </c>
      <c r="B176" s="1" t="s">
        <v>6</v>
      </c>
      <c r="C176" s="1" t="s">
        <v>83</v>
      </c>
      <c r="D176" s="1" t="s">
        <v>33</v>
      </c>
      <c r="E176" s="1" t="s">
        <v>462</v>
      </c>
      <c r="F176" s="28">
        <v>1966.8499999999913</v>
      </c>
      <c r="G176" s="28" t="s">
        <v>85</v>
      </c>
      <c r="H176" t="s">
        <v>85</v>
      </c>
    </row>
    <row r="177" spans="1:8">
      <c r="A177" s="8" t="s">
        <v>461</v>
      </c>
      <c r="B177" s="1" t="s">
        <v>23</v>
      </c>
      <c r="C177" s="1" t="s">
        <v>86</v>
      </c>
      <c r="D177" s="1" t="s">
        <v>33</v>
      </c>
      <c r="E177" s="1" t="s">
        <v>463</v>
      </c>
      <c r="F177" s="28">
        <v>3889.5699999999779</v>
      </c>
      <c r="G177" s="28" t="s">
        <v>85</v>
      </c>
      <c r="H177" t="s">
        <v>85</v>
      </c>
    </row>
    <row r="178" spans="1:8">
      <c r="A178" s="8" t="s">
        <v>461</v>
      </c>
      <c r="B178" s="1" t="s">
        <v>7</v>
      </c>
      <c r="C178" s="1" t="s">
        <v>88</v>
      </c>
      <c r="D178" s="1" t="s">
        <v>33</v>
      </c>
      <c r="E178" s="1" t="s">
        <v>464</v>
      </c>
      <c r="F178" s="28">
        <v>956.67000000000007</v>
      </c>
      <c r="G178" s="28" t="s">
        <v>85</v>
      </c>
      <c r="H178" t="s">
        <v>85</v>
      </c>
    </row>
    <row r="179" spans="1:8" hidden="1">
      <c r="A179" s="8" t="s">
        <v>461</v>
      </c>
      <c r="B179" s="1" t="s">
        <v>8</v>
      </c>
      <c r="C179" s="1" t="s">
        <v>90</v>
      </c>
      <c r="D179" s="1" t="s">
        <v>33</v>
      </c>
      <c r="E179" s="1" t="s">
        <v>465</v>
      </c>
      <c r="F179" s="28" t="s">
        <v>85</v>
      </c>
      <c r="G179" s="28" t="s">
        <v>85</v>
      </c>
      <c r="H179" t="s">
        <v>507</v>
      </c>
    </row>
    <row r="180" spans="1:8">
      <c r="A180" s="8" t="s">
        <v>461</v>
      </c>
      <c r="B180" s="1" t="s">
        <v>9</v>
      </c>
      <c r="C180" s="1" t="s">
        <v>92</v>
      </c>
      <c r="D180" s="1" t="s">
        <v>33</v>
      </c>
      <c r="E180" s="1" t="s">
        <v>466</v>
      </c>
      <c r="F180" s="28">
        <v>495.41000000000349</v>
      </c>
      <c r="G180" s="28" t="s">
        <v>85</v>
      </c>
      <c r="H180" t="s">
        <v>85</v>
      </c>
    </row>
    <row r="181" spans="1:8">
      <c r="A181" s="8" t="s">
        <v>461</v>
      </c>
      <c r="B181" s="1" t="s">
        <v>10</v>
      </c>
      <c r="C181" s="1" t="s">
        <v>94</v>
      </c>
      <c r="D181" s="1" t="s">
        <v>33</v>
      </c>
      <c r="E181" s="1" t="s">
        <v>467</v>
      </c>
      <c r="F181" s="28">
        <v>1758.4799999999959</v>
      </c>
      <c r="G181" s="28" t="s">
        <v>85</v>
      </c>
      <c r="H181" t="s">
        <v>85</v>
      </c>
    </row>
    <row r="182" spans="1:8">
      <c r="A182" s="8" t="s">
        <v>461</v>
      </c>
      <c r="B182" s="1" t="s">
        <v>11</v>
      </c>
      <c r="C182" s="1" t="s">
        <v>96</v>
      </c>
      <c r="D182" s="1" t="s">
        <v>33</v>
      </c>
      <c r="E182" s="1" t="s">
        <v>468</v>
      </c>
      <c r="F182" s="28">
        <v>1547.3999999999942</v>
      </c>
      <c r="G182" s="28" t="s">
        <v>85</v>
      </c>
      <c r="H182" t="s">
        <v>85</v>
      </c>
    </row>
    <row r="183" spans="1:8" hidden="1">
      <c r="A183" s="8" t="s">
        <v>461</v>
      </c>
      <c r="B183" s="1" t="s">
        <v>12</v>
      </c>
      <c r="C183" s="1" t="s">
        <v>98</v>
      </c>
      <c r="D183" s="1" t="s">
        <v>33</v>
      </c>
      <c r="E183" s="1" t="s">
        <v>469</v>
      </c>
      <c r="F183" s="28" t="s">
        <v>85</v>
      </c>
      <c r="G183" s="28" t="s">
        <v>85</v>
      </c>
      <c r="H183" t="s">
        <v>507</v>
      </c>
    </row>
    <row r="184" spans="1:8">
      <c r="A184" s="8" t="s">
        <v>461</v>
      </c>
      <c r="B184" s="1" t="s">
        <v>13</v>
      </c>
      <c r="C184" s="1" t="s">
        <v>72</v>
      </c>
      <c r="D184" s="1" t="s">
        <v>33</v>
      </c>
      <c r="E184" s="1" t="s">
        <v>470</v>
      </c>
      <c r="F184" s="28">
        <v>4107.6000000000058</v>
      </c>
      <c r="G184" s="28" t="s">
        <v>85</v>
      </c>
      <c r="H184" t="s">
        <v>85</v>
      </c>
    </row>
    <row r="185" spans="1:8">
      <c r="A185" s="8" t="s">
        <v>461</v>
      </c>
      <c r="B185" s="1" t="s">
        <v>14</v>
      </c>
      <c r="C185" s="1" t="s">
        <v>101</v>
      </c>
      <c r="D185" s="1" t="s">
        <v>33</v>
      </c>
      <c r="E185" s="1" t="s">
        <v>471</v>
      </c>
      <c r="F185" s="28">
        <v>1179.8300000000017</v>
      </c>
      <c r="G185" s="28" t="s">
        <v>85</v>
      </c>
      <c r="H185" t="s">
        <v>85</v>
      </c>
    </row>
    <row r="186" spans="1:8">
      <c r="A186" s="8" t="s">
        <v>461</v>
      </c>
      <c r="B186" s="1" t="s">
        <v>15</v>
      </c>
      <c r="C186" s="1" t="s">
        <v>103</v>
      </c>
      <c r="D186" s="1" t="s">
        <v>33</v>
      </c>
      <c r="E186" s="1" t="s">
        <v>472</v>
      </c>
      <c r="F186" s="28">
        <v>1184.7999999999993</v>
      </c>
      <c r="G186" s="28" t="s">
        <v>85</v>
      </c>
      <c r="H186" t="s">
        <v>85</v>
      </c>
    </row>
    <row r="187" spans="1:8">
      <c r="A187" s="8" t="s">
        <v>461</v>
      </c>
      <c r="B187" s="1" t="s">
        <v>16</v>
      </c>
      <c r="C187" s="1" t="s">
        <v>105</v>
      </c>
      <c r="D187" s="1" t="s">
        <v>33</v>
      </c>
      <c r="E187" s="1" t="s">
        <v>473</v>
      </c>
      <c r="F187" s="28">
        <v>955.2599999999984</v>
      </c>
      <c r="G187" s="28" t="s">
        <v>85</v>
      </c>
      <c r="H187" t="s">
        <v>85</v>
      </c>
    </row>
    <row r="188" spans="1:8">
      <c r="A188" s="8" t="s">
        <v>461</v>
      </c>
      <c r="B188" s="1" t="s">
        <v>17</v>
      </c>
      <c r="C188" s="1" t="s">
        <v>107</v>
      </c>
      <c r="D188" s="1" t="s">
        <v>33</v>
      </c>
      <c r="E188" s="1" t="s">
        <v>474</v>
      </c>
      <c r="F188" s="28">
        <v>187.77000000000044</v>
      </c>
      <c r="G188" s="28" t="s">
        <v>85</v>
      </c>
      <c r="H188" t="s">
        <v>85</v>
      </c>
    </row>
    <row r="189" spans="1:8">
      <c r="A189" s="8" t="s">
        <v>461</v>
      </c>
      <c r="B189" s="1" t="s">
        <v>18</v>
      </c>
      <c r="C189" s="1" t="s">
        <v>109</v>
      </c>
      <c r="D189" s="1" t="s">
        <v>33</v>
      </c>
      <c r="E189" s="1" t="s">
        <v>475</v>
      </c>
      <c r="F189" s="28">
        <v>1458.4200000000019</v>
      </c>
      <c r="G189" s="28" t="s">
        <v>85</v>
      </c>
      <c r="H189" t="s">
        <v>85</v>
      </c>
    </row>
    <row r="190" spans="1:8">
      <c r="A190" s="8" t="s">
        <v>461</v>
      </c>
      <c r="B190" s="1" t="s">
        <v>19</v>
      </c>
      <c r="C190" s="1" t="s">
        <v>111</v>
      </c>
      <c r="D190" s="1" t="s">
        <v>33</v>
      </c>
      <c r="E190" s="1" t="s">
        <v>476</v>
      </c>
      <c r="F190" s="28">
        <v>28187.340000000026</v>
      </c>
      <c r="G190" s="28" t="s">
        <v>85</v>
      </c>
      <c r="H190" t="s">
        <v>85</v>
      </c>
    </row>
    <row r="191" spans="1:8">
      <c r="A191" s="8" t="s">
        <v>461</v>
      </c>
      <c r="B191" s="1" t="s">
        <v>20</v>
      </c>
      <c r="C191" s="1" t="s">
        <v>113</v>
      </c>
      <c r="D191" s="1" t="s">
        <v>33</v>
      </c>
      <c r="E191" s="1" t="s">
        <v>477</v>
      </c>
      <c r="F191" s="28">
        <v>2987.510000000002</v>
      </c>
      <c r="G191" s="28" t="s">
        <v>85</v>
      </c>
      <c r="H191" t="s">
        <v>85</v>
      </c>
    </row>
    <row r="192" spans="1:8">
      <c r="A192" s="8" t="s">
        <v>461</v>
      </c>
      <c r="B192" s="1" t="s">
        <v>21</v>
      </c>
      <c r="C192" s="1" t="s">
        <v>115</v>
      </c>
      <c r="D192" s="1" t="s">
        <v>33</v>
      </c>
      <c r="E192" s="1" t="s">
        <v>478</v>
      </c>
      <c r="F192" s="28">
        <v>5856.8000000000029</v>
      </c>
      <c r="G192" s="28" t="s">
        <v>85</v>
      </c>
      <c r="H192" t="s">
        <v>85</v>
      </c>
    </row>
    <row r="193" spans="1:8">
      <c r="A193" s="8" t="s">
        <v>461</v>
      </c>
      <c r="B193" s="1" t="s">
        <v>22</v>
      </c>
      <c r="C193" s="1" t="s">
        <v>117</v>
      </c>
      <c r="D193" s="1" t="s">
        <v>33</v>
      </c>
      <c r="E193" s="1" t="s">
        <v>479</v>
      </c>
      <c r="F193" s="28">
        <v>65.790000000000873</v>
      </c>
      <c r="G193" s="28" t="s">
        <v>85</v>
      </c>
      <c r="H193" t="s">
        <v>85</v>
      </c>
    </row>
    <row r="194" spans="1:8" s="42" customFormat="1">
      <c r="A194" s="40"/>
      <c r="B194" s="41"/>
      <c r="C194" s="41"/>
      <c r="D194" s="41"/>
      <c r="E194" s="41"/>
      <c r="F194" s="43"/>
      <c r="G194" s="43"/>
    </row>
    <row r="195" spans="1:8" hidden="1">
      <c r="A195" s="8" t="s">
        <v>722</v>
      </c>
      <c r="B195" s="1" t="s">
        <v>6</v>
      </c>
      <c r="C195" s="1" t="s">
        <v>83</v>
      </c>
      <c r="D195" s="1" t="s">
        <v>531</v>
      </c>
      <c r="E195" s="1" t="s">
        <v>723</v>
      </c>
      <c r="F195" s="28" t="s">
        <v>85</v>
      </c>
      <c r="G195" s="28" t="s">
        <v>85</v>
      </c>
      <c r="H195" t="s">
        <v>507</v>
      </c>
    </row>
    <row r="196" spans="1:8" hidden="1">
      <c r="A196" s="8" t="s">
        <v>722</v>
      </c>
      <c r="B196" s="1" t="s">
        <v>23</v>
      </c>
      <c r="C196" s="1" t="s">
        <v>86</v>
      </c>
      <c r="D196" s="1" t="s">
        <v>531</v>
      </c>
      <c r="E196" s="1" t="s">
        <v>724</v>
      </c>
      <c r="F196" s="28" t="s">
        <v>85</v>
      </c>
      <c r="G196" s="28" t="s">
        <v>85</v>
      </c>
      <c r="H196" t="s">
        <v>507</v>
      </c>
    </row>
    <row r="197" spans="1:8" hidden="1">
      <c r="A197" s="8" t="s">
        <v>722</v>
      </c>
      <c r="B197" s="1" t="s">
        <v>7</v>
      </c>
      <c r="C197" s="1" t="s">
        <v>88</v>
      </c>
      <c r="D197" s="1" t="s">
        <v>531</v>
      </c>
      <c r="E197" s="1" t="s">
        <v>725</v>
      </c>
      <c r="F197" s="28" t="s">
        <v>85</v>
      </c>
      <c r="G197" s="28" t="s">
        <v>85</v>
      </c>
      <c r="H197" t="s">
        <v>507</v>
      </c>
    </row>
    <row r="198" spans="1:8" hidden="1">
      <c r="A198" s="8" t="s">
        <v>722</v>
      </c>
      <c r="B198" s="1" t="s">
        <v>8</v>
      </c>
      <c r="C198" s="1" t="s">
        <v>90</v>
      </c>
      <c r="D198" s="1" t="s">
        <v>531</v>
      </c>
      <c r="E198" s="1" t="s">
        <v>726</v>
      </c>
      <c r="F198" s="28" t="s">
        <v>85</v>
      </c>
      <c r="G198" s="28" t="s">
        <v>85</v>
      </c>
      <c r="H198" t="s">
        <v>507</v>
      </c>
    </row>
    <row r="199" spans="1:8" hidden="1">
      <c r="A199" s="8" t="s">
        <v>722</v>
      </c>
      <c r="B199" s="1" t="s">
        <v>9</v>
      </c>
      <c r="C199" s="1" t="s">
        <v>92</v>
      </c>
      <c r="D199" s="1" t="s">
        <v>531</v>
      </c>
      <c r="E199" s="1" t="s">
        <v>727</v>
      </c>
      <c r="F199" s="28" t="s">
        <v>85</v>
      </c>
      <c r="G199" s="28" t="s">
        <v>85</v>
      </c>
      <c r="H199" t="s">
        <v>507</v>
      </c>
    </row>
    <row r="200" spans="1:8" hidden="1">
      <c r="A200" s="8" t="s">
        <v>722</v>
      </c>
      <c r="B200" s="1" t="s">
        <v>10</v>
      </c>
      <c r="C200" s="1" t="s">
        <v>94</v>
      </c>
      <c r="D200" s="1" t="s">
        <v>531</v>
      </c>
      <c r="E200" s="1" t="s">
        <v>728</v>
      </c>
      <c r="F200" s="28" t="s">
        <v>85</v>
      </c>
      <c r="G200" s="28" t="s">
        <v>85</v>
      </c>
      <c r="H200" t="s">
        <v>507</v>
      </c>
    </row>
    <row r="201" spans="1:8" hidden="1">
      <c r="A201" s="8" t="s">
        <v>722</v>
      </c>
      <c r="B201" s="1" t="s">
        <v>11</v>
      </c>
      <c r="C201" s="1" t="s">
        <v>96</v>
      </c>
      <c r="D201" s="1" t="s">
        <v>531</v>
      </c>
      <c r="E201" s="1" t="s">
        <v>729</v>
      </c>
      <c r="F201" s="28" t="s">
        <v>85</v>
      </c>
      <c r="G201" s="28" t="s">
        <v>85</v>
      </c>
      <c r="H201" t="s">
        <v>507</v>
      </c>
    </row>
    <row r="202" spans="1:8" hidden="1">
      <c r="A202" s="8" t="s">
        <v>722</v>
      </c>
      <c r="B202" s="1" t="s">
        <v>12</v>
      </c>
      <c r="C202" s="1" t="s">
        <v>98</v>
      </c>
      <c r="D202" s="1" t="s">
        <v>531</v>
      </c>
      <c r="E202" s="1" t="s">
        <v>730</v>
      </c>
      <c r="F202" s="28" t="s">
        <v>85</v>
      </c>
      <c r="G202" s="28" t="s">
        <v>85</v>
      </c>
      <c r="H202" t="s">
        <v>507</v>
      </c>
    </row>
    <row r="203" spans="1:8" hidden="1">
      <c r="A203" s="8" t="s">
        <v>722</v>
      </c>
      <c r="B203" s="1" t="s">
        <v>13</v>
      </c>
      <c r="C203" s="1" t="s">
        <v>72</v>
      </c>
      <c r="D203" s="1" t="s">
        <v>531</v>
      </c>
      <c r="E203" s="1" t="s">
        <v>731</v>
      </c>
      <c r="F203" s="28" t="s">
        <v>85</v>
      </c>
      <c r="G203" s="28" t="s">
        <v>85</v>
      </c>
      <c r="H203" t="s">
        <v>507</v>
      </c>
    </row>
    <row r="204" spans="1:8" hidden="1">
      <c r="A204" s="8" t="s">
        <v>722</v>
      </c>
      <c r="B204" s="1" t="s">
        <v>14</v>
      </c>
      <c r="C204" s="1" t="s">
        <v>101</v>
      </c>
      <c r="D204" s="1" t="s">
        <v>531</v>
      </c>
      <c r="E204" s="1" t="s">
        <v>732</v>
      </c>
      <c r="F204" s="28" t="s">
        <v>85</v>
      </c>
      <c r="G204" s="28" t="s">
        <v>85</v>
      </c>
      <c r="H204" t="s">
        <v>507</v>
      </c>
    </row>
    <row r="205" spans="1:8" hidden="1">
      <c r="A205" s="8" t="s">
        <v>722</v>
      </c>
      <c r="B205" s="1" t="s">
        <v>15</v>
      </c>
      <c r="C205" s="1" t="s">
        <v>103</v>
      </c>
      <c r="D205" s="1" t="s">
        <v>531</v>
      </c>
      <c r="E205" s="1" t="s">
        <v>733</v>
      </c>
      <c r="F205" s="28" t="s">
        <v>85</v>
      </c>
      <c r="G205" s="28" t="s">
        <v>85</v>
      </c>
      <c r="H205" t="s">
        <v>507</v>
      </c>
    </row>
    <row r="206" spans="1:8" hidden="1">
      <c r="A206" s="8" t="s">
        <v>722</v>
      </c>
      <c r="B206" s="1" t="s">
        <v>16</v>
      </c>
      <c r="C206" s="1" t="s">
        <v>105</v>
      </c>
      <c r="D206" s="1" t="s">
        <v>531</v>
      </c>
      <c r="E206" s="1" t="s">
        <v>734</v>
      </c>
      <c r="F206" s="28" t="s">
        <v>85</v>
      </c>
      <c r="G206" s="28" t="s">
        <v>85</v>
      </c>
      <c r="H206" t="s">
        <v>507</v>
      </c>
    </row>
    <row r="207" spans="1:8" hidden="1">
      <c r="A207" s="8" t="s">
        <v>722</v>
      </c>
      <c r="B207" s="1" t="s">
        <v>17</v>
      </c>
      <c r="C207" s="1" t="s">
        <v>107</v>
      </c>
      <c r="D207" s="1" t="s">
        <v>531</v>
      </c>
      <c r="E207" s="1" t="s">
        <v>735</v>
      </c>
      <c r="F207" s="28" t="s">
        <v>85</v>
      </c>
      <c r="G207" s="28" t="s">
        <v>85</v>
      </c>
      <c r="H207" t="s">
        <v>507</v>
      </c>
    </row>
    <row r="208" spans="1:8" hidden="1">
      <c r="A208" s="8" t="s">
        <v>722</v>
      </c>
      <c r="B208" s="1" t="s">
        <v>18</v>
      </c>
      <c r="C208" s="1" t="s">
        <v>109</v>
      </c>
      <c r="D208" s="1" t="s">
        <v>531</v>
      </c>
      <c r="E208" s="1" t="s">
        <v>736</v>
      </c>
      <c r="F208" s="28" t="s">
        <v>85</v>
      </c>
      <c r="G208" s="28" t="s">
        <v>85</v>
      </c>
      <c r="H208" t="s">
        <v>507</v>
      </c>
    </row>
    <row r="209" spans="1:8">
      <c r="A209" s="8" t="s">
        <v>722</v>
      </c>
      <c r="B209" s="1" t="s">
        <v>19</v>
      </c>
      <c r="C209" s="1" t="s">
        <v>111</v>
      </c>
      <c r="D209" s="1" t="s">
        <v>531</v>
      </c>
      <c r="E209" s="1" t="s">
        <v>737</v>
      </c>
      <c r="F209" s="28" t="s">
        <v>85</v>
      </c>
      <c r="G209" s="28">
        <v>1309.8900000000012</v>
      </c>
      <c r="H209" t="s">
        <v>85</v>
      </c>
    </row>
    <row r="210" spans="1:8" hidden="1">
      <c r="A210" s="8" t="s">
        <v>722</v>
      </c>
      <c r="B210" s="1" t="s">
        <v>20</v>
      </c>
      <c r="C210" s="1" t="s">
        <v>113</v>
      </c>
      <c r="D210" s="1" t="s">
        <v>531</v>
      </c>
      <c r="E210" s="1" t="s">
        <v>738</v>
      </c>
      <c r="F210" s="28" t="s">
        <v>85</v>
      </c>
      <c r="G210" s="28" t="s">
        <v>85</v>
      </c>
      <c r="H210" t="s">
        <v>507</v>
      </c>
    </row>
    <row r="211" spans="1:8" hidden="1">
      <c r="A211" s="8" t="s">
        <v>722</v>
      </c>
      <c r="B211" s="1" t="s">
        <v>21</v>
      </c>
      <c r="C211" s="1" t="s">
        <v>115</v>
      </c>
      <c r="D211" s="1" t="s">
        <v>531</v>
      </c>
      <c r="E211" s="1" t="s">
        <v>739</v>
      </c>
      <c r="F211" s="28" t="s">
        <v>85</v>
      </c>
      <c r="G211" s="28" t="s">
        <v>85</v>
      </c>
      <c r="H211" t="s">
        <v>507</v>
      </c>
    </row>
    <row r="212" spans="1:8" hidden="1">
      <c r="A212" s="8" t="s">
        <v>722</v>
      </c>
      <c r="B212" s="1" t="s">
        <v>22</v>
      </c>
      <c r="C212" s="1" t="s">
        <v>117</v>
      </c>
      <c r="D212" s="1" t="s">
        <v>531</v>
      </c>
      <c r="E212" s="1" t="s">
        <v>740</v>
      </c>
      <c r="F212" s="28" t="s">
        <v>85</v>
      </c>
      <c r="G212" s="28" t="s">
        <v>85</v>
      </c>
      <c r="H212" t="s">
        <v>507</v>
      </c>
    </row>
    <row r="213" spans="1:8" hidden="1">
      <c r="F213" s="28"/>
      <c r="G213" s="28"/>
      <c r="H213" t="s">
        <v>507</v>
      </c>
    </row>
    <row r="214" spans="1:8" hidden="1">
      <c r="A214" s="8" t="s">
        <v>741</v>
      </c>
      <c r="B214" s="1" t="s">
        <v>6</v>
      </c>
      <c r="C214" s="1" t="s">
        <v>83</v>
      </c>
      <c r="D214" s="1" t="s">
        <v>532</v>
      </c>
      <c r="E214" s="1" t="s">
        <v>742</v>
      </c>
      <c r="F214" s="28" t="s">
        <v>85</v>
      </c>
      <c r="G214" s="28" t="s">
        <v>85</v>
      </c>
      <c r="H214" t="s">
        <v>507</v>
      </c>
    </row>
    <row r="215" spans="1:8" hidden="1">
      <c r="A215" s="8" t="s">
        <v>741</v>
      </c>
      <c r="B215" s="1" t="s">
        <v>23</v>
      </c>
      <c r="C215" s="1" t="s">
        <v>86</v>
      </c>
      <c r="D215" s="1" t="s">
        <v>532</v>
      </c>
      <c r="E215" s="1" t="s">
        <v>743</v>
      </c>
      <c r="F215" s="28" t="s">
        <v>85</v>
      </c>
      <c r="G215" s="28" t="s">
        <v>85</v>
      </c>
      <c r="H215" t="s">
        <v>507</v>
      </c>
    </row>
    <row r="216" spans="1:8" hidden="1">
      <c r="A216" s="8" t="s">
        <v>741</v>
      </c>
      <c r="B216" s="1" t="s">
        <v>7</v>
      </c>
      <c r="C216" s="1" t="s">
        <v>88</v>
      </c>
      <c r="D216" s="1" t="s">
        <v>532</v>
      </c>
      <c r="E216" s="1" t="s">
        <v>744</v>
      </c>
      <c r="F216" s="28" t="s">
        <v>85</v>
      </c>
      <c r="G216" s="28" t="s">
        <v>85</v>
      </c>
      <c r="H216" t="s">
        <v>507</v>
      </c>
    </row>
    <row r="217" spans="1:8" hidden="1">
      <c r="A217" s="8" t="s">
        <v>741</v>
      </c>
      <c r="B217" s="1" t="s">
        <v>8</v>
      </c>
      <c r="C217" s="1" t="s">
        <v>90</v>
      </c>
      <c r="D217" s="1" t="s">
        <v>532</v>
      </c>
      <c r="E217" s="1" t="s">
        <v>745</v>
      </c>
      <c r="F217" s="28" t="s">
        <v>85</v>
      </c>
      <c r="G217" s="28" t="s">
        <v>85</v>
      </c>
      <c r="H217" t="s">
        <v>507</v>
      </c>
    </row>
    <row r="218" spans="1:8" hidden="1">
      <c r="A218" s="8" t="s">
        <v>741</v>
      </c>
      <c r="B218" s="1" t="s">
        <v>9</v>
      </c>
      <c r="C218" s="1" t="s">
        <v>92</v>
      </c>
      <c r="D218" s="1" t="s">
        <v>532</v>
      </c>
      <c r="E218" s="1" t="s">
        <v>746</v>
      </c>
      <c r="F218" s="28" t="s">
        <v>85</v>
      </c>
      <c r="G218" s="28" t="s">
        <v>85</v>
      </c>
      <c r="H218" t="s">
        <v>507</v>
      </c>
    </row>
    <row r="219" spans="1:8" hidden="1">
      <c r="A219" s="8" t="s">
        <v>741</v>
      </c>
      <c r="B219" s="1" t="s">
        <v>10</v>
      </c>
      <c r="C219" s="1" t="s">
        <v>94</v>
      </c>
      <c r="D219" s="1" t="s">
        <v>532</v>
      </c>
      <c r="E219" s="1" t="s">
        <v>747</v>
      </c>
      <c r="F219" s="28" t="s">
        <v>85</v>
      </c>
      <c r="G219" s="28" t="s">
        <v>85</v>
      </c>
      <c r="H219" t="s">
        <v>507</v>
      </c>
    </row>
    <row r="220" spans="1:8" hidden="1">
      <c r="A220" s="8" t="s">
        <v>741</v>
      </c>
      <c r="B220" s="1" t="s">
        <v>11</v>
      </c>
      <c r="C220" s="1" t="s">
        <v>96</v>
      </c>
      <c r="D220" s="1" t="s">
        <v>532</v>
      </c>
      <c r="E220" s="1" t="s">
        <v>748</v>
      </c>
      <c r="F220" s="28" t="s">
        <v>85</v>
      </c>
      <c r="G220" s="28" t="s">
        <v>85</v>
      </c>
      <c r="H220" t="s">
        <v>507</v>
      </c>
    </row>
    <row r="221" spans="1:8" hidden="1">
      <c r="A221" s="8" t="s">
        <v>741</v>
      </c>
      <c r="B221" s="1" t="s">
        <v>12</v>
      </c>
      <c r="C221" s="1" t="s">
        <v>98</v>
      </c>
      <c r="D221" s="1" t="s">
        <v>532</v>
      </c>
      <c r="E221" s="1" t="s">
        <v>749</v>
      </c>
      <c r="F221" s="28" t="s">
        <v>85</v>
      </c>
      <c r="G221" s="28" t="s">
        <v>85</v>
      </c>
      <c r="H221" t="s">
        <v>507</v>
      </c>
    </row>
    <row r="222" spans="1:8" hidden="1">
      <c r="A222" s="8" t="s">
        <v>741</v>
      </c>
      <c r="B222" s="1" t="s">
        <v>13</v>
      </c>
      <c r="C222" s="1" t="s">
        <v>72</v>
      </c>
      <c r="D222" s="1" t="s">
        <v>532</v>
      </c>
      <c r="E222" s="1" t="s">
        <v>750</v>
      </c>
      <c r="F222" s="28" t="s">
        <v>85</v>
      </c>
      <c r="G222" s="28" t="s">
        <v>85</v>
      </c>
      <c r="H222" t="s">
        <v>507</v>
      </c>
    </row>
    <row r="223" spans="1:8" hidden="1">
      <c r="A223" s="8" t="s">
        <v>741</v>
      </c>
      <c r="B223" s="1" t="s">
        <v>14</v>
      </c>
      <c r="C223" s="1" t="s">
        <v>101</v>
      </c>
      <c r="D223" s="1" t="s">
        <v>532</v>
      </c>
      <c r="E223" s="1" t="s">
        <v>751</v>
      </c>
      <c r="F223" s="28" t="s">
        <v>85</v>
      </c>
      <c r="G223" s="28" t="s">
        <v>85</v>
      </c>
      <c r="H223" t="s">
        <v>507</v>
      </c>
    </row>
    <row r="224" spans="1:8" hidden="1">
      <c r="A224" s="8" t="s">
        <v>741</v>
      </c>
      <c r="B224" s="1" t="s">
        <v>15</v>
      </c>
      <c r="C224" s="1" t="s">
        <v>103</v>
      </c>
      <c r="D224" s="1" t="s">
        <v>532</v>
      </c>
      <c r="E224" s="1" t="s">
        <v>752</v>
      </c>
      <c r="F224" s="28" t="s">
        <v>85</v>
      </c>
      <c r="G224" s="28" t="s">
        <v>85</v>
      </c>
      <c r="H224" t="s">
        <v>507</v>
      </c>
    </row>
    <row r="225" spans="1:8" hidden="1">
      <c r="A225" s="8" t="s">
        <v>741</v>
      </c>
      <c r="B225" s="1" t="s">
        <v>16</v>
      </c>
      <c r="C225" s="1" t="s">
        <v>105</v>
      </c>
      <c r="D225" s="1" t="s">
        <v>532</v>
      </c>
      <c r="E225" s="1" t="s">
        <v>753</v>
      </c>
      <c r="F225" s="28" t="s">
        <v>85</v>
      </c>
      <c r="G225" s="28" t="s">
        <v>85</v>
      </c>
      <c r="H225" t="s">
        <v>507</v>
      </c>
    </row>
    <row r="226" spans="1:8" hidden="1">
      <c r="A226" s="8" t="s">
        <v>741</v>
      </c>
      <c r="B226" s="1" t="s">
        <v>17</v>
      </c>
      <c r="C226" s="1" t="s">
        <v>107</v>
      </c>
      <c r="D226" s="1" t="s">
        <v>532</v>
      </c>
      <c r="E226" s="1" t="s">
        <v>754</v>
      </c>
      <c r="F226" s="28" t="s">
        <v>85</v>
      </c>
      <c r="G226" s="28" t="s">
        <v>85</v>
      </c>
      <c r="H226" t="s">
        <v>507</v>
      </c>
    </row>
    <row r="227" spans="1:8" hidden="1">
      <c r="A227" s="8" t="s">
        <v>741</v>
      </c>
      <c r="B227" s="1" t="s">
        <v>18</v>
      </c>
      <c r="C227" s="1" t="s">
        <v>109</v>
      </c>
      <c r="D227" s="1" t="s">
        <v>532</v>
      </c>
      <c r="E227" s="1" t="s">
        <v>755</v>
      </c>
      <c r="F227" s="28" t="s">
        <v>85</v>
      </c>
      <c r="G227" s="28" t="s">
        <v>85</v>
      </c>
      <c r="H227" t="s">
        <v>507</v>
      </c>
    </row>
    <row r="228" spans="1:8" hidden="1">
      <c r="A228" s="8" t="s">
        <v>741</v>
      </c>
      <c r="B228" s="1" t="s">
        <v>19</v>
      </c>
      <c r="C228" s="1" t="s">
        <v>111</v>
      </c>
      <c r="D228" s="1" t="s">
        <v>532</v>
      </c>
      <c r="E228" s="1" t="s">
        <v>756</v>
      </c>
      <c r="F228" s="28" t="s">
        <v>85</v>
      </c>
      <c r="G228" s="28" t="s">
        <v>85</v>
      </c>
      <c r="H228" t="s">
        <v>507</v>
      </c>
    </row>
    <row r="229" spans="1:8" hidden="1">
      <c r="A229" s="8" t="s">
        <v>741</v>
      </c>
      <c r="B229" s="1" t="s">
        <v>20</v>
      </c>
      <c r="C229" s="1" t="s">
        <v>113</v>
      </c>
      <c r="D229" s="1" t="s">
        <v>532</v>
      </c>
      <c r="E229" s="1" t="s">
        <v>757</v>
      </c>
      <c r="F229" s="28" t="s">
        <v>85</v>
      </c>
      <c r="G229" s="28" t="s">
        <v>85</v>
      </c>
      <c r="H229" t="s">
        <v>507</v>
      </c>
    </row>
    <row r="230" spans="1:8" hidden="1">
      <c r="A230" s="8" t="s">
        <v>741</v>
      </c>
      <c r="B230" s="1" t="s">
        <v>21</v>
      </c>
      <c r="C230" s="1" t="s">
        <v>115</v>
      </c>
      <c r="D230" s="1" t="s">
        <v>532</v>
      </c>
      <c r="E230" s="1" t="s">
        <v>758</v>
      </c>
      <c r="F230" s="28" t="s">
        <v>85</v>
      </c>
      <c r="G230" s="28" t="s">
        <v>85</v>
      </c>
      <c r="H230" t="s">
        <v>507</v>
      </c>
    </row>
    <row r="231" spans="1:8" hidden="1">
      <c r="A231" s="8" t="s">
        <v>741</v>
      </c>
      <c r="B231" s="1" t="s">
        <v>22</v>
      </c>
      <c r="C231" s="1" t="s">
        <v>117</v>
      </c>
      <c r="D231" s="1" t="s">
        <v>532</v>
      </c>
      <c r="E231" s="1" t="s">
        <v>759</v>
      </c>
      <c r="F231" s="28" t="s">
        <v>85</v>
      </c>
      <c r="G231" s="28" t="s">
        <v>85</v>
      </c>
      <c r="H231" t="s">
        <v>507</v>
      </c>
    </row>
    <row r="232" spans="1:8" hidden="1">
      <c r="F232" s="28"/>
      <c r="G232" s="28"/>
      <c r="H232" t="s">
        <v>507</v>
      </c>
    </row>
    <row r="233" spans="1:8">
      <c r="A233" s="8" t="s">
        <v>760</v>
      </c>
      <c r="B233" s="1" t="s">
        <v>6</v>
      </c>
      <c r="C233" s="1" t="s">
        <v>83</v>
      </c>
      <c r="D233" s="1" t="s">
        <v>39</v>
      </c>
      <c r="E233" s="1" t="s">
        <v>761</v>
      </c>
      <c r="F233" s="28" t="s">
        <v>85</v>
      </c>
      <c r="G233" s="28">
        <v>178.51000000000022</v>
      </c>
      <c r="H233" t="s">
        <v>85</v>
      </c>
    </row>
    <row r="234" spans="1:8">
      <c r="A234" s="8" t="s">
        <v>760</v>
      </c>
      <c r="B234" s="1" t="s">
        <v>23</v>
      </c>
      <c r="C234" s="1" t="s">
        <v>86</v>
      </c>
      <c r="D234" s="1" t="s">
        <v>39</v>
      </c>
      <c r="E234" s="1" t="s">
        <v>762</v>
      </c>
      <c r="F234" s="28" t="s">
        <v>85</v>
      </c>
      <c r="G234" s="28">
        <v>1102.0299999999988</v>
      </c>
      <c r="H234" t="s">
        <v>85</v>
      </c>
    </row>
    <row r="235" spans="1:8">
      <c r="A235" s="8" t="s">
        <v>760</v>
      </c>
      <c r="B235" s="1" t="s">
        <v>7</v>
      </c>
      <c r="C235" s="1" t="s">
        <v>88</v>
      </c>
      <c r="D235" s="1" t="s">
        <v>39</v>
      </c>
      <c r="E235" s="1" t="s">
        <v>763</v>
      </c>
      <c r="F235" s="28" t="s">
        <v>85</v>
      </c>
      <c r="G235" s="28">
        <v>807.03000000000065</v>
      </c>
      <c r="H235" t="s">
        <v>85</v>
      </c>
    </row>
    <row r="236" spans="1:8" hidden="1">
      <c r="A236" s="8" t="s">
        <v>760</v>
      </c>
      <c r="B236" s="1" t="s">
        <v>8</v>
      </c>
      <c r="C236" s="1" t="s">
        <v>90</v>
      </c>
      <c r="D236" s="1" t="s">
        <v>39</v>
      </c>
      <c r="E236" s="1" t="s">
        <v>764</v>
      </c>
      <c r="F236" s="28" t="s">
        <v>85</v>
      </c>
      <c r="G236" s="28" t="s">
        <v>85</v>
      </c>
      <c r="H236" t="s">
        <v>507</v>
      </c>
    </row>
    <row r="237" spans="1:8">
      <c r="A237" s="8" t="s">
        <v>760</v>
      </c>
      <c r="B237" s="1" t="s">
        <v>9</v>
      </c>
      <c r="C237" s="1" t="s">
        <v>92</v>
      </c>
      <c r="D237" s="1" t="s">
        <v>39</v>
      </c>
      <c r="E237" s="1" t="s">
        <v>765</v>
      </c>
      <c r="F237" s="28" t="s">
        <v>85</v>
      </c>
      <c r="G237" s="28">
        <v>950.87999999999738</v>
      </c>
      <c r="H237" t="s">
        <v>85</v>
      </c>
    </row>
    <row r="238" spans="1:8">
      <c r="A238" s="8" t="s">
        <v>760</v>
      </c>
      <c r="B238" s="1" t="s">
        <v>10</v>
      </c>
      <c r="C238" s="1" t="s">
        <v>94</v>
      </c>
      <c r="D238" s="1" t="s">
        <v>39</v>
      </c>
      <c r="E238" s="1" t="s">
        <v>766</v>
      </c>
      <c r="F238" s="28" t="s">
        <v>85</v>
      </c>
      <c r="G238" s="28">
        <v>168.89000000000124</v>
      </c>
      <c r="H238" t="s">
        <v>85</v>
      </c>
    </row>
    <row r="239" spans="1:8">
      <c r="A239" s="8" t="s">
        <v>760</v>
      </c>
      <c r="B239" s="1" t="s">
        <v>11</v>
      </c>
      <c r="C239" s="1" t="s">
        <v>96</v>
      </c>
      <c r="D239" s="1" t="s">
        <v>39</v>
      </c>
      <c r="E239" s="1" t="s">
        <v>767</v>
      </c>
      <c r="F239" s="28" t="s">
        <v>85</v>
      </c>
      <c r="G239" s="28">
        <v>906.97000000000116</v>
      </c>
      <c r="H239" t="s">
        <v>85</v>
      </c>
    </row>
    <row r="240" spans="1:8">
      <c r="A240" s="8" t="s">
        <v>760</v>
      </c>
      <c r="B240" s="1" t="s">
        <v>12</v>
      </c>
      <c r="C240" s="1" t="s">
        <v>98</v>
      </c>
      <c r="D240" s="1" t="s">
        <v>39</v>
      </c>
      <c r="E240" s="1" t="s">
        <v>768</v>
      </c>
      <c r="F240" s="28" t="s">
        <v>85</v>
      </c>
      <c r="G240" s="28">
        <v>124.05000000000018</v>
      </c>
      <c r="H240" t="s">
        <v>85</v>
      </c>
    </row>
    <row r="241" spans="1:8">
      <c r="A241" s="8" t="s">
        <v>760</v>
      </c>
      <c r="B241" s="1" t="s">
        <v>13</v>
      </c>
      <c r="C241" s="1" t="s">
        <v>72</v>
      </c>
      <c r="D241" s="1" t="s">
        <v>39</v>
      </c>
      <c r="E241" s="1" t="s">
        <v>769</v>
      </c>
      <c r="F241" s="28">
        <v>107238.19</v>
      </c>
      <c r="G241" s="28" t="s">
        <v>85</v>
      </c>
      <c r="H241" t="s">
        <v>85</v>
      </c>
    </row>
    <row r="242" spans="1:8">
      <c r="A242" s="8" t="s">
        <v>760</v>
      </c>
      <c r="B242" s="1" t="s">
        <v>14</v>
      </c>
      <c r="C242" s="1" t="s">
        <v>101</v>
      </c>
      <c r="D242" s="1" t="s">
        <v>39</v>
      </c>
      <c r="E242" s="1" t="s">
        <v>770</v>
      </c>
      <c r="F242" s="28">
        <v>104.81000000001222</v>
      </c>
      <c r="G242" s="28" t="s">
        <v>85</v>
      </c>
      <c r="H242" t="s">
        <v>85</v>
      </c>
    </row>
    <row r="243" spans="1:8">
      <c r="A243" s="8" t="s">
        <v>760</v>
      </c>
      <c r="B243" s="1" t="s">
        <v>15</v>
      </c>
      <c r="C243" s="1" t="s">
        <v>103</v>
      </c>
      <c r="D243" s="1" t="s">
        <v>39</v>
      </c>
      <c r="E243" s="1" t="s">
        <v>771</v>
      </c>
      <c r="F243" s="28" t="s">
        <v>85</v>
      </c>
      <c r="G243" s="28">
        <v>357.14999999999418</v>
      </c>
      <c r="H243" t="s">
        <v>85</v>
      </c>
    </row>
    <row r="244" spans="1:8">
      <c r="A244" s="8" t="s">
        <v>760</v>
      </c>
      <c r="B244" s="1" t="s">
        <v>16</v>
      </c>
      <c r="C244" s="1" t="s">
        <v>105</v>
      </c>
      <c r="D244" s="1" t="s">
        <v>39</v>
      </c>
      <c r="E244" s="1" t="s">
        <v>772</v>
      </c>
      <c r="F244" s="28">
        <v>21.040000000000873</v>
      </c>
      <c r="G244" s="28" t="s">
        <v>85</v>
      </c>
      <c r="H244" t="s">
        <v>85</v>
      </c>
    </row>
    <row r="245" spans="1:8">
      <c r="A245" s="8" t="s">
        <v>760</v>
      </c>
      <c r="B245" s="1" t="s">
        <v>17</v>
      </c>
      <c r="C245" s="1" t="s">
        <v>107</v>
      </c>
      <c r="D245" s="1" t="s">
        <v>39</v>
      </c>
      <c r="E245" s="1" t="s">
        <v>773</v>
      </c>
      <c r="F245" s="28" t="s">
        <v>85</v>
      </c>
      <c r="G245" s="28">
        <v>204.14999999999782</v>
      </c>
      <c r="H245" t="s">
        <v>85</v>
      </c>
    </row>
    <row r="246" spans="1:8">
      <c r="A246" s="8" t="s">
        <v>760</v>
      </c>
      <c r="B246" s="1" t="s">
        <v>18</v>
      </c>
      <c r="C246" s="1" t="s">
        <v>109</v>
      </c>
      <c r="D246" s="1" t="s">
        <v>39</v>
      </c>
      <c r="E246" s="1" t="s">
        <v>774</v>
      </c>
      <c r="F246" s="28" t="s">
        <v>85</v>
      </c>
      <c r="G246" s="28">
        <v>1983.7900000000081</v>
      </c>
      <c r="H246" t="s">
        <v>85</v>
      </c>
    </row>
    <row r="247" spans="1:8">
      <c r="A247" s="8" t="s">
        <v>760</v>
      </c>
      <c r="B247" s="1" t="s">
        <v>19</v>
      </c>
      <c r="C247" s="1" t="s">
        <v>111</v>
      </c>
      <c r="D247" s="1" t="s">
        <v>39</v>
      </c>
      <c r="E247" s="1" t="s">
        <v>775</v>
      </c>
      <c r="F247" s="28" t="s">
        <v>85</v>
      </c>
      <c r="G247" s="28">
        <v>3065.7600000000093</v>
      </c>
      <c r="H247" t="s">
        <v>85</v>
      </c>
    </row>
    <row r="248" spans="1:8">
      <c r="A248" s="8" t="s">
        <v>760</v>
      </c>
      <c r="B248" s="1" t="s">
        <v>20</v>
      </c>
      <c r="C248" s="1" t="s">
        <v>113</v>
      </c>
      <c r="D248" s="1" t="s">
        <v>39</v>
      </c>
      <c r="E248" s="1" t="s">
        <v>776</v>
      </c>
      <c r="F248" s="28" t="s">
        <v>85</v>
      </c>
      <c r="G248" s="28">
        <v>2080.8300000000017</v>
      </c>
      <c r="H248" t="s">
        <v>85</v>
      </c>
    </row>
    <row r="249" spans="1:8">
      <c r="A249" s="8" t="s">
        <v>760</v>
      </c>
      <c r="B249" s="1" t="s">
        <v>21</v>
      </c>
      <c r="C249" s="1" t="s">
        <v>115</v>
      </c>
      <c r="D249" s="1" t="s">
        <v>39</v>
      </c>
      <c r="E249" s="1" t="s">
        <v>777</v>
      </c>
      <c r="F249" s="28" t="s">
        <v>85</v>
      </c>
      <c r="G249" s="28">
        <v>4775.4799999999959</v>
      </c>
      <c r="H249" t="s">
        <v>85</v>
      </c>
    </row>
    <row r="250" spans="1:8">
      <c r="A250" s="8" t="s">
        <v>760</v>
      </c>
      <c r="B250" s="1" t="s">
        <v>22</v>
      </c>
      <c r="C250" s="1" t="s">
        <v>117</v>
      </c>
      <c r="D250" s="1" t="s">
        <v>39</v>
      </c>
      <c r="E250" s="1" t="s">
        <v>778</v>
      </c>
      <c r="F250" s="28" t="s">
        <v>85</v>
      </c>
      <c r="G250" s="28">
        <v>330.42000000000007</v>
      </c>
      <c r="H250" t="s">
        <v>85</v>
      </c>
    </row>
    <row r="251" spans="1:8" hidden="1">
      <c r="F251" s="28"/>
      <c r="G251" s="28"/>
      <c r="H251" t="s">
        <v>507</v>
      </c>
    </row>
    <row r="252" spans="1:8" hidden="1">
      <c r="A252" s="8" t="s">
        <v>779</v>
      </c>
      <c r="B252" s="1" t="s">
        <v>6</v>
      </c>
      <c r="C252" s="1" t="s">
        <v>83</v>
      </c>
      <c r="D252" s="1" t="s">
        <v>37</v>
      </c>
      <c r="E252" s="1" t="s">
        <v>780</v>
      </c>
      <c r="F252" s="28" t="s">
        <v>85</v>
      </c>
      <c r="G252" s="28" t="s">
        <v>85</v>
      </c>
      <c r="H252" t="s">
        <v>507</v>
      </c>
    </row>
    <row r="253" spans="1:8" hidden="1">
      <c r="A253" s="8" t="s">
        <v>779</v>
      </c>
      <c r="B253" s="1" t="s">
        <v>23</v>
      </c>
      <c r="C253" s="1" t="s">
        <v>86</v>
      </c>
      <c r="D253" s="1" t="s">
        <v>37</v>
      </c>
      <c r="E253" s="1" t="s">
        <v>781</v>
      </c>
      <c r="F253" s="28" t="s">
        <v>85</v>
      </c>
      <c r="G253" s="28" t="s">
        <v>85</v>
      </c>
      <c r="H253" t="s">
        <v>507</v>
      </c>
    </row>
    <row r="254" spans="1:8" hidden="1">
      <c r="A254" s="8" t="s">
        <v>779</v>
      </c>
      <c r="B254" s="1" t="s">
        <v>7</v>
      </c>
      <c r="C254" s="1" t="s">
        <v>88</v>
      </c>
      <c r="D254" s="1" t="s">
        <v>37</v>
      </c>
      <c r="E254" s="1" t="s">
        <v>782</v>
      </c>
      <c r="F254" s="28" t="s">
        <v>85</v>
      </c>
      <c r="G254" s="28" t="s">
        <v>85</v>
      </c>
      <c r="H254" t="s">
        <v>507</v>
      </c>
    </row>
    <row r="255" spans="1:8" hidden="1">
      <c r="A255" s="8" t="s">
        <v>779</v>
      </c>
      <c r="B255" s="1" t="s">
        <v>8</v>
      </c>
      <c r="C255" s="1" t="s">
        <v>90</v>
      </c>
      <c r="D255" s="1" t="s">
        <v>37</v>
      </c>
      <c r="E255" s="1" t="s">
        <v>783</v>
      </c>
      <c r="F255" s="28" t="s">
        <v>85</v>
      </c>
      <c r="G255" s="28" t="s">
        <v>85</v>
      </c>
      <c r="H255" t="s">
        <v>507</v>
      </c>
    </row>
    <row r="256" spans="1:8" hidden="1">
      <c r="A256" s="8" t="s">
        <v>779</v>
      </c>
      <c r="B256" s="1" t="s">
        <v>9</v>
      </c>
      <c r="C256" s="1" t="s">
        <v>92</v>
      </c>
      <c r="D256" s="1" t="s">
        <v>37</v>
      </c>
      <c r="E256" s="1" t="s">
        <v>784</v>
      </c>
      <c r="F256" s="28" t="s">
        <v>85</v>
      </c>
      <c r="G256" s="28" t="s">
        <v>85</v>
      </c>
      <c r="H256" t="s">
        <v>507</v>
      </c>
    </row>
    <row r="257" spans="1:8" hidden="1">
      <c r="A257" s="8" t="s">
        <v>779</v>
      </c>
      <c r="B257" s="1" t="s">
        <v>10</v>
      </c>
      <c r="C257" s="1" t="s">
        <v>94</v>
      </c>
      <c r="D257" s="1" t="s">
        <v>37</v>
      </c>
      <c r="E257" s="1" t="s">
        <v>785</v>
      </c>
      <c r="F257" s="28" t="s">
        <v>85</v>
      </c>
      <c r="G257" s="28" t="s">
        <v>85</v>
      </c>
      <c r="H257" t="s">
        <v>507</v>
      </c>
    </row>
    <row r="258" spans="1:8" hidden="1">
      <c r="A258" s="8" t="s">
        <v>779</v>
      </c>
      <c r="B258" s="1" t="s">
        <v>11</v>
      </c>
      <c r="C258" s="1" t="s">
        <v>96</v>
      </c>
      <c r="D258" s="1" t="s">
        <v>37</v>
      </c>
      <c r="E258" s="1" t="s">
        <v>786</v>
      </c>
      <c r="F258" s="28" t="s">
        <v>85</v>
      </c>
      <c r="G258" s="28" t="s">
        <v>85</v>
      </c>
      <c r="H258" t="s">
        <v>507</v>
      </c>
    </row>
    <row r="259" spans="1:8" hidden="1">
      <c r="A259" s="8" t="s">
        <v>779</v>
      </c>
      <c r="B259" s="1" t="s">
        <v>12</v>
      </c>
      <c r="C259" s="1" t="s">
        <v>98</v>
      </c>
      <c r="D259" s="1" t="s">
        <v>37</v>
      </c>
      <c r="E259" s="1" t="s">
        <v>787</v>
      </c>
      <c r="F259" s="28" t="s">
        <v>85</v>
      </c>
      <c r="G259" s="28" t="s">
        <v>85</v>
      </c>
      <c r="H259" t="s">
        <v>507</v>
      </c>
    </row>
    <row r="260" spans="1:8" hidden="1">
      <c r="A260" s="8" t="s">
        <v>779</v>
      </c>
      <c r="B260" s="1" t="s">
        <v>13</v>
      </c>
      <c r="C260" s="1" t="s">
        <v>72</v>
      </c>
      <c r="D260" s="1" t="s">
        <v>37</v>
      </c>
      <c r="E260" s="1" t="s">
        <v>788</v>
      </c>
      <c r="F260" s="28" t="s">
        <v>85</v>
      </c>
      <c r="G260" s="28" t="s">
        <v>85</v>
      </c>
      <c r="H260" t="s">
        <v>507</v>
      </c>
    </row>
    <row r="261" spans="1:8" hidden="1">
      <c r="A261" s="8" t="s">
        <v>779</v>
      </c>
      <c r="B261" s="1" t="s">
        <v>14</v>
      </c>
      <c r="C261" s="1" t="s">
        <v>101</v>
      </c>
      <c r="D261" s="1" t="s">
        <v>37</v>
      </c>
      <c r="E261" s="1" t="s">
        <v>789</v>
      </c>
      <c r="F261" s="28" t="s">
        <v>85</v>
      </c>
      <c r="G261" s="28" t="s">
        <v>85</v>
      </c>
      <c r="H261" t="s">
        <v>507</v>
      </c>
    </row>
    <row r="262" spans="1:8" hidden="1">
      <c r="A262" s="8" t="s">
        <v>779</v>
      </c>
      <c r="B262" s="1" t="s">
        <v>15</v>
      </c>
      <c r="C262" s="1" t="s">
        <v>103</v>
      </c>
      <c r="D262" s="1" t="s">
        <v>37</v>
      </c>
      <c r="E262" s="1" t="s">
        <v>790</v>
      </c>
      <c r="F262" s="28" t="s">
        <v>85</v>
      </c>
      <c r="G262" s="28" t="s">
        <v>85</v>
      </c>
      <c r="H262" t="s">
        <v>507</v>
      </c>
    </row>
    <row r="263" spans="1:8" hidden="1">
      <c r="A263" s="8" t="s">
        <v>779</v>
      </c>
      <c r="B263" s="1" t="s">
        <v>16</v>
      </c>
      <c r="C263" s="1" t="s">
        <v>105</v>
      </c>
      <c r="D263" s="1" t="s">
        <v>37</v>
      </c>
      <c r="E263" s="1" t="s">
        <v>791</v>
      </c>
      <c r="F263" s="28" t="s">
        <v>85</v>
      </c>
      <c r="G263" s="28" t="s">
        <v>85</v>
      </c>
      <c r="H263" t="s">
        <v>507</v>
      </c>
    </row>
    <row r="264" spans="1:8" hidden="1">
      <c r="A264" s="8" t="s">
        <v>779</v>
      </c>
      <c r="B264" s="1" t="s">
        <v>17</v>
      </c>
      <c r="C264" s="1" t="s">
        <v>107</v>
      </c>
      <c r="D264" s="1" t="s">
        <v>37</v>
      </c>
      <c r="E264" s="1" t="s">
        <v>792</v>
      </c>
      <c r="F264" s="28" t="s">
        <v>85</v>
      </c>
      <c r="G264" s="28" t="s">
        <v>85</v>
      </c>
      <c r="H264" t="s">
        <v>507</v>
      </c>
    </row>
    <row r="265" spans="1:8" hidden="1">
      <c r="A265" s="8" t="s">
        <v>779</v>
      </c>
      <c r="B265" s="1" t="s">
        <v>18</v>
      </c>
      <c r="C265" s="1" t="s">
        <v>109</v>
      </c>
      <c r="D265" s="1" t="s">
        <v>37</v>
      </c>
      <c r="E265" s="1" t="s">
        <v>793</v>
      </c>
      <c r="F265" s="28" t="s">
        <v>85</v>
      </c>
      <c r="G265" s="28" t="s">
        <v>85</v>
      </c>
      <c r="H265" t="s">
        <v>507</v>
      </c>
    </row>
    <row r="266" spans="1:8" hidden="1">
      <c r="A266" s="8" t="s">
        <v>779</v>
      </c>
      <c r="B266" s="1" t="s">
        <v>19</v>
      </c>
      <c r="C266" s="1" t="s">
        <v>111</v>
      </c>
      <c r="D266" s="1" t="s">
        <v>37</v>
      </c>
      <c r="E266" s="1" t="s">
        <v>794</v>
      </c>
      <c r="F266" s="28" t="s">
        <v>85</v>
      </c>
      <c r="G266" s="28" t="s">
        <v>85</v>
      </c>
      <c r="H266" t="s">
        <v>507</v>
      </c>
    </row>
    <row r="267" spans="1:8" hidden="1">
      <c r="A267" s="8" t="s">
        <v>779</v>
      </c>
      <c r="B267" s="1" t="s">
        <v>20</v>
      </c>
      <c r="C267" s="1" t="s">
        <v>113</v>
      </c>
      <c r="D267" s="1" t="s">
        <v>37</v>
      </c>
      <c r="E267" s="1" t="s">
        <v>795</v>
      </c>
      <c r="F267" s="28" t="s">
        <v>85</v>
      </c>
      <c r="G267" s="28" t="s">
        <v>85</v>
      </c>
      <c r="H267" t="s">
        <v>507</v>
      </c>
    </row>
    <row r="268" spans="1:8" hidden="1">
      <c r="A268" s="8" t="s">
        <v>779</v>
      </c>
      <c r="B268" s="1" t="s">
        <v>21</v>
      </c>
      <c r="C268" s="1" t="s">
        <v>115</v>
      </c>
      <c r="D268" s="1" t="s">
        <v>37</v>
      </c>
      <c r="E268" s="1" t="s">
        <v>796</v>
      </c>
      <c r="F268" s="28" t="s">
        <v>85</v>
      </c>
      <c r="G268" s="28" t="s">
        <v>85</v>
      </c>
      <c r="H268" t="s">
        <v>507</v>
      </c>
    </row>
    <row r="269" spans="1:8" hidden="1">
      <c r="A269" s="8" t="s">
        <v>779</v>
      </c>
      <c r="B269" s="1" t="s">
        <v>22</v>
      </c>
      <c r="C269" s="1" t="s">
        <v>117</v>
      </c>
      <c r="D269" s="1" t="s">
        <v>37</v>
      </c>
      <c r="E269" s="1" t="s">
        <v>797</v>
      </c>
      <c r="F269" s="28" t="s">
        <v>85</v>
      </c>
      <c r="G269" s="28" t="s">
        <v>85</v>
      </c>
      <c r="H269" t="s">
        <v>507</v>
      </c>
    </row>
    <row r="270" spans="1:8" hidden="1">
      <c r="F270" s="28"/>
      <c r="G270" s="28"/>
      <c r="H270" t="s">
        <v>507</v>
      </c>
    </row>
    <row r="271" spans="1:8" hidden="1">
      <c r="A271" s="8" t="s">
        <v>798</v>
      </c>
      <c r="B271" s="1" t="s">
        <v>6</v>
      </c>
      <c r="C271" s="1" t="s">
        <v>83</v>
      </c>
      <c r="D271" s="1" t="s">
        <v>35</v>
      </c>
      <c r="E271" s="1" t="s">
        <v>799</v>
      </c>
      <c r="F271" s="28" t="s">
        <v>85</v>
      </c>
      <c r="G271" s="28" t="s">
        <v>85</v>
      </c>
      <c r="H271" t="s">
        <v>507</v>
      </c>
    </row>
    <row r="272" spans="1:8">
      <c r="A272" s="8" t="s">
        <v>798</v>
      </c>
      <c r="B272" s="1" t="s">
        <v>23</v>
      </c>
      <c r="C272" s="1" t="s">
        <v>86</v>
      </c>
      <c r="D272" s="1" t="s">
        <v>35</v>
      </c>
      <c r="E272" s="1" t="s">
        <v>800</v>
      </c>
      <c r="F272" s="28" t="s">
        <v>85</v>
      </c>
      <c r="G272" s="28">
        <v>54.630000000000109</v>
      </c>
      <c r="H272" t="s">
        <v>85</v>
      </c>
    </row>
    <row r="273" spans="1:8">
      <c r="A273" s="8" t="s">
        <v>798</v>
      </c>
      <c r="B273" s="1" t="s">
        <v>7</v>
      </c>
      <c r="C273" s="1" t="s">
        <v>88</v>
      </c>
      <c r="D273" s="1" t="s">
        <v>35</v>
      </c>
      <c r="E273" s="1" t="s">
        <v>801</v>
      </c>
      <c r="F273" s="28" t="s">
        <v>85</v>
      </c>
      <c r="G273" s="28">
        <v>384.01</v>
      </c>
      <c r="H273" t="s">
        <v>85</v>
      </c>
    </row>
    <row r="274" spans="1:8" hidden="1">
      <c r="A274" s="8" t="s">
        <v>798</v>
      </c>
      <c r="B274" s="1" t="s">
        <v>8</v>
      </c>
      <c r="C274" s="1" t="s">
        <v>90</v>
      </c>
      <c r="D274" s="1" t="s">
        <v>35</v>
      </c>
      <c r="E274" s="1" t="s">
        <v>802</v>
      </c>
      <c r="F274" s="28" t="s">
        <v>85</v>
      </c>
      <c r="G274" s="28" t="s">
        <v>85</v>
      </c>
      <c r="H274" t="s">
        <v>507</v>
      </c>
    </row>
    <row r="275" spans="1:8">
      <c r="A275" s="8" t="s">
        <v>798</v>
      </c>
      <c r="B275" s="1" t="s">
        <v>9</v>
      </c>
      <c r="C275" s="1" t="s">
        <v>92</v>
      </c>
      <c r="D275" s="1" t="s">
        <v>35</v>
      </c>
      <c r="E275" s="1" t="s">
        <v>803</v>
      </c>
      <c r="F275" s="28" t="s">
        <v>85</v>
      </c>
      <c r="G275" s="28">
        <v>103.31999999999971</v>
      </c>
      <c r="H275" t="s">
        <v>85</v>
      </c>
    </row>
    <row r="276" spans="1:8">
      <c r="A276" s="8" t="s">
        <v>798</v>
      </c>
      <c r="B276" s="1" t="s">
        <v>10</v>
      </c>
      <c r="C276" s="1" t="s">
        <v>94</v>
      </c>
      <c r="D276" s="1" t="s">
        <v>35</v>
      </c>
      <c r="E276" s="1" t="s">
        <v>804</v>
      </c>
      <c r="F276" s="28" t="s">
        <v>85</v>
      </c>
      <c r="G276" s="28">
        <v>30.289999999999964</v>
      </c>
      <c r="H276" t="s">
        <v>85</v>
      </c>
    </row>
    <row r="277" spans="1:8">
      <c r="A277" s="8" t="s">
        <v>798</v>
      </c>
      <c r="B277" s="1" t="s">
        <v>11</v>
      </c>
      <c r="C277" s="1" t="s">
        <v>96</v>
      </c>
      <c r="D277" s="1" t="s">
        <v>35</v>
      </c>
      <c r="E277" s="1" t="s">
        <v>805</v>
      </c>
      <c r="F277" s="28">
        <v>8699.4800000000105</v>
      </c>
      <c r="G277" s="28" t="s">
        <v>85</v>
      </c>
      <c r="H277" t="s">
        <v>85</v>
      </c>
    </row>
    <row r="278" spans="1:8">
      <c r="A278" s="8" t="s">
        <v>798</v>
      </c>
      <c r="B278" s="1" t="s">
        <v>12</v>
      </c>
      <c r="C278" s="1" t="s">
        <v>98</v>
      </c>
      <c r="D278" s="1" t="s">
        <v>35</v>
      </c>
      <c r="E278" s="1" t="s">
        <v>806</v>
      </c>
      <c r="F278" s="28" t="s">
        <v>85</v>
      </c>
      <c r="G278" s="28">
        <v>291.1200000000008</v>
      </c>
      <c r="H278" t="s">
        <v>85</v>
      </c>
    </row>
    <row r="279" spans="1:8">
      <c r="A279" s="8" t="s">
        <v>798</v>
      </c>
      <c r="B279" s="1" t="s">
        <v>13</v>
      </c>
      <c r="C279" s="1" t="s">
        <v>72</v>
      </c>
      <c r="D279" s="1" t="s">
        <v>35</v>
      </c>
      <c r="E279" s="1" t="s">
        <v>807</v>
      </c>
      <c r="F279" s="28">
        <v>29542.670000000158</v>
      </c>
      <c r="G279" s="28" t="s">
        <v>85</v>
      </c>
      <c r="H279" t="s">
        <v>85</v>
      </c>
    </row>
    <row r="280" spans="1:8" hidden="1">
      <c r="A280" s="8" t="s">
        <v>798</v>
      </c>
      <c r="B280" s="1" t="s">
        <v>14</v>
      </c>
      <c r="C280" s="1" t="s">
        <v>101</v>
      </c>
      <c r="D280" s="1" t="s">
        <v>35</v>
      </c>
      <c r="E280" s="1" t="s">
        <v>808</v>
      </c>
      <c r="F280" s="28" t="s">
        <v>85</v>
      </c>
      <c r="G280" s="28" t="s">
        <v>85</v>
      </c>
      <c r="H280" t="s">
        <v>507</v>
      </c>
    </row>
    <row r="281" spans="1:8" hidden="1">
      <c r="A281" s="8" t="s">
        <v>798</v>
      </c>
      <c r="B281" s="1" t="s">
        <v>15</v>
      </c>
      <c r="C281" s="1" t="s">
        <v>103</v>
      </c>
      <c r="D281" s="1" t="s">
        <v>35</v>
      </c>
      <c r="E281" s="1" t="s">
        <v>809</v>
      </c>
      <c r="F281" s="28" t="s">
        <v>85</v>
      </c>
      <c r="G281" s="28" t="s">
        <v>85</v>
      </c>
      <c r="H281" t="s">
        <v>507</v>
      </c>
    </row>
    <row r="282" spans="1:8">
      <c r="A282" s="8" t="s">
        <v>798</v>
      </c>
      <c r="B282" s="1" t="s">
        <v>16</v>
      </c>
      <c r="C282" s="1" t="s">
        <v>105</v>
      </c>
      <c r="D282" s="1" t="s">
        <v>35</v>
      </c>
      <c r="E282" s="1" t="s">
        <v>810</v>
      </c>
      <c r="F282" s="28" t="s">
        <v>85</v>
      </c>
      <c r="G282" s="28">
        <v>79.96000000000015</v>
      </c>
      <c r="H282" t="s">
        <v>85</v>
      </c>
    </row>
    <row r="283" spans="1:8">
      <c r="A283" s="8" t="s">
        <v>798</v>
      </c>
      <c r="B283" s="1" t="s">
        <v>17</v>
      </c>
      <c r="C283" s="1" t="s">
        <v>107</v>
      </c>
      <c r="D283" s="1" t="s">
        <v>35</v>
      </c>
      <c r="E283" s="1" t="s">
        <v>811</v>
      </c>
      <c r="F283" s="28" t="s">
        <v>85</v>
      </c>
      <c r="G283" s="28">
        <v>336.96000000000049</v>
      </c>
      <c r="H283" t="s">
        <v>85</v>
      </c>
    </row>
    <row r="284" spans="1:8">
      <c r="A284" s="8" t="s">
        <v>798</v>
      </c>
      <c r="B284" s="1" t="s">
        <v>18</v>
      </c>
      <c r="C284" s="1" t="s">
        <v>109</v>
      </c>
      <c r="D284" s="1" t="s">
        <v>35</v>
      </c>
      <c r="E284" s="1" t="s">
        <v>812</v>
      </c>
      <c r="F284" s="28">
        <v>0.19000000000050932</v>
      </c>
      <c r="G284" s="28" t="s">
        <v>85</v>
      </c>
      <c r="H284" t="s">
        <v>85</v>
      </c>
    </row>
    <row r="285" spans="1:8">
      <c r="A285" s="8" t="s">
        <v>798</v>
      </c>
      <c r="B285" s="1" t="s">
        <v>19</v>
      </c>
      <c r="C285" s="1" t="s">
        <v>111</v>
      </c>
      <c r="D285" s="1" t="s">
        <v>35</v>
      </c>
      <c r="E285" s="1" t="s">
        <v>813</v>
      </c>
      <c r="F285" s="28" t="s">
        <v>85</v>
      </c>
      <c r="G285" s="28">
        <v>806.9900000000016</v>
      </c>
      <c r="H285" t="s">
        <v>85</v>
      </c>
    </row>
    <row r="286" spans="1:8">
      <c r="A286" s="8" t="s">
        <v>798</v>
      </c>
      <c r="B286" s="1" t="s">
        <v>20</v>
      </c>
      <c r="C286" s="1" t="s">
        <v>113</v>
      </c>
      <c r="D286" s="1" t="s">
        <v>35</v>
      </c>
      <c r="E286" s="1" t="s">
        <v>814</v>
      </c>
      <c r="F286" s="28" t="s">
        <v>85</v>
      </c>
      <c r="G286" s="28">
        <v>0.2000000000007276</v>
      </c>
      <c r="H286" t="s">
        <v>85</v>
      </c>
    </row>
    <row r="287" spans="1:8">
      <c r="A287" s="8" t="s">
        <v>798</v>
      </c>
      <c r="B287" s="1" t="s">
        <v>21</v>
      </c>
      <c r="C287" s="1" t="s">
        <v>115</v>
      </c>
      <c r="D287" s="1" t="s">
        <v>35</v>
      </c>
      <c r="E287" s="1" t="s">
        <v>815</v>
      </c>
      <c r="F287" s="28" t="s">
        <v>85</v>
      </c>
      <c r="G287" s="28">
        <v>2797.67</v>
      </c>
      <c r="H287" t="s">
        <v>85</v>
      </c>
    </row>
    <row r="288" spans="1:8">
      <c r="A288" s="8" t="s">
        <v>798</v>
      </c>
      <c r="B288" s="1" t="s">
        <v>22</v>
      </c>
      <c r="C288" s="1" t="s">
        <v>117</v>
      </c>
      <c r="D288" s="1" t="s">
        <v>35</v>
      </c>
      <c r="E288" s="1" t="s">
        <v>816</v>
      </c>
      <c r="F288" s="28">
        <v>65.769999999999982</v>
      </c>
      <c r="G288" s="28" t="s">
        <v>85</v>
      </c>
      <c r="H288" t="s">
        <v>85</v>
      </c>
    </row>
    <row r="289" spans="1:8" hidden="1">
      <c r="F289" s="28"/>
      <c r="G289" s="28"/>
      <c r="H289" t="s">
        <v>507</v>
      </c>
    </row>
    <row r="290" spans="1:8" hidden="1">
      <c r="A290" s="8" t="s">
        <v>817</v>
      </c>
      <c r="B290" s="1" t="s">
        <v>6</v>
      </c>
      <c r="C290" s="1" t="s">
        <v>83</v>
      </c>
      <c r="D290" s="1" t="s">
        <v>24</v>
      </c>
      <c r="E290" s="1" t="s">
        <v>818</v>
      </c>
      <c r="F290" s="28" t="s">
        <v>85</v>
      </c>
      <c r="G290" s="28" t="s">
        <v>85</v>
      </c>
      <c r="H290" t="s">
        <v>507</v>
      </c>
    </row>
    <row r="291" spans="1:8" hidden="1">
      <c r="A291" s="8" t="s">
        <v>817</v>
      </c>
      <c r="B291" s="1" t="s">
        <v>23</v>
      </c>
      <c r="C291" s="1" t="s">
        <v>86</v>
      </c>
      <c r="D291" s="1" t="s">
        <v>24</v>
      </c>
      <c r="E291" s="1" t="s">
        <v>819</v>
      </c>
      <c r="F291" s="28" t="s">
        <v>85</v>
      </c>
      <c r="G291" s="28" t="s">
        <v>85</v>
      </c>
      <c r="H291" t="s">
        <v>507</v>
      </c>
    </row>
    <row r="292" spans="1:8" hidden="1">
      <c r="A292" s="8" t="s">
        <v>817</v>
      </c>
      <c r="B292" s="1" t="s">
        <v>7</v>
      </c>
      <c r="C292" s="1" t="s">
        <v>88</v>
      </c>
      <c r="D292" s="1" t="s">
        <v>24</v>
      </c>
      <c r="E292" s="1" t="s">
        <v>820</v>
      </c>
      <c r="F292" s="28" t="s">
        <v>85</v>
      </c>
      <c r="G292" s="28" t="s">
        <v>85</v>
      </c>
      <c r="H292" t="s">
        <v>507</v>
      </c>
    </row>
    <row r="293" spans="1:8" hidden="1">
      <c r="A293" s="8" t="s">
        <v>817</v>
      </c>
      <c r="B293" s="1" t="s">
        <v>8</v>
      </c>
      <c r="C293" s="1" t="s">
        <v>90</v>
      </c>
      <c r="D293" s="1" t="s">
        <v>24</v>
      </c>
      <c r="E293" s="1" t="s">
        <v>821</v>
      </c>
      <c r="F293" s="28" t="s">
        <v>85</v>
      </c>
      <c r="G293" s="28" t="s">
        <v>85</v>
      </c>
      <c r="H293" t="s">
        <v>507</v>
      </c>
    </row>
    <row r="294" spans="1:8" hidden="1">
      <c r="A294" s="8" t="s">
        <v>817</v>
      </c>
      <c r="B294" s="1" t="s">
        <v>9</v>
      </c>
      <c r="C294" s="1" t="s">
        <v>92</v>
      </c>
      <c r="D294" s="1" t="s">
        <v>24</v>
      </c>
      <c r="E294" s="1" t="s">
        <v>822</v>
      </c>
      <c r="F294" s="28" t="s">
        <v>85</v>
      </c>
      <c r="G294" s="28" t="s">
        <v>85</v>
      </c>
      <c r="H294" t="s">
        <v>507</v>
      </c>
    </row>
    <row r="295" spans="1:8" hidden="1">
      <c r="A295" s="8" t="s">
        <v>817</v>
      </c>
      <c r="B295" s="1" t="s">
        <v>10</v>
      </c>
      <c r="C295" s="1" t="s">
        <v>94</v>
      </c>
      <c r="D295" s="1" t="s">
        <v>24</v>
      </c>
      <c r="E295" s="1" t="s">
        <v>823</v>
      </c>
      <c r="F295" s="28" t="s">
        <v>85</v>
      </c>
      <c r="G295" s="28" t="s">
        <v>85</v>
      </c>
      <c r="H295" t="s">
        <v>507</v>
      </c>
    </row>
    <row r="296" spans="1:8">
      <c r="A296" s="8" t="s">
        <v>817</v>
      </c>
      <c r="B296" s="1" t="s">
        <v>11</v>
      </c>
      <c r="C296" s="1" t="s">
        <v>96</v>
      </c>
      <c r="D296" s="1" t="s">
        <v>24</v>
      </c>
      <c r="E296" s="1" t="s">
        <v>824</v>
      </c>
      <c r="F296" s="28" t="s">
        <v>85</v>
      </c>
      <c r="G296" s="28">
        <v>9695.75</v>
      </c>
      <c r="H296" t="s">
        <v>85</v>
      </c>
    </row>
    <row r="297" spans="1:8" hidden="1">
      <c r="A297" s="8" t="s">
        <v>817</v>
      </c>
      <c r="B297" s="1" t="s">
        <v>12</v>
      </c>
      <c r="C297" s="1" t="s">
        <v>98</v>
      </c>
      <c r="D297" s="1" t="s">
        <v>24</v>
      </c>
      <c r="E297" s="1" t="s">
        <v>825</v>
      </c>
      <c r="F297" s="28" t="s">
        <v>85</v>
      </c>
      <c r="G297" s="28" t="s">
        <v>85</v>
      </c>
      <c r="H297" t="s">
        <v>507</v>
      </c>
    </row>
    <row r="298" spans="1:8">
      <c r="A298" s="8" t="s">
        <v>817</v>
      </c>
      <c r="B298" s="1" t="s">
        <v>13</v>
      </c>
      <c r="C298" s="1" t="s">
        <v>72</v>
      </c>
      <c r="D298" s="1" t="s">
        <v>24</v>
      </c>
      <c r="E298" s="1" t="s">
        <v>826</v>
      </c>
      <c r="F298" s="28" t="s">
        <v>85</v>
      </c>
      <c r="G298" s="28">
        <v>41246.050000000003</v>
      </c>
      <c r="H298" t="s">
        <v>85</v>
      </c>
    </row>
    <row r="299" spans="1:8" hidden="1">
      <c r="A299" s="8" t="s">
        <v>817</v>
      </c>
      <c r="B299" s="1" t="s">
        <v>14</v>
      </c>
      <c r="C299" s="1" t="s">
        <v>101</v>
      </c>
      <c r="D299" s="1" t="s">
        <v>24</v>
      </c>
      <c r="E299" s="1" t="s">
        <v>827</v>
      </c>
      <c r="F299" s="28" t="s">
        <v>85</v>
      </c>
      <c r="G299" s="28" t="s">
        <v>85</v>
      </c>
      <c r="H299" t="s">
        <v>507</v>
      </c>
    </row>
    <row r="300" spans="1:8" hidden="1">
      <c r="A300" s="8" t="s">
        <v>817</v>
      </c>
      <c r="B300" s="1" t="s">
        <v>15</v>
      </c>
      <c r="C300" s="1" t="s">
        <v>103</v>
      </c>
      <c r="D300" s="1" t="s">
        <v>24</v>
      </c>
      <c r="E300" s="1" t="s">
        <v>828</v>
      </c>
      <c r="F300" s="28" t="s">
        <v>85</v>
      </c>
      <c r="G300" s="28" t="s">
        <v>85</v>
      </c>
      <c r="H300" t="s">
        <v>507</v>
      </c>
    </row>
    <row r="301" spans="1:8" hidden="1">
      <c r="A301" s="8" t="s">
        <v>817</v>
      </c>
      <c r="B301" s="1" t="s">
        <v>16</v>
      </c>
      <c r="C301" s="1" t="s">
        <v>105</v>
      </c>
      <c r="D301" s="1" t="s">
        <v>24</v>
      </c>
      <c r="E301" s="1" t="s">
        <v>829</v>
      </c>
      <c r="F301" s="28" t="s">
        <v>85</v>
      </c>
      <c r="G301" s="28" t="s">
        <v>85</v>
      </c>
      <c r="H301" t="s">
        <v>507</v>
      </c>
    </row>
    <row r="302" spans="1:8" hidden="1">
      <c r="A302" s="8" t="s">
        <v>817</v>
      </c>
      <c r="B302" s="1" t="s">
        <v>17</v>
      </c>
      <c r="C302" s="1" t="s">
        <v>107</v>
      </c>
      <c r="D302" s="1" t="s">
        <v>24</v>
      </c>
      <c r="E302" s="1" t="s">
        <v>830</v>
      </c>
      <c r="F302" s="28" t="s">
        <v>85</v>
      </c>
      <c r="G302" s="28" t="s">
        <v>85</v>
      </c>
      <c r="H302" t="s">
        <v>507</v>
      </c>
    </row>
    <row r="303" spans="1:8" hidden="1">
      <c r="A303" s="8" t="s">
        <v>817</v>
      </c>
      <c r="B303" s="1" t="s">
        <v>18</v>
      </c>
      <c r="C303" s="1" t="s">
        <v>109</v>
      </c>
      <c r="D303" s="1" t="s">
        <v>24</v>
      </c>
      <c r="E303" s="1" t="s">
        <v>831</v>
      </c>
      <c r="F303" s="28" t="s">
        <v>85</v>
      </c>
      <c r="G303" s="28" t="s">
        <v>85</v>
      </c>
      <c r="H303" t="s">
        <v>507</v>
      </c>
    </row>
    <row r="304" spans="1:8" hidden="1">
      <c r="A304" s="8" t="s">
        <v>817</v>
      </c>
      <c r="B304" s="1" t="s">
        <v>19</v>
      </c>
      <c r="C304" s="1" t="s">
        <v>111</v>
      </c>
      <c r="D304" s="1" t="s">
        <v>24</v>
      </c>
      <c r="E304" s="1" t="s">
        <v>832</v>
      </c>
      <c r="F304" s="28" t="s">
        <v>85</v>
      </c>
      <c r="G304" s="28" t="s">
        <v>85</v>
      </c>
      <c r="H304" t="s">
        <v>507</v>
      </c>
    </row>
    <row r="305" spans="1:8" hidden="1">
      <c r="A305" s="8" t="s">
        <v>817</v>
      </c>
      <c r="B305" s="1" t="s">
        <v>20</v>
      </c>
      <c r="C305" s="1" t="s">
        <v>113</v>
      </c>
      <c r="D305" s="1" t="s">
        <v>24</v>
      </c>
      <c r="E305" s="1" t="s">
        <v>833</v>
      </c>
      <c r="F305" s="28" t="s">
        <v>85</v>
      </c>
      <c r="G305" s="28" t="s">
        <v>85</v>
      </c>
      <c r="H305" t="s">
        <v>507</v>
      </c>
    </row>
    <row r="306" spans="1:8" hidden="1">
      <c r="A306" s="8" t="s">
        <v>817</v>
      </c>
      <c r="B306" s="1" t="s">
        <v>21</v>
      </c>
      <c r="C306" s="1" t="s">
        <v>115</v>
      </c>
      <c r="D306" s="1" t="s">
        <v>24</v>
      </c>
      <c r="E306" s="1" t="s">
        <v>834</v>
      </c>
      <c r="F306" s="28" t="s">
        <v>85</v>
      </c>
      <c r="G306" s="28" t="s">
        <v>85</v>
      </c>
      <c r="H306" t="s">
        <v>507</v>
      </c>
    </row>
    <row r="307" spans="1:8" hidden="1">
      <c r="A307" s="8" t="s">
        <v>817</v>
      </c>
      <c r="B307" s="1" t="s">
        <v>22</v>
      </c>
      <c r="C307" s="1" t="s">
        <v>117</v>
      </c>
      <c r="D307" s="1" t="s">
        <v>24</v>
      </c>
      <c r="E307" s="1" t="s">
        <v>835</v>
      </c>
      <c r="F307" s="28" t="s">
        <v>85</v>
      </c>
      <c r="G307" s="28" t="s">
        <v>85</v>
      </c>
      <c r="H307" t="s">
        <v>507</v>
      </c>
    </row>
    <row r="308" spans="1:8" hidden="1">
      <c r="F308" s="28"/>
      <c r="G308" s="28"/>
      <c r="H308" t="s">
        <v>507</v>
      </c>
    </row>
    <row r="309" spans="1:8" hidden="1">
      <c r="A309" s="8" t="s">
        <v>836</v>
      </c>
      <c r="B309" s="1" t="s">
        <v>6</v>
      </c>
      <c r="C309" s="1" t="s">
        <v>83</v>
      </c>
      <c r="D309" s="1" t="s">
        <v>26</v>
      </c>
      <c r="E309" s="1" t="s">
        <v>837</v>
      </c>
      <c r="F309" s="28" t="s">
        <v>85</v>
      </c>
      <c r="G309" s="28" t="s">
        <v>85</v>
      </c>
      <c r="H309" t="s">
        <v>507</v>
      </c>
    </row>
    <row r="310" spans="1:8">
      <c r="A310" s="8" t="s">
        <v>836</v>
      </c>
      <c r="B310" s="1" t="s">
        <v>23</v>
      </c>
      <c r="C310" s="1" t="s">
        <v>86</v>
      </c>
      <c r="D310" s="1" t="s">
        <v>26</v>
      </c>
      <c r="E310" s="1" t="s">
        <v>838</v>
      </c>
      <c r="F310" s="28" t="s">
        <v>85</v>
      </c>
      <c r="G310" s="28">
        <v>852.47000000000116</v>
      </c>
      <c r="H310" t="s">
        <v>85</v>
      </c>
    </row>
    <row r="311" spans="1:8" hidden="1">
      <c r="A311" s="8" t="s">
        <v>836</v>
      </c>
      <c r="B311" s="1" t="s">
        <v>7</v>
      </c>
      <c r="C311" s="1" t="s">
        <v>88</v>
      </c>
      <c r="D311" s="1" t="s">
        <v>26</v>
      </c>
      <c r="E311" s="1" t="s">
        <v>839</v>
      </c>
      <c r="F311" s="28" t="s">
        <v>85</v>
      </c>
      <c r="G311" s="28" t="s">
        <v>85</v>
      </c>
      <c r="H311" t="s">
        <v>507</v>
      </c>
    </row>
    <row r="312" spans="1:8" hidden="1">
      <c r="A312" s="8" t="s">
        <v>836</v>
      </c>
      <c r="B312" s="1" t="s">
        <v>8</v>
      </c>
      <c r="C312" s="1" t="s">
        <v>90</v>
      </c>
      <c r="D312" s="1" t="s">
        <v>26</v>
      </c>
      <c r="E312" s="1" t="s">
        <v>840</v>
      </c>
      <c r="F312" s="28" t="s">
        <v>85</v>
      </c>
      <c r="G312" s="28" t="s">
        <v>85</v>
      </c>
      <c r="H312" t="s">
        <v>507</v>
      </c>
    </row>
    <row r="313" spans="1:8">
      <c r="A313" s="8" t="s">
        <v>836</v>
      </c>
      <c r="B313" s="1" t="s">
        <v>9</v>
      </c>
      <c r="C313" s="1" t="s">
        <v>92</v>
      </c>
      <c r="D313" s="1" t="s">
        <v>26</v>
      </c>
      <c r="E313" s="1" t="s">
        <v>841</v>
      </c>
      <c r="F313" s="28" t="s">
        <v>85</v>
      </c>
      <c r="G313" s="28">
        <v>2637.3499999999985</v>
      </c>
      <c r="H313" t="s">
        <v>85</v>
      </c>
    </row>
    <row r="314" spans="1:8">
      <c r="A314" s="8" t="s">
        <v>836</v>
      </c>
      <c r="B314" s="1" t="s">
        <v>10</v>
      </c>
      <c r="C314" s="1" t="s">
        <v>94</v>
      </c>
      <c r="D314" s="1" t="s">
        <v>26</v>
      </c>
      <c r="E314" s="1" t="s">
        <v>842</v>
      </c>
      <c r="F314" s="28" t="s">
        <v>85</v>
      </c>
      <c r="G314" s="28">
        <v>262.48999999999978</v>
      </c>
      <c r="H314" t="s">
        <v>85</v>
      </c>
    </row>
    <row r="315" spans="1:8" hidden="1">
      <c r="A315" s="8" t="s">
        <v>836</v>
      </c>
      <c r="B315" s="1" t="s">
        <v>11</v>
      </c>
      <c r="C315" s="1" t="s">
        <v>96</v>
      </c>
      <c r="D315" s="1" t="s">
        <v>26</v>
      </c>
      <c r="E315" s="1" t="s">
        <v>843</v>
      </c>
      <c r="F315" s="28" t="s">
        <v>85</v>
      </c>
      <c r="G315" s="28" t="s">
        <v>85</v>
      </c>
      <c r="H315" t="s">
        <v>507</v>
      </c>
    </row>
    <row r="316" spans="1:8" hidden="1">
      <c r="A316" s="8" t="s">
        <v>836</v>
      </c>
      <c r="B316" s="1" t="s">
        <v>12</v>
      </c>
      <c r="C316" s="1" t="s">
        <v>98</v>
      </c>
      <c r="D316" s="1" t="s">
        <v>26</v>
      </c>
      <c r="E316" s="1" t="s">
        <v>844</v>
      </c>
      <c r="F316" s="28" t="s">
        <v>85</v>
      </c>
      <c r="G316" s="28" t="s">
        <v>85</v>
      </c>
      <c r="H316" t="s">
        <v>507</v>
      </c>
    </row>
    <row r="317" spans="1:8" hidden="1">
      <c r="A317" s="8" t="s">
        <v>836</v>
      </c>
      <c r="B317" s="1" t="s">
        <v>13</v>
      </c>
      <c r="C317" s="1" t="s">
        <v>72</v>
      </c>
      <c r="D317" s="1" t="s">
        <v>26</v>
      </c>
      <c r="E317" s="1" t="s">
        <v>845</v>
      </c>
      <c r="F317" s="28" t="s">
        <v>85</v>
      </c>
      <c r="G317" s="28" t="s">
        <v>85</v>
      </c>
      <c r="H317" t="s">
        <v>507</v>
      </c>
    </row>
    <row r="318" spans="1:8" hidden="1">
      <c r="A318" s="8" t="s">
        <v>836</v>
      </c>
      <c r="B318" s="1" t="s">
        <v>14</v>
      </c>
      <c r="C318" s="1" t="s">
        <v>101</v>
      </c>
      <c r="D318" s="1" t="s">
        <v>26</v>
      </c>
      <c r="E318" s="1" t="s">
        <v>846</v>
      </c>
      <c r="F318" s="28" t="s">
        <v>85</v>
      </c>
      <c r="G318" s="28" t="s">
        <v>85</v>
      </c>
      <c r="H318" t="s">
        <v>507</v>
      </c>
    </row>
    <row r="319" spans="1:8" hidden="1">
      <c r="A319" s="8" t="s">
        <v>836</v>
      </c>
      <c r="B319" s="1" t="s">
        <v>15</v>
      </c>
      <c r="C319" s="1" t="s">
        <v>103</v>
      </c>
      <c r="D319" s="1" t="s">
        <v>26</v>
      </c>
      <c r="E319" s="1" t="s">
        <v>847</v>
      </c>
      <c r="F319" s="28" t="s">
        <v>85</v>
      </c>
      <c r="G319" s="28" t="s">
        <v>85</v>
      </c>
      <c r="H319" t="s">
        <v>507</v>
      </c>
    </row>
    <row r="320" spans="1:8" hidden="1">
      <c r="A320" s="8" t="s">
        <v>836</v>
      </c>
      <c r="B320" s="1" t="s">
        <v>16</v>
      </c>
      <c r="C320" s="1" t="s">
        <v>105</v>
      </c>
      <c r="D320" s="1" t="s">
        <v>26</v>
      </c>
      <c r="E320" s="1" t="s">
        <v>848</v>
      </c>
      <c r="F320" s="28" t="s">
        <v>85</v>
      </c>
      <c r="G320" s="28" t="s">
        <v>85</v>
      </c>
      <c r="H320" t="s">
        <v>507</v>
      </c>
    </row>
    <row r="321" spans="1:8">
      <c r="A321" s="8" t="s">
        <v>836</v>
      </c>
      <c r="B321" s="1" t="s">
        <v>17</v>
      </c>
      <c r="C321" s="1" t="s">
        <v>107</v>
      </c>
      <c r="D321" s="1" t="s">
        <v>26</v>
      </c>
      <c r="E321" s="1" t="s">
        <v>849</v>
      </c>
      <c r="F321" s="28" t="s">
        <v>85</v>
      </c>
      <c r="G321" s="28">
        <v>1129.0399999999991</v>
      </c>
      <c r="H321" t="s">
        <v>85</v>
      </c>
    </row>
    <row r="322" spans="1:8">
      <c r="A322" s="8" t="s">
        <v>836</v>
      </c>
      <c r="B322" s="1" t="s">
        <v>18</v>
      </c>
      <c r="C322" s="1" t="s">
        <v>109</v>
      </c>
      <c r="D322" s="1" t="s">
        <v>26</v>
      </c>
      <c r="E322" s="1" t="s">
        <v>850</v>
      </c>
      <c r="F322" s="28" t="s">
        <v>85</v>
      </c>
      <c r="G322" s="28">
        <v>1842.5199999999986</v>
      </c>
      <c r="H322" t="s">
        <v>85</v>
      </c>
    </row>
    <row r="323" spans="1:8">
      <c r="A323" s="8" t="s">
        <v>836</v>
      </c>
      <c r="B323" s="1" t="s">
        <v>19</v>
      </c>
      <c r="C323" s="1" t="s">
        <v>111</v>
      </c>
      <c r="D323" s="1" t="s">
        <v>26</v>
      </c>
      <c r="E323" s="1" t="s">
        <v>851</v>
      </c>
      <c r="F323" s="28" t="s">
        <v>85</v>
      </c>
      <c r="G323" s="28">
        <v>3619.2099999999991</v>
      </c>
      <c r="H323" t="s">
        <v>85</v>
      </c>
    </row>
    <row r="324" spans="1:8">
      <c r="A324" s="8" t="s">
        <v>836</v>
      </c>
      <c r="B324" s="1" t="s">
        <v>20</v>
      </c>
      <c r="C324" s="1" t="s">
        <v>113</v>
      </c>
      <c r="D324" s="1" t="s">
        <v>26</v>
      </c>
      <c r="E324" s="1" t="s">
        <v>852</v>
      </c>
      <c r="F324" s="28" t="s">
        <v>85</v>
      </c>
      <c r="G324" s="28">
        <v>6004.2199999999993</v>
      </c>
      <c r="H324" t="s">
        <v>85</v>
      </c>
    </row>
    <row r="325" spans="1:8">
      <c r="A325" s="8" t="s">
        <v>836</v>
      </c>
      <c r="B325" s="1" t="s">
        <v>21</v>
      </c>
      <c r="C325" s="1" t="s">
        <v>115</v>
      </c>
      <c r="D325" s="1" t="s">
        <v>26</v>
      </c>
      <c r="E325" s="1" t="s">
        <v>853</v>
      </c>
      <c r="F325" s="28" t="s">
        <v>85</v>
      </c>
      <c r="G325" s="28">
        <v>3323.25</v>
      </c>
      <c r="H325" t="s">
        <v>85</v>
      </c>
    </row>
    <row r="326" spans="1:8" hidden="1">
      <c r="A326" s="8" t="s">
        <v>836</v>
      </c>
      <c r="B326" s="1" t="s">
        <v>22</v>
      </c>
      <c r="C326" s="1" t="s">
        <v>117</v>
      </c>
      <c r="D326" s="1" t="s">
        <v>26</v>
      </c>
      <c r="E326" s="1" t="s">
        <v>854</v>
      </c>
      <c r="F326" s="28" t="s">
        <v>85</v>
      </c>
      <c r="G326" s="28" t="s">
        <v>85</v>
      </c>
      <c r="H326" t="s">
        <v>507</v>
      </c>
    </row>
    <row r="327" spans="1:8" hidden="1">
      <c r="F327" s="28"/>
      <c r="G327" s="28"/>
      <c r="H327" t="s">
        <v>507</v>
      </c>
    </row>
    <row r="328" spans="1:8" hidden="1">
      <c r="A328" s="8" t="s">
        <v>855</v>
      </c>
      <c r="B328" s="1" t="s">
        <v>6</v>
      </c>
      <c r="C328" s="1" t="s">
        <v>83</v>
      </c>
      <c r="D328" s="1" t="s">
        <v>28</v>
      </c>
      <c r="E328" s="1" t="s">
        <v>856</v>
      </c>
      <c r="F328" s="28" t="s">
        <v>85</v>
      </c>
      <c r="G328" s="28" t="s">
        <v>85</v>
      </c>
      <c r="H328" t="s">
        <v>507</v>
      </c>
    </row>
    <row r="329" spans="1:8">
      <c r="A329" s="8" t="s">
        <v>855</v>
      </c>
      <c r="B329" s="1" t="s">
        <v>23</v>
      </c>
      <c r="C329" s="1" t="s">
        <v>86</v>
      </c>
      <c r="D329" s="1" t="s">
        <v>28</v>
      </c>
      <c r="E329" s="1" t="s">
        <v>857</v>
      </c>
      <c r="F329" s="28" t="s">
        <v>85</v>
      </c>
      <c r="G329" s="28">
        <v>469.68000000000006</v>
      </c>
      <c r="H329" t="s">
        <v>85</v>
      </c>
    </row>
    <row r="330" spans="1:8">
      <c r="A330" s="8" t="s">
        <v>855</v>
      </c>
      <c r="B330" s="1" t="s">
        <v>7</v>
      </c>
      <c r="C330" s="1" t="s">
        <v>88</v>
      </c>
      <c r="D330" s="1" t="s">
        <v>28</v>
      </c>
      <c r="E330" s="1" t="s">
        <v>858</v>
      </c>
      <c r="F330" s="28">
        <v>672.19</v>
      </c>
      <c r="G330" s="28" t="s">
        <v>85</v>
      </c>
      <c r="H330" t="s">
        <v>85</v>
      </c>
    </row>
    <row r="331" spans="1:8" hidden="1">
      <c r="A331" s="8" t="s">
        <v>855</v>
      </c>
      <c r="B331" s="1" t="s">
        <v>8</v>
      </c>
      <c r="C331" s="1" t="s">
        <v>90</v>
      </c>
      <c r="D331" s="1" t="s">
        <v>28</v>
      </c>
      <c r="E331" s="1" t="s">
        <v>859</v>
      </c>
      <c r="F331" s="28" t="s">
        <v>85</v>
      </c>
      <c r="G331" s="28" t="s">
        <v>85</v>
      </c>
      <c r="H331" t="s">
        <v>507</v>
      </c>
    </row>
    <row r="332" spans="1:8">
      <c r="A332" s="8" t="s">
        <v>855</v>
      </c>
      <c r="B332" s="1" t="s">
        <v>9</v>
      </c>
      <c r="C332" s="1" t="s">
        <v>92</v>
      </c>
      <c r="D332" s="1" t="s">
        <v>28</v>
      </c>
      <c r="E332" s="1" t="s">
        <v>860</v>
      </c>
      <c r="F332" s="28">
        <v>1130.42</v>
      </c>
      <c r="G332" s="28" t="s">
        <v>85</v>
      </c>
      <c r="H332" t="s">
        <v>85</v>
      </c>
    </row>
    <row r="333" spans="1:8">
      <c r="A333" s="8" t="s">
        <v>855</v>
      </c>
      <c r="B333" s="1" t="s">
        <v>10</v>
      </c>
      <c r="C333" s="1" t="s">
        <v>94</v>
      </c>
      <c r="D333" s="1" t="s">
        <v>28</v>
      </c>
      <c r="E333" s="1" t="s">
        <v>861</v>
      </c>
      <c r="F333" s="28">
        <v>112.51</v>
      </c>
      <c r="G333" s="28" t="s">
        <v>85</v>
      </c>
      <c r="H333" t="s">
        <v>85</v>
      </c>
    </row>
    <row r="334" spans="1:8" hidden="1">
      <c r="A334" s="8" t="s">
        <v>855</v>
      </c>
      <c r="B334" s="1" t="s">
        <v>11</v>
      </c>
      <c r="C334" s="1" t="s">
        <v>96</v>
      </c>
      <c r="D334" s="1" t="s">
        <v>28</v>
      </c>
      <c r="E334" s="1" t="s">
        <v>862</v>
      </c>
      <c r="F334" s="28" t="s">
        <v>85</v>
      </c>
      <c r="G334" s="28" t="s">
        <v>85</v>
      </c>
      <c r="H334" t="s">
        <v>507</v>
      </c>
    </row>
    <row r="335" spans="1:8" hidden="1">
      <c r="A335" s="8" t="s">
        <v>855</v>
      </c>
      <c r="B335" s="1" t="s">
        <v>12</v>
      </c>
      <c r="C335" s="1" t="s">
        <v>98</v>
      </c>
      <c r="D335" s="1" t="s">
        <v>28</v>
      </c>
      <c r="E335" s="1" t="s">
        <v>863</v>
      </c>
      <c r="F335" s="28" t="s">
        <v>85</v>
      </c>
      <c r="G335" s="28" t="s">
        <v>85</v>
      </c>
      <c r="H335" t="s">
        <v>507</v>
      </c>
    </row>
    <row r="336" spans="1:8" hidden="1">
      <c r="A336" s="8" t="s">
        <v>855</v>
      </c>
      <c r="B336" s="1" t="s">
        <v>13</v>
      </c>
      <c r="C336" s="1" t="s">
        <v>72</v>
      </c>
      <c r="D336" s="1" t="s">
        <v>28</v>
      </c>
      <c r="E336" s="1" t="s">
        <v>864</v>
      </c>
      <c r="F336" s="28" t="s">
        <v>85</v>
      </c>
      <c r="G336" s="28" t="s">
        <v>85</v>
      </c>
      <c r="H336" t="s">
        <v>507</v>
      </c>
    </row>
    <row r="337" spans="1:8" hidden="1">
      <c r="A337" s="8" t="s">
        <v>855</v>
      </c>
      <c r="B337" s="1" t="s">
        <v>14</v>
      </c>
      <c r="C337" s="1" t="s">
        <v>101</v>
      </c>
      <c r="D337" s="1" t="s">
        <v>28</v>
      </c>
      <c r="E337" s="1" t="s">
        <v>865</v>
      </c>
      <c r="F337" s="28" t="s">
        <v>85</v>
      </c>
      <c r="G337" s="28" t="s">
        <v>85</v>
      </c>
      <c r="H337" t="s">
        <v>507</v>
      </c>
    </row>
    <row r="338" spans="1:8" hidden="1">
      <c r="A338" s="8" t="s">
        <v>855</v>
      </c>
      <c r="B338" s="1" t="s">
        <v>15</v>
      </c>
      <c r="C338" s="1" t="s">
        <v>103</v>
      </c>
      <c r="D338" s="1" t="s">
        <v>28</v>
      </c>
      <c r="E338" s="1" t="s">
        <v>866</v>
      </c>
      <c r="F338" s="28" t="s">
        <v>85</v>
      </c>
      <c r="G338" s="28" t="s">
        <v>85</v>
      </c>
      <c r="H338" t="s">
        <v>507</v>
      </c>
    </row>
    <row r="339" spans="1:8" hidden="1">
      <c r="A339" s="8" t="s">
        <v>855</v>
      </c>
      <c r="B339" s="1" t="s">
        <v>16</v>
      </c>
      <c r="C339" s="1" t="s">
        <v>105</v>
      </c>
      <c r="D339" s="1" t="s">
        <v>28</v>
      </c>
      <c r="E339" s="1" t="s">
        <v>867</v>
      </c>
      <c r="F339" s="28" t="s">
        <v>85</v>
      </c>
      <c r="G339" s="28" t="s">
        <v>85</v>
      </c>
      <c r="H339" t="s">
        <v>507</v>
      </c>
    </row>
    <row r="340" spans="1:8">
      <c r="A340" s="8" t="s">
        <v>855</v>
      </c>
      <c r="B340" s="1" t="s">
        <v>17</v>
      </c>
      <c r="C340" s="1" t="s">
        <v>107</v>
      </c>
      <c r="D340" s="1" t="s">
        <v>28</v>
      </c>
      <c r="E340" s="1" t="s">
        <v>868</v>
      </c>
      <c r="F340" s="28">
        <v>484.16</v>
      </c>
      <c r="G340" s="28" t="s">
        <v>85</v>
      </c>
      <c r="H340" t="s">
        <v>85</v>
      </c>
    </row>
    <row r="341" spans="1:8">
      <c r="A341" s="8" t="s">
        <v>855</v>
      </c>
      <c r="B341" s="1" t="s">
        <v>18</v>
      </c>
      <c r="C341" s="1" t="s">
        <v>109</v>
      </c>
      <c r="D341" s="1" t="s">
        <v>28</v>
      </c>
      <c r="E341" s="1" t="s">
        <v>869</v>
      </c>
      <c r="F341" s="28">
        <v>741.26</v>
      </c>
      <c r="G341" s="28" t="s">
        <v>85</v>
      </c>
      <c r="H341" t="s">
        <v>85</v>
      </c>
    </row>
    <row r="342" spans="1:8">
      <c r="A342" s="8" t="s">
        <v>855</v>
      </c>
      <c r="B342" s="1" t="s">
        <v>19</v>
      </c>
      <c r="C342" s="1" t="s">
        <v>111</v>
      </c>
      <c r="D342" s="1" t="s">
        <v>28</v>
      </c>
      <c r="E342" s="1" t="s">
        <v>870</v>
      </c>
      <c r="F342" s="28">
        <v>1551.26</v>
      </c>
      <c r="G342" s="28" t="s">
        <v>85</v>
      </c>
      <c r="H342" t="s">
        <v>85</v>
      </c>
    </row>
    <row r="343" spans="1:8">
      <c r="A343" s="8" t="s">
        <v>855</v>
      </c>
      <c r="B343" s="1" t="s">
        <v>20</v>
      </c>
      <c r="C343" s="1" t="s">
        <v>113</v>
      </c>
      <c r="D343" s="1" t="s">
        <v>28</v>
      </c>
      <c r="E343" s="1" t="s">
        <v>871</v>
      </c>
      <c r="F343" s="28">
        <v>1416.8</v>
      </c>
      <c r="G343" s="28" t="s">
        <v>85</v>
      </c>
      <c r="H343" t="s">
        <v>85</v>
      </c>
    </row>
    <row r="344" spans="1:8">
      <c r="A344" s="8" t="s">
        <v>855</v>
      </c>
      <c r="B344" s="1" t="s">
        <v>21</v>
      </c>
      <c r="C344" s="1" t="s">
        <v>115</v>
      </c>
      <c r="D344" s="1" t="s">
        <v>28</v>
      </c>
      <c r="E344" s="1" t="s">
        <v>872</v>
      </c>
      <c r="F344" s="28">
        <v>1424.25</v>
      </c>
      <c r="G344" s="28" t="s">
        <v>85</v>
      </c>
      <c r="H344" t="s">
        <v>85</v>
      </c>
    </row>
    <row r="345" spans="1:8" hidden="1">
      <c r="A345" s="8" t="s">
        <v>855</v>
      </c>
      <c r="B345" s="1" t="s">
        <v>22</v>
      </c>
      <c r="C345" s="1" t="s">
        <v>117</v>
      </c>
      <c r="D345" s="1" t="s">
        <v>28</v>
      </c>
      <c r="E345" s="1" t="s">
        <v>873</v>
      </c>
      <c r="F345" s="28" t="s">
        <v>85</v>
      </c>
      <c r="G345" s="28" t="s">
        <v>85</v>
      </c>
      <c r="H345" t="s">
        <v>507</v>
      </c>
    </row>
    <row r="346" spans="1:8" hidden="1">
      <c r="F346" s="28"/>
      <c r="G346" s="28"/>
      <c r="H346" t="s">
        <v>507</v>
      </c>
    </row>
    <row r="347" spans="1:8" hidden="1">
      <c r="A347" s="8" t="s">
        <v>874</v>
      </c>
      <c r="B347" s="1" t="s">
        <v>6</v>
      </c>
      <c r="C347" s="1" t="s">
        <v>83</v>
      </c>
      <c r="D347" s="1" t="s">
        <v>30</v>
      </c>
      <c r="E347" s="1" t="s">
        <v>875</v>
      </c>
      <c r="F347" s="28" t="s">
        <v>85</v>
      </c>
      <c r="G347" s="28" t="s">
        <v>85</v>
      </c>
      <c r="H347" t="s">
        <v>507</v>
      </c>
    </row>
    <row r="348" spans="1:8" hidden="1">
      <c r="A348" s="8" t="s">
        <v>874</v>
      </c>
      <c r="B348" s="1" t="s">
        <v>23</v>
      </c>
      <c r="C348" s="1" t="s">
        <v>86</v>
      </c>
      <c r="D348" s="1" t="s">
        <v>30</v>
      </c>
      <c r="E348" s="1" t="s">
        <v>876</v>
      </c>
      <c r="F348" s="28" t="s">
        <v>85</v>
      </c>
      <c r="G348" s="28" t="s">
        <v>85</v>
      </c>
      <c r="H348" t="s">
        <v>507</v>
      </c>
    </row>
    <row r="349" spans="1:8" hidden="1">
      <c r="A349" s="8" t="s">
        <v>874</v>
      </c>
      <c r="B349" s="1" t="s">
        <v>7</v>
      </c>
      <c r="C349" s="1" t="s">
        <v>88</v>
      </c>
      <c r="D349" s="1" t="s">
        <v>30</v>
      </c>
      <c r="E349" s="1" t="s">
        <v>877</v>
      </c>
      <c r="F349" s="28" t="s">
        <v>85</v>
      </c>
      <c r="G349" s="28" t="s">
        <v>85</v>
      </c>
      <c r="H349" t="s">
        <v>507</v>
      </c>
    </row>
    <row r="350" spans="1:8" hidden="1">
      <c r="A350" s="8" t="s">
        <v>874</v>
      </c>
      <c r="B350" s="1" t="s">
        <v>8</v>
      </c>
      <c r="C350" s="1" t="s">
        <v>90</v>
      </c>
      <c r="D350" s="1" t="s">
        <v>30</v>
      </c>
      <c r="E350" s="1" t="s">
        <v>878</v>
      </c>
      <c r="F350" s="28" t="s">
        <v>85</v>
      </c>
      <c r="G350" s="28" t="s">
        <v>85</v>
      </c>
      <c r="H350" t="s">
        <v>507</v>
      </c>
    </row>
    <row r="351" spans="1:8" hidden="1">
      <c r="A351" s="8" t="s">
        <v>874</v>
      </c>
      <c r="B351" s="1" t="s">
        <v>9</v>
      </c>
      <c r="C351" s="1" t="s">
        <v>92</v>
      </c>
      <c r="D351" s="1" t="s">
        <v>30</v>
      </c>
      <c r="E351" s="1" t="s">
        <v>879</v>
      </c>
      <c r="F351" s="28" t="s">
        <v>85</v>
      </c>
      <c r="G351" s="28" t="s">
        <v>85</v>
      </c>
      <c r="H351" t="s">
        <v>507</v>
      </c>
    </row>
    <row r="352" spans="1:8" hidden="1">
      <c r="A352" s="8" t="s">
        <v>874</v>
      </c>
      <c r="B352" s="1" t="s">
        <v>10</v>
      </c>
      <c r="C352" s="1" t="s">
        <v>94</v>
      </c>
      <c r="D352" s="1" t="s">
        <v>30</v>
      </c>
      <c r="E352" s="1" t="s">
        <v>880</v>
      </c>
      <c r="F352" s="28" t="s">
        <v>85</v>
      </c>
      <c r="G352" s="28" t="s">
        <v>85</v>
      </c>
      <c r="H352" t="s">
        <v>507</v>
      </c>
    </row>
    <row r="353" spans="1:8" hidden="1">
      <c r="A353" s="8" t="s">
        <v>874</v>
      </c>
      <c r="B353" s="1" t="s">
        <v>11</v>
      </c>
      <c r="C353" s="1" t="s">
        <v>96</v>
      </c>
      <c r="D353" s="1" t="s">
        <v>30</v>
      </c>
      <c r="E353" s="1" t="s">
        <v>881</v>
      </c>
      <c r="F353" s="28" t="s">
        <v>85</v>
      </c>
      <c r="G353" s="28" t="s">
        <v>85</v>
      </c>
      <c r="H353" t="s">
        <v>507</v>
      </c>
    </row>
    <row r="354" spans="1:8" hidden="1">
      <c r="A354" s="8" t="s">
        <v>874</v>
      </c>
      <c r="B354" s="1" t="s">
        <v>12</v>
      </c>
      <c r="C354" s="1" t="s">
        <v>98</v>
      </c>
      <c r="D354" s="1" t="s">
        <v>30</v>
      </c>
      <c r="E354" s="1" t="s">
        <v>882</v>
      </c>
      <c r="F354" s="28" t="s">
        <v>85</v>
      </c>
      <c r="G354" s="28" t="s">
        <v>85</v>
      </c>
      <c r="H354" t="s">
        <v>507</v>
      </c>
    </row>
    <row r="355" spans="1:8" hidden="1">
      <c r="A355" s="8" t="s">
        <v>874</v>
      </c>
      <c r="B355" s="1" t="s">
        <v>13</v>
      </c>
      <c r="C355" s="1" t="s">
        <v>72</v>
      </c>
      <c r="D355" s="1" t="s">
        <v>30</v>
      </c>
      <c r="E355" s="1" t="s">
        <v>883</v>
      </c>
      <c r="F355" s="28" t="s">
        <v>85</v>
      </c>
      <c r="G355" s="28" t="s">
        <v>85</v>
      </c>
      <c r="H355" t="s">
        <v>507</v>
      </c>
    </row>
    <row r="356" spans="1:8" hidden="1">
      <c r="A356" s="8" t="s">
        <v>874</v>
      </c>
      <c r="B356" s="1" t="s">
        <v>14</v>
      </c>
      <c r="C356" s="1" t="s">
        <v>101</v>
      </c>
      <c r="D356" s="1" t="s">
        <v>30</v>
      </c>
      <c r="E356" s="1" t="s">
        <v>884</v>
      </c>
      <c r="F356" s="28" t="s">
        <v>85</v>
      </c>
      <c r="G356" s="28" t="s">
        <v>85</v>
      </c>
      <c r="H356" t="s">
        <v>507</v>
      </c>
    </row>
    <row r="357" spans="1:8" hidden="1">
      <c r="A357" s="8" t="s">
        <v>874</v>
      </c>
      <c r="B357" s="1" t="s">
        <v>15</v>
      </c>
      <c r="C357" s="1" t="s">
        <v>103</v>
      </c>
      <c r="D357" s="1" t="s">
        <v>30</v>
      </c>
      <c r="E357" s="1" t="s">
        <v>885</v>
      </c>
      <c r="F357" s="28" t="s">
        <v>85</v>
      </c>
      <c r="G357" s="28" t="s">
        <v>85</v>
      </c>
      <c r="H357" t="s">
        <v>507</v>
      </c>
    </row>
    <row r="358" spans="1:8" hidden="1">
      <c r="A358" s="8" t="s">
        <v>874</v>
      </c>
      <c r="B358" s="1" t="s">
        <v>16</v>
      </c>
      <c r="C358" s="1" t="s">
        <v>105</v>
      </c>
      <c r="D358" s="1" t="s">
        <v>30</v>
      </c>
      <c r="E358" s="1" t="s">
        <v>886</v>
      </c>
      <c r="F358" s="28" t="s">
        <v>85</v>
      </c>
      <c r="G358" s="28" t="s">
        <v>85</v>
      </c>
      <c r="H358" t="s">
        <v>507</v>
      </c>
    </row>
    <row r="359" spans="1:8" hidden="1">
      <c r="A359" s="8" t="s">
        <v>874</v>
      </c>
      <c r="B359" s="1" t="s">
        <v>17</v>
      </c>
      <c r="C359" s="1" t="s">
        <v>107</v>
      </c>
      <c r="D359" s="1" t="s">
        <v>30</v>
      </c>
      <c r="E359" s="1" t="s">
        <v>887</v>
      </c>
      <c r="F359" s="28" t="s">
        <v>85</v>
      </c>
      <c r="G359" s="28" t="s">
        <v>85</v>
      </c>
      <c r="H359" t="s">
        <v>507</v>
      </c>
    </row>
    <row r="360" spans="1:8" hidden="1">
      <c r="A360" s="8" t="s">
        <v>874</v>
      </c>
      <c r="B360" s="1" t="s">
        <v>18</v>
      </c>
      <c r="C360" s="1" t="s">
        <v>109</v>
      </c>
      <c r="D360" s="1" t="s">
        <v>30</v>
      </c>
      <c r="E360" s="1" t="s">
        <v>888</v>
      </c>
      <c r="F360" s="28" t="s">
        <v>85</v>
      </c>
      <c r="G360" s="28" t="s">
        <v>85</v>
      </c>
      <c r="H360" t="s">
        <v>507</v>
      </c>
    </row>
    <row r="361" spans="1:8" hidden="1">
      <c r="A361" s="8" t="s">
        <v>874</v>
      </c>
      <c r="B361" s="1" t="s">
        <v>19</v>
      </c>
      <c r="C361" s="1" t="s">
        <v>111</v>
      </c>
      <c r="D361" s="1" t="s">
        <v>30</v>
      </c>
      <c r="E361" s="1" t="s">
        <v>889</v>
      </c>
      <c r="F361" s="28" t="s">
        <v>85</v>
      </c>
      <c r="G361" s="28" t="s">
        <v>85</v>
      </c>
      <c r="H361" t="s">
        <v>507</v>
      </c>
    </row>
    <row r="362" spans="1:8" hidden="1">
      <c r="A362" s="8" t="s">
        <v>874</v>
      </c>
      <c r="B362" s="1" t="s">
        <v>20</v>
      </c>
      <c r="C362" s="1" t="s">
        <v>113</v>
      </c>
      <c r="D362" s="1" t="s">
        <v>30</v>
      </c>
      <c r="E362" s="1" t="s">
        <v>890</v>
      </c>
      <c r="F362" s="28" t="s">
        <v>85</v>
      </c>
      <c r="G362" s="28" t="s">
        <v>85</v>
      </c>
      <c r="H362" t="s">
        <v>507</v>
      </c>
    </row>
    <row r="363" spans="1:8" hidden="1">
      <c r="A363" s="8" t="s">
        <v>874</v>
      </c>
      <c r="B363" s="1" t="s">
        <v>21</v>
      </c>
      <c r="C363" s="1" t="s">
        <v>115</v>
      </c>
      <c r="D363" s="1" t="s">
        <v>30</v>
      </c>
      <c r="E363" s="1" t="s">
        <v>891</v>
      </c>
      <c r="F363" s="28" t="s">
        <v>85</v>
      </c>
      <c r="G363" s="28" t="s">
        <v>85</v>
      </c>
      <c r="H363" t="s">
        <v>507</v>
      </c>
    </row>
    <row r="364" spans="1:8">
      <c r="A364" s="8" t="s">
        <v>874</v>
      </c>
      <c r="B364" s="1" t="s">
        <v>22</v>
      </c>
      <c r="C364" s="1" t="s">
        <v>117</v>
      </c>
      <c r="D364" s="1" t="s">
        <v>30</v>
      </c>
      <c r="E364" s="1" t="s">
        <v>892</v>
      </c>
      <c r="F364" s="28" t="s">
        <v>85</v>
      </c>
      <c r="G364" s="28">
        <v>4.2200000000000273</v>
      </c>
      <c r="H364" t="s">
        <v>85</v>
      </c>
    </row>
    <row r="365" spans="1:8" hidden="1">
      <c r="F365" s="28"/>
      <c r="G365" s="28"/>
      <c r="H365" t="s">
        <v>507</v>
      </c>
    </row>
    <row r="366" spans="1:8">
      <c r="A366" s="8" t="s">
        <v>893</v>
      </c>
      <c r="B366" s="1" t="s">
        <v>6</v>
      </c>
      <c r="C366" s="1" t="s">
        <v>83</v>
      </c>
      <c r="D366" s="1" t="s">
        <v>32</v>
      </c>
      <c r="E366" s="1" t="s">
        <v>894</v>
      </c>
      <c r="F366" s="28" t="s">
        <v>85</v>
      </c>
      <c r="G366" s="28">
        <v>1966.8499999999913</v>
      </c>
      <c r="H366" t="s">
        <v>85</v>
      </c>
    </row>
    <row r="367" spans="1:8">
      <c r="A367" s="8" t="s">
        <v>893</v>
      </c>
      <c r="B367" s="1" t="s">
        <v>23</v>
      </c>
      <c r="C367" s="1" t="s">
        <v>86</v>
      </c>
      <c r="D367" s="1" t="s">
        <v>32</v>
      </c>
      <c r="E367" s="1" t="s">
        <v>895</v>
      </c>
      <c r="F367" s="28" t="s">
        <v>85</v>
      </c>
      <c r="G367" s="28">
        <v>3889.5699999999779</v>
      </c>
      <c r="H367" t="s">
        <v>85</v>
      </c>
    </row>
    <row r="368" spans="1:8">
      <c r="A368" s="8" t="s">
        <v>893</v>
      </c>
      <c r="B368" s="1" t="s">
        <v>7</v>
      </c>
      <c r="C368" s="1" t="s">
        <v>88</v>
      </c>
      <c r="D368" s="1" t="s">
        <v>32</v>
      </c>
      <c r="E368" s="1" t="s">
        <v>896</v>
      </c>
      <c r="F368" s="28" t="s">
        <v>85</v>
      </c>
      <c r="G368" s="28">
        <v>956.67000000000007</v>
      </c>
      <c r="H368" t="s">
        <v>85</v>
      </c>
    </row>
    <row r="369" spans="1:8" hidden="1">
      <c r="A369" s="8" t="s">
        <v>893</v>
      </c>
      <c r="B369" s="1" t="s">
        <v>8</v>
      </c>
      <c r="C369" s="1" t="s">
        <v>90</v>
      </c>
      <c r="D369" s="1" t="s">
        <v>32</v>
      </c>
      <c r="E369" s="1" t="s">
        <v>897</v>
      </c>
      <c r="F369" s="28" t="s">
        <v>85</v>
      </c>
      <c r="G369" s="28" t="s">
        <v>85</v>
      </c>
      <c r="H369" t="s">
        <v>507</v>
      </c>
    </row>
    <row r="370" spans="1:8">
      <c r="A370" s="8" t="s">
        <v>893</v>
      </c>
      <c r="B370" s="1" t="s">
        <v>9</v>
      </c>
      <c r="C370" s="1" t="s">
        <v>92</v>
      </c>
      <c r="D370" s="1" t="s">
        <v>32</v>
      </c>
      <c r="E370" s="1" t="s">
        <v>898</v>
      </c>
      <c r="F370" s="28" t="s">
        <v>85</v>
      </c>
      <c r="G370" s="28">
        <v>495.41000000000349</v>
      </c>
      <c r="H370" t="s">
        <v>85</v>
      </c>
    </row>
    <row r="371" spans="1:8">
      <c r="A371" s="8" t="s">
        <v>893</v>
      </c>
      <c r="B371" s="1" t="s">
        <v>10</v>
      </c>
      <c r="C371" s="1" t="s">
        <v>94</v>
      </c>
      <c r="D371" s="1" t="s">
        <v>32</v>
      </c>
      <c r="E371" s="1" t="s">
        <v>899</v>
      </c>
      <c r="F371" s="28" t="s">
        <v>85</v>
      </c>
      <c r="G371" s="28">
        <v>1758.4799999999959</v>
      </c>
      <c r="H371" t="s">
        <v>85</v>
      </c>
    </row>
    <row r="372" spans="1:8">
      <c r="A372" s="8" t="s">
        <v>893</v>
      </c>
      <c r="B372" s="1" t="s">
        <v>11</v>
      </c>
      <c r="C372" s="1" t="s">
        <v>96</v>
      </c>
      <c r="D372" s="1" t="s">
        <v>32</v>
      </c>
      <c r="E372" s="1" t="s">
        <v>900</v>
      </c>
      <c r="F372" s="28" t="s">
        <v>85</v>
      </c>
      <c r="G372" s="28">
        <v>1547.3999999999942</v>
      </c>
      <c r="H372" t="s">
        <v>85</v>
      </c>
    </row>
    <row r="373" spans="1:8" hidden="1">
      <c r="A373" s="8" t="s">
        <v>893</v>
      </c>
      <c r="B373" s="1" t="s">
        <v>12</v>
      </c>
      <c r="C373" s="1" t="s">
        <v>98</v>
      </c>
      <c r="D373" s="1" t="s">
        <v>32</v>
      </c>
      <c r="E373" s="1" t="s">
        <v>901</v>
      </c>
      <c r="F373" s="28" t="s">
        <v>85</v>
      </c>
      <c r="G373" s="28" t="s">
        <v>85</v>
      </c>
      <c r="H373" t="s">
        <v>507</v>
      </c>
    </row>
    <row r="374" spans="1:8">
      <c r="A374" s="8" t="s">
        <v>893</v>
      </c>
      <c r="B374" s="1" t="s">
        <v>13</v>
      </c>
      <c r="C374" s="1" t="s">
        <v>72</v>
      </c>
      <c r="D374" s="1" t="s">
        <v>32</v>
      </c>
      <c r="E374" s="1" t="s">
        <v>902</v>
      </c>
      <c r="F374" s="28" t="s">
        <v>85</v>
      </c>
      <c r="G374" s="28">
        <v>4107.6000000000058</v>
      </c>
      <c r="H374" t="s">
        <v>85</v>
      </c>
    </row>
    <row r="375" spans="1:8">
      <c r="A375" s="8" t="s">
        <v>893</v>
      </c>
      <c r="B375" s="1" t="s">
        <v>14</v>
      </c>
      <c r="C375" s="1" t="s">
        <v>101</v>
      </c>
      <c r="D375" s="1" t="s">
        <v>32</v>
      </c>
      <c r="E375" s="1" t="s">
        <v>903</v>
      </c>
      <c r="F375" s="28" t="s">
        <v>85</v>
      </c>
      <c r="G375" s="28">
        <v>1179.8300000000017</v>
      </c>
      <c r="H375" t="s">
        <v>85</v>
      </c>
    </row>
    <row r="376" spans="1:8">
      <c r="A376" s="8" t="s">
        <v>893</v>
      </c>
      <c r="B376" s="1" t="s">
        <v>15</v>
      </c>
      <c r="C376" s="1" t="s">
        <v>103</v>
      </c>
      <c r="D376" s="1" t="s">
        <v>32</v>
      </c>
      <c r="E376" s="1" t="s">
        <v>904</v>
      </c>
      <c r="F376" s="28" t="s">
        <v>85</v>
      </c>
      <c r="G376" s="28">
        <v>1184.7999999999993</v>
      </c>
      <c r="H376" t="s">
        <v>85</v>
      </c>
    </row>
    <row r="377" spans="1:8">
      <c r="A377" s="8" t="s">
        <v>893</v>
      </c>
      <c r="B377" s="1" t="s">
        <v>16</v>
      </c>
      <c r="C377" s="1" t="s">
        <v>105</v>
      </c>
      <c r="D377" s="1" t="s">
        <v>32</v>
      </c>
      <c r="E377" s="1" t="s">
        <v>905</v>
      </c>
      <c r="F377" s="28" t="s">
        <v>85</v>
      </c>
      <c r="G377" s="28">
        <v>955.2599999999984</v>
      </c>
      <c r="H377" t="s">
        <v>85</v>
      </c>
    </row>
    <row r="378" spans="1:8">
      <c r="A378" s="8" t="s">
        <v>893</v>
      </c>
      <c r="B378" s="1" t="s">
        <v>17</v>
      </c>
      <c r="C378" s="1" t="s">
        <v>107</v>
      </c>
      <c r="D378" s="1" t="s">
        <v>32</v>
      </c>
      <c r="E378" s="1" t="s">
        <v>906</v>
      </c>
      <c r="F378" s="28" t="s">
        <v>85</v>
      </c>
      <c r="G378" s="28">
        <v>187.77000000000044</v>
      </c>
      <c r="H378" t="s">
        <v>85</v>
      </c>
    </row>
    <row r="379" spans="1:8">
      <c r="A379" s="8" t="s">
        <v>893</v>
      </c>
      <c r="B379" s="1" t="s">
        <v>18</v>
      </c>
      <c r="C379" s="1" t="s">
        <v>109</v>
      </c>
      <c r="D379" s="1" t="s">
        <v>32</v>
      </c>
      <c r="E379" s="1" t="s">
        <v>907</v>
      </c>
      <c r="F379" s="28" t="s">
        <v>85</v>
      </c>
      <c r="G379" s="28">
        <v>1458.4200000000019</v>
      </c>
      <c r="H379" t="s">
        <v>85</v>
      </c>
    </row>
    <row r="380" spans="1:8">
      <c r="A380" s="8" t="s">
        <v>893</v>
      </c>
      <c r="B380" s="1" t="s">
        <v>19</v>
      </c>
      <c r="C380" s="1" t="s">
        <v>111</v>
      </c>
      <c r="D380" s="1" t="s">
        <v>32</v>
      </c>
      <c r="E380" s="1" t="s">
        <v>908</v>
      </c>
      <c r="F380" s="28" t="s">
        <v>85</v>
      </c>
      <c r="G380" s="28">
        <v>28187.340000000026</v>
      </c>
      <c r="H380" t="s">
        <v>85</v>
      </c>
    </row>
    <row r="381" spans="1:8">
      <c r="A381" s="8" t="s">
        <v>893</v>
      </c>
      <c r="B381" s="1" t="s">
        <v>20</v>
      </c>
      <c r="C381" s="1" t="s">
        <v>113</v>
      </c>
      <c r="D381" s="1" t="s">
        <v>32</v>
      </c>
      <c r="E381" s="1" t="s">
        <v>909</v>
      </c>
      <c r="F381" s="28" t="s">
        <v>85</v>
      </c>
      <c r="G381" s="28">
        <v>2987.510000000002</v>
      </c>
      <c r="H381" t="s">
        <v>85</v>
      </c>
    </row>
    <row r="382" spans="1:8">
      <c r="A382" s="8" t="s">
        <v>893</v>
      </c>
      <c r="B382" s="1" t="s">
        <v>21</v>
      </c>
      <c r="C382" s="1" t="s">
        <v>115</v>
      </c>
      <c r="D382" s="1" t="s">
        <v>32</v>
      </c>
      <c r="E382" s="1" t="s">
        <v>910</v>
      </c>
      <c r="F382" s="28" t="s">
        <v>85</v>
      </c>
      <c r="G382" s="28">
        <v>5856.8000000000029</v>
      </c>
      <c r="H382" t="s">
        <v>85</v>
      </c>
    </row>
    <row r="383" spans="1:8">
      <c r="A383" s="8" t="s">
        <v>893</v>
      </c>
      <c r="B383" s="1" t="s">
        <v>22</v>
      </c>
      <c r="C383" s="1" t="s">
        <v>117</v>
      </c>
      <c r="D383" s="1" t="s">
        <v>32</v>
      </c>
      <c r="E383" s="1" t="s">
        <v>911</v>
      </c>
      <c r="F383" s="28" t="s">
        <v>85</v>
      </c>
      <c r="G383" s="28">
        <v>65.790000000000873</v>
      </c>
      <c r="H383" t="s">
        <v>85</v>
      </c>
    </row>
    <row r="384" spans="1:8" hidden="1">
      <c r="B384" s="1"/>
      <c r="C384" s="1"/>
      <c r="D384" s="1"/>
      <c r="E384" s="1"/>
      <c r="F384" s="28"/>
      <c r="G384" s="28"/>
      <c r="H384" t="s">
        <v>507</v>
      </c>
    </row>
    <row r="386" spans="1:7" ht="15.75" thickBot="1">
      <c r="B386" s="1"/>
      <c r="C386" s="1"/>
      <c r="D386" s="1"/>
      <c r="E386" s="1"/>
      <c r="F386" s="21">
        <f>SUBTOTAL(9,F4:F385)</f>
        <v>304307.73000000021</v>
      </c>
      <c r="G386" s="21">
        <f>SUBTOTAL(9,G4:G385)</f>
        <v>304307.73000000027</v>
      </c>
    </row>
    <row r="387" spans="1:7" ht="15.75" thickTop="1">
      <c r="B387" s="1"/>
      <c r="C387" s="1"/>
      <c r="D387" s="1"/>
      <c r="E387" s="1"/>
    </row>
    <row r="388" spans="1:7">
      <c r="A388" s="8" t="s">
        <v>76</v>
      </c>
      <c r="B388" s="1"/>
      <c r="C388" s="1"/>
      <c r="D388" s="1"/>
      <c r="E388" s="1"/>
    </row>
    <row r="389" spans="1:7">
      <c r="B389" s="1"/>
      <c r="C389" s="1"/>
      <c r="D389" s="1"/>
      <c r="E389" s="1"/>
    </row>
    <row r="390" spans="1:7">
      <c r="B390" s="1"/>
      <c r="C390" s="1"/>
      <c r="D390" s="1"/>
      <c r="E390" s="1"/>
    </row>
    <row r="391" spans="1:7">
      <c r="B391" s="1"/>
      <c r="C391" s="1"/>
      <c r="D391" s="1"/>
      <c r="E391" s="1"/>
    </row>
    <row r="392" spans="1:7">
      <c r="B392" s="1"/>
      <c r="C392" s="1"/>
      <c r="D392" s="1"/>
      <c r="E392" s="1"/>
    </row>
    <row r="393" spans="1:7">
      <c r="B393" s="1"/>
      <c r="C393" s="1"/>
      <c r="D393" s="1"/>
      <c r="E393" s="1"/>
    </row>
    <row r="394" spans="1:7">
      <c r="B394" s="1"/>
      <c r="C394" s="1"/>
      <c r="D394" s="1"/>
      <c r="E394" s="1"/>
    </row>
    <row r="395" spans="1:7">
      <c r="B395" s="1"/>
      <c r="C395" s="1"/>
      <c r="D395" s="1"/>
      <c r="E395" s="1"/>
    </row>
    <row r="396" spans="1:7">
      <c r="B396" s="1"/>
      <c r="C396" s="1"/>
      <c r="D396" s="1"/>
      <c r="E396" s="1"/>
    </row>
    <row r="397" spans="1:7">
      <c r="B397" s="1"/>
      <c r="C397" s="1"/>
      <c r="D397" s="1"/>
      <c r="E397" s="1"/>
    </row>
    <row r="398" spans="1:7">
      <c r="A398"/>
      <c r="B398" s="1"/>
      <c r="C398" s="1"/>
      <c r="D398" s="1"/>
      <c r="E398" s="1"/>
    </row>
    <row r="399" spans="1:7">
      <c r="A399"/>
      <c r="B399" s="1"/>
      <c r="C399" s="1"/>
      <c r="D399" s="1"/>
      <c r="E399" s="1"/>
    </row>
    <row r="400" spans="1:7">
      <c r="A400"/>
      <c r="B400" s="1"/>
      <c r="C400" s="1"/>
      <c r="D400" s="1"/>
      <c r="E400" s="1"/>
    </row>
    <row r="401" spans="1:5">
      <c r="A401"/>
      <c r="B401" s="1"/>
      <c r="C401" s="1"/>
      <c r="D401" s="1"/>
      <c r="E401" s="1"/>
    </row>
    <row r="402" spans="1:5">
      <c r="A402"/>
      <c r="B402" s="1"/>
      <c r="C402" s="1"/>
      <c r="D402" s="1"/>
      <c r="E402" s="1"/>
    </row>
    <row r="403" spans="1:5">
      <c r="A403"/>
      <c r="B403" s="1"/>
      <c r="C403" s="1"/>
      <c r="D403" s="1"/>
      <c r="E403" s="1"/>
    </row>
  </sheetData>
  <autoFilter ref="A4:H384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filterMode="1"/>
  <dimension ref="A1:H214"/>
  <sheetViews>
    <sheetView topLeftCell="A131" workbookViewId="0">
      <selection activeCell="G59" sqref="G59"/>
    </sheetView>
  </sheetViews>
  <sheetFormatPr defaultRowHeight="15" outlineLevelCol="1"/>
  <cols>
    <col min="1" max="1" width="40.42578125" style="8" bestFit="1" customWidth="1"/>
    <col min="2" max="2" width="10.5703125" hidden="1" customWidth="1" outlineLevel="1"/>
    <col min="3" max="3" width="8.42578125" hidden="1" customWidth="1" outlineLevel="1"/>
    <col min="4" max="4" width="9.85546875" hidden="1" customWidth="1" outlineLevel="1"/>
    <col min="5" max="5" width="12" bestFit="1" customWidth="1" collapsed="1"/>
    <col min="6" max="7" width="9" bestFit="1" customWidth="1"/>
    <col min="8" max="8" width="4.140625" bestFit="1" customWidth="1"/>
  </cols>
  <sheetData>
    <row r="1" spans="1:8">
      <c r="A1" s="10" t="e">
        <f>TEXT(#REF!,"MMMMMMMMM YYYY")</f>
        <v>#REF!</v>
      </c>
      <c r="B1" s="6"/>
      <c r="C1" s="6"/>
      <c r="D1" s="6"/>
      <c r="G1" t="s">
        <v>68</v>
      </c>
    </row>
    <row r="3" spans="1:8" s="3" customFormat="1">
      <c r="A3" s="7" t="s">
        <v>69</v>
      </c>
      <c r="E3" s="3" t="s">
        <v>5</v>
      </c>
      <c r="F3" s="3" t="s">
        <v>73</v>
      </c>
      <c r="G3" s="3" t="s">
        <v>74</v>
      </c>
    </row>
    <row r="4" spans="1:8" s="3" customFormat="1">
      <c r="A4" s="7"/>
      <c r="B4" s="3" t="s">
        <v>70</v>
      </c>
      <c r="C4" s="3" t="s">
        <v>70</v>
      </c>
      <c r="D4" s="3" t="s">
        <v>71</v>
      </c>
    </row>
    <row r="5" spans="1:8" hidden="1">
      <c r="A5" s="8" t="e">
        <f ca="1">_xll.DBRA("RXLTM1:Account",D5,"ALIAS English")</f>
        <v>#NAME?</v>
      </c>
      <c r="B5" s="1" t="s">
        <v>6</v>
      </c>
      <c r="C5" s="1" t="str">
        <f>LEFT(B5,4)</f>
        <v>0301</v>
      </c>
      <c r="D5" s="1" t="s">
        <v>525</v>
      </c>
      <c r="E5" s="1" t="str">
        <f>LEFT(C5,4)&amp;"2"&amp;D5&amp;"00"</f>
        <v>03012561000</v>
      </c>
      <c r="F5" t="e">
        <f ca="1">IF(INDEX('Dep Exp vs Acc Dep'!$2:$21,MATCH('JE - DEP EXP'!B5,'Dep Exp vs Acc Dep'!$A$2:$A$21,0),MATCH('JE - DEP EXP'!D5,'Dep Exp vs Acc Dep'!$2:$2,0)+1) &gt; 0, INDEX('Dep Exp vs Acc Dep'!$2:$21,MATCH('JE - DEP EXP'!B5,'Dep Exp vs Acc Dep'!$A$2:$A$21,0),MATCH('JE - DEP EXP'!D5,'Dep Exp vs Acc Dep'!$2:$2,0)+1),"")</f>
        <v>#NAME?</v>
      </c>
      <c r="G5" t="e">
        <f ca="1">IF(INDEX('Dep Exp vs Acc Dep'!$2:$21,MATCH('JE - DEP EXP'!B5,'Dep Exp vs Acc Dep'!$A$2:$A$21,0),MATCH('JE - DEP EXP'!D5,'Dep Exp vs Acc Dep'!$2:$2,0)+1) &lt; 0, -INDEX('Dep Exp vs Acc Dep'!$2:$21,MATCH('JE - DEP EXP'!B5,'Dep Exp vs Acc Dep'!$A$2:$A$21,0),MATCH('JE - DEP EXP'!D5,'Dep Exp vs Acc Dep'!$2:$2,0)+1),"")</f>
        <v>#NAME?</v>
      </c>
      <c r="H5" t="e">
        <f ca="1">IF(AND(F5="",G5=""),"EMPTY","")</f>
        <v>#NAME?</v>
      </c>
    </row>
    <row r="6" spans="1:8" hidden="1">
      <c r="A6" s="8" t="e">
        <f ca="1">_xll.DBRA("RXLTM1:Account",D6,"ALIAS English")</f>
        <v>#NAME?</v>
      </c>
      <c r="B6" s="1" t="s">
        <v>23</v>
      </c>
      <c r="C6" s="1" t="str">
        <f t="shared" ref="C6:C22" si="0">LEFT(B6,4)</f>
        <v>0302</v>
      </c>
      <c r="D6" s="1" t="s">
        <v>525</v>
      </c>
      <c r="E6" s="1" t="str">
        <f t="shared" ref="E6:E22" si="1">LEFT(C6,4)&amp;"2"&amp;D6&amp;"00"</f>
        <v>03022561000</v>
      </c>
      <c r="F6" t="e">
        <f ca="1">IF(INDEX('Dep Exp vs Acc Dep'!$2:$21,MATCH('JE - DEP EXP'!B6,'Dep Exp vs Acc Dep'!$A$2:$A$21,0),MATCH('JE - DEP EXP'!D6,'Dep Exp vs Acc Dep'!$2:$2,0)+1) &gt; 0, INDEX('Dep Exp vs Acc Dep'!$2:$21,MATCH('JE - DEP EXP'!B6,'Dep Exp vs Acc Dep'!$A$2:$A$21,0),MATCH('JE - DEP EXP'!D6,'Dep Exp vs Acc Dep'!$2:$2,0)+1),"")</f>
        <v>#NAME?</v>
      </c>
      <c r="G6" t="e">
        <f ca="1">IF(INDEX('Dep Exp vs Acc Dep'!$2:$21,MATCH('JE - DEP EXP'!B6,'Dep Exp vs Acc Dep'!$A$2:$A$21,0),MATCH('JE - DEP EXP'!D6,'Dep Exp vs Acc Dep'!$2:$2,0)+1) &lt; 0, -INDEX('Dep Exp vs Acc Dep'!$2:$21,MATCH('JE - DEP EXP'!B6,'Dep Exp vs Acc Dep'!$A$2:$A$21,0),MATCH('JE - DEP EXP'!D6,'Dep Exp vs Acc Dep'!$2:$2,0)+1),"")</f>
        <v>#NAME?</v>
      </c>
      <c r="H6" t="e">
        <f t="shared" ref="H6:H69" ca="1" si="2">IF(AND(F6="",G6=""),"EMPTY","")</f>
        <v>#NAME?</v>
      </c>
    </row>
    <row r="7" spans="1:8" hidden="1">
      <c r="A7" s="8" t="e">
        <f ca="1">_xll.DBRA("RXLTM1:Account",D7,"ALIAS English")</f>
        <v>#NAME?</v>
      </c>
      <c r="B7" s="1" t="s">
        <v>7</v>
      </c>
      <c r="C7" s="1" t="str">
        <f t="shared" si="0"/>
        <v>0303</v>
      </c>
      <c r="D7" s="1" t="s">
        <v>525</v>
      </c>
      <c r="E7" s="1" t="str">
        <f t="shared" si="1"/>
        <v>03032561000</v>
      </c>
      <c r="F7" t="e">
        <f ca="1">IF(INDEX('Dep Exp vs Acc Dep'!$2:$21,MATCH('JE - DEP EXP'!B7,'Dep Exp vs Acc Dep'!$A$2:$A$21,0),MATCH('JE - DEP EXP'!D7,'Dep Exp vs Acc Dep'!$2:$2,0)+1) &gt; 0, INDEX('Dep Exp vs Acc Dep'!$2:$21,MATCH('JE - DEP EXP'!B7,'Dep Exp vs Acc Dep'!$A$2:$A$21,0),MATCH('JE - DEP EXP'!D7,'Dep Exp vs Acc Dep'!$2:$2,0)+1),"")</f>
        <v>#NAME?</v>
      </c>
      <c r="G7" t="e">
        <f ca="1">IF(INDEX('Dep Exp vs Acc Dep'!$2:$21,MATCH('JE - DEP EXP'!B7,'Dep Exp vs Acc Dep'!$A$2:$A$21,0),MATCH('JE - DEP EXP'!D7,'Dep Exp vs Acc Dep'!$2:$2,0)+1) &lt; 0, -INDEX('Dep Exp vs Acc Dep'!$2:$21,MATCH('JE - DEP EXP'!B7,'Dep Exp vs Acc Dep'!$A$2:$A$21,0),MATCH('JE - DEP EXP'!D7,'Dep Exp vs Acc Dep'!$2:$2,0)+1),"")</f>
        <v>#NAME?</v>
      </c>
      <c r="H7" t="e">
        <f t="shared" ca="1" si="2"/>
        <v>#NAME?</v>
      </c>
    </row>
    <row r="8" spans="1:8" hidden="1">
      <c r="A8" s="8" t="e">
        <f ca="1">_xll.DBRA("RXLTM1:Account",D8,"ALIAS English")</f>
        <v>#NAME?</v>
      </c>
      <c r="B8" s="1" t="s">
        <v>8</v>
      </c>
      <c r="C8" s="1" t="str">
        <f t="shared" si="0"/>
        <v>0304</v>
      </c>
      <c r="D8" s="1" t="s">
        <v>525</v>
      </c>
      <c r="E8" s="1" t="str">
        <f t="shared" si="1"/>
        <v>03042561000</v>
      </c>
      <c r="F8" t="e">
        <f ca="1">IF(INDEX('Dep Exp vs Acc Dep'!$2:$21,MATCH('JE - DEP EXP'!B8,'Dep Exp vs Acc Dep'!$A$2:$A$21,0),MATCH('JE - DEP EXP'!D8,'Dep Exp vs Acc Dep'!$2:$2,0)+1) &gt; 0, INDEX('Dep Exp vs Acc Dep'!$2:$21,MATCH('JE - DEP EXP'!B8,'Dep Exp vs Acc Dep'!$A$2:$A$21,0),MATCH('JE - DEP EXP'!D8,'Dep Exp vs Acc Dep'!$2:$2,0)+1),"")</f>
        <v>#NAME?</v>
      </c>
      <c r="G8" t="e">
        <f ca="1">IF(INDEX('Dep Exp vs Acc Dep'!$2:$21,MATCH('JE - DEP EXP'!B8,'Dep Exp vs Acc Dep'!$A$2:$A$21,0),MATCH('JE - DEP EXP'!D8,'Dep Exp vs Acc Dep'!$2:$2,0)+1) &lt; 0, -INDEX('Dep Exp vs Acc Dep'!$2:$21,MATCH('JE - DEP EXP'!B8,'Dep Exp vs Acc Dep'!$A$2:$A$21,0),MATCH('JE - DEP EXP'!D8,'Dep Exp vs Acc Dep'!$2:$2,0)+1),"")</f>
        <v>#NAME?</v>
      </c>
      <c r="H8" t="e">
        <f t="shared" ca="1" si="2"/>
        <v>#NAME?</v>
      </c>
    </row>
    <row r="9" spans="1:8" hidden="1">
      <c r="A9" s="8" t="e">
        <f ca="1">_xll.DBRA("RXLTM1:Account",D9,"ALIAS English")</f>
        <v>#NAME?</v>
      </c>
      <c r="B9" s="1" t="s">
        <v>9</v>
      </c>
      <c r="C9" s="1" t="str">
        <f t="shared" si="0"/>
        <v>0305</v>
      </c>
      <c r="D9" s="1" t="s">
        <v>525</v>
      </c>
      <c r="E9" s="1" t="str">
        <f t="shared" si="1"/>
        <v>03052561000</v>
      </c>
      <c r="F9" t="e">
        <f ca="1">IF(INDEX('Dep Exp vs Acc Dep'!$2:$21,MATCH('JE - DEP EXP'!B9,'Dep Exp vs Acc Dep'!$A$2:$A$21,0),MATCH('JE - DEP EXP'!D9,'Dep Exp vs Acc Dep'!$2:$2,0)+1) &gt; 0, INDEX('Dep Exp vs Acc Dep'!$2:$21,MATCH('JE - DEP EXP'!B9,'Dep Exp vs Acc Dep'!$A$2:$A$21,0),MATCH('JE - DEP EXP'!D9,'Dep Exp vs Acc Dep'!$2:$2,0)+1),"")</f>
        <v>#NAME?</v>
      </c>
      <c r="G9" t="e">
        <f ca="1">IF(INDEX('Dep Exp vs Acc Dep'!$2:$21,MATCH('JE - DEP EXP'!B9,'Dep Exp vs Acc Dep'!$A$2:$A$21,0),MATCH('JE - DEP EXP'!D9,'Dep Exp vs Acc Dep'!$2:$2,0)+1) &lt; 0, -INDEX('Dep Exp vs Acc Dep'!$2:$21,MATCH('JE - DEP EXP'!B9,'Dep Exp vs Acc Dep'!$A$2:$A$21,0),MATCH('JE - DEP EXP'!D9,'Dep Exp vs Acc Dep'!$2:$2,0)+1),"")</f>
        <v>#NAME?</v>
      </c>
      <c r="H9" t="e">
        <f t="shared" ca="1" si="2"/>
        <v>#NAME?</v>
      </c>
    </row>
    <row r="10" spans="1:8" hidden="1">
      <c r="A10" s="8" t="e">
        <f ca="1">_xll.DBRA("RXLTM1:Account",D10,"ALIAS English")</f>
        <v>#NAME?</v>
      </c>
      <c r="B10" s="1" t="s">
        <v>10</v>
      </c>
      <c r="C10" s="1" t="str">
        <f t="shared" si="0"/>
        <v>0306</v>
      </c>
      <c r="D10" s="1" t="s">
        <v>525</v>
      </c>
      <c r="E10" s="1" t="str">
        <f t="shared" si="1"/>
        <v>03062561000</v>
      </c>
      <c r="F10" t="e">
        <f ca="1">IF(INDEX('Dep Exp vs Acc Dep'!$2:$21,MATCH('JE - DEP EXP'!B10,'Dep Exp vs Acc Dep'!$A$2:$A$21,0),MATCH('JE - DEP EXP'!D10,'Dep Exp vs Acc Dep'!$2:$2,0)+1) &gt; 0, INDEX('Dep Exp vs Acc Dep'!$2:$21,MATCH('JE - DEP EXP'!B10,'Dep Exp vs Acc Dep'!$A$2:$A$21,0),MATCH('JE - DEP EXP'!D10,'Dep Exp vs Acc Dep'!$2:$2,0)+1),"")</f>
        <v>#NAME?</v>
      </c>
      <c r="G10" t="e">
        <f ca="1">IF(INDEX('Dep Exp vs Acc Dep'!$2:$21,MATCH('JE - DEP EXP'!B10,'Dep Exp vs Acc Dep'!$A$2:$A$21,0),MATCH('JE - DEP EXP'!D10,'Dep Exp vs Acc Dep'!$2:$2,0)+1) &lt; 0, -INDEX('Dep Exp vs Acc Dep'!$2:$21,MATCH('JE - DEP EXP'!B10,'Dep Exp vs Acc Dep'!$A$2:$A$21,0),MATCH('JE - DEP EXP'!D10,'Dep Exp vs Acc Dep'!$2:$2,0)+1),"")</f>
        <v>#NAME?</v>
      </c>
      <c r="H10" t="e">
        <f t="shared" ca="1" si="2"/>
        <v>#NAME?</v>
      </c>
    </row>
    <row r="11" spans="1:8" hidden="1">
      <c r="A11" s="8" t="e">
        <f ca="1">_xll.DBRA("RXLTM1:Account",D11,"ALIAS English")</f>
        <v>#NAME?</v>
      </c>
      <c r="B11" s="1" t="s">
        <v>11</v>
      </c>
      <c r="C11" s="1" t="str">
        <f t="shared" si="0"/>
        <v>0308</v>
      </c>
      <c r="D11" s="1" t="s">
        <v>525</v>
      </c>
      <c r="E11" s="1" t="str">
        <f t="shared" si="1"/>
        <v>03082561000</v>
      </c>
      <c r="F11" t="e">
        <f ca="1">IF(INDEX('Dep Exp vs Acc Dep'!$2:$21,MATCH('JE - DEP EXP'!B11,'Dep Exp vs Acc Dep'!$A$2:$A$21,0),MATCH('JE - DEP EXP'!D11,'Dep Exp vs Acc Dep'!$2:$2,0)+1) &gt; 0, INDEX('Dep Exp vs Acc Dep'!$2:$21,MATCH('JE - DEP EXP'!B11,'Dep Exp vs Acc Dep'!$A$2:$A$21,0),MATCH('JE - DEP EXP'!D11,'Dep Exp vs Acc Dep'!$2:$2,0)+1),"")</f>
        <v>#NAME?</v>
      </c>
      <c r="G11" t="e">
        <f ca="1">IF(INDEX('Dep Exp vs Acc Dep'!$2:$21,MATCH('JE - DEP EXP'!B11,'Dep Exp vs Acc Dep'!$A$2:$A$21,0),MATCH('JE - DEP EXP'!D11,'Dep Exp vs Acc Dep'!$2:$2,0)+1) &lt; 0, -INDEX('Dep Exp vs Acc Dep'!$2:$21,MATCH('JE - DEP EXP'!B11,'Dep Exp vs Acc Dep'!$A$2:$A$21,0),MATCH('JE - DEP EXP'!D11,'Dep Exp vs Acc Dep'!$2:$2,0)+1),"")</f>
        <v>#NAME?</v>
      </c>
      <c r="H11" t="e">
        <f t="shared" ca="1" si="2"/>
        <v>#NAME?</v>
      </c>
    </row>
    <row r="12" spans="1:8" hidden="1">
      <c r="A12" s="8" t="e">
        <f ca="1">_xll.DBRA("RXLTM1:Account",D12,"ALIAS English")</f>
        <v>#NAME?</v>
      </c>
      <c r="B12" s="1" t="s">
        <v>12</v>
      </c>
      <c r="C12" s="1" t="str">
        <f t="shared" si="0"/>
        <v>0309</v>
      </c>
      <c r="D12" s="1" t="s">
        <v>525</v>
      </c>
      <c r="E12" s="1" t="str">
        <f t="shared" si="1"/>
        <v>03092561000</v>
      </c>
      <c r="F12" t="e">
        <f ca="1">IF(INDEX('Dep Exp vs Acc Dep'!$2:$21,MATCH('JE - DEP EXP'!B12,'Dep Exp vs Acc Dep'!$A$2:$A$21,0),MATCH('JE - DEP EXP'!D12,'Dep Exp vs Acc Dep'!$2:$2,0)+1) &gt; 0, INDEX('Dep Exp vs Acc Dep'!$2:$21,MATCH('JE - DEP EXP'!B12,'Dep Exp vs Acc Dep'!$A$2:$A$21,0),MATCH('JE - DEP EXP'!D12,'Dep Exp vs Acc Dep'!$2:$2,0)+1),"")</f>
        <v>#NAME?</v>
      </c>
      <c r="G12" t="e">
        <f ca="1">IF(INDEX('Dep Exp vs Acc Dep'!$2:$21,MATCH('JE - DEP EXP'!B12,'Dep Exp vs Acc Dep'!$A$2:$A$21,0),MATCH('JE - DEP EXP'!D12,'Dep Exp vs Acc Dep'!$2:$2,0)+1) &lt; 0, -INDEX('Dep Exp vs Acc Dep'!$2:$21,MATCH('JE - DEP EXP'!B12,'Dep Exp vs Acc Dep'!$A$2:$A$21,0),MATCH('JE - DEP EXP'!D12,'Dep Exp vs Acc Dep'!$2:$2,0)+1),"")</f>
        <v>#NAME?</v>
      </c>
      <c r="H12" t="e">
        <f t="shared" ca="1" si="2"/>
        <v>#NAME?</v>
      </c>
    </row>
    <row r="13" spans="1:8" hidden="1">
      <c r="A13" s="8" t="e">
        <f ca="1">_xll.DBRA("RXLTM1:Account",D13,"ALIAS English")</f>
        <v>#NAME?</v>
      </c>
      <c r="B13" s="1" t="s">
        <v>13</v>
      </c>
      <c r="C13" s="1" t="s">
        <v>72</v>
      </c>
      <c r="D13" s="1" t="s">
        <v>525</v>
      </c>
      <c r="E13" s="1" t="str">
        <f t="shared" si="1"/>
        <v>03112561000</v>
      </c>
      <c r="F13" t="e">
        <f ca="1">IF(INDEX('Dep Exp vs Acc Dep'!$2:$21,MATCH('JE - DEP EXP'!B13,'Dep Exp vs Acc Dep'!$A$2:$A$21,0),MATCH('JE - DEP EXP'!D13,'Dep Exp vs Acc Dep'!$2:$2,0)+1) &gt; 0, INDEX('Dep Exp vs Acc Dep'!$2:$21,MATCH('JE - DEP EXP'!B13,'Dep Exp vs Acc Dep'!$A$2:$A$21,0),MATCH('JE - DEP EXP'!D13,'Dep Exp vs Acc Dep'!$2:$2,0)+1),"")</f>
        <v>#NAME?</v>
      </c>
      <c r="G13" t="e">
        <f ca="1">IF(INDEX('Dep Exp vs Acc Dep'!$2:$21,MATCH('JE - DEP EXP'!B13,'Dep Exp vs Acc Dep'!$A$2:$A$21,0),MATCH('JE - DEP EXP'!D13,'Dep Exp vs Acc Dep'!$2:$2,0)+1) &lt; 0, -INDEX('Dep Exp vs Acc Dep'!$2:$21,MATCH('JE - DEP EXP'!B13,'Dep Exp vs Acc Dep'!$A$2:$A$21,0),MATCH('JE - DEP EXP'!D13,'Dep Exp vs Acc Dep'!$2:$2,0)+1),"")</f>
        <v>#NAME?</v>
      </c>
      <c r="H13" t="e">
        <f t="shared" ca="1" si="2"/>
        <v>#NAME?</v>
      </c>
    </row>
    <row r="14" spans="1:8" hidden="1">
      <c r="A14" s="8" t="e">
        <f ca="1">_xll.DBRA("RXLTM1:Account",D14,"ALIAS English")</f>
        <v>#NAME?</v>
      </c>
      <c r="B14" s="1" t="s">
        <v>14</v>
      </c>
      <c r="C14" s="1" t="str">
        <f t="shared" si="0"/>
        <v>0321</v>
      </c>
      <c r="D14" s="1" t="s">
        <v>525</v>
      </c>
      <c r="E14" s="1" t="str">
        <f t="shared" si="1"/>
        <v>03212561000</v>
      </c>
      <c r="F14" t="e">
        <f ca="1">IF(INDEX('Dep Exp vs Acc Dep'!$2:$21,MATCH('JE - DEP EXP'!B14,'Dep Exp vs Acc Dep'!$A$2:$A$21,0),MATCH('JE - DEP EXP'!D14,'Dep Exp vs Acc Dep'!$2:$2,0)+1) &gt; 0, INDEX('Dep Exp vs Acc Dep'!$2:$21,MATCH('JE - DEP EXP'!B14,'Dep Exp vs Acc Dep'!$A$2:$A$21,0),MATCH('JE - DEP EXP'!D14,'Dep Exp vs Acc Dep'!$2:$2,0)+1),"")</f>
        <v>#NAME?</v>
      </c>
      <c r="G14" t="e">
        <f ca="1">IF(INDEX('Dep Exp vs Acc Dep'!$2:$21,MATCH('JE - DEP EXP'!B14,'Dep Exp vs Acc Dep'!$A$2:$A$21,0),MATCH('JE - DEP EXP'!D14,'Dep Exp vs Acc Dep'!$2:$2,0)+1) &lt; 0, -INDEX('Dep Exp vs Acc Dep'!$2:$21,MATCH('JE - DEP EXP'!B14,'Dep Exp vs Acc Dep'!$A$2:$A$21,0),MATCH('JE - DEP EXP'!D14,'Dep Exp vs Acc Dep'!$2:$2,0)+1),"")</f>
        <v>#NAME?</v>
      </c>
      <c r="H14" t="e">
        <f t="shared" ca="1" si="2"/>
        <v>#NAME?</v>
      </c>
    </row>
    <row r="15" spans="1:8" hidden="1">
      <c r="A15" s="8" t="e">
        <f ca="1">_xll.DBRA("RXLTM1:Account",D15,"ALIAS English")</f>
        <v>#NAME?</v>
      </c>
      <c r="B15" s="1" t="s">
        <v>15</v>
      </c>
      <c r="C15" s="1" t="str">
        <f t="shared" si="0"/>
        <v>0322</v>
      </c>
      <c r="D15" s="1" t="s">
        <v>525</v>
      </c>
      <c r="E15" s="1" t="str">
        <f t="shared" si="1"/>
        <v>03222561000</v>
      </c>
      <c r="F15" t="e">
        <f ca="1">IF(INDEX('Dep Exp vs Acc Dep'!$2:$21,MATCH('JE - DEP EXP'!B15,'Dep Exp vs Acc Dep'!$A$2:$A$21,0),MATCH('JE - DEP EXP'!D15,'Dep Exp vs Acc Dep'!$2:$2,0)+1) &gt; 0, INDEX('Dep Exp vs Acc Dep'!$2:$21,MATCH('JE - DEP EXP'!B15,'Dep Exp vs Acc Dep'!$A$2:$A$21,0),MATCH('JE - DEP EXP'!D15,'Dep Exp vs Acc Dep'!$2:$2,0)+1),"")</f>
        <v>#NAME?</v>
      </c>
      <c r="G15" t="e">
        <f ca="1">IF(INDEX('Dep Exp vs Acc Dep'!$2:$21,MATCH('JE - DEP EXP'!B15,'Dep Exp vs Acc Dep'!$A$2:$A$21,0),MATCH('JE - DEP EXP'!D15,'Dep Exp vs Acc Dep'!$2:$2,0)+1) &lt; 0, -INDEX('Dep Exp vs Acc Dep'!$2:$21,MATCH('JE - DEP EXP'!B15,'Dep Exp vs Acc Dep'!$A$2:$A$21,0),MATCH('JE - DEP EXP'!D15,'Dep Exp vs Acc Dep'!$2:$2,0)+1),"")</f>
        <v>#NAME?</v>
      </c>
      <c r="H15" t="e">
        <f t="shared" ca="1" si="2"/>
        <v>#NAME?</v>
      </c>
    </row>
    <row r="16" spans="1:8" hidden="1">
      <c r="A16" s="8" t="e">
        <f ca="1">_xll.DBRA("RXLTM1:Account",D16,"ALIAS English")</f>
        <v>#NAME?</v>
      </c>
      <c r="B16" s="1" t="s">
        <v>16</v>
      </c>
      <c r="C16" s="1" t="str">
        <f t="shared" si="0"/>
        <v>0323</v>
      </c>
      <c r="D16" s="1" t="s">
        <v>525</v>
      </c>
      <c r="E16" s="1" t="str">
        <f t="shared" si="1"/>
        <v>03232561000</v>
      </c>
      <c r="F16" t="e">
        <f ca="1">IF(INDEX('Dep Exp vs Acc Dep'!$2:$21,MATCH('JE - DEP EXP'!B16,'Dep Exp vs Acc Dep'!$A$2:$A$21,0),MATCH('JE - DEP EXP'!D16,'Dep Exp vs Acc Dep'!$2:$2,0)+1) &gt; 0, INDEX('Dep Exp vs Acc Dep'!$2:$21,MATCH('JE - DEP EXP'!B16,'Dep Exp vs Acc Dep'!$A$2:$A$21,0),MATCH('JE - DEP EXP'!D16,'Dep Exp vs Acc Dep'!$2:$2,0)+1),"")</f>
        <v>#NAME?</v>
      </c>
      <c r="G16" t="e">
        <f ca="1">IF(INDEX('Dep Exp vs Acc Dep'!$2:$21,MATCH('JE - DEP EXP'!B16,'Dep Exp vs Acc Dep'!$A$2:$A$21,0),MATCH('JE - DEP EXP'!D16,'Dep Exp vs Acc Dep'!$2:$2,0)+1) &lt; 0, -INDEX('Dep Exp vs Acc Dep'!$2:$21,MATCH('JE - DEP EXP'!B16,'Dep Exp vs Acc Dep'!$A$2:$A$21,0),MATCH('JE - DEP EXP'!D16,'Dep Exp vs Acc Dep'!$2:$2,0)+1),"")</f>
        <v>#NAME?</v>
      </c>
      <c r="H16" t="e">
        <f t="shared" ca="1" si="2"/>
        <v>#NAME?</v>
      </c>
    </row>
    <row r="17" spans="1:8" hidden="1">
      <c r="A17" s="8" t="e">
        <f ca="1">_xll.DBRA("RXLTM1:Account",D17,"ALIAS English")</f>
        <v>#NAME?</v>
      </c>
      <c r="B17" s="1" t="s">
        <v>17</v>
      </c>
      <c r="C17" s="1" t="str">
        <f t="shared" si="0"/>
        <v>0324</v>
      </c>
      <c r="D17" s="1" t="s">
        <v>525</v>
      </c>
      <c r="E17" s="1" t="str">
        <f t="shared" si="1"/>
        <v>03242561000</v>
      </c>
      <c r="F17" t="e">
        <f ca="1">IF(INDEX('Dep Exp vs Acc Dep'!$2:$21,MATCH('JE - DEP EXP'!B17,'Dep Exp vs Acc Dep'!$A$2:$A$21,0),MATCH('JE - DEP EXP'!D17,'Dep Exp vs Acc Dep'!$2:$2,0)+1) &gt; 0, INDEX('Dep Exp vs Acc Dep'!$2:$21,MATCH('JE - DEP EXP'!B17,'Dep Exp vs Acc Dep'!$A$2:$A$21,0),MATCH('JE - DEP EXP'!D17,'Dep Exp vs Acc Dep'!$2:$2,0)+1),"")</f>
        <v>#NAME?</v>
      </c>
      <c r="G17" t="e">
        <f ca="1">IF(INDEX('Dep Exp vs Acc Dep'!$2:$21,MATCH('JE - DEP EXP'!B17,'Dep Exp vs Acc Dep'!$A$2:$A$21,0),MATCH('JE - DEP EXP'!D17,'Dep Exp vs Acc Dep'!$2:$2,0)+1) &lt; 0, -INDEX('Dep Exp vs Acc Dep'!$2:$21,MATCH('JE - DEP EXP'!B17,'Dep Exp vs Acc Dep'!$A$2:$A$21,0),MATCH('JE - DEP EXP'!D17,'Dep Exp vs Acc Dep'!$2:$2,0)+1),"")</f>
        <v>#NAME?</v>
      </c>
      <c r="H17" t="e">
        <f t="shared" ca="1" si="2"/>
        <v>#NAME?</v>
      </c>
    </row>
    <row r="18" spans="1:8" hidden="1">
      <c r="A18" s="8" t="e">
        <f ca="1">_xll.DBRA("RXLTM1:Account",D18,"ALIAS English")</f>
        <v>#NAME?</v>
      </c>
      <c r="B18" s="1" t="s">
        <v>18</v>
      </c>
      <c r="C18" s="1" t="str">
        <f t="shared" si="0"/>
        <v>0325</v>
      </c>
      <c r="D18" s="1" t="s">
        <v>525</v>
      </c>
      <c r="E18" s="1" t="str">
        <f t="shared" si="1"/>
        <v>03252561000</v>
      </c>
      <c r="F18" t="e">
        <f ca="1">IF(INDEX('Dep Exp vs Acc Dep'!$2:$21,MATCH('JE - DEP EXP'!B18,'Dep Exp vs Acc Dep'!$A$2:$A$21,0),MATCH('JE - DEP EXP'!D18,'Dep Exp vs Acc Dep'!$2:$2,0)+1) &gt; 0, INDEX('Dep Exp vs Acc Dep'!$2:$21,MATCH('JE - DEP EXP'!B18,'Dep Exp vs Acc Dep'!$A$2:$A$21,0),MATCH('JE - DEP EXP'!D18,'Dep Exp vs Acc Dep'!$2:$2,0)+1),"")</f>
        <v>#NAME?</v>
      </c>
      <c r="G18" t="e">
        <f ca="1">IF(INDEX('Dep Exp vs Acc Dep'!$2:$21,MATCH('JE - DEP EXP'!B18,'Dep Exp vs Acc Dep'!$A$2:$A$21,0),MATCH('JE - DEP EXP'!D18,'Dep Exp vs Acc Dep'!$2:$2,0)+1) &lt; 0, -INDEX('Dep Exp vs Acc Dep'!$2:$21,MATCH('JE - DEP EXP'!B18,'Dep Exp vs Acc Dep'!$A$2:$A$21,0),MATCH('JE - DEP EXP'!D18,'Dep Exp vs Acc Dep'!$2:$2,0)+1),"")</f>
        <v>#NAME?</v>
      </c>
      <c r="H18" t="e">
        <f t="shared" ca="1" si="2"/>
        <v>#NAME?</v>
      </c>
    </row>
    <row r="19" spans="1:8">
      <c r="A19" s="8" t="e">
        <f ca="1">_xll.DBRA("RXLTM1:Account",D19,"ALIAS English")</f>
        <v>#NAME?</v>
      </c>
      <c r="B19" s="1" t="s">
        <v>19</v>
      </c>
      <c r="C19" s="1" t="str">
        <f t="shared" si="0"/>
        <v>0326</v>
      </c>
      <c r="D19" s="1" t="s">
        <v>525</v>
      </c>
      <c r="E19" s="1" t="str">
        <f t="shared" si="1"/>
        <v>03262561000</v>
      </c>
      <c r="F19" t="e">
        <f ca="1">IF(INDEX('Dep Exp vs Acc Dep'!$2:$21,MATCH('JE - DEP EXP'!B19,'Dep Exp vs Acc Dep'!$A$2:$A$21,0),MATCH('JE - DEP EXP'!D19,'Dep Exp vs Acc Dep'!$2:$2,0)+1) &gt; 0, INDEX('Dep Exp vs Acc Dep'!$2:$21,MATCH('JE - DEP EXP'!B19,'Dep Exp vs Acc Dep'!$A$2:$A$21,0),MATCH('JE - DEP EXP'!D19,'Dep Exp vs Acc Dep'!$2:$2,0)+1),"")</f>
        <v>#NAME?</v>
      </c>
      <c r="G19" t="e">
        <f ca="1">IF(INDEX('Dep Exp vs Acc Dep'!$2:$21,MATCH('JE - DEP EXP'!B19,'Dep Exp vs Acc Dep'!$A$2:$A$21,0),MATCH('JE - DEP EXP'!D19,'Dep Exp vs Acc Dep'!$2:$2,0)+1) &lt; 0, -INDEX('Dep Exp vs Acc Dep'!$2:$21,MATCH('JE - DEP EXP'!B19,'Dep Exp vs Acc Dep'!$A$2:$A$21,0),MATCH('JE - DEP EXP'!D19,'Dep Exp vs Acc Dep'!$2:$2,0)+1),"")</f>
        <v>#NAME?</v>
      </c>
      <c r="H19" t="e">
        <f t="shared" ca="1" si="2"/>
        <v>#NAME?</v>
      </c>
    </row>
    <row r="20" spans="1:8" hidden="1">
      <c r="A20" s="8" t="e">
        <f ca="1">_xll.DBRA("RXLTM1:Account",D20,"ALIAS English")</f>
        <v>#NAME?</v>
      </c>
      <c r="B20" s="1" t="s">
        <v>20</v>
      </c>
      <c r="C20" s="1" t="str">
        <f t="shared" si="0"/>
        <v>0328</v>
      </c>
      <c r="D20" s="1" t="s">
        <v>525</v>
      </c>
      <c r="E20" s="1" t="str">
        <f t="shared" si="1"/>
        <v>03282561000</v>
      </c>
      <c r="F20" t="e">
        <f ca="1">IF(INDEX('Dep Exp vs Acc Dep'!$2:$21,MATCH('JE - DEP EXP'!B20,'Dep Exp vs Acc Dep'!$A$2:$A$21,0),MATCH('JE - DEP EXP'!D20,'Dep Exp vs Acc Dep'!$2:$2,0)+1) &gt; 0, INDEX('Dep Exp vs Acc Dep'!$2:$21,MATCH('JE - DEP EXP'!B20,'Dep Exp vs Acc Dep'!$A$2:$A$21,0),MATCH('JE - DEP EXP'!D20,'Dep Exp vs Acc Dep'!$2:$2,0)+1),"")</f>
        <v>#NAME?</v>
      </c>
      <c r="G20" t="e">
        <f ca="1">IF(INDEX('Dep Exp vs Acc Dep'!$2:$21,MATCH('JE - DEP EXP'!B20,'Dep Exp vs Acc Dep'!$A$2:$A$21,0),MATCH('JE - DEP EXP'!D20,'Dep Exp vs Acc Dep'!$2:$2,0)+1) &lt; 0, -INDEX('Dep Exp vs Acc Dep'!$2:$21,MATCH('JE - DEP EXP'!B20,'Dep Exp vs Acc Dep'!$A$2:$A$21,0),MATCH('JE - DEP EXP'!D20,'Dep Exp vs Acc Dep'!$2:$2,0)+1),"")</f>
        <v>#NAME?</v>
      </c>
      <c r="H20" t="e">
        <f t="shared" ca="1" si="2"/>
        <v>#NAME?</v>
      </c>
    </row>
    <row r="21" spans="1:8" hidden="1">
      <c r="A21" s="8" t="e">
        <f ca="1">_xll.DBRA("RXLTM1:Account",D21,"ALIAS English")</f>
        <v>#NAME?</v>
      </c>
      <c r="B21" s="1" t="s">
        <v>21</v>
      </c>
      <c r="C21" s="1" t="str">
        <f t="shared" si="0"/>
        <v>0329</v>
      </c>
      <c r="D21" s="1" t="s">
        <v>525</v>
      </c>
      <c r="E21" s="1" t="str">
        <f t="shared" si="1"/>
        <v>03292561000</v>
      </c>
      <c r="F21" t="e">
        <f ca="1">IF(INDEX('Dep Exp vs Acc Dep'!$2:$21,MATCH('JE - DEP EXP'!B21,'Dep Exp vs Acc Dep'!$A$2:$A$21,0),MATCH('JE - DEP EXP'!D21,'Dep Exp vs Acc Dep'!$2:$2,0)+1) &gt; 0, INDEX('Dep Exp vs Acc Dep'!$2:$21,MATCH('JE - DEP EXP'!B21,'Dep Exp vs Acc Dep'!$A$2:$A$21,0),MATCH('JE - DEP EXP'!D21,'Dep Exp vs Acc Dep'!$2:$2,0)+1),"")</f>
        <v>#NAME?</v>
      </c>
      <c r="G21" t="e">
        <f ca="1">IF(INDEX('Dep Exp vs Acc Dep'!$2:$21,MATCH('JE - DEP EXP'!B21,'Dep Exp vs Acc Dep'!$A$2:$A$21,0),MATCH('JE - DEP EXP'!D21,'Dep Exp vs Acc Dep'!$2:$2,0)+1) &lt; 0, -INDEX('Dep Exp vs Acc Dep'!$2:$21,MATCH('JE - DEP EXP'!B21,'Dep Exp vs Acc Dep'!$A$2:$A$21,0),MATCH('JE - DEP EXP'!D21,'Dep Exp vs Acc Dep'!$2:$2,0)+1),"")</f>
        <v>#NAME?</v>
      </c>
      <c r="H21" t="e">
        <f t="shared" ca="1" si="2"/>
        <v>#NAME?</v>
      </c>
    </row>
    <row r="22" spans="1:8" hidden="1">
      <c r="A22" s="8" t="e">
        <f ca="1">_xll.DBRA("RXLTM1:Account",D22,"ALIAS English")</f>
        <v>#NAME?</v>
      </c>
      <c r="B22" s="1" t="s">
        <v>22</v>
      </c>
      <c r="C22" s="1" t="str">
        <f t="shared" si="0"/>
        <v>0330</v>
      </c>
      <c r="D22" s="1" t="s">
        <v>525</v>
      </c>
      <c r="E22" s="1" t="str">
        <f t="shared" si="1"/>
        <v>03302561000</v>
      </c>
      <c r="F22" t="e">
        <f ca="1">IF(INDEX('Dep Exp vs Acc Dep'!$2:$21,MATCH('JE - DEP EXP'!B22,'Dep Exp vs Acc Dep'!$A$2:$A$21,0),MATCH('JE - DEP EXP'!D22,'Dep Exp vs Acc Dep'!$2:$2,0)+1) &gt; 0, INDEX('Dep Exp vs Acc Dep'!$2:$21,MATCH('JE - DEP EXP'!B22,'Dep Exp vs Acc Dep'!$A$2:$A$21,0),MATCH('JE - DEP EXP'!D22,'Dep Exp vs Acc Dep'!$2:$2,0)+1),"")</f>
        <v>#NAME?</v>
      </c>
      <c r="G22" t="e">
        <f ca="1">IF(INDEX('Dep Exp vs Acc Dep'!$2:$21,MATCH('JE - DEP EXP'!B22,'Dep Exp vs Acc Dep'!$A$2:$A$21,0),MATCH('JE - DEP EXP'!D22,'Dep Exp vs Acc Dep'!$2:$2,0)+1) &lt; 0, -INDEX('Dep Exp vs Acc Dep'!$2:$21,MATCH('JE - DEP EXP'!B22,'Dep Exp vs Acc Dep'!$A$2:$A$21,0),MATCH('JE - DEP EXP'!D22,'Dep Exp vs Acc Dep'!$2:$2,0)+1),"")</f>
        <v>#NAME?</v>
      </c>
      <c r="H22" t="e">
        <f t="shared" ca="1" si="2"/>
        <v>#NAME?</v>
      </c>
    </row>
    <row r="23" spans="1:8" hidden="1">
      <c r="H23" t="str">
        <f t="shared" si="2"/>
        <v>EMPTY</v>
      </c>
    </row>
    <row r="24" spans="1:8" hidden="1">
      <c r="A24" s="8" t="e">
        <f ca="1">_xll.DBRA("RXLTM1:Account",D24,"ALIAS English")</f>
        <v>#NAME?</v>
      </c>
      <c r="B24" s="1" t="s">
        <v>6</v>
      </c>
      <c r="C24" s="1" t="str">
        <f>LEFT(B24,4)</f>
        <v>0301</v>
      </c>
      <c r="D24" s="1" t="s">
        <v>526</v>
      </c>
      <c r="E24" s="1" t="str">
        <f>LEFT(C24,4)&amp;"2"&amp;D24&amp;"00"</f>
        <v>03012562000</v>
      </c>
      <c r="F24" t="e">
        <f ca="1">IF(INDEX('Dep Exp vs Acc Dep'!$2:$21,MATCH('JE - DEP EXP'!B24,'Dep Exp vs Acc Dep'!$A$2:$A$21,0),MATCH('JE - DEP EXP'!D24,'Dep Exp vs Acc Dep'!$2:$2,0)+1) &gt; 0, INDEX('Dep Exp vs Acc Dep'!$2:$21,MATCH('JE - DEP EXP'!B24,'Dep Exp vs Acc Dep'!$A$2:$A$21,0),MATCH('JE - DEP EXP'!D24,'Dep Exp vs Acc Dep'!$2:$2,0)+1),"")</f>
        <v>#NAME?</v>
      </c>
      <c r="G24" t="e">
        <f ca="1">IF(INDEX('Dep Exp vs Acc Dep'!$2:$21,MATCH('JE - DEP EXP'!B24,'Dep Exp vs Acc Dep'!$A$2:$A$21,0),MATCH('JE - DEP EXP'!D24,'Dep Exp vs Acc Dep'!$2:$2,0)+1) &lt; 0, -INDEX('Dep Exp vs Acc Dep'!$2:$21,MATCH('JE - DEP EXP'!B24,'Dep Exp vs Acc Dep'!$A$2:$A$21,0),MATCH('JE - DEP EXP'!D24,'Dep Exp vs Acc Dep'!$2:$2,0)+1),"")</f>
        <v>#NAME?</v>
      </c>
      <c r="H24" t="e">
        <f t="shared" ca="1" si="2"/>
        <v>#NAME?</v>
      </c>
    </row>
    <row r="25" spans="1:8" hidden="1">
      <c r="A25" s="8" t="e">
        <f ca="1">_xll.DBRA("RXLTM1:Account",D25,"ALIAS English")</f>
        <v>#NAME?</v>
      </c>
      <c r="B25" s="1" t="s">
        <v>23</v>
      </c>
      <c r="C25" s="1" t="str">
        <f t="shared" ref="C25:C31" si="3">LEFT(B25,4)</f>
        <v>0302</v>
      </c>
      <c r="D25" s="1" t="s">
        <v>526</v>
      </c>
      <c r="E25" s="1" t="str">
        <f t="shared" ref="E25:E41" si="4">LEFT(C25,4)&amp;"2"&amp;D25&amp;"00"</f>
        <v>03022562000</v>
      </c>
      <c r="F25" t="e">
        <f ca="1">IF(INDEX('Dep Exp vs Acc Dep'!$2:$21,MATCH('JE - DEP EXP'!B25,'Dep Exp vs Acc Dep'!$A$2:$A$21,0),MATCH('JE - DEP EXP'!D25,'Dep Exp vs Acc Dep'!$2:$2,0)+1) &gt; 0, INDEX('Dep Exp vs Acc Dep'!$2:$21,MATCH('JE - DEP EXP'!B25,'Dep Exp vs Acc Dep'!$A$2:$A$21,0),MATCH('JE - DEP EXP'!D25,'Dep Exp vs Acc Dep'!$2:$2,0)+1),"")</f>
        <v>#NAME?</v>
      </c>
      <c r="G25" t="e">
        <f ca="1">IF(INDEX('Dep Exp vs Acc Dep'!$2:$21,MATCH('JE - DEP EXP'!B25,'Dep Exp vs Acc Dep'!$A$2:$A$21,0),MATCH('JE - DEP EXP'!D25,'Dep Exp vs Acc Dep'!$2:$2,0)+1) &lt; 0, -INDEX('Dep Exp vs Acc Dep'!$2:$21,MATCH('JE - DEP EXP'!B25,'Dep Exp vs Acc Dep'!$A$2:$A$21,0),MATCH('JE - DEP EXP'!D25,'Dep Exp vs Acc Dep'!$2:$2,0)+1),"")</f>
        <v>#NAME?</v>
      </c>
      <c r="H25" t="e">
        <f t="shared" ca="1" si="2"/>
        <v>#NAME?</v>
      </c>
    </row>
    <row r="26" spans="1:8" hidden="1">
      <c r="A26" s="8" t="e">
        <f ca="1">_xll.DBRA("RXLTM1:Account",D26,"ALIAS English")</f>
        <v>#NAME?</v>
      </c>
      <c r="B26" s="1" t="s">
        <v>7</v>
      </c>
      <c r="C26" s="1" t="str">
        <f t="shared" si="3"/>
        <v>0303</v>
      </c>
      <c r="D26" s="1" t="s">
        <v>526</v>
      </c>
      <c r="E26" s="1" t="str">
        <f t="shared" si="4"/>
        <v>03032562000</v>
      </c>
      <c r="F26" t="e">
        <f ca="1">IF(INDEX('Dep Exp vs Acc Dep'!$2:$21,MATCH('JE - DEP EXP'!B26,'Dep Exp vs Acc Dep'!$A$2:$A$21,0),MATCH('JE - DEP EXP'!D26,'Dep Exp vs Acc Dep'!$2:$2,0)+1) &gt; 0, INDEX('Dep Exp vs Acc Dep'!$2:$21,MATCH('JE - DEP EXP'!B26,'Dep Exp vs Acc Dep'!$A$2:$A$21,0),MATCH('JE - DEP EXP'!D26,'Dep Exp vs Acc Dep'!$2:$2,0)+1),"")</f>
        <v>#NAME?</v>
      </c>
      <c r="G26" t="e">
        <f ca="1">IF(INDEX('Dep Exp vs Acc Dep'!$2:$21,MATCH('JE - DEP EXP'!B26,'Dep Exp vs Acc Dep'!$A$2:$A$21,0),MATCH('JE - DEP EXP'!D26,'Dep Exp vs Acc Dep'!$2:$2,0)+1) &lt; 0, -INDEX('Dep Exp vs Acc Dep'!$2:$21,MATCH('JE - DEP EXP'!B26,'Dep Exp vs Acc Dep'!$A$2:$A$21,0),MATCH('JE - DEP EXP'!D26,'Dep Exp vs Acc Dep'!$2:$2,0)+1),"")</f>
        <v>#NAME?</v>
      </c>
      <c r="H26" t="e">
        <f t="shared" ca="1" si="2"/>
        <v>#NAME?</v>
      </c>
    </row>
    <row r="27" spans="1:8" hidden="1">
      <c r="A27" s="8" t="e">
        <f ca="1">_xll.DBRA("RXLTM1:Account",D27,"ALIAS English")</f>
        <v>#NAME?</v>
      </c>
      <c r="B27" s="1" t="s">
        <v>8</v>
      </c>
      <c r="C27" s="1" t="str">
        <f t="shared" si="3"/>
        <v>0304</v>
      </c>
      <c r="D27" s="1" t="s">
        <v>526</v>
      </c>
      <c r="E27" s="1" t="str">
        <f t="shared" si="4"/>
        <v>03042562000</v>
      </c>
      <c r="F27" t="e">
        <f ca="1">IF(INDEX('Dep Exp vs Acc Dep'!$2:$21,MATCH('JE - DEP EXP'!B27,'Dep Exp vs Acc Dep'!$A$2:$A$21,0),MATCH('JE - DEP EXP'!D27,'Dep Exp vs Acc Dep'!$2:$2,0)+1) &gt; 0, INDEX('Dep Exp vs Acc Dep'!$2:$21,MATCH('JE - DEP EXP'!B27,'Dep Exp vs Acc Dep'!$A$2:$A$21,0),MATCH('JE - DEP EXP'!D27,'Dep Exp vs Acc Dep'!$2:$2,0)+1),"")</f>
        <v>#NAME?</v>
      </c>
      <c r="G27" t="e">
        <f ca="1">IF(INDEX('Dep Exp vs Acc Dep'!$2:$21,MATCH('JE - DEP EXP'!B27,'Dep Exp vs Acc Dep'!$A$2:$A$21,0),MATCH('JE - DEP EXP'!D27,'Dep Exp vs Acc Dep'!$2:$2,0)+1) &lt; 0, -INDEX('Dep Exp vs Acc Dep'!$2:$21,MATCH('JE - DEP EXP'!B27,'Dep Exp vs Acc Dep'!$A$2:$A$21,0),MATCH('JE - DEP EXP'!D27,'Dep Exp vs Acc Dep'!$2:$2,0)+1),"")</f>
        <v>#NAME?</v>
      </c>
      <c r="H27" t="e">
        <f t="shared" ca="1" si="2"/>
        <v>#NAME?</v>
      </c>
    </row>
    <row r="28" spans="1:8" hidden="1">
      <c r="A28" s="8" t="e">
        <f ca="1">_xll.DBRA("RXLTM1:Account",D28,"ALIAS English")</f>
        <v>#NAME?</v>
      </c>
      <c r="B28" s="1" t="s">
        <v>9</v>
      </c>
      <c r="C28" s="1" t="str">
        <f t="shared" si="3"/>
        <v>0305</v>
      </c>
      <c r="D28" s="1" t="s">
        <v>526</v>
      </c>
      <c r="E28" s="1" t="str">
        <f t="shared" si="4"/>
        <v>03052562000</v>
      </c>
      <c r="F28" t="e">
        <f ca="1">IF(INDEX('Dep Exp vs Acc Dep'!$2:$21,MATCH('JE - DEP EXP'!B28,'Dep Exp vs Acc Dep'!$A$2:$A$21,0),MATCH('JE - DEP EXP'!D28,'Dep Exp vs Acc Dep'!$2:$2,0)+1) &gt; 0, INDEX('Dep Exp vs Acc Dep'!$2:$21,MATCH('JE - DEP EXP'!B28,'Dep Exp vs Acc Dep'!$A$2:$A$21,0),MATCH('JE - DEP EXP'!D28,'Dep Exp vs Acc Dep'!$2:$2,0)+1),"")</f>
        <v>#NAME?</v>
      </c>
      <c r="G28" t="e">
        <f ca="1">IF(INDEX('Dep Exp vs Acc Dep'!$2:$21,MATCH('JE - DEP EXP'!B28,'Dep Exp vs Acc Dep'!$A$2:$A$21,0),MATCH('JE - DEP EXP'!D28,'Dep Exp vs Acc Dep'!$2:$2,0)+1) &lt; 0, -INDEX('Dep Exp vs Acc Dep'!$2:$21,MATCH('JE - DEP EXP'!B28,'Dep Exp vs Acc Dep'!$A$2:$A$21,0),MATCH('JE - DEP EXP'!D28,'Dep Exp vs Acc Dep'!$2:$2,0)+1),"")</f>
        <v>#NAME?</v>
      </c>
      <c r="H28" t="e">
        <f t="shared" ca="1" si="2"/>
        <v>#NAME?</v>
      </c>
    </row>
    <row r="29" spans="1:8" hidden="1">
      <c r="A29" s="8" t="e">
        <f ca="1">_xll.DBRA("RXLTM1:Account",D29,"ALIAS English")</f>
        <v>#NAME?</v>
      </c>
      <c r="B29" s="1" t="s">
        <v>10</v>
      </c>
      <c r="C29" s="1" t="str">
        <f t="shared" si="3"/>
        <v>0306</v>
      </c>
      <c r="D29" s="1" t="s">
        <v>526</v>
      </c>
      <c r="E29" s="1" t="str">
        <f t="shared" si="4"/>
        <v>03062562000</v>
      </c>
      <c r="F29" t="e">
        <f ca="1">IF(INDEX('Dep Exp vs Acc Dep'!$2:$21,MATCH('JE - DEP EXP'!B29,'Dep Exp vs Acc Dep'!$A$2:$A$21,0),MATCH('JE - DEP EXP'!D29,'Dep Exp vs Acc Dep'!$2:$2,0)+1) &gt; 0, INDEX('Dep Exp vs Acc Dep'!$2:$21,MATCH('JE - DEP EXP'!B29,'Dep Exp vs Acc Dep'!$A$2:$A$21,0),MATCH('JE - DEP EXP'!D29,'Dep Exp vs Acc Dep'!$2:$2,0)+1),"")</f>
        <v>#NAME?</v>
      </c>
      <c r="G29" t="e">
        <f ca="1">IF(INDEX('Dep Exp vs Acc Dep'!$2:$21,MATCH('JE - DEP EXP'!B29,'Dep Exp vs Acc Dep'!$A$2:$A$21,0),MATCH('JE - DEP EXP'!D29,'Dep Exp vs Acc Dep'!$2:$2,0)+1) &lt; 0, -INDEX('Dep Exp vs Acc Dep'!$2:$21,MATCH('JE - DEP EXP'!B29,'Dep Exp vs Acc Dep'!$A$2:$A$21,0),MATCH('JE - DEP EXP'!D29,'Dep Exp vs Acc Dep'!$2:$2,0)+1),"")</f>
        <v>#NAME?</v>
      </c>
      <c r="H29" t="e">
        <f t="shared" ca="1" si="2"/>
        <v>#NAME?</v>
      </c>
    </row>
    <row r="30" spans="1:8" hidden="1">
      <c r="A30" s="8" t="e">
        <f ca="1">_xll.DBRA("RXLTM1:Account",D30,"ALIAS English")</f>
        <v>#NAME?</v>
      </c>
      <c r="B30" s="1" t="s">
        <v>11</v>
      </c>
      <c r="C30" s="1" t="str">
        <f t="shared" si="3"/>
        <v>0308</v>
      </c>
      <c r="D30" s="1" t="s">
        <v>526</v>
      </c>
      <c r="E30" s="1" t="str">
        <f t="shared" si="4"/>
        <v>03082562000</v>
      </c>
      <c r="F30" t="e">
        <f ca="1">IF(INDEX('Dep Exp vs Acc Dep'!$2:$21,MATCH('JE - DEP EXP'!B30,'Dep Exp vs Acc Dep'!$A$2:$A$21,0),MATCH('JE - DEP EXP'!D30,'Dep Exp vs Acc Dep'!$2:$2,0)+1) &gt; 0, INDEX('Dep Exp vs Acc Dep'!$2:$21,MATCH('JE - DEP EXP'!B30,'Dep Exp vs Acc Dep'!$A$2:$A$21,0),MATCH('JE - DEP EXP'!D30,'Dep Exp vs Acc Dep'!$2:$2,0)+1),"")</f>
        <v>#NAME?</v>
      </c>
      <c r="G30" t="e">
        <f ca="1">IF(INDEX('Dep Exp vs Acc Dep'!$2:$21,MATCH('JE - DEP EXP'!B30,'Dep Exp vs Acc Dep'!$A$2:$A$21,0),MATCH('JE - DEP EXP'!D30,'Dep Exp vs Acc Dep'!$2:$2,0)+1) &lt; 0, -INDEX('Dep Exp vs Acc Dep'!$2:$21,MATCH('JE - DEP EXP'!B30,'Dep Exp vs Acc Dep'!$A$2:$A$21,0),MATCH('JE - DEP EXP'!D30,'Dep Exp vs Acc Dep'!$2:$2,0)+1),"")</f>
        <v>#NAME?</v>
      </c>
      <c r="H30" t="e">
        <f t="shared" ca="1" si="2"/>
        <v>#NAME?</v>
      </c>
    </row>
    <row r="31" spans="1:8" hidden="1">
      <c r="A31" s="8" t="e">
        <f ca="1">_xll.DBRA("RXLTM1:Account",D31,"ALIAS English")</f>
        <v>#NAME?</v>
      </c>
      <c r="B31" s="1" t="s">
        <v>12</v>
      </c>
      <c r="C31" s="1" t="str">
        <f t="shared" si="3"/>
        <v>0309</v>
      </c>
      <c r="D31" s="1" t="s">
        <v>526</v>
      </c>
      <c r="E31" s="1" t="str">
        <f t="shared" si="4"/>
        <v>03092562000</v>
      </c>
      <c r="F31" t="e">
        <f ca="1">IF(INDEX('Dep Exp vs Acc Dep'!$2:$21,MATCH('JE - DEP EXP'!B31,'Dep Exp vs Acc Dep'!$A$2:$A$21,0),MATCH('JE - DEP EXP'!D31,'Dep Exp vs Acc Dep'!$2:$2,0)+1) &gt; 0, INDEX('Dep Exp vs Acc Dep'!$2:$21,MATCH('JE - DEP EXP'!B31,'Dep Exp vs Acc Dep'!$A$2:$A$21,0),MATCH('JE - DEP EXP'!D31,'Dep Exp vs Acc Dep'!$2:$2,0)+1),"")</f>
        <v>#NAME?</v>
      </c>
      <c r="G31" t="e">
        <f ca="1">IF(INDEX('Dep Exp vs Acc Dep'!$2:$21,MATCH('JE - DEP EXP'!B31,'Dep Exp vs Acc Dep'!$A$2:$A$21,0),MATCH('JE - DEP EXP'!D31,'Dep Exp vs Acc Dep'!$2:$2,0)+1) &lt; 0, -INDEX('Dep Exp vs Acc Dep'!$2:$21,MATCH('JE - DEP EXP'!B31,'Dep Exp vs Acc Dep'!$A$2:$A$21,0),MATCH('JE - DEP EXP'!D31,'Dep Exp vs Acc Dep'!$2:$2,0)+1),"")</f>
        <v>#NAME?</v>
      </c>
      <c r="H31" t="e">
        <f t="shared" ca="1" si="2"/>
        <v>#NAME?</v>
      </c>
    </row>
    <row r="32" spans="1:8" hidden="1">
      <c r="A32" s="8" t="e">
        <f ca="1">_xll.DBRA("RXLTM1:Account",D32,"ALIAS English")</f>
        <v>#NAME?</v>
      </c>
      <c r="B32" s="1" t="s">
        <v>13</v>
      </c>
      <c r="C32" s="1" t="s">
        <v>72</v>
      </c>
      <c r="D32" s="1" t="s">
        <v>526</v>
      </c>
      <c r="E32" s="1" t="str">
        <f t="shared" si="4"/>
        <v>03112562000</v>
      </c>
      <c r="F32" t="e">
        <f ca="1">IF(INDEX('Dep Exp vs Acc Dep'!$2:$21,MATCH('JE - DEP EXP'!B32,'Dep Exp vs Acc Dep'!$A$2:$A$21,0),MATCH('JE - DEP EXP'!D32,'Dep Exp vs Acc Dep'!$2:$2,0)+1) &gt; 0, INDEX('Dep Exp vs Acc Dep'!$2:$21,MATCH('JE - DEP EXP'!B32,'Dep Exp vs Acc Dep'!$A$2:$A$21,0),MATCH('JE - DEP EXP'!D32,'Dep Exp vs Acc Dep'!$2:$2,0)+1),"")</f>
        <v>#NAME?</v>
      </c>
      <c r="G32" t="e">
        <f ca="1">IF(INDEX('Dep Exp vs Acc Dep'!$2:$21,MATCH('JE - DEP EXP'!B32,'Dep Exp vs Acc Dep'!$A$2:$A$21,0),MATCH('JE - DEP EXP'!D32,'Dep Exp vs Acc Dep'!$2:$2,0)+1) &lt; 0, -INDEX('Dep Exp vs Acc Dep'!$2:$21,MATCH('JE - DEP EXP'!B32,'Dep Exp vs Acc Dep'!$A$2:$A$21,0),MATCH('JE - DEP EXP'!D32,'Dep Exp vs Acc Dep'!$2:$2,0)+1),"")</f>
        <v>#NAME?</v>
      </c>
      <c r="H32" t="e">
        <f t="shared" ca="1" si="2"/>
        <v>#NAME?</v>
      </c>
    </row>
    <row r="33" spans="1:8" hidden="1">
      <c r="A33" s="8" t="e">
        <f ca="1">_xll.DBRA("RXLTM1:Account",D33,"ALIAS English")</f>
        <v>#NAME?</v>
      </c>
      <c r="B33" s="1" t="s">
        <v>14</v>
      </c>
      <c r="C33" s="1" t="str">
        <f t="shared" ref="C33:C41" si="5">LEFT(B33,4)</f>
        <v>0321</v>
      </c>
      <c r="D33" s="1" t="s">
        <v>526</v>
      </c>
      <c r="E33" s="1" t="str">
        <f t="shared" si="4"/>
        <v>03212562000</v>
      </c>
      <c r="F33" t="e">
        <f ca="1">IF(INDEX('Dep Exp vs Acc Dep'!$2:$21,MATCH('JE - DEP EXP'!B33,'Dep Exp vs Acc Dep'!$A$2:$A$21,0),MATCH('JE - DEP EXP'!D33,'Dep Exp vs Acc Dep'!$2:$2,0)+1) &gt; 0, INDEX('Dep Exp vs Acc Dep'!$2:$21,MATCH('JE - DEP EXP'!B33,'Dep Exp vs Acc Dep'!$A$2:$A$21,0),MATCH('JE - DEP EXP'!D33,'Dep Exp vs Acc Dep'!$2:$2,0)+1),"")</f>
        <v>#NAME?</v>
      </c>
      <c r="G33" t="e">
        <f ca="1">IF(INDEX('Dep Exp vs Acc Dep'!$2:$21,MATCH('JE - DEP EXP'!B33,'Dep Exp vs Acc Dep'!$A$2:$A$21,0),MATCH('JE - DEP EXP'!D33,'Dep Exp vs Acc Dep'!$2:$2,0)+1) &lt; 0, -INDEX('Dep Exp vs Acc Dep'!$2:$21,MATCH('JE - DEP EXP'!B33,'Dep Exp vs Acc Dep'!$A$2:$A$21,0),MATCH('JE - DEP EXP'!D33,'Dep Exp vs Acc Dep'!$2:$2,0)+1),"")</f>
        <v>#NAME?</v>
      </c>
      <c r="H33" t="e">
        <f t="shared" ca="1" si="2"/>
        <v>#NAME?</v>
      </c>
    </row>
    <row r="34" spans="1:8" hidden="1">
      <c r="A34" s="8" t="e">
        <f ca="1">_xll.DBRA("RXLTM1:Account",D34,"ALIAS English")</f>
        <v>#NAME?</v>
      </c>
      <c r="B34" s="1" t="s">
        <v>15</v>
      </c>
      <c r="C34" s="1" t="str">
        <f t="shared" si="5"/>
        <v>0322</v>
      </c>
      <c r="D34" s="1" t="s">
        <v>526</v>
      </c>
      <c r="E34" s="1" t="str">
        <f t="shared" si="4"/>
        <v>03222562000</v>
      </c>
      <c r="F34" t="e">
        <f ca="1">IF(INDEX('Dep Exp vs Acc Dep'!$2:$21,MATCH('JE - DEP EXP'!B34,'Dep Exp vs Acc Dep'!$A$2:$A$21,0),MATCH('JE - DEP EXP'!D34,'Dep Exp vs Acc Dep'!$2:$2,0)+1) &gt; 0, INDEX('Dep Exp vs Acc Dep'!$2:$21,MATCH('JE - DEP EXP'!B34,'Dep Exp vs Acc Dep'!$A$2:$A$21,0),MATCH('JE - DEP EXP'!D34,'Dep Exp vs Acc Dep'!$2:$2,0)+1),"")</f>
        <v>#NAME?</v>
      </c>
      <c r="G34" t="e">
        <f ca="1">IF(INDEX('Dep Exp vs Acc Dep'!$2:$21,MATCH('JE - DEP EXP'!B34,'Dep Exp vs Acc Dep'!$A$2:$A$21,0),MATCH('JE - DEP EXP'!D34,'Dep Exp vs Acc Dep'!$2:$2,0)+1) &lt; 0, -INDEX('Dep Exp vs Acc Dep'!$2:$21,MATCH('JE - DEP EXP'!B34,'Dep Exp vs Acc Dep'!$A$2:$A$21,0),MATCH('JE - DEP EXP'!D34,'Dep Exp vs Acc Dep'!$2:$2,0)+1),"")</f>
        <v>#NAME?</v>
      </c>
      <c r="H34" t="e">
        <f t="shared" ca="1" si="2"/>
        <v>#NAME?</v>
      </c>
    </row>
    <row r="35" spans="1:8" hidden="1">
      <c r="A35" s="8" t="e">
        <f ca="1">_xll.DBRA("RXLTM1:Account",D35,"ALIAS English")</f>
        <v>#NAME?</v>
      </c>
      <c r="B35" s="1" t="s">
        <v>16</v>
      </c>
      <c r="C35" s="1" t="str">
        <f t="shared" si="5"/>
        <v>0323</v>
      </c>
      <c r="D35" s="1" t="s">
        <v>526</v>
      </c>
      <c r="E35" s="1" t="str">
        <f t="shared" si="4"/>
        <v>03232562000</v>
      </c>
      <c r="F35" t="e">
        <f ca="1">IF(INDEX('Dep Exp vs Acc Dep'!$2:$21,MATCH('JE - DEP EXP'!B35,'Dep Exp vs Acc Dep'!$A$2:$A$21,0),MATCH('JE - DEP EXP'!D35,'Dep Exp vs Acc Dep'!$2:$2,0)+1) &gt; 0, INDEX('Dep Exp vs Acc Dep'!$2:$21,MATCH('JE - DEP EXP'!B35,'Dep Exp vs Acc Dep'!$A$2:$A$21,0),MATCH('JE - DEP EXP'!D35,'Dep Exp vs Acc Dep'!$2:$2,0)+1),"")</f>
        <v>#NAME?</v>
      </c>
      <c r="G35" t="e">
        <f ca="1">IF(INDEX('Dep Exp vs Acc Dep'!$2:$21,MATCH('JE - DEP EXP'!B35,'Dep Exp vs Acc Dep'!$A$2:$A$21,0),MATCH('JE - DEP EXP'!D35,'Dep Exp vs Acc Dep'!$2:$2,0)+1) &lt; 0, -INDEX('Dep Exp vs Acc Dep'!$2:$21,MATCH('JE - DEP EXP'!B35,'Dep Exp vs Acc Dep'!$A$2:$A$21,0),MATCH('JE - DEP EXP'!D35,'Dep Exp vs Acc Dep'!$2:$2,0)+1),"")</f>
        <v>#NAME?</v>
      </c>
      <c r="H35" t="e">
        <f t="shared" ca="1" si="2"/>
        <v>#NAME?</v>
      </c>
    </row>
    <row r="36" spans="1:8" hidden="1">
      <c r="A36" s="8" t="e">
        <f ca="1">_xll.DBRA("RXLTM1:Account",D36,"ALIAS English")</f>
        <v>#NAME?</v>
      </c>
      <c r="B36" s="1" t="s">
        <v>17</v>
      </c>
      <c r="C36" s="1" t="str">
        <f t="shared" si="5"/>
        <v>0324</v>
      </c>
      <c r="D36" s="1" t="s">
        <v>526</v>
      </c>
      <c r="E36" s="1" t="str">
        <f t="shared" si="4"/>
        <v>03242562000</v>
      </c>
      <c r="F36" t="e">
        <f ca="1">IF(INDEX('Dep Exp vs Acc Dep'!$2:$21,MATCH('JE - DEP EXP'!B36,'Dep Exp vs Acc Dep'!$A$2:$A$21,0),MATCH('JE - DEP EXP'!D36,'Dep Exp vs Acc Dep'!$2:$2,0)+1) &gt; 0, INDEX('Dep Exp vs Acc Dep'!$2:$21,MATCH('JE - DEP EXP'!B36,'Dep Exp vs Acc Dep'!$A$2:$A$21,0),MATCH('JE - DEP EXP'!D36,'Dep Exp vs Acc Dep'!$2:$2,0)+1),"")</f>
        <v>#NAME?</v>
      </c>
      <c r="G36" t="e">
        <f ca="1">IF(INDEX('Dep Exp vs Acc Dep'!$2:$21,MATCH('JE - DEP EXP'!B36,'Dep Exp vs Acc Dep'!$A$2:$A$21,0),MATCH('JE - DEP EXP'!D36,'Dep Exp vs Acc Dep'!$2:$2,0)+1) &lt; 0, -INDEX('Dep Exp vs Acc Dep'!$2:$21,MATCH('JE - DEP EXP'!B36,'Dep Exp vs Acc Dep'!$A$2:$A$21,0),MATCH('JE - DEP EXP'!D36,'Dep Exp vs Acc Dep'!$2:$2,0)+1),"")</f>
        <v>#NAME?</v>
      </c>
      <c r="H36" t="e">
        <f t="shared" ca="1" si="2"/>
        <v>#NAME?</v>
      </c>
    </row>
    <row r="37" spans="1:8" hidden="1">
      <c r="A37" s="8" t="e">
        <f ca="1">_xll.DBRA("RXLTM1:Account",D37,"ALIAS English")</f>
        <v>#NAME?</v>
      </c>
      <c r="B37" s="1" t="s">
        <v>18</v>
      </c>
      <c r="C37" s="1" t="str">
        <f t="shared" si="5"/>
        <v>0325</v>
      </c>
      <c r="D37" s="1" t="s">
        <v>526</v>
      </c>
      <c r="E37" s="1" t="str">
        <f t="shared" si="4"/>
        <v>03252562000</v>
      </c>
      <c r="F37" t="e">
        <f ca="1">IF(INDEX('Dep Exp vs Acc Dep'!$2:$21,MATCH('JE - DEP EXP'!B37,'Dep Exp vs Acc Dep'!$A$2:$A$21,0),MATCH('JE - DEP EXP'!D37,'Dep Exp vs Acc Dep'!$2:$2,0)+1) &gt; 0, INDEX('Dep Exp vs Acc Dep'!$2:$21,MATCH('JE - DEP EXP'!B37,'Dep Exp vs Acc Dep'!$A$2:$A$21,0),MATCH('JE - DEP EXP'!D37,'Dep Exp vs Acc Dep'!$2:$2,0)+1),"")</f>
        <v>#NAME?</v>
      </c>
      <c r="G37" t="e">
        <f ca="1">IF(INDEX('Dep Exp vs Acc Dep'!$2:$21,MATCH('JE - DEP EXP'!B37,'Dep Exp vs Acc Dep'!$A$2:$A$21,0),MATCH('JE - DEP EXP'!D37,'Dep Exp vs Acc Dep'!$2:$2,0)+1) &lt; 0, -INDEX('Dep Exp vs Acc Dep'!$2:$21,MATCH('JE - DEP EXP'!B37,'Dep Exp vs Acc Dep'!$A$2:$A$21,0),MATCH('JE - DEP EXP'!D37,'Dep Exp vs Acc Dep'!$2:$2,0)+1),"")</f>
        <v>#NAME?</v>
      </c>
      <c r="H37" t="e">
        <f t="shared" ca="1" si="2"/>
        <v>#NAME?</v>
      </c>
    </row>
    <row r="38" spans="1:8" hidden="1">
      <c r="A38" s="8" t="e">
        <f ca="1">_xll.DBRA("RXLTM1:Account",D38,"ALIAS English")</f>
        <v>#NAME?</v>
      </c>
      <c r="B38" s="1" t="s">
        <v>19</v>
      </c>
      <c r="C38" s="1" t="str">
        <f t="shared" si="5"/>
        <v>0326</v>
      </c>
      <c r="D38" s="1" t="s">
        <v>526</v>
      </c>
      <c r="E38" s="1" t="str">
        <f t="shared" si="4"/>
        <v>03262562000</v>
      </c>
      <c r="F38" t="e">
        <f ca="1">IF(INDEX('Dep Exp vs Acc Dep'!$2:$21,MATCH('JE - DEP EXP'!B38,'Dep Exp vs Acc Dep'!$A$2:$A$21,0),MATCH('JE - DEP EXP'!D38,'Dep Exp vs Acc Dep'!$2:$2,0)+1) &gt; 0, INDEX('Dep Exp vs Acc Dep'!$2:$21,MATCH('JE - DEP EXP'!B38,'Dep Exp vs Acc Dep'!$A$2:$A$21,0),MATCH('JE - DEP EXP'!D38,'Dep Exp vs Acc Dep'!$2:$2,0)+1),"")</f>
        <v>#NAME?</v>
      </c>
      <c r="G38" t="e">
        <f ca="1">IF(INDEX('Dep Exp vs Acc Dep'!$2:$21,MATCH('JE - DEP EXP'!B38,'Dep Exp vs Acc Dep'!$A$2:$A$21,0),MATCH('JE - DEP EXP'!D38,'Dep Exp vs Acc Dep'!$2:$2,0)+1) &lt; 0, -INDEX('Dep Exp vs Acc Dep'!$2:$21,MATCH('JE - DEP EXP'!B38,'Dep Exp vs Acc Dep'!$A$2:$A$21,0),MATCH('JE - DEP EXP'!D38,'Dep Exp vs Acc Dep'!$2:$2,0)+1),"")</f>
        <v>#NAME?</v>
      </c>
      <c r="H38" t="e">
        <f t="shared" ca="1" si="2"/>
        <v>#NAME?</v>
      </c>
    </row>
    <row r="39" spans="1:8" hidden="1">
      <c r="A39" s="8" t="e">
        <f ca="1">_xll.DBRA("RXLTM1:Account",D39,"ALIAS English")</f>
        <v>#NAME?</v>
      </c>
      <c r="B39" s="1" t="s">
        <v>20</v>
      </c>
      <c r="C39" s="1" t="str">
        <f t="shared" si="5"/>
        <v>0328</v>
      </c>
      <c r="D39" s="1" t="s">
        <v>526</v>
      </c>
      <c r="E39" s="1" t="str">
        <f t="shared" si="4"/>
        <v>03282562000</v>
      </c>
      <c r="F39" t="e">
        <f ca="1">IF(INDEX('Dep Exp vs Acc Dep'!$2:$21,MATCH('JE - DEP EXP'!B39,'Dep Exp vs Acc Dep'!$A$2:$A$21,0),MATCH('JE - DEP EXP'!D39,'Dep Exp vs Acc Dep'!$2:$2,0)+1) &gt; 0, INDEX('Dep Exp vs Acc Dep'!$2:$21,MATCH('JE - DEP EXP'!B39,'Dep Exp vs Acc Dep'!$A$2:$A$21,0),MATCH('JE - DEP EXP'!D39,'Dep Exp vs Acc Dep'!$2:$2,0)+1),"")</f>
        <v>#NAME?</v>
      </c>
      <c r="G39" t="e">
        <f ca="1">IF(INDEX('Dep Exp vs Acc Dep'!$2:$21,MATCH('JE - DEP EXP'!B39,'Dep Exp vs Acc Dep'!$A$2:$A$21,0),MATCH('JE - DEP EXP'!D39,'Dep Exp vs Acc Dep'!$2:$2,0)+1) &lt; 0, -INDEX('Dep Exp vs Acc Dep'!$2:$21,MATCH('JE - DEP EXP'!B39,'Dep Exp vs Acc Dep'!$A$2:$A$21,0),MATCH('JE - DEP EXP'!D39,'Dep Exp vs Acc Dep'!$2:$2,0)+1),"")</f>
        <v>#NAME?</v>
      </c>
      <c r="H39" t="e">
        <f t="shared" ca="1" si="2"/>
        <v>#NAME?</v>
      </c>
    </row>
    <row r="40" spans="1:8" hidden="1">
      <c r="A40" s="8" t="e">
        <f ca="1">_xll.DBRA("RXLTM1:Account",D40,"ALIAS English")</f>
        <v>#NAME?</v>
      </c>
      <c r="B40" s="1" t="s">
        <v>21</v>
      </c>
      <c r="C40" s="1" t="str">
        <f t="shared" si="5"/>
        <v>0329</v>
      </c>
      <c r="D40" s="1" t="s">
        <v>526</v>
      </c>
      <c r="E40" s="1" t="str">
        <f t="shared" si="4"/>
        <v>03292562000</v>
      </c>
      <c r="F40" t="e">
        <f ca="1">IF(INDEX('Dep Exp vs Acc Dep'!$2:$21,MATCH('JE - DEP EXP'!B40,'Dep Exp vs Acc Dep'!$A$2:$A$21,0),MATCH('JE - DEP EXP'!D40,'Dep Exp vs Acc Dep'!$2:$2,0)+1) &gt; 0, INDEX('Dep Exp vs Acc Dep'!$2:$21,MATCH('JE - DEP EXP'!B40,'Dep Exp vs Acc Dep'!$A$2:$A$21,0),MATCH('JE - DEP EXP'!D40,'Dep Exp vs Acc Dep'!$2:$2,0)+1),"")</f>
        <v>#NAME?</v>
      </c>
      <c r="G40" t="e">
        <f ca="1">IF(INDEX('Dep Exp vs Acc Dep'!$2:$21,MATCH('JE - DEP EXP'!B40,'Dep Exp vs Acc Dep'!$A$2:$A$21,0),MATCH('JE - DEP EXP'!D40,'Dep Exp vs Acc Dep'!$2:$2,0)+1) &lt; 0, -INDEX('Dep Exp vs Acc Dep'!$2:$21,MATCH('JE - DEP EXP'!B40,'Dep Exp vs Acc Dep'!$A$2:$A$21,0),MATCH('JE - DEP EXP'!D40,'Dep Exp vs Acc Dep'!$2:$2,0)+1),"")</f>
        <v>#NAME?</v>
      </c>
      <c r="H40" t="e">
        <f t="shared" ca="1" si="2"/>
        <v>#NAME?</v>
      </c>
    </row>
    <row r="41" spans="1:8" hidden="1">
      <c r="A41" s="8" t="e">
        <f ca="1">_xll.DBRA("RXLTM1:Account",D41,"ALIAS English")</f>
        <v>#NAME?</v>
      </c>
      <c r="B41" s="1" t="s">
        <v>22</v>
      </c>
      <c r="C41" s="1" t="str">
        <f t="shared" si="5"/>
        <v>0330</v>
      </c>
      <c r="D41" s="1" t="s">
        <v>526</v>
      </c>
      <c r="E41" s="1" t="str">
        <f t="shared" si="4"/>
        <v>03302562000</v>
      </c>
      <c r="F41" t="e">
        <f ca="1">IF(INDEX('Dep Exp vs Acc Dep'!$2:$21,MATCH('JE - DEP EXP'!B41,'Dep Exp vs Acc Dep'!$A$2:$A$21,0),MATCH('JE - DEP EXP'!D41,'Dep Exp vs Acc Dep'!$2:$2,0)+1) &gt; 0, INDEX('Dep Exp vs Acc Dep'!$2:$21,MATCH('JE - DEP EXP'!B41,'Dep Exp vs Acc Dep'!$A$2:$A$21,0),MATCH('JE - DEP EXP'!D41,'Dep Exp vs Acc Dep'!$2:$2,0)+1),"")</f>
        <v>#NAME?</v>
      </c>
      <c r="G41" t="e">
        <f ca="1">IF(INDEX('Dep Exp vs Acc Dep'!$2:$21,MATCH('JE - DEP EXP'!B41,'Dep Exp vs Acc Dep'!$A$2:$A$21,0),MATCH('JE - DEP EXP'!D41,'Dep Exp vs Acc Dep'!$2:$2,0)+1) &lt; 0, -INDEX('Dep Exp vs Acc Dep'!$2:$21,MATCH('JE - DEP EXP'!B41,'Dep Exp vs Acc Dep'!$A$2:$A$21,0),MATCH('JE - DEP EXP'!D41,'Dep Exp vs Acc Dep'!$2:$2,0)+1),"")</f>
        <v>#NAME?</v>
      </c>
      <c r="H41" t="e">
        <f t="shared" ca="1" si="2"/>
        <v>#NAME?</v>
      </c>
    </row>
    <row r="42" spans="1:8" hidden="1">
      <c r="H42" t="str">
        <f t="shared" si="2"/>
        <v>EMPTY</v>
      </c>
    </row>
    <row r="43" spans="1:8">
      <c r="A43" s="8" t="e">
        <f ca="1">_xll.DBRA("RXLTM1:Account",D43,"ALIAS English")</f>
        <v>#NAME?</v>
      </c>
      <c r="B43" s="1" t="s">
        <v>6</v>
      </c>
      <c r="C43" s="1" t="str">
        <f>LEFT(B43,4)</f>
        <v>0301</v>
      </c>
      <c r="D43" s="1" t="s">
        <v>520</v>
      </c>
      <c r="E43" s="1" t="str">
        <f>LEFT(C43,4)&amp;"2"&amp;D43&amp;"00"</f>
        <v>03012563000</v>
      </c>
      <c r="F43" t="e">
        <f ca="1">IF(INDEX('Dep Exp vs Acc Dep'!$2:$21,MATCH('JE - DEP EXP'!B43,'Dep Exp vs Acc Dep'!$A$2:$A$21,0),MATCH('JE - DEP EXP'!D43,'Dep Exp vs Acc Dep'!$2:$2,0)+1) &gt; 0, INDEX('Dep Exp vs Acc Dep'!$2:$21,MATCH('JE - DEP EXP'!B43,'Dep Exp vs Acc Dep'!$A$2:$A$21,0),MATCH('JE - DEP EXP'!D43,'Dep Exp vs Acc Dep'!$2:$2,0)+1),"")</f>
        <v>#NAME?</v>
      </c>
      <c r="G43" t="e">
        <f ca="1">IF(INDEX('Dep Exp vs Acc Dep'!$2:$21,MATCH('JE - DEP EXP'!B43,'Dep Exp vs Acc Dep'!$A$2:$A$21,0),MATCH('JE - DEP EXP'!D43,'Dep Exp vs Acc Dep'!$2:$2,0)+1) &lt; 0, -INDEX('Dep Exp vs Acc Dep'!$2:$21,MATCH('JE - DEP EXP'!B43,'Dep Exp vs Acc Dep'!$A$2:$A$21,0),MATCH('JE - DEP EXP'!D43,'Dep Exp vs Acc Dep'!$2:$2,0)+1),"")</f>
        <v>#NAME?</v>
      </c>
      <c r="H43" t="e">
        <f t="shared" ca="1" si="2"/>
        <v>#NAME?</v>
      </c>
    </row>
    <row r="44" spans="1:8">
      <c r="A44" s="8" t="e">
        <f ca="1">_xll.DBRA("RXLTM1:Account",D44,"ALIAS English")</f>
        <v>#NAME?</v>
      </c>
      <c r="B44" s="1" t="s">
        <v>23</v>
      </c>
      <c r="C44" s="1" t="str">
        <f t="shared" ref="C44:C60" si="6">LEFT(B44,4)</f>
        <v>0302</v>
      </c>
      <c r="D44" s="1" t="s">
        <v>520</v>
      </c>
      <c r="E44" s="1" t="str">
        <f t="shared" ref="E44:E60" si="7">LEFT(C44,4)&amp;"2"&amp;D44&amp;"00"</f>
        <v>03022563000</v>
      </c>
      <c r="F44" t="e">
        <f ca="1">IF(INDEX('Dep Exp vs Acc Dep'!$2:$21,MATCH('JE - DEP EXP'!B44,'Dep Exp vs Acc Dep'!$A$2:$A$21,0),MATCH('JE - DEP EXP'!D44,'Dep Exp vs Acc Dep'!$2:$2,0)+1) &gt; 0, INDEX('Dep Exp vs Acc Dep'!$2:$21,MATCH('JE - DEP EXP'!B44,'Dep Exp vs Acc Dep'!$A$2:$A$21,0),MATCH('JE - DEP EXP'!D44,'Dep Exp vs Acc Dep'!$2:$2,0)+1),"")</f>
        <v>#NAME?</v>
      </c>
      <c r="G44" t="e">
        <f ca="1">IF(INDEX('Dep Exp vs Acc Dep'!$2:$21,MATCH('JE - DEP EXP'!B44,'Dep Exp vs Acc Dep'!$A$2:$A$21,0),MATCH('JE - DEP EXP'!D44,'Dep Exp vs Acc Dep'!$2:$2,0)+1) &lt; 0, -INDEX('Dep Exp vs Acc Dep'!$2:$21,MATCH('JE - DEP EXP'!B44,'Dep Exp vs Acc Dep'!$A$2:$A$21,0),MATCH('JE - DEP EXP'!D44,'Dep Exp vs Acc Dep'!$2:$2,0)+1),"")</f>
        <v>#NAME?</v>
      </c>
      <c r="H44" t="e">
        <f t="shared" ca="1" si="2"/>
        <v>#NAME?</v>
      </c>
    </row>
    <row r="45" spans="1:8">
      <c r="A45" s="8" t="e">
        <f ca="1">_xll.DBRA("RXLTM1:Account",D45,"ALIAS English")</f>
        <v>#NAME?</v>
      </c>
      <c r="B45" s="1" t="s">
        <v>7</v>
      </c>
      <c r="C45" s="1" t="str">
        <f t="shared" si="6"/>
        <v>0303</v>
      </c>
      <c r="D45" s="1" t="s">
        <v>520</v>
      </c>
      <c r="E45" s="1" t="str">
        <f t="shared" si="7"/>
        <v>03032563000</v>
      </c>
      <c r="F45" t="e">
        <f ca="1">IF(INDEX('Dep Exp vs Acc Dep'!$2:$21,MATCH('JE - DEP EXP'!B45,'Dep Exp vs Acc Dep'!$A$2:$A$21,0),MATCH('JE - DEP EXP'!D45,'Dep Exp vs Acc Dep'!$2:$2,0)+1) &gt; 0, INDEX('Dep Exp vs Acc Dep'!$2:$21,MATCH('JE - DEP EXP'!B45,'Dep Exp vs Acc Dep'!$A$2:$A$21,0),MATCH('JE - DEP EXP'!D45,'Dep Exp vs Acc Dep'!$2:$2,0)+1),"")</f>
        <v>#NAME?</v>
      </c>
      <c r="G45" t="e">
        <f ca="1">IF(INDEX('Dep Exp vs Acc Dep'!$2:$21,MATCH('JE - DEP EXP'!B45,'Dep Exp vs Acc Dep'!$A$2:$A$21,0),MATCH('JE - DEP EXP'!D45,'Dep Exp vs Acc Dep'!$2:$2,0)+1) &lt; 0, -INDEX('Dep Exp vs Acc Dep'!$2:$21,MATCH('JE - DEP EXP'!B45,'Dep Exp vs Acc Dep'!$A$2:$A$21,0),MATCH('JE - DEP EXP'!D45,'Dep Exp vs Acc Dep'!$2:$2,0)+1),"")</f>
        <v>#NAME?</v>
      </c>
      <c r="H45" t="e">
        <f t="shared" ca="1" si="2"/>
        <v>#NAME?</v>
      </c>
    </row>
    <row r="46" spans="1:8" hidden="1">
      <c r="A46" s="8" t="e">
        <f ca="1">_xll.DBRA("RXLTM1:Account",D46,"ALIAS English")</f>
        <v>#NAME?</v>
      </c>
      <c r="B46" s="1" t="s">
        <v>8</v>
      </c>
      <c r="C46" s="1" t="str">
        <f t="shared" si="6"/>
        <v>0304</v>
      </c>
      <c r="D46" s="1" t="s">
        <v>520</v>
      </c>
      <c r="E46" s="1" t="str">
        <f t="shared" si="7"/>
        <v>03042563000</v>
      </c>
      <c r="F46" t="e">
        <f ca="1">IF(INDEX('Dep Exp vs Acc Dep'!$2:$21,MATCH('JE - DEP EXP'!B46,'Dep Exp vs Acc Dep'!$A$2:$A$21,0),MATCH('JE - DEP EXP'!D46,'Dep Exp vs Acc Dep'!$2:$2,0)+1) &gt; 0, INDEX('Dep Exp vs Acc Dep'!$2:$21,MATCH('JE - DEP EXP'!B46,'Dep Exp vs Acc Dep'!$A$2:$A$21,0),MATCH('JE - DEP EXP'!D46,'Dep Exp vs Acc Dep'!$2:$2,0)+1),"")</f>
        <v>#NAME?</v>
      </c>
      <c r="G46" t="e">
        <f ca="1">IF(INDEX('Dep Exp vs Acc Dep'!$2:$21,MATCH('JE - DEP EXP'!B46,'Dep Exp vs Acc Dep'!$A$2:$A$21,0),MATCH('JE - DEP EXP'!D46,'Dep Exp vs Acc Dep'!$2:$2,0)+1) &lt; 0, -INDEX('Dep Exp vs Acc Dep'!$2:$21,MATCH('JE - DEP EXP'!B46,'Dep Exp vs Acc Dep'!$A$2:$A$21,0),MATCH('JE - DEP EXP'!D46,'Dep Exp vs Acc Dep'!$2:$2,0)+1),"")</f>
        <v>#NAME?</v>
      </c>
      <c r="H46" t="e">
        <f t="shared" ca="1" si="2"/>
        <v>#NAME?</v>
      </c>
    </row>
    <row r="47" spans="1:8">
      <c r="A47" s="8" t="e">
        <f ca="1">_xll.DBRA("RXLTM1:Account",D47,"ALIAS English")</f>
        <v>#NAME?</v>
      </c>
      <c r="B47" s="1" t="s">
        <v>9</v>
      </c>
      <c r="C47" s="1" t="str">
        <f t="shared" si="6"/>
        <v>0305</v>
      </c>
      <c r="D47" s="1" t="s">
        <v>520</v>
      </c>
      <c r="E47" s="1" t="str">
        <f t="shared" si="7"/>
        <v>03052563000</v>
      </c>
      <c r="F47" t="e">
        <f ca="1">IF(INDEX('Dep Exp vs Acc Dep'!$2:$21,MATCH('JE - DEP EXP'!B47,'Dep Exp vs Acc Dep'!$A$2:$A$21,0),MATCH('JE - DEP EXP'!D47,'Dep Exp vs Acc Dep'!$2:$2,0)+1) &gt; 0, INDEX('Dep Exp vs Acc Dep'!$2:$21,MATCH('JE - DEP EXP'!B47,'Dep Exp vs Acc Dep'!$A$2:$A$21,0),MATCH('JE - DEP EXP'!D47,'Dep Exp vs Acc Dep'!$2:$2,0)+1),"")</f>
        <v>#NAME?</v>
      </c>
      <c r="G47" t="e">
        <f ca="1">IF(INDEX('Dep Exp vs Acc Dep'!$2:$21,MATCH('JE - DEP EXP'!B47,'Dep Exp vs Acc Dep'!$A$2:$A$21,0),MATCH('JE - DEP EXP'!D47,'Dep Exp vs Acc Dep'!$2:$2,0)+1) &lt; 0, -INDEX('Dep Exp vs Acc Dep'!$2:$21,MATCH('JE - DEP EXP'!B47,'Dep Exp vs Acc Dep'!$A$2:$A$21,0),MATCH('JE - DEP EXP'!D47,'Dep Exp vs Acc Dep'!$2:$2,0)+1),"")</f>
        <v>#NAME?</v>
      </c>
      <c r="H47" t="e">
        <f t="shared" ca="1" si="2"/>
        <v>#NAME?</v>
      </c>
    </row>
    <row r="48" spans="1:8">
      <c r="A48" s="8" t="e">
        <f ca="1">_xll.DBRA("RXLTM1:Account",D48,"ALIAS English")</f>
        <v>#NAME?</v>
      </c>
      <c r="B48" s="1" t="s">
        <v>10</v>
      </c>
      <c r="C48" s="1" t="str">
        <f t="shared" si="6"/>
        <v>0306</v>
      </c>
      <c r="D48" s="1" t="s">
        <v>520</v>
      </c>
      <c r="E48" s="1" t="str">
        <f t="shared" si="7"/>
        <v>03062563000</v>
      </c>
      <c r="F48" t="e">
        <f ca="1">IF(INDEX('Dep Exp vs Acc Dep'!$2:$21,MATCH('JE - DEP EXP'!B48,'Dep Exp vs Acc Dep'!$A$2:$A$21,0),MATCH('JE - DEP EXP'!D48,'Dep Exp vs Acc Dep'!$2:$2,0)+1) &gt; 0, INDEX('Dep Exp vs Acc Dep'!$2:$21,MATCH('JE - DEP EXP'!B48,'Dep Exp vs Acc Dep'!$A$2:$A$21,0),MATCH('JE - DEP EXP'!D48,'Dep Exp vs Acc Dep'!$2:$2,0)+1),"")</f>
        <v>#NAME?</v>
      </c>
      <c r="G48" t="e">
        <f ca="1">IF(INDEX('Dep Exp vs Acc Dep'!$2:$21,MATCH('JE - DEP EXP'!B48,'Dep Exp vs Acc Dep'!$A$2:$A$21,0),MATCH('JE - DEP EXP'!D48,'Dep Exp vs Acc Dep'!$2:$2,0)+1) &lt; 0, -INDEX('Dep Exp vs Acc Dep'!$2:$21,MATCH('JE - DEP EXP'!B48,'Dep Exp vs Acc Dep'!$A$2:$A$21,0),MATCH('JE - DEP EXP'!D48,'Dep Exp vs Acc Dep'!$2:$2,0)+1),"")</f>
        <v>#NAME?</v>
      </c>
      <c r="H48" t="e">
        <f t="shared" ca="1" si="2"/>
        <v>#NAME?</v>
      </c>
    </row>
    <row r="49" spans="1:8">
      <c r="A49" s="8" t="e">
        <f ca="1">_xll.DBRA("RXLTM1:Account",D49,"ALIAS English")</f>
        <v>#NAME?</v>
      </c>
      <c r="B49" s="1" t="s">
        <v>11</v>
      </c>
      <c r="C49" s="1" t="str">
        <f t="shared" si="6"/>
        <v>0308</v>
      </c>
      <c r="D49" s="1" t="s">
        <v>520</v>
      </c>
      <c r="E49" s="1" t="str">
        <f t="shared" si="7"/>
        <v>03082563000</v>
      </c>
      <c r="F49" t="e">
        <f ca="1">IF(INDEX('Dep Exp vs Acc Dep'!$2:$21,MATCH('JE - DEP EXP'!B49,'Dep Exp vs Acc Dep'!$A$2:$A$21,0),MATCH('JE - DEP EXP'!D49,'Dep Exp vs Acc Dep'!$2:$2,0)+1) &gt; 0, INDEX('Dep Exp vs Acc Dep'!$2:$21,MATCH('JE - DEP EXP'!B49,'Dep Exp vs Acc Dep'!$A$2:$A$21,0),MATCH('JE - DEP EXP'!D49,'Dep Exp vs Acc Dep'!$2:$2,0)+1),"")</f>
        <v>#NAME?</v>
      </c>
      <c r="G49" t="e">
        <f ca="1">IF(INDEX('Dep Exp vs Acc Dep'!$2:$21,MATCH('JE - DEP EXP'!B49,'Dep Exp vs Acc Dep'!$A$2:$A$21,0),MATCH('JE - DEP EXP'!D49,'Dep Exp vs Acc Dep'!$2:$2,0)+1) &lt; 0, -INDEX('Dep Exp vs Acc Dep'!$2:$21,MATCH('JE - DEP EXP'!B49,'Dep Exp vs Acc Dep'!$A$2:$A$21,0),MATCH('JE - DEP EXP'!D49,'Dep Exp vs Acc Dep'!$2:$2,0)+1),"")</f>
        <v>#NAME?</v>
      </c>
      <c r="H49" t="e">
        <f t="shared" ca="1" si="2"/>
        <v>#NAME?</v>
      </c>
    </row>
    <row r="50" spans="1:8">
      <c r="A50" s="8" t="e">
        <f ca="1">_xll.DBRA("RXLTM1:Account",D50,"ALIAS English")</f>
        <v>#NAME?</v>
      </c>
      <c r="B50" s="1" t="s">
        <v>12</v>
      </c>
      <c r="C50" s="1" t="str">
        <f t="shared" si="6"/>
        <v>0309</v>
      </c>
      <c r="D50" s="1" t="s">
        <v>520</v>
      </c>
      <c r="E50" s="1" t="str">
        <f t="shared" si="7"/>
        <v>03092563000</v>
      </c>
      <c r="F50" t="e">
        <f ca="1">IF(INDEX('Dep Exp vs Acc Dep'!$2:$21,MATCH('JE - DEP EXP'!B50,'Dep Exp vs Acc Dep'!$A$2:$A$21,0),MATCH('JE - DEP EXP'!D50,'Dep Exp vs Acc Dep'!$2:$2,0)+1) &gt; 0, INDEX('Dep Exp vs Acc Dep'!$2:$21,MATCH('JE - DEP EXP'!B50,'Dep Exp vs Acc Dep'!$A$2:$A$21,0),MATCH('JE - DEP EXP'!D50,'Dep Exp vs Acc Dep'!$2:$2,0)+1),"")</f>
        <v>#NAME?</v>
      </c>
      <c r="G50" t="e">
        <f ca="1">IF(INDEX('Dep Exp vs Acc Dep'!$2:$21,MATCH('JE - DEP EXP'!B50,'Dep Exp vs Acc Dep'!$A$2:$A$21,0),MATCH('JE - DEP EXP'!D50,'Dep Exp vs Acc Dep'!$2:$2,0)+1) &lt; 0, -INDEX('Dep Exp vs Acc Dep'!$2:$21,MATCH('JE - DEP EXP'!B50,'Dep Exp vs Acc Dep'!$A$2:$A$21,0),MATCH('JE - DEP EXP'!D50,'Dep Exp vs Acc Dep'!$2:$2,0)+1),"")</f>
        <v>#NAME?</v>
      </c>
      <c r="H50" t="e">
        <f t="shared" ca="1" si="2"/>
        <v>#NAME?</v>
      </c>
    </row>
    <row r="51" spans="1:8">
      <c r="A51" s="8" t="e">
        <f ca="1">_xll.DBRA("RXLTM1:Account",D51,"ALIAS English")</f>
        <v>#NAME?</v>
      </c>
      <c r="B51" s="1" t="s">
        <v>13</v>
      </c>
      <c r="C51" s="1" t="s">
        <v>72</v>
      </c>
      <c r="D51" s="1" t="s">
        <v>520</v>
      </c>
      <c r="E51" s="1" t="str">
        <f t="shared" si="7"/>
        <v>03112563000</v>
      </c>
      <c r="F51" t="e">
        <f ca="1">IF(INDEX('Dep Exp vs Acc Dep'!$2:$21,MATCH('JE - DEP EXP'!B51,'Dep Exp vs Acc Dep'!$A$2:$A$21,0),MATCH('JE - DEP EXP'!D51,'Dep Exp vs Acc Dep'!$2:$2,0)+1) &gt; 0, INDEX('Dep Exp vs Acc Dep'!$2:$21,MATCH('JE - DEP EXP'!B51,'Dep Exp vs Acc Dep'!$A$2:$A$21,0),MATCH('JE - DEP EXP'!D51,'Dep Exp vs Acc Dep'!$2:$2,0)+1),"")</f>
        <v>#NAME?</v>
      </c>
      <c r="G51" t="e">
        <f ca="1">IF(INDEX('Dep Exp vs Acc Dep'!$2:$21,MATCH('JE - DEP EXP'!B51,'Dep Exp vs Acc Dep'!$A$2:$A$21,0),MATCH('JE - DEP EXP'!D51,'Dep Exp vs Acc Dep'!$2:$2,0)+1) &lt; 0, -INDEX('Dep Exp vs Acc Dep'!$2:$21,MATCH('JE - DEP EXP'!B51,'Dep Exp vs Acc Dep'!$A$2:$A$21,0),MATCH('JE - DEP EXP'!D51,'Dep Exp vs Acc Dep'!$2:$2,0)+1),"")</f>
        <v>#NAME?</v>
      </c>
      <c r="H51" t="e">
        <f t="shared" ca="1" si="2"/>
        <v>#NAME?</v>
      </c>
    </row>
    <row r="52" spans="1:8">
      <c r="A52" s="8" t="e">
        <f ca="1">_xll.DBRA("RXLTM1:Account",D52,"ALIAS English")</f>
        <v>#NAME?</v>
      </c>
      <c r="B52" s="1" t="s">
        <v>14</v>
      </c>
      <c r="C52" s="1" t="str">
        <f t="shared" si="6"/>
        <v>0321</v>
      </c>
      <c r="D52" s="1" t="s">
        <v>520</v>
      </c>
      <c r="E52" s="1" t="str">
        <f t="shared" si="7"/>
        <v>03212563000</v>
      </c>
      <c r="F52" t="e">
        <f ca="1">IF(INDEX('Dep Exp vs Acc Dep'!$2:$21,MATCH('JE - DEP EXP'!B52,'Dep Exp vs Acc Dep'!$A$2:$A$21,0),MATCH('JE - DEP EXP'!D52,'Dep Exp vs Acc Dep'!$2:$2,0)+1) &gt; 0, INDEX('Dep Exp vs Acc Dep'!$2:$21,MATCH('JE - DEP EXP'!B52,'Dep Exp vs Acc Dep'!$A$2:$A$21,0),MATCH('JE - DEP EXP'!D52,'Dep Exp vs Acc Dep'!$2:$2,0)+1),"")</f>
        <v>#NAME?</v>
      </c>
      <c r="G52" t="e">
        <f ca="1">IF(INDEX('Dep Exp vs Acc Dep'!$2:$21,MATCH('JE - DEP EXP'!B52,'Dep Exp vs Acc Dep'!$A$2:$A$21,0),MATCH('JE - DEP EXP'!D52,'Dep Exp vs Acc Dep'!$2:$2,0)+1) &lt; 0, -INDEX('Dep Exp vs Acc Dep'!$2:$21,MATCH('JE - DEP EXP'!B52,'Dep Exp vs Acc Dep'!$A$2:$A$21,0),MATCH('JE - DEP EXP'!D52,'Dep Exp vs Acc Dep'!$2:$2,0)+1),"")</f>
        <v>#NAME?</v>
      </c>
      <c r="H52" t="e">
        <f t="shared" ca="1" si="2"/>
        <v>#NAME?</v>
      </c>
    </row>
    <row r="53" spans="1:8">
      <c r="A53" s="8" t="e">
        <f ca="1">_xll.DBRA("RXLTM1:Account",D53,"ALIAS English")</f>
        <v>#NAME?</v>
      </c>
      <c r="B53" s="1" t="s">
        <v>15</v>
      </c>
      <c r="C53" s="1" t="str">
        <f t="shared" si="6"/>
        <v>0322</v>
      </c>
      <c r="D53" s="1" t="s">
        <v>520</v>
      </c>
      <c r="E53" s="1" t="str">
        <f t="shared" si="7"/>
        <v>03222563000</v>
      </c>
      <c r="F53" t="e">
        <f ca="1">IF(INDEX('Dep Exp vs Acc Dep'!$2:$21,MATCH('JE - DEP EXP'!B53,'Dep Exp vs Acc Dep'!$A$2:$A$21,0),MATCH('JE - DEP EXP'!D53,'Dep Exp vs Acc Dep'!$2:$2,0)+1) &gt; 0, INDEX('Dep Exp vs Acc Dep'!$2:$21,MATCH('JE - DEP EXP'!B53,'Dep Exp vs Acc Dep'!$A$2:$A$21,0),MATCH('JE - DEP EXP'!D53,'Dep Exp vs Acc Dep'!$2:$2,0)+1),"")</f>
        <v>#NAME?</v>
      </c>
      <c r="G53" t="e">
        <f ca="1">IF(INDEX('Dep Exp vs Acc Dep'!$2:$21,MATCH('JE - DEP EXP'!B53,'Dep Exp vs Acc Dep'!$A$2:$A$21,0),MATCH('JE - DEP EXP'!D53,'Dep Exp vs Acc Dep'!$2:$2,0)+1) &lt; 0, -INDEX('Dep Exp vs Acc Dep'!$2:$21,MATCH('JE - DEP EXP'!B53,'Dep Exp vs Acc Dep'!$A$2:$A$21,0),MATCH('JE - DEP EXP'!D53,'Dep Exp vs Acc Dep'!$2:$2,0)+1),"")</f>
        <v>#NAME?</v>
      </c>
      <c r="H53" t="e">
        <f t="shared" ca="1" si="2"/>
        <v>#NAME?</v>
      </c>
    </row>
    <row r="54" spans="1:8">
      <c r="A54" s="8" t="e">
        <f ca="1">_xll.DBRA("RXLTM1:Account",D54,"ALIAS English")</f>
        <v>#NAME?</v>
      </c>
      <c r="B54" s="1" t="s">
        <v>16</v>
      </c>
      <c r="C54" s="1" t="str">
        <f t="shared" si="6"/>
        <v>0323</v>
      </c>
      <c r="D54" s="1" t="s">
        <v>520</v>
      </c>
      <c r="E54" s="1" t="str">
        <f t="shared" si="7"/>
        <v>03232563000</v>
      </c>
      <c r="F54" t="e">
        <f ca="1">IF(INDEX('Dep Exp vs Acc Dep'!$2:$21,MATCH('JE - DEP EXP'!B54,'Dep Exp vs Acc Dep'!$A$2:$A$21,0),MATCH('JE - DEP EXP'!D54,'Dep Exp vs Acc Dep'!$2:$2,0)+1) &gt; 0, INDEX('Dep Exp vs Acc Dep'!$2:$21,MATCH('JE - DEP EXP'!B54,'Dep Exp vs Acc Dep'!$A$2:$A$21,0),MATCH('JE - DEP EXP'!D54,'Dep Exp vs Acc Dep'!$2:$2,0)+1),"")</f>
        <v>#NAME?</v>
      </c>
      <c r="G54" t="e">
        <f ca="1">IF(INDEX('Dep Exp vs Acc Dep'!$2:$21,MATCH('JE - DEP EXP'!B54,'Dep Exp vs Acc Dep'!$A$2:$A$21,0),MATCH('JE - DEP EXP'!D54,'Dep Exp vs Acc Dep'!$2:$2,0)+1) &lt; 0, -INDEX('Dep Exp vs Acc Dep'!$2:$21,MATCH('JE - DEP EXP'!B54,'Dep Exp vs Acc Dep'!$A$2:$A$21,0),MATCH('JE - DEP EXP'!D54,'Dep Exp vs Acc Dep'!$2:$2,0)+1),"")</f>
        <v>#NAME?</v>
      </c>
      <c r="H54" t="e">
        <f t="shared" ca="1" si="2"/>
        <v>#NAME?</v>
      </c>
    </row>
    <row r="55" spans="1:8">
      <c r="A55" s="8" t="e">
        <f ca="1">_xll.DBRA("RXLTM1:Account",D55,"ALIAS English")</f>
        <v>#NAME?</v>
      </c>
      <c r="B55" s="1" t="s">
        <v>17</v>
      </c>
      <c r="C55" s="1" t="str">
        <f t="shared" si="6"/>
        <v>0324</v>
      </c>
      <c r="D55" s="1" t="s">
        <v>520</v>
      </c>
      <c r="E55" s="1" t="str">
        <f t="shared" si="7"/>
        <v>03242563000</v>
      </c>
      <c r="F55" t="e">
        <f ca="1">IF(INDEX('Dep Exp vs Acc Dep'!$2:$21,MATCH('JE - DEP EXP'!B55,'Dep Exp vs Acc Dep'!$A$2:$A$21,0),MATCH('JE - DEP EXP'!D55,'Dep Exp vs Acc Dep'!$2:$2,0)+1) &gt; 0, INDEX('Dep Exp vs Acc Dep'!$2:$21,MATCH('JE - DEP EXP'!B55,'Dep Exp vs Acc Dep'!$A$2:$A$21,0),MATCH('JE - DEP EXP'!D55,'Dep Exp vs Acc Dep'!$2:$2,0)+1),"")</f>
        <v>#NAME?</v>
      </c>
      <c r="G55" t="e">
        <f ca="1">IF(INDEX('Dep Exp vs Acc Dep'!$2:$21,MATCH('JE - DEP EXP'!B55,'Dep Exp vs Acc Dep'!$A$2:$A$21,0),MATCH('JE - DEP EXP'!D55,'Dep Exp vs Acc Dep'!$2:$2,0)+1) &lt; 0, -INDEX('Dep Exp vs Acc Dep'!$2:$21,MATCH('JE - DEP EXP'!B55,'Dep Exp vs Acc Dep'!$A$2:$A$21,0),MATCH('JE - DEP EXP'!D55,'Dep Exp vs Acc Dep'!$2:$2,0)+1),"")</f>
        <v>#NAME?</v>
      </c>
      <c r="H55" t="e">
        <f t="shared" ca="1" si="2"/>
        <v>#NAME?</v>
      </c>
    </row>
    <row r="56" spans="1:8">
      <c r="A56" s="8" t="e">
        <f ca="1">_xll.DBRA("RXLTM1:Account",D56,"ALIAS English")</f>
        <v>#NAME?</v>
      </c>
      <c r="B56" s="1" t="s">
        <v>18</v>
      </c>
      <c r="C56" s="1" t="str">
        <f t="shared" si="6"/>
        <v>0325</v>
      </c>
      <c r="D56" s="1" t="s">
        <v>520</v>
      </c>
      <c r="E56" s="1" t="str">
        <f t="shared" si="7"/>
        <v>03252563000</v>
      </c>
      <c r="F56" t="e">
        <f ca="1">IF(INDEX('Dep Exp vs Acc Dep'!$2:$21,MATCH('JE - DEP EXP'!B56,'Dep Exp vs Acc Dep'!$A$2:$A$21,0),MATCH('JE - DEP EXP'!D56,'Dep Exp vs Acc Dep'!$2:$2,0)+1) &gt; 0, INDEX('Dep Exp vs Acc Dep'!$2:$21,MATCH('JE - DEP EXP'!B56,'Dep Exp vs Acc Dep'!$A$2:$A$21,0),MATCH('JE - DEP EXP'!D56,'Dep Exp vs Acc Dep'!$2:$2,0)+1),"")</f>
        <v>#NAME?</v>
      </c>
      <c r="G56" t="e">
        <f ca="1">IF(INDEX('Dep Exp vs Acc Dep'!$2:$21,MATCH('JE - DEP EXP'!B56,'Dep Exp vs Acc Dep'!$A$2:$A$21,0),MATCH('JE - DEP EXP'!D56,'Dep Exp vs Acc Dep'!$2:$2,0)+1) &lt; 0, -INDEX('Dep Exp vs Acc Dep'!$2:$21,MATCH('JE - DEP EXP'!B56,'Dep Exp vs Acc Dep'!$A$2:$A$21,0),MATCH('JE - DEP EXP'!D56,'Dep Exp vs Acc Dep'!$2:$2,0)+1),"")</f>
        <v>#NAME?</v>
      </c>
      <c r="H56" t="e">
        <f t="shared" ca="1" si="2"/>
        <v>#NAME?</v>
      </c>
    </row>
    <row r="57" spans="1:8">
      <c r="A57" s="8" t="e">
        <f ca="1">_xll.DBRA("RXLTM1:Account",D57,"ALIAS English")</f>
        <v>#NAME?</v>
      </c>
      <c r="B57" s="1" t="s">
        <v>19</v>
      </c>
      <c r="C57" s="1" t="str">
        <f t="shared" si="6"/>
        <v>0326</v>
      </c>
      <c r="D57" s="1" t="s">
        <v>520</v>
      </c>
      <c r="E57" s="1" t="str">
        <f t="shared" si="7"/>
        <v>03262563000</v>
      </c>
      <c r="F57" t="e">
        <f ca="1">IF(INDEX('Dep Exp vs Acc Dep'!$2:$21,MATCH('JE - DEP EXP'!B57,'Dep Exp vs Acc Dep'!$A$2:$A$21,0),MATCH('JE - DEP EXP'!D57,'Dep Exp vs Acc Dep'!$2:$2,0)+1) &gt; 0, INDEX('Dep Exp vs Acc Dep'!$2:$21,MATCH('JE - DEP EXP'!B57,'Dep Exp vs Acc Dep'!$A$2:$A$21,0),MATCH('JE - DEP EXP'!D57,'Dep Exp vs Acc Dep'!$2:$2,0)+1),"")</f>
        <v>#NAME?</v>
      </c>
      <c r="G57" t="e">
        <f ca="1">IF(INDEX('Dep Exp vs Acc Dep'!$2:$21,MATCH('JE - DEP EXP'!B57,'Dep Exp vs Acc Dep'!$A$2:$A$21,0),MATCH('JE - DEP EXP'!D57,'Dep Exp vs Acc Dep'!$2:$2,0)+1) &lt; 0, -INDEX('Dep Exp vs Acc Dep'!$2:$21,MATCH('JE - DEP EXP'!B57,'Dep Exp vs Acc Dep'!$A$2:$A$21,0),MATCH('JE - DEP EXP'!D57,'Dep Exp vs Acc Dep'!$2:$2,0)+1),"")</f>
        <v>#NAME?</v>
      </c>
      <c r="H57" t="e">
        <f t="shared" ca="1" si="2"/>
        <v>#NAME?</v>
      </c>
    </row>
    <row r="58" spans="1:8">
      <c r="A58" s="8" t="e">
        <f ca="1">_xll.DBRA("RXLTM1:Account",D58,"ALIAS English")</f>
        <v>#NAME?</v>
      </c>
      <c r="B58" s="1" t="s">
        <v>20</v>
      </c>
      <c r="C58" s="1" t="str">
        <f t="shared" si="6"/>
        <v>0328</v>
      </c>
      <c r="D58" s="1" t="s">
        <v>520</v>
      </c>
      <c r="E58" s="1" t="str">
        <f t="shared" si="7"/>
        <v>03282563000</v>
      </c>
      <c r="F58" t="e">
        <f ca="1">IF(INDEX('Dep Exp vs Acc Dep'!$2:$21,MATCH('JE - DEP EXP'!B58,'Dep Exp vs Acc Dep'!$A$2:$A$21,0),MATCH('JE - DEP EXP'!D58,'Dep Exp vs Acc Dep'!$2:$2,0)+1) &gt; 0, INDEX('Dep Exp vs Acc Dep'!$2:$21,MATCH('JE - DEP EXP'!B58,'Dep Exp vs Acc Dep'!$A$2:$A$21,0),MATCH('JE - DEP EXP'!D58,'Dep Exp vs Acc Dep'!$2:$2,0)+1),"")</f>
        <v>#NAME?</v>
      </c>
      <c r="G58" t="e">
        <f ca="1">IF(INDEX('Dep Exp vs Acc Dep'!$2:$21,MATCH('JE - DEP EXP'!B58,'Dep Exp vs Acc Dep'!$A$2:$A$21,0),MATCH('JE - DEP EXP'!D58,'Dep Exp vs Acc Dep'!$2:$2,0)+1) &lt; 0, -INDEX('Dep Exp vs Acc Dep'!$2:$21,MATCH('JE - DEP EXP'!B58,'Dep Exp vs Acc Dep'!$A$2:$A$21,0),MATCH('JE - DEP EXP'!D58,'Dep Exp vs Acc Dep'!$2:$2,0)+1),"")</f>
        <v>#NAME?</v>
      </c>
      <c r="H58" t="e">
        <f t="shared" ca="1" si="2"/>
        <v>#NAME?</v>
      </c>
    </row>
    <row r="59" spans="1:8">
      <c r="A59" s="8" t="e">
        <f ca="1">_xll.DBRA("RXLTM1:Account",D59,"ALIAS English")</f>
        <v>#NAME?</v>
      </c>
      <c r="B59" s="1" t="s">
        <v>21</v>
      </c>
      <c r="C59" s="1" t="str">
        <f t="shared" si="6"/>
        <v>0329</v>
      </c>
      <c r="D59" s="1" t="s">
        <v>520</v>
      </c>
      <c r="E59" s="1" t="str">
        <f t="shared" si="7"/>
        <v>03292563000</v>
      </c>
      <c r="F59" t="e">
        <f ca="1">IF(INDEX('Dep Exp vs Acc Dep'!$2:$21,MATCH('JE - DEP EXP'!B59,'Dep Exp vs Acc Dep'!$A$2:$A$21,0),MATCH('JE - DEP EXP'!D59,'Dep Exp vs Acc Dep'!$2:$2,0)+1) &gt; 0, INDEX('Dep Exp vs Acc Dep'!$2:$21,MATCH('JE - DEP EXP'!B59,'Dep Exp vs Acc Dep'!$A$2:$A$21,0),MATCH('JE - DEP EXP'!D59,'Dep Exp vs Acc Dep'!$2:$2,0)+1),"")</f>
        <v>#NAME?</v>
      </c>
      <c r="G59" t="e">
        <f ca="1">IF(INDEX('Dep Exp vs Acc Dep'!$2:$21,MATCH('JE - DEP EXP'!B59,'Dep Exp vs Acc Dep'!$A$2:$A$21,0),MATCH('JE - DEP EXP'!D59,'Dep Exp vs Acc Dep'!$2:$2,0)+1) &lt; 0, -INDEX('Dep Exp vs Acc Dep'!$2:$21,MATCH('JE - DEP EXP'!B59,'Dep Exp vs Acc Dep'!$A$2:$A$21,0),MATCH('JE - DEP EXP'!D59,'Dep Exp vs Acc Dep'!$2:$2,0)+1),"")</f>
        <v>#NAME?</v>
      </c>
      <c r="H59" t="e">
        <f t="shared" ca="1" si="2"/>
        <v>#NAME?</v>
      </c>
    </row>
    <row r="60" spans="1:8">
      <c r="A60" s="8" t="e">
        <f ca="1">_xll.DBRA("RXLTM1:Account",D60,"ALIAS English")</f>
        <v>#NAME?</v>
      </c>
      <c r="B60" s="1" t="s">
        <v>22</v>
      </c>
      <c r="C60" s="1" t="str">
        <f t="shared" si="6"/>
        <v>0330</v>
      </c>
      <c r="D60" s="1" t="s">
        <v>520</v>
      </c>
      <c r="E60" s="1" t="str">
        <f t="shared" si="7"/>
        <v>03302563000</v>
      </c>
      <c r="F60" t="e">
        <f ca="1">IF(INDEX('Dep Exp vs Acc Dep'!$2:$21,MATCH('JE - DEP EXP'!B60,'Dep Exp vs Acc Dep'!$A$2:$A$21,0),MATCH('JE - DEP EXP'!D60,'Dep Exp vs Acc Dep'!$2:$2,0)+1) &gt; 0, INDEX('Dep Exp vs Acc Dep'!$2:$21,MATCH('JE - DEP EXP'!B60,'Dep Exp vs Acc Dep'!$A$2:$A$21,0),MATCH('JE - DEP EXP'!D60,'Dep Exp vs Acc Dep'!$2:$2,0)+1),"")</f>
        <v>#NAME?</v>
      </c>
      <c r="G60" t="e">
        <f ca="1">IF(INDEX('Dep Exp vs Acc Dep'!$2:$21,MATCH('JE - DEP EXP'!B60,'Dep Exp vs Acc Dep'!$A$2:$A$21,0),MATCH('JE - DEP EXP'!D60,'Dep Exp vs Acc Dep'!$2:$2,0)+1) &lt; 0, -INDEX('Dep Exp vs Acc Dep'!$2:$21,MATCH('JE - DEP EXP'!B60,'Dep Exp vs Acc Dep'!$A$2:$A$21,0),MATCH('JE - DEP EXP'!D60,'Dep Exp vs Acc Dep'!$2:$2,0)+1),"")</f>
        <v>#NAME?</v>
      </c>
      <c r="H60" t="e">
        <f t="shared" ca="1" si="2"/>
        <v>#NAME?</v>
      </c>
    </row>
    <row r="61" spans="1:8" hidden="1">
      <c r="H61" t="str">
        <f t="shared" si="2"/>
        <v>EMPTY</v>
      </c>
    </row>
    <row r="62" spans="1:8" hidden="1">
      <c r="A62" s="8" t="e">
        <f ca="1">_xll.DBRA("RXLTM1:Account",D62,"ALIAS English")</f>
        <v>#NAME?</v>
      </c>
      <c r="B62" s="1" t="s">
        <v>6</v>
      </c>
      <c r="C62" s="1" t="str">
        <f>LEFT(B62,4)</f>
        <v>0301</v>
      </c>
      <c r="D62" s="1" t="s">
        <v>528</v>
      </c>
      <c r="E62" s="1" t="str">
        <f>LEFT(C62,4)&amp;"2"&amp;D62&amp;"00"</f>
        <v>03012564000</v>
      </c>
      <c r="F62" t="e">
        <f ca="1">IF(INDEX('Dep Exp vs Acc Dep'!$2:$21,MATCH('JE - DEP EXP'!B62,'Dep Exp vs Acc Dep'!$A$2:$A$21,0),MATCH('JE - DEP EXP'!D62,'Dep Exp vs Acc Dep'!$2:$2,0)+1) &gt; 0, INDEX('Dep Exp vs Acc Dep'!$2:$21,MATCH('JE - DEP EXP'!B62,'Dep Exp vs Acc Dep'!$A$2:$A$21,0),MATCH('JE - DEP EXP'!D62,'Dep Exp vs Acc Dep'!$2:$2,0)+1),"")</f>
        <v>#NAME?</v>
      </c>
      <c r="G62" t="e">
        <f ca="1">IF(INDEX('Dep Exp vs Acc Dep'!$2:$21,MATCH('JE - DEP EXP'!B62,'Dep Exp vs Acc Dep'!$A$2:$A$21,0),MATCH('JE - DEP EXP'!D62,'Dep Exp vs Acc Dep'!$2:$2,0)+1) &lt; 0, -INDEX('Dep Exp vs Acc Dep'!$2:$21,MATCH('JE - DEP EXP'!B62,'Dep Exp vs Acc Dep'!$A$2:$A$21,0),MATCH('JE - DEP EXP'!D62,'Dep Exp vs Acc Dep'!$2:$2,0)+1),"")</f>
        <v>#NAME?</v>
      </c>
      <c r="H62" t="e">
        <f t="shared" ca="1" si="2"/>
        <v>#NAME?</v>
      </c>
    </row>
    <row r="63" spans="1:8" hidden="1">
      <c r="A63" s="8" t="e">
        <f ca="1">_xll.DBRA("RXLTM1:Account",D63,"ALIAS English")</f>
        <v>#NAME?</v>
      </c>
      <c r="B63" s="1" t="s">
        <v>23</v>
      </c>
      <c r="C63" s="1" t="str">
        <f t="shared" ref="C63:C79" si="8">LEFT(B63,4)</f>
        <v>0302</v>
      </c>
      <c r="D63" s="1" t="s">
        <v>528</v>
      </c>
      <c r="E63" s="1" t="str">
        <f t="shared" ref="E63:E79" si="9">LEFT(C63,4)&amp;"2"&amp;D63&amp;"00"</f>
        <v>03022564000</v>
      </c>
      <c r="F63" t="e">
        <f ca="1">IF(INDEX('Dep Exp vs Acc Dep'!$2:$21,MATCH('JE - DEP EXP'!B63,'Dep Exp vs Acc Dep'!$A$2:$A$21,0),MATCH('JE - DEP EXP'!D63,'Dep Exp vs Acc Dep'!$2:$2,0)+1) &gt; 0, INDEX('Dep Exp vs Acc Dep'!$2:$21,MATCH('JE - DEP EXP'!B63,'Dep Exp vs Acc Dep'!$A$2:$A$21,0),MATCH('JE - DEP EXP'!D63,'Dep Exp vs Acc Dep'!$2:$2,0)+1),"")</f>
        <v>#NAME?</v>
      </c>
      <c r="G63" t="e">
        <f ca="1">IF(INDEX('Dep Exp vs Acc Dep'!$2:$21,MATCH('JE - DEP EXP'!B63,'Dep Exp vs Acc Dep'!$A$2:$A$21,0),MATCH('JE - DEP EXP'!D63,'Dep Exp vs Acc Dep'!$2:$2,0)+1) &lt; 0, -INDEX('Dep Exp vs Acc Dep'!$2:$21,MATCH('JE - DEP EXP'!B63,'Dep Exp vs Acc Dep'!$A$2:$A$21,0),MATCH('JE - DEP EXP'!D63,'Dep Exp vs Acc Dep'!$2:$2,0)+1),"")</f>
        <v>#NAME?</v>
      </c>
      <c r="H63" t="e">
        <f t="shared" ca="1" si="2"/>
        <v>#NAME?</v>
      </c>
    </row>
    <row r="64" spans="1:8" hidden="1">
      <c r="A64" s="8" t="e">
        <f ca="1">_xll.DBRA("RXLTM1:Account",D64,"ALIAS English")</f>
        <v>#NAME?</v>
      </c>
      <c r="B64" s="1" t="s">
        <v>7</v>
      </c>
      <c r="C64" s="1" t="str">
        <f t="shared" si="8"/>
        <v>0303</v>
      </c>
      <c r="D64" s="1" t="s">
        <v>528</v>
      </c>
      <c r="E64" s="1" t="str">
        <f t="shared" si="9"/>
        <v>03032564000</v>
      </c>
      <c r="F64" t="e">
        <f ca="1">IF(INDEX('Dep Exp vs Acc Dep'!$2:$21,MATCH('JE - DEP EXP'!B64,'Dep Exp vs Acc Dep'!$A$2:$A$21,0),MATCH('JE - DEP EXP'!D64,'Dep Exp vs Acc Dep'!$2:$2,0)+1) &gt; 0, INDEX('Dep Exp vs Acc Dep'!$2:$21,MATCH('JE - DEP EXP'!B64,'Dep Exp vs Acc Dep'!$A$2:$A$21,0),MATCH('JE - DEP EXP'!D64,'Dep Exp vs Acc Dep'!$2:$2,0)+1),"")</f>
        <v>#NAME?</v>
      </c>
      <c r="G64" t="e">
        <f ca="1">IF(INDEX('Dep Exp vs Acc Dep'!$2:$21,MATCH('JE - DEP EXP'!B64,'Dep Exp vs Acc Dep'!$A$2:$A$21,0),MATCH('JE - DEP EXP'!D64,'Dep Exp vs Acc Dep'!$2:$2,0)+1) &lt; 0, -INDEX('Dep Exp vs Acc Dep'!$2:$21,MATCH('JE - DEP EXP'!B64,'Dep Exp vs Acc Dep'!$A$2:$A$21,0),MATCH('JE - DEP EXP'!D64,'Dep Exp vs Acc Dep'!$2:$2,0)+1),"")</f>
        <v>#NAME?</v>
      </c>
      <c r="H64" t="e">
        <f t="shared" ca="1" si="2"/>
        <v>#NAME?</v>
      </c>
    </row>
    <row r="65" spans="1:8" hidden="1">
      <c r="A65" s="8" t="e">
        <f ca="1">_xll.DBRA("RXLTM1:Account",D65,"ALIAS English")</f>
        <v>#NAME?</v>
      </c>
      <c r="B65" s="1" t="s">
        <v>8</v>
      </c>
      <c r="C65" s="1" t="str">
        <f t="shared" si="8"/>
        <v>0304</v>
      </c>
      <c r="D65" s="1" t="s">
        <v>528</v>
      </c>
      <c r="E65" s="1" t="str">
        <f t="shared" si="9"/>
        <v>03042564000</v>
      </c>
      <c r="F65" t="e">
        <f ca="1">IF(INDEX('Dep Exp vs Acc Dep'!$2:$21,MATCH('JE - DEP EXP'!B65,'Dep Exp vs Acc Dep'!$A$2:$A$21,0),MATCH('JE - DEP EXP'!D65,'Dep Exp vs Acc Dep'!$2:$2,0)+1) &gt; 0, INDEX('Dep Exp vs Acc Dep'!$2:$21,MATCH('JE - DEP EXP'!B65,'Dep Exp vs Acc Dep'!$A$2:$A$21,0),MATCH('JE - DEP EXP'!D65,'Dep Exp vs Acc Dep'!$2:$2,0)+1),"")</f>
        <v>#NAME?</v>
      </c>
      <c r="G65" t="e">
        <f ca="1">IF(INDEX('Dep Exp vs Acc Dep'!$2:$21,MATCH('JE - DEP EXP'!B65,'Dep Exp vs Acc Dep'!$A$2:$A$21,0),MATCH('JE - DEP EXP'!D65,'Dep Exp vs Acc Dep'!$2:$2,0)+1) &lt; 0, -INDEX('Dep Exp vs Acc Dep'!$2:$21,MATCH('JE - DEP EXP'!B65,'Dep Exp vs Acc Dep'!$A$2:$A$21,0),MATCH('JE - DEP EXP'!D65,'Dep Exp vs Acc Dep'!$2:$2,0)+1),"")</f>
        <v>#NAME?</v>
      </c>
      <c r="H65" t="e">
        <f t="shared" ca="1" si="2"/>
        <v>#NAME?</v>
      </c>
    </row>
    <row r="66" spans="1:8" hidden="1">
      <c r="A66" s="8" t="e">
        <f ca="1">_xll.DBRA("RXLTM1:Account",D66,"ALIAS English")</f>
        <v>#NAME?</v>
      </c>
      <c r="B66" s="1" t="s">
        <v>9</v>
      </c>
      <c r="C66" s="1" t="str">
        <f t="shared" si="8"/>
        <v>0305</v>
      </c>
      <c r="D66" s="1" t="s">
        <v>528</v>
      </c>
      <c r="E66" s="1" t="str">
        <f t="shared" si="9"/>
        <v>03052564000</v>
      </c>
      <c r="F66" t="e">
        <f ca="1">IF(INDEX('Dep Exp vs Acc Dep'!$2:$21,MATCH('JE - DEP EXP'!B66,'Dep Exp vs Acc Dep'!$A$2:$A$21,0),MATCH('JE - DEP EXP'!D66,'Dep Exp vs Acc Dep'!$2:$2,0)+1) &gt; 0, INDEX('Dep Exp vs Acc Dep'!$2:$21,MATCH('JE - DEP EXP'!B66,'Dep Exp vs Acc Dep'!$A$2:$A$21,0),MATCH('JE - DEP EXP'!D66,'Dep Exp vs Acc Dep'!$2:$2,0)+1),"")</f>
        <v>#NAME?</v>
      </c>
      <c r="G66" t="e">
        <f ca="1">IF(INDEX('Dep Exp vs Acc Dep'!$2:$21,MATCH('JE - DEP EXP'!B66,'Dep Exp vs Acc Dep'!$A$2:$A$21,0),MATCH('JE - DEP EXP'!D66,'Dep Exp vs Acc Dep'!$2:$2,0)+1) &lt; 0, -INDEX('Dep Exp vs Acc Dep'!$2:$21,MATCH('JE - DEP EXP'!B66,'Dep Exp vs Acc Dep'!$A$2:$A$21,0),MATCH('JE - DEP EXP'!D66,'Dep Exp vs Acc Dep'!$2:$2,0)+1),"")</f>
        <v>#NAME?</v>
      </c>
      <c r="H66" t="e">
        <f t="shared" ca="1" si="2"/>
        <v>#NAME?</v>
      </c>
    </row>
    <row r="67" spans="1:8" hidden="1">
      <c r="A67" s="8" t="e">
        <f ca="1">_xll.DBRA("RXLTM1:Account",D67,"ALIAS English")</f>
        <v>#NAME?</v>
      </c>
      <c r="B67" s="1" t="s">
        <v>10</v>
      </c>
      <c r="C67" s="1" t="str">
        <f t="shared" si="8"/>
        <v>0306</v>
      </c>
      <c r="D67" s="1" t="s">
        <v>528</v>
      </c>
      <c r="E67" s="1" t="str">
        <f t="shared" si="9"/>
        <v>03062564000</v>
      </c>
      <c r="F67" t="e">
        <f ca="1">IF(INDEX('Dep Exp vs Acc Dep'!$2:$21,MATCH('JE - DEP EXP'!B67,'Dep Exp vs Acc Dep'!$A$2:$A$21,0),MATCH('JE - DEP EXP'!D67,'Dep Exp vs Acc Dep'!$2:$2,0)+1) &gt; 0, INDEX('Dep Exp vs Acc Dep'!$2:$21,MATCH('JE - DEP EXP'!B67,'Dep Exp vs Acc Dep'!$A$2:$A$21,0),MATCH('JE - DEP EXP'!D67,'Dep Exp vs Acc Dep'!$2:$2,0)+1),"")</f>
        <v>#NAME?</v>
      </c>
      <c r="G67" t="e">
        <f ca="1">IF(INDEX('Dep Exp vs Acc Dep'!$2:$21,MATCH('JE - DEP EXP'!B67,'Dep Exp vs Acc Dep'!$A$2:$A$21,0),MATCH('JE - DEP EXP'!D67,'Dep Exp vs Acc Dep'!$2:$2,0)+1) &lt; 0, -INDEX('Dep Exp vs Acc Dep'!$2:$21,MATCH('JE - DEP EXP'!B67,'Dep Exp vs Acc Dep'!$A$2:$A$21,0),MATCH('JE - DEP EXP'!D67,'Dep Exp vs Acc Dep'!$2:$2,0)+1),"")</f>
        <v>#NAME?</v>
      </c>
      <c r="H67" t="e">
        <f t="shared" ca="1" si="2"/>
        <v>#NAME?</v>
      </c>
    </row>
    <row r="68" spans="1:8" hidden="1">
      <c r="A68" s="8" t="e">
        <f ca="1">_xll.DBRA("RXLTM1:Account",D68,"ALIAS English")</f>
        <v>#NAME?</v>
      </c>
      <c r="B68" s="1" t="s">
        <v>11</v>
      </c>
      <c r="C68" s="1" t="str">
        <f t="shared" si="8"/>
        <v>0308</v>
      </c>
      <c r="D68" s="1" t="s">
        <v>528</v>
      </c>
      <c r="E68" s="1" t="str">
        <f t="shared" si="9"/>
        <v>03082564000</v>
      </c>
      <c r="F68" t="e">
        <f ca="1">IF(INDEX('Dep Exp vs Acc Dep'!$2:$21,MATCH('JE - DEP EXP'!B68,'Dep Exp vs Acc Dep'!$A$2:$A$21,0),MATCH('JE - DEP EXP'!D68,'Dep Exp vs Acc Dep'!$2:$2,0)+1) &gt; 0, INDEX('Dep Exp vs Acc Dep'!$2:$21,MATCH('JE - DEP EXP'!B68,'Dep Exp vs Acc Dep'!$A$2:$A$21,0),MATCH('JE - DEP EXP'!D68,'Dep Exp vs Acc Dep'!$2:$2,0)+1),"")</f>
        <v>#NAME?</v>
      </c>
      <c r="G68" t="e">
        <f ca="1">IF(INDEX('Dep Exp vs Acc Dep'!$2:$21,MATCH('JE - DEP EXP'!B68,'Dep Exp vs Acc Dep'!$A$2:$A$21,0),MATCH('JE - DEP EXP'!D68,'Dep Exp vs Acc Dep'!$2:$2,0)+1) &lt; 0, -INDEX('Dep Exp vs Acc Dep'!$2:$21,MATCH('JE - DEP EXP'!B68,'Dep Exp vs Acc Dep'!$A$2:$A$21,0),MATCH('JE - DEP EXP'!D68,'Dep Exp vs Acc Dep'!$2:$2,0)+1),"")</f>
        <v>#NAME?</v>
      </c>
      <c r="H68" t="e">
        <f t="shared" ca="1" si="2"/>
        <v>#NAME?</v>
      </c>
    </row>
    <row r="69" spans="1:8" hidden="1">
      <c r="A69" s="8" t="e">
        <f ca="1">_xll.DBRA("RXLTM1:Account",D69,"ALIAS English")</f>
        <v>#NAME?</v>
      </c>
      <c r="B69" s="1" t="s">
        <v>12</v>
      </c>
      <c r="C69" s="1" t="str">
        <f t="shared" si="8"/>
        <v>0309</v>
      </c>
      <c r="D69" s="1" t="s">
        <v>528</v>
      </c>
      <c r="E69" s="1" t="str">
        <f t="shared" si="9"/>
        <v>03092564000</v>
      </c>
      <c r="F69" t="e">
        <f ca="1">IF(INDEX('Dep Exp vs Acc Dep'!$2:$21,MATCH('JE - DEP EXP'!B69,'Dep Exp vs Acc Dep'!$A$2:$A$21,0),MATCH('JE - DEP EXP'!D69,'Dep Exp vs Acc Dep'!$2:$2,0)+1) &gt; 0, INDEX('Dep Exp vs Acc Dep'!$2:$21,MATCH('JE - DEP EXP'!B69,'Dep Exp vs Acc Dep'!$A$2:$A$21,0),MATCH('JE - DEP EXP'!D69,'Dep Exp vs Acc Dep'!$2:$2,0)+1),"")</f>
        <v>#NAME?</v>
      </c>
      <c r="G69" t="e">
        <f ca="1">IF(INDEX('Dep Exp vs Acc Dep'!$2:$21,MATCH('JE - DEP EXP'!B69,'Dep Exp vs Acc Dep'!$A$2:$A$21,0),MATCH('JE - DEP EXP'!D69,'Dep Exp vs Acc Dep'!$2:$2,0)+1) &lt; 0, -INDEX('Dep Exp vs Acc Dep'!$2:$21,MATCH('JE - DEP EXP'!B69,'Dep Exp vs Acc Dep'!$A$2:$A$21,0),MATCH('JE - DEP EXP'!D69,'Dep Exp vs Acc Dep'!$2:$2,0)+1),"")</f>
        <v>#NAME?</v>
      </c>
      <c r="H69" t="e">
        <f t="shared" ca="1" si="2"/>
        <v>#NAME?</v>
      </c>
    </row>
    <row r="70" spans="1:8" hidden="1">
      <c r="A70" s="8" t="e">
        <f ca="1">_xll.DBRA("RXLTM1:Account",D70,"ALIAS English")</f>
        <v>#NAME?</v>
      </c>
      <c r="B70" s="1" t="s">
        <v>13</v>
      </c>
      <c r="C70" s="1" t="s">
        <v>72</v>
      </c>
      <c r="D70" s="1" t="s">
        <v>528</v>
      </c>
      <c r="E70" s="1" t="str">
        <f t="shared" si="9"/>
        <v>03112564000</v>
      </c>
      <c r="F70" t="e">
        <f ca="1">IF(INDEX('Dep Exp vs Acc Dep'!$2:$21,MATCH('JE - DEP EXP'!B70,'Dep Exp vs Acc Dep'!$A$2:$A$21,0),MATCH('JE - DEP EXP'!D70,'Dep Exp vs Acc Dep'!$2:$2,0)+1) &gt; 0, INDEX('Dep Exp vs Acc Dep'!$2:$21,MATCH('JE - DEP EXP'!B70,'Dep Exp vs Acc Dep'!$A$2:$A$21,0),MATCH('JE - DEP EXP'!D70,'Dep Exp vs Acc Dep'!$2:$2,0)+1),"")</f>
        <v>#NAME?</v>
      </c>
      <c r="G70" t="e">
        <f ca="1">IF(INDEX('Dep Exp vs Acc Dep'!$2:$21,MATCH('JE - DEP EXP'!B70,'Dep Exp vs Acc Dep'!$A$2:$A$21,0),MATCH('JE - DEP EXP'!D70,'Dep Exp vs Acc Dep'!$2:$2,0)+1) &lt; 0, -INDEX('Dep Exp vs Acc Dep'!$2:$21,MATCH('JE - DEP EXP'!B70,'Dep Exp vs Acc Dep'!$A$2:$A$21,0),MATCH('JE - DEP EXP'!D70,'Dep Exp vs Acc Dep'!$2:$2,0)+1),"")</f>
        <v>#NAME?</v>
      </c>
      <c r="H70" t="e">
        <f t="shared" ref="H70:H133" ca="1" si="10">IF(AND(F70="",G70=""),"EMPTY","")</f>
        <v>#NAME?</v>
      </c>
    </row>
    <row r="71" spans="1:8" hidden="1">
      <c r="A71" s="8" t="e">
        <f ca="1">_xll.DBRA("RXLTM1:Account",D71,"ALIAS English")</f>
        <v>#NAME?</v>
      </c>
      <c r="B71" s="1" t="s">
        <v>14</v>
      </c>
      <c r="C71" s="1" t="str">
        <f t="shared" si="8"/>
        <v>0321</v>
      </c>
      <c r="D71" s="1" t="s">
        <v>528</v>
      </c>
      <c r="E71" s="1" t="str">
        <f t="shared" si="9"/>
        <v>03212564000</v>
      </c>
      <c r="F71" t="e">
        <f ca="1">IF(INDEX('Dep Exp vs Acc Dep'!$2:$21,MATCH('JE - DEP EXP'!B71,'Dep Exp vs Acc Dep'!$A$2:$A$21,0),MATCH('JE - DEP EXP'!D71,'Dep Exp vs Acc Dep'!$2:$2,0)+1) &gt; 0, INDEX('Dep Exp vs Acc Dep'!$2:$21,MATCH('JE - DEP EXP'!B71,'Dep Exp vs Acc Dep'!$A$2:$A$21,0),MATCH('JE - DEP EXP'!D71,'Dep Exp vs Acc Dep'!$2:$2,0)+1),"")</f>
        <v>#NAME?</v>
      </c>
      <c r="G71" t="e">
        <f ca="1">IF(INDEX('Dep Exp vs Acc Dep'!$2:$21,MATCH('JE - DEP EXP'!B71,'Dep Exp vs Acc Dep'!$A$2:$A$21,0),MATCH('JE - DEP EXP'!D71,'Dep Exp vs Acc Dep'!$2:$2,0)+1) &lt; 0, -INDEX('Dep Exp vs Acc Dep'!$2:$21,MATCH('JE - DEP EXP'!B71,'Dep Exp vs Acc Dep'!$A$2:$A$21,0),MATCH('JE - DEP EXP'!D71,'Dep Exp vs Acc Dep'!$2:$2,0)+1),"")</f>
        <v>#NAME?</v>
      </c>
      <c r="H71" t="e">
        <f t="shared" ca="1" si="10"/>
        <v>#NAME?</v>
      </c>
    </row>
    <row r="72" spans="1:8" hidden="1">
      <c r="A72" s="8" t="e">
        <f ca="1">_xll.DBRA("RXLTM1:Account",D72,"ALIAS English")</f>
        <v>#NAME?</v>
      </c>
      <c r="B72" s="1" t="s">
        <v>15</v>
      </c>
      <c r="C72" s="1" t="str">
        <f t="shared" si="8"/>
        <v>0322</v>
      </c>
      <c r="D72" s="1" t="s">
        <v>528</v>
      </c>
      <c r="E72" s="1" t="str">
        <f t="shared" si="9"/>
        <v>03222564000</v>
      </c>
      <c r="F72" t="e">
        <f ca="1">IF(INDEX('Dep Exp vs Acc Dep'!$2:$21,MATCH('JE - DEP EXP'!B72,'Dep Exp vs Acc Dep'!$A$2:$A$21,0),MATCH('JE - DEP EXP'!D72,'Dep Exp vs Acc Dep'!$2:$2,0)+1) &gt; 0, INDEX('Dep Exp vs Acc Dep'!$2:$21,MATCH('JE - DEP EXP'!B72,'Dep Exp vs Acc Dep'!$A$2:$A$21,0),MATCH('JE - DEP EXP'!D72,'Dep Exp vs Acc Dep'!$2:$2,0)+1),"")</f>
        <v>#NAME?</v>
      </c>
      <c r="G72" t="e">
        <f ca="1">IF(INDEX('Dep Exp vs Acc Dep'!$2:$21,MATCH('JE - DEP EXP'!B72,'Dep Exp vs Acc Dep'!$A$2:$A$21,0),MATCH('JE - DEP EXP'!D72,'Dep Exp vs Acc Dep'!$2:$2,0)+1) &lt; 0, -INDEX('Dep Exp vs Acc Dep'!$2:$21,MATCH('JE - DEP EXP'!B72,'Dep Exp vs Acc Dep'!$A$2:$A$21,0),MATCH('JE - DEP EXP'!D72,'Dep Exp vs Acc Dep'!$2:$2,0)+1),"")</f>
        <v>#NAME?</v>
      </c>
      <c r="H72" t="e">
        <f t="shared" ca="1" si="10"/>
        <v>#NAME?</v>
      </c>
    </row>
    <row r="73" spans="1:8" hidden="1">
      <c r="A73" s="8" t="e">
        <f ca="1">_xll.DBRA("RXLTM1:Account",D73,"ALIAS English")</f>
        <v>#NAME?</v>
      </c>
      <c r="B73" s="1" t="s">
        <v>16</v>
      </c>
      <c r="C73" s="1" t="str">
        <f t="shared" si="8"/>
        <v>0323</v>
      </c>
      <c r="D73" s="1" t="s">
        <v>528</v>
      </c>
      <c r="E73" s="1" t="str">
        <f t="shared" si="9"/>
        <v>03232564000</v>
      </c>
      <c r="F73" t="e">
        <f ca="1">IF(INDEX('Dep Exp vs Acc Dep'!$2:$21,MATCH('JE - DEP EXP'!B73,'Dep Exp vs Acc Dep'!$A$2:$A$21,0),MATCH('JE - DEP EXP'!D73,'Dep Exp vs Acc Dep'!$2:$2,0)+1) &gt; 0, INDEX('Dep Exp vs Acc Dep'!$2:$21,MATCH('JE - DEP EXP'!B73,'Dep Exp vs Acc Dep'!$A$2:$A$21,0),MATCH('JE - DEP EXP'!D73,'Dep Exp vs Acc Dep'!$2:$2,0)+1),"")</f>
        <v>#NAME?</v>
      </c>
      <c r="G73" t="e">
        <f ca="1">IF(INDEX('Dep Exp vs Acc Dep'!$2:$21,MATCH('JE - DEP EXP'!B73,'Dep Exp vs Acc Dep'!$A$2:$A$21,0),MATCH('JE - DEP EXP'!D73,'Dep Exp vs Acc Dep'!$2:$2,0)+1) &lt; 0, -INDEX('Dep Exp vs Acc Dep'!$2:$21,MATCH('JE - DEP EXP'!B73,'Dep Exp vs Acc Dep'!$A$2:$A$21,0),MATCH('JE - DEP EXP'!D73,'Dep Exp vs Acc Dep'!$2:$2,0)+1),"")</f>
        <v>#NAME?</v>
      </c>
      <c r="H73" t="e">
        <f t="shared" ca="1" si="10"/>
        <v>#NAME?</v>
      </c>
    </row>
    <row r="74" spans="1:8" hidden="1">
      <c r="A74" s="8" t="e">
        <f ca="1">_xll.DBRA("RXLTM1:Account",D74,"ALIAS English")</f>
        <v>#NAME?</v>
      </c>
      <c r="B74" s="1" t="s">
        <v>17</v>
      </c>
      <c r="C74" s="1" t="str">
        <f t="shared" si="8"/>
        <v>0324</v>
      </c>
      <c r="D74" s="1" t="s">
        <v>528</v>
      </c>
      <c r="E74" s="1" t="str">
        <f t="shared" si="9"/>
        <v>03242564000</v>
      </c>
      <c r="F74" t="e">
        <f ca="1">IF(INDEX('Dep Exp vs Acc Dep'!$2:$21,MATCH('JE - DEP EXP'!B74,'Dep Exp vs Acc Dep'!$A$2:$A$21,0),MATCH('JE - DEP EXP'!D74,'Dep Exp vs Acc Dep'!$2:$2,0)+1) &gt; 0, INDEX('Dep Exp vs Acc Dep'!$2:$21,MATCH('JE - DEP EXP'!B74,'Dep Exp vs Acc Dep'!$A$2:$A$21,0),MATCH('JE - DEP EXP'!D74,'Dep Exp vs Acc Dep'!$2:$2,0)+1),"")</f>
        <v>#NAME?</v>
      </c>
      <c r="G74" t="e">
        <f ca="1">IF(INDEX('Dep Exp vs Acc Dep'!$2:$21,MATCH('JE - DEP EXP'!B74,'Dep Exp vs Acc Dep'!$A$2:$A$21,0),MATCH('JE - DEP EXP'!D74,'Dep Exp vs Acc Dep'!$2:$2,0)+1) &lt; 0, -INDEX('Dep Exp vs Acc Dep'!$2:$21,MATCH('JE - DEP EXP'!B74,'Dep Exp vs Acc Dep'!$A$2:$A$21,0),MATCH('JE - DEP EXP'!D74,'Dep Exp vs Acc Dep'!$2:$2,0)+1),"")</f>
        <v>#NAME?</v>
      </c>
      <c r="H74" t="e">
        <f t="shared" ca="1" si="10"/>
        <v>#NAME?</v>
      </c>
    </row>
    <row r="75" spans="1:8" hidden="1">
      <c r="A75" s="8" t="e">
        <f ca="1">_xll.DBRA("RXLTM1:Account",D75,"ALIAS English")</f>
        <v>#NAME?</v>
      </c>
      <c r="B75" s="1" t="s">
        <v>18</v>
      </c>
      <c r="C75" s="1" t="str">
        <f t="shared" si="8"/>
        <v>0325</v>
      </c>
      <c r="D75" s="1" t="s">
        <v>528</v>
      </c>
      <c r="E75" s="1" t="str">
        <f t="shared" si="9"/>
        <v>03252564000</v>
      </c>
      <c r="F75" t="e">
        <f ca="1">IF(INDEX('Dep Exp vs Acc Dep'!$2:$21,MATCH('JE - DEP EXP'!B75,'Dep Exp vs Acc Dep'!$A$2:$A$21,0),MATCH('JE - DEP EXP'!D75,'Dep Exp vs Acc Dep'!$2:$2,0)+1) &gt; 0, INDEX('Dep Exp vs Acc Dep'!$2:$21,MATCH('JE - DEP EXP'!B75,'Dep Exp vs Acc Dep'!$A$2:$A$21,0),MATCH('JE - DEP EXP'!D75,'Dep Exp vs Acc Dep'!$2:$2,0)+1),"")</f>
        <v>#NAME?</v>
      </c>
      <c r="G75" t="e">
        <f ca="1">IF(INDEX('Dep Exp vs Acc Dep'!$2:$21,MATCH('JE - DEP EXP'!B75,'Dep Exp vs Acc Dep'!$A$2:$A$21,0),MATCH('JE - DEP EXP'!D75,'Dep Exp vs Acc Dep'!$2:$2,0)+1) &lt; 0, -INDEX('Dep Exp vs Acc Dep'!$2:$21,MATCH('JE - DEP EXP'!B75,'Dep Exp vs Acc Dep'!$A$2:$A$21,0),MATCH('JE - DEP EXP'!D75,'Dep Exp vs Acc Dep'!$2:$2,0)+1),"")</f>
        <v>#NAME?</v>
      </c>
      <c r="H75" t="e">
        <f t="shared" ca="1" si="10"/>
        <v>#NAME?</v>
      </c>
    </row>
    <row r="76" spans="1:8" hidden="1">
      <c r="A76" s="8" t="e">
        <f ca="1">_xll.DBRA("RXLTM1:Account",D76,"ALIAS English")</f>
        <v>#NAME?</v>
      </c>
      <c r="B76" s="1" t="s">
        <v>19</v>
      </c>
      <c r="C76" s="1" t="str">
        <f t="shared" si="8"/>
        <v>0326</v>
      </c>
      <c r="D76" s="1" t="s">
        <v>528</v>
      </c>
      <c r="E76" s="1" t="str">
        <f t="shared" si="9"/>
        <v>03262564000</v>
      </c>
      <c r="F76" t="e">
        <f ca="1">IF(INDEX('Dep Exp vs Acc Dep'!$2:$21,MATCH('JE - DEP EXP'!B76,'Dep Exp vs Acc Dep'!$A$2:$A$21,0),MATCH('JE - DEP EXP'!D76,'Dep Exp vs Acc Dep'!$2:$2,0)+1) &gt; 0, INDEX('Dep Exp vs Acc Dep'!$2:$21,MATCH('JE - DEP EXP'!B76,'Dep Exp vs Acc Dep'!$A$2:$A$21,0),MATCH('JE - DEP EXP'!D76,'Dep Exp vs Acc Dep'!$2:$2,0)+1),"")</f>
        <v>#NAME?</v>
      </c>
      <c r="G76" t="e">
        <f ca="1">IF(INDEX('Dep Exp vs Acc Dep'!$2:$21,MATCH('JE - DEP EXP'!B76,'Dep Exp vs Acc Dep'!$A$2:$A$21,0),MATCH('JE - DEP EXP'!D76,'Dep Exp vs Acc Dep'!$2:$2,0)+1) &lt; 0, -INDEX('Dep Exp vs Acc Dep'!$2:$21,MATCH('JE - DEP EXP'!B76,'Dep Exp vs Acc Dep'!$A$2:$A$21,0),MATCH('JE - DEP EXP'!D76,'Dep Exp vs Acc Dep'!$2:$2,0)+1),"")</f>
        <v>#NAME?</v>
      </c>
      <c r="H76" t="e">
        <f t="shared" ca="1" si="10"/>
        <v>#NAME?</v>
      </c>
    </row>
    <row r="77" spans="1:8" hidden="1">
      <c r="A77" s="8" t="e">
        <f ca="1">_xll.DBRA("RXLTM1:Account",D77,"ALIAS English")</f>
        <v>#NAME?</v>
      </c>
      <c r="B77" s="1" t="s">
        <v>20</v>
      </c>
      <c r="C77" s="1" t="str">
        <f t="shared" si="8"/>
        <v>0328</v>
      </c>
      <c r="D77" s="1" t="s">
        <v>528</v>
      </c>
      <c r="E77" s="1" t="str">
        <f t="shared" si="9"/>
        <v>03282564000</v>
      </c>
      <c r="F77" t="e">
        <f ca="1">IF(INDEX('Dep Exp vs Acc Dep'!$2:$21,MATCH('JE - DEP EXP'!B77,'Dep Exp vs Acc Dep'!$A$2:$A$21,0),MATCH('JE - DEP EXP'!D77,'Dep Exp vs Acc Dep'!$2:$2,0)+1) &gt; 0, INDEX('Dep Exp vs Acc Dep'!$2:$21,MATCH('JE - DEP EXP'!B77,'Dep Exp vs Acc Dep'!$A$2:$A$21,0),MATCH('JE - DEP EXP'!D77,'Dep Exp vs Acc Dep'!$2:$2,0)+1),"")</f>
        <v>#NAME?</v>
      </c>
      <c r="G77" t="e">
        <f ca="1">IF(INDEX('Dep Exp vs Acc Dep'!$2:$21,MATCH('JE - DEP EXP'!B77,'Dep Exp vs Acc Dep'!$A$2:$A$21,0),MATCH('JE - DEP EXP'!D77,'Dep Exp vs Acc Dep'!$2:$2,0)+1) &lt; 0, -INDEX('Dep Exp vs Acc Dep'!$2:$21,MATCH('JE - DEP EXP'!B77,'Dep Exp vs Acc Dep'!$A$2:$A$21,0),MATCH('JE - DEP EXP'!D77,'Dep Exp vs Acc Dep'!$2:$2,0)+1),"")</f>
        <v>#NAME?</v>
      </c>
      <c r="H77" t="e">
        <f t="shared" ca="1" si="10"/>
        <v>#NAME?</v>
      </c>
    </row>
    <row r="78" spans="1:8" hidden="1">
      <c r="A78" s="8" t="e">
        <f ca="1">_xll.DBRA("RXLTM1:Account",D78,"ALIAS English")</f>
        <v>#NAME?</v>
      </c>
      <c r="B78" s="1" t="s">
        <v>21</v>
      </c>
      <c r="C78" s="1" t="str">
        <f t="shared" si="8"/>
        <v>0329</v>
      </c>
      <c r="D78" s="1" t="s">
        <v>528</v>
      </c>
      <c r="E78" s="1" t="str">
        <f t="shared" si="9"/>
        <v>03292564000</v>
      </c>
      <c r="F78" t="e">
        <f ca="1">IF(INDEX('Dep Exp vs Acc Dep'!$2:$21,MATCH('JE - DEP EXP'!B78,'Dep Exp vs Acc Dep'!$A$2:$A$21,0),MATCH('JE - DEP EXP'!D78,'Dep Exp vs Acc Dep'!$2:$2,0)+1) &gt; 0, INDEX('Dep Exp vs Acc Dep'!$2:$21,MATCH('JE - DEP EXP'!B78,'Dep Exp vs Acc Dep'!$A$2:$A$21,0),MATCH('JE - DEP EXP'!D78,'Dep Exp vs Acc Dep'!$2:$2,0)+1),"")</f>
        <v>#NAME?</v>
      </c>
      <c r="G78" t="e">
        <f ca="1">IF(INDEX('Dep Exp vs Acc Dep'!$2:$21,MATCH('JE - DEP EXP'!B78,'Dep Exp vs Acc Dep'!$A$2:$A$21,0),MATCH('JE - DEP EXP'!D78,'Dep Exp vs Acc Dep'!$2:$2,0)+1) &lt; 0, -INDEX('Dep Exp vs Acc Dep'!$2:$21,MATCH('JE - DEP EXP'!B78,'Dep Exp vs Acc Dep'!$A$2:$A$21,0),MATCH('JE - DEP EXP'!D78,'Dep Exp vs Acc Dep'!$2:$2,0)+1),"")</f>
        <v>#NAME?</v>
      </c>
      <c r="H78" t="e">
        <f t="shared" ca="1" si="10"/>
        <v>#NAME?</v>
      </c>
    </row>
    <row r="79" spans="1:8" hidden="1">
      <c r="A79" s="8" t="e">
        <f ca="1">_xll.DBRA("RXLTM1:Account",D79,"ALIAS English")</f>
        <v>#NAME?</v>
      </c>
      <c r="B79" s="1" t="s">
        <v>22</v>
      </c>
      <c r="C79" s="1" t="str">
        <f t="shared" si="8"/>
        <v>0330</v>
      </c>
      <c r="D79" s="1" t="s">
        <v>528</v>
      </c>
      <c r="E79" s="1" t="str">
        <f t="shared" si="9"/>
        <v>03302564000</v>
      </c>
      <c r="F79" t="e">
        <f ca="1">IF(INDEX('Dep Exp vs Acc Dep'!$2:$21,MATCH('JE - DEP EXP'!B79,'Dep Exp vs Acc Dep'!$A$2:$A$21,0),MATCH('JE - DEP EXP'!D79,'Dep Exp vs Acc Dep'!$2:$2,0)+1) &gt; 0, INDEX('Dep Exp vs Acc Dep'!$2:$21,MATCH('JE - DEP EXP'!B79,'Dep Exp vs Acc Dep'!$A$2:$A$21,0),MATCH('JE - DEP EXP'!D79,'Dep Exp vs Acc Dep'!$2:$2,0)+1),"")</f>
        <v>#NAME?</v>
      </c>
      <c r="G79" t="e">
        <f ca="1">IF(INDEX('Dep Exp vs Acc Dep'!$2:$21,MATCH('JE - DEP EXP'!B79,'Dep Exp vs Acc Dep'!$A$2:$A$21,0),MATCH('JE - DEP EXP'!D79,'Dep Exp vs Acc Dep'!$2:$2,0)+1) &lt; 0, -INDEX('Dep Exp vs Acc Dep'!$2:$21,MATCH('JE - DEP EXP'!B79,'Dep Exp vs Acc Dep'!$A$2:$A$21,0),MATCH('JE - DEP EXP'!D79,'Dep Exp vs Acc Dep'!$2:$2,0)+1),"")</f>
        <v>#NAME?</v>
      </c>
      <c r="H79" t="e">
        <f t="shared" ca="1" si="10"/>
        <v>#NAME?</v>
      </c>
    </row>
    <row r="80" spans="1:8" hidden="1">
      <c r="H80" t="str">
        <f t="shared" si="10"/>
        <v>EMPTY</v>
      </c>
    </row>
    <row r="81" spans="1:8" hidden="1">
      <c r="A81" s="8" t="e">
        <f ca="1">_xll.DBRA("RXLTM1:Account",D81,"ALIAS English")</f>
        <v>#NAME?</v>
      </c>
      <c r="B81" s="1" t="s">
        <v>6</v>
      </c>
      <c r="C81" s="1" t="str">
        <f>LEFT(B81,4)</f>
        <v>0301</v>
      </c>
      <c r="D81" s="1" t="s">
        <v>522</v>
      </c>
      <c r="E81" s="1" t="str">
        <f>LEFT(C81,4)&amp;"2"&amp;D81&amp;"00"</f>
        <v>03012635000</v>
      </c>
      <c r="F81" t="e">
        <f ca="1">IF(INDEX('Dep Exp vs Acc Dep'!$2:$21,MATCH('JE - DEP EXP'!B81,'Dep Exp vs Acc Dep'!$A$2:$A$21,0),MATCH('JE - DEP EXP'!D81,'Dep Exp vs Acc Dep'!$2:$2,0)+1) &gt; 0, INDEX('Dep Exp vs Acc Dep'!$2:$21,MATCH('JE - DEP EXP'!B81,'Dep Exp vs Acc Dep'!$A$2:$A$21,0),MATCH('JE - DEP EXP'!D81,'Dep Exp vs Acc Dep'!$2:$2,0)+1),"")</f>
        <v>#NAME?</v>
      </c>
      <c r="G81" t="e">
        <f ca="1">IF(INDEX('Dep Exp vs Acc Dep'!$2:$21,MATCH('JE - DEP EXP'!B81,'Dep Exp vs Acc Dep'!$A$2:$A$21,0),MATCH('JE - DEP EXP'!D81,'Dep Exp vs Acc Dep'!$2:$2,0)+1) &lt; 0, -INDEX('Dep Exp vs Acc Dep'!$2:$21,MATCH('JE - DEP EXP'!B81,'Dep Exp vs Acc Dep'!$A$2:$A$21,0),MATCH('JE - DEP EXP'!D81,'Dep Exp vs Acc Dep'!$2:$2,0)+1),"")</f>
        <v>#NAME?</v>
      </c>
      <c r="H81" t="e">
        <f t="shared" ca="1" si="10"/>
        <v>#NAME?</v>
      </c>
    </row>
    <row r="82" spans="1:8">
      <c r="A82" s="8" t="e">
        <f ca="1">_xll.DBRA("RXLTM1:Account",D82,"ALIAS English")</f>
        <v>#NAME?</v>
      </c>
      <c r="B82" s="1" t="s">
        <v>23</v>
      </c>
      <c r="C82" s="1" t="str">
        <f t="shared" ref="C82:C98" si="11">LEFT(B82,4)</f>
        <v>0302</v>
      </c>
      <c r="D82" s="1" t="s">
        <v>522</v>
      </c>
      <c r="E82" s="1" t="str">
        <f t="shared" ref="E82:E98" si="12">LEFT(C82,4)&amp;"2"&amp;D82&amp;"00"</f>
        <v>03022635000</v>
      </c>
      <c r="F82" t="e">
        <f ca="1">IF(INDEX('Dep Exp vs Acc Dep'!$2:$21,MATCH('JE - DEP EXP'!B82,'Dep Exp vs Acc Dep'!$A$2:$A$21,0),MATCH('JE - DEP EXP'!D82,'Dep Exp vs Acc Dep'!$2:$2,0)+1) &gt; 0, INDEX('Dep Exp vs Acc Dep'!$2:$21,MATCH('JE - DEP EXP'!B82,'Dep Exp vs Acc Dep'!$A$2:$A$21,0),MATCH('JE - DEP EXP'!D82,'Dep Exp vs Acc Dep'!$2:$2,0)+1),"")</f>
        <v>#NAME?</v>
      </c>
      <c r="G82" t="e">
        <f ca="1">IF(INDEX('Dep Exp vs Acc Dep'!$2:$21,MATCH('JE - DEP EXP'!B82,'Dep Exp vs Acc Dep'!$A$2:$A$21,0),MATCH('JE - DEP EXP'!D82,'Dep Exp vs Acc Dep'!$2:$2,0)+1) &lt; 0, -INDEX('Dep Exp vs Acc Dep'!$2:$21,MATCH('JE - DEP EXP'!B82,'Dep Exp vs Acc Dep'!$A$2:$A$21,0),MATCH('JE - DEP EXP'!D82,'Dep Exp vs Acc Dep'!$2:$2,0)+1),"")</f>
        <v>#NAME?</v>
      </c>
      <c r="H82" t="e">
        <f t="shared" ca="1" si="10"/>
        <v>#NAME?</v>
      </c>
    </row>
    <row r="83" spans="1:8">
      <c r="A83" s="8" t="e">
        <f ca="1">_xll.DBRA("RXLTM1:Account",D83,"ALIAS English")</f>
        <v>#NAME?</v>
      </c>
      <c r="B83" s="1" t="s">
        <v>7</v>
      </c>
      <c r="C83" s="1" t="str">
        <f t="shared" si="11"/>
        <v>0303</v>
      </c>
      <c r="D83" s="1" t="s">
        <v>522</v>
      </c>
      <c r="E83" s="1" t="str">
        <f t="shared" si="12"/>
        <v>03032635000</v>
      </c>
      <c r="F83" t="e">
        <f ca="1">IF(INDEX('Dep Exp vs Acc Dep'!$2:$21,MATCH('JE - DEP EXP'!B83,'Dep Exp vs Acc Dep'!$A$2:$A$21,0),MATCH('JE - DEP EXP'!D83,'Dep Exp vs Acc Dep'!$2:$2,0)+1) &gt; 0, INDEX('Dep Exp vs Acc Dep'!$2:$21,MATCH('JE - DEP EXP'!B83,'Dep Exp vs Acc Dep'!$A$2:$A$21,0),MATCH('JE - DEP EXP'!D83,'Dep Exp vs Acc Dep'!$2:$2,0)+1),"")</f>
        <v>#NAME?</v>
      </c>
      <c r="G83" t="e">
        <f ca="1">IF(INDEX('Dep Exp vs Acc Dep'!$2:$21,MATCH('JE - DEP EXP'!B83,'Dep Exp vs Acc Dep'!$A$2:$A$21,0),MATCH('JE - DEP EXP'!D83,'Dep Exp vs Acc Dep'!$2:$2,0)+1) &lt; 0, -INDEX('Dep Exp vs Acc Dep'!$2:$21,MATCH('JE - DEP EXP'!B83,'Dep Exp vs Acc Dep'!$A$2:$A$21,0),MATCH('JE - DEP EXP'!D83,'Dep Exp vs Acc Dep'!$2:$2,0)+1),"")</f>
        <v>#NAME?</v>
      </c>
      <c r="H83" t="e">
        <f t="shared" ca="1" si="10"/>
        <v>#NAME?</v>
      </c>
    </row>
    <row r="84" spans="1:8" hidden="1">
      <c r="A84" s="8" t="e">
        <f ca="1">_xll.DBRA("RXLTM1:Account",D84,"ALIAS English")</f>
        <v>#NAME?</v>
      </c>
      <c r="B84" s="1" t="s">
        <v>8</v>
      </c>
      <c r="C84" s="1" t="str">
        <f t="shared" si="11"/>
        <v>0304</v>
      </c>
      <c r="D84" s="1" t="s">
        <v>522</v>
      </c>
      <c r="E84" s="1" t="str">
        <f t="shared" si="12"/>
        <v>03042635000</v>
      </c>
      <c r="F84" t="e">
        <f ca="1">IF(INDEX('Dep Exp vs Acc Dep'!$2:$21,MATCH('JE - DEP EXP'!B84,'Dep Exp vs Acc Dep'!$A$2:$A$21,0),MATCH('JE - DEP EXP'!D84,'Dep Exp vs Acc Dep'!$2:$2,0)+1) &gt; 0, INDEX('Dep Exp vs Acc Dep'!$2:$21,MATCH('JE - DEP EXP'!B84,'Dep Exp vs Acc Dep'!$A$2:$A$21,0),MATCH('JE - DEP EXP'!D84,'Dep Exp vs Acc Dep'!$2:$2,0)+1),"")</f>
        <v>#NAME?</v>
      </c>
      <c r="G84" t="e">
        <f ca="1">IF(INDEX('Dep Exp vs Acc Dep'!$2:$21,MATCH('JE - DEP EXP'!B84,'Dep Exp vs Acc Dep'!$A$2:$A$21,0),MATCH('JE - DEP EXP'!D84,'Dep Exp vs Acc Dep'!$2:$2,0)+1) &lt; 0, -INDEX('Dep Exp vs Acc Dep'!$2:$21,MATCH('JE - DEP EXP'!B84,'Dep Exp vs Acc Dep'!$A$2:$A$21,0),MATCH('JE - DEP EXP'!D84,'Dep Exp vs Acc Dep'!$2:$2,0)+1),"")</f>
        <v>#NAME?</v>
      </c>
      <c r="H84" t="e">
        <f t="shared" ca="1" si="10"/>
        <v>#NAME?</v>
      </c>
    </row>
    <row r="85" spans="1:8">
      <c r="A85" s="8" t="e">
        <f ca="1">_xll.DBRA("RXLTM1:Account",D85,"ALIAS English")</f>
        <v>#NAME?</v>
      </c>
      <c r="B85" s="1" t="s">
        <v>9</v>
      </c>
      <c r="C85" s="1" t="str">
        <f t="shared" si="11"/>
        <v>0305</v>
      </c>
      <c r="D85" s="1" t="s">
        <v>522</v>
      </c>
      <c r="E85" s="1" t="str">
        <f t="shared" si="12"/>
        <v>03052635000</v>
      </c>
      <c r="F85" t="e">
        <f ca="1">IF(INDEX('Dep Exp vs Acc Dep'!$2:$21,MATCH('JE - DEP EXP'!B85,'Dep Exp vs Acc Dep'!$A$2:$A$21,0),MATCH('JE - DEP EXP'!D85,'Dep Exp vs Acc Dep'!$2:$2,0)+1) &gt; 0, INDEX('Dep Exp vs Acc Dep'!$2:$21,MATCH('JE - DEP EXP'!B85,'Dep Exp vs Acc Dep'!$A$2:$A$21,0),MATCH('JE - DEP EXP'!D85,'Dep Exp vs Acc Dep'!$2:$2,0)+1),"")</f>
        <v>#NAME?</v>
      </c>
      <c r="G85" t="e">
        <f ca="1">IF(INDEX('Dep Exp vs Acc Dep'!$2:$21,MATCH('JE - DEP EXP'!B85,'Dep Exp vs Acc Dep'!$A$2:$A$21,0),MATCH('JE - DEP EXP'!D85,'Dep Exp vs Acc Dep'!$2:$2,0)+1) &lt; 0, -INDEX('Dep Exp vs Acc Dep'!$2:$21,MATCH('JE - DEP EXP'!B85,'Dep Exp vs Acc Dep'!$A$2:$A$21,0),MATCH('JE - DEP EXP'!D85,'Dep Exp vs Acc Dep'!$2:$2,0)+1),"")</f>
        <v>#NAME?</v>
      </c>
      <c r="H85" t="e">
        <f t="shared" ca="1" si="10"/>
        <v>#NAME?</v>
      </c>
    </row>
    <row r="86" spans="1:8">
      <c r="A86" s="8" t="e">
        <f ca="1">_xll.DBRA("RXLTM1:Account",D86,"ALIAS English")</f>
        <v>#NAME?</v>
      </c>
      <c r="B86" s="1" t="s">
        <v>10</v>
      </c>
      <c r="C86" s="1" t="str">
        <f t="shared" si="11"/>
        <v>0306</v>
      </c>
      <c r="D86" s="1" t="s">
        <v>522</v>
      </c>
      <c r="E86" s="1" t="str">
        <f t="shared" si="12"/>
        <v>03062635000</v>
      </c>
      <c r="F86" t="e">
        <f ca="1">IF(INDEX('Dep Exp vs Acc Dep'!$2:$21,MATCH('JE - DEP EXP'!B86,'Dep Exp vs Acc Dep'!$A$2:$A$21,0),MATCH('JE - DEP EXP'!D86,'Dep Exp vs Acc Dep'!$2:$2,0)+1) &gt; 0, INDEX('Dep Exp vs Acc Dep'!$2:$21,MATCH('JE - DEP EXP'!B86,'Dep Exp vs Acc Dep'!$A$2:$A$21,0),MATCH('JE - DEP EXP'!D86,'Dep Exp vs Acc Dep'!$2:$2,0)+1),"")</f>
        <v>#NAME?</v>
      </c>
      <c r="G86" t="e">
        <f ca="1">IF(INDEX('Dep Exp vs Acc Dep'!$2:$21,MATCH('JE - DEP EXP'!B86,'Dep Exp vs Acc Dep'!$A$2:$A$21,0),MATCH('JE - DEP EXP'!D86,'Dep Exp vs Acc Dep'!$2:$2,0)+1) &lt; 0, -INDEX('Dep Exp vs Acc Dep'!$2:$21,MATCH('JE - DEP EXP'!B86,'Dep Exp vs Acc Dep'!$A$2:$A$21,0),MATCH('JE - DEP EXP'!D86,'Dep Exp vs Acc Dep'!$2:$2,0)+1),"")</f>
        <v>#NAME?</v>
      </c>
      <c r="H86" t="e">
        <f t="shared" ca="1" si="10"/>
        <v>#NAME?</v>
      </c>
    </row>
    <row r="87" spans="1:8">
      <c r="A87" s="8" t="e">
        <f ca="1">_xll.DBRA("RXLTM1:Account",D87,"ALIAS English")</f>
        <v>#NAME?</v>
      </c>
      <c r="B87" s="1" t="s">
        <v>11</v>
      </c>
      <c r="C87" s="1" t="str">
        <f t="shared" si="11"/>
        <v>0308</v>
      </c>
      <c r="D87" s="1" t="s">
        <v>522</v>
      </c>
      <c r="E87" s="1" t="str">
        <f t="shared" si="12"/>
        <v>03082635000</v>
      </c>
      <c r="F87" t="e">
        <f ca="1">IF(INDEX('Dep Exp vs Acc Dep'!$2:$21,MATCH('JE - DEP EXP'!B87,'Dep Exp vs Acc Dep'!$A$2:$A$21,0),MATCH('JE - DEP EXP'!D87,'Dep Exp vs Acc Dep'!$2:$2,0)+1) &gt; 0, INDEX('Dep Exp vs Acc Dep'!$2:$21,MATCH('JE - DEP EXP'!B87,'Dep Exp vs Acc Dep'!$A$2:$A$21,0),MATCH('JE - DEP EXP'!D87,'Dep Exp vs Acc Dep'!$2:$2,0)+1),"")</f>
        <v>#NAME?</v>
      </c>
      <c r="G87" t="e">
        <f ca="1">IF(INDEX('Dep Exp vs Acc Dep'!$2:$21,MATCH('JE - DEP EXP'!B87,'Dep Exp vs Acc Dep'!$A$2:$A$21,0),MATCH('JE - DEP EXP'!D87,'Dep Exp vs Acc Dep'!$2:$2,0)+1) &lt; 0, -INDEX('Dep Exp vs Acc Dep'!$2:$21,MATCH('JE - DEP EXP'!B87,'Dep Exp vs Acc Dep'!$A$2:$A$21,0),MATCH('JE - DEP EXP'!D87,'Dep Exp vs Acc Dep'!$2:$2,0)+1),"")</f>
        <v>#NAME?</v>
      </c>
      <c r="H87" t="e">
        <f t="shared" ca="1" si="10"/>
        <v>#NAME?</v>
      </c>
    </row>
    <row r="88" spans="1:8">
      <c r="A88" s="8" t="e">
        <f ca="1">_xll.DBRA("RXLTM1:Account",D88,"ALIAS English")</f>
        <v>#NAME?</v>
      </c>
      <c r="B88" s="1" t="s">
        <v>12</v>
      </c>
      <c r="C88" s="1" t="str">
        <f t="shared" si="11"/>
        <v>0309</v>
      </c>
      <c r="D88" s="1" t="s">
        <v>522</v>
      </c>
      <c r="E88" s="1" t="str">
        <f t="shared" si="12"/>
        <v>03092635000</v>
      </c>
      <c r="F88" t="e">
        <f ca="1">IF(INDEX('Dep Exp vs Acc Dep'!$2:$21,MATCH('JE - DEP EXP'!B88,'Dep Exp vs Acc Dep'!$A$2:$A$21,0),MATCH('JE - DEP EXP'!D88,'Dep Exp vs Acc Dep'!$2:$2,0)+1) &gt; 0, INDEX('Dep Exp vs Acc Dep'!$2:$21,MATCH('JE - DEP EXP'!B88,'Dep Exp vs Acc Dep'!$A$2:$A$21,0),MATCH('JE - DEP EXP'!D88,'Dep Exp vs Acc Dep'!$2:$2,0)+1),"")</f>
        <v>#NAME?</v>
      </c>
      <c r="G88" t="e">
        <f ca="1">IF(INDEX('Dep Exp vs Acc Dep'!$2:$21,MATCH('JE - DEP EXP'!B88,'Dep Exp vs Acc Dep'!$A$2:$A$21,0),MATCH('JE - DEP EXP'!D88,'Dep Exp vs Acc Dep'!$2:$2,0)+1) &lt; 0, -INDEX('Dep Exp vs Acc Dep'!$2:$21,MATCH('JE - DEP EXP'!B88,'Dep Exp vs Acc Dep'!$A$2:$A$21,0),MATCH('JE - DEP EXP'!D88,'Dep Exp vs Acc Dep'!$2:$2,0)+1),"")</f>
        <v>#NAME?</v>
      </c>
      <c r="H88" t="e">
        <f t="shared" ca="1" si="10"/>
        <v>#NAME?</v>
      </c>
    </row>
    <row r="89" spans="1:8">
      <c r="A89" s="8" t="e">
        <f ca="1">_xll.DBRA("RXLTM1:Account",D89,"ALIAS English")</f>
        <v>#NAME?</v>
      </c>
      <c r="B89" s="1" t="s">
        <v>13</v>
      </c>
      <c r="C89" s="1" t="s">
        <v>72</v>
      </c>
      <c r="D89" s="1" t="s">
        <v>522</v>
      </c>
      <c r="E89" s="1" t="str">
        <f t="shared" si="12"/>
        <v>03112635000</v>
      </c>
      <c r="F89" t="e">
        <f ca="1">IF(INDEX('Dep Exp vs Acc Dep'!$2:$21,MATCH('JE - DEP EXP'!B89,'Dep Exp vs Acc Dep'!$A$2:$A$21,0),MATCH('JE - DEP EXP'!D89,'Dep Exp vs Acc Dep'!$2:$2,0)+1) &gt; 0, INDEX('Dep Exp vs Acc Dep'!$2:$21,MATCH('JE - DEP EXP'!B89,'Dep Exp vs Acc Dep'!$A$2:$A$21,0),MATCH('JE - DEP EXP'!D89,'Dep Exp vs Acc Dep'!$2:$2,0)+1),"")</f>
        <v>#NAME?</v>
      </c>
      <c r="G89" t="e">
        <f ca="1">IF(INDEX('Dep Exp vs Acc Dep'!$2:$21,MATCH('JE - DEP EXP'!B89,'Dep Exp vs Acc Dep'!$A$2:$A$21,0),MATCH('JE - DEP EXP'!D89,'Dep Exp vs Acc Dep'!$2:$2,0)+1) &lt; 0, -INDEX('Dep Exp vs Acc Dep'!$2:$21,MATCH('JE - DEP EXP'!B89,'Dep Exp vs Acc Dep'!$A$2:$A$21,0),MATCH('JE - DEP EXP'!D89,'Dep Exp vs Acc Dep'!$2:$2,0)+1),"")</f>
        <v>#NAME?</v>
      </c>
      <c r="H89" t="e">
        <f t="shared" ca="1" si="10"/>
        <v>#NAME?</v>
      </c>
    </row>
    <row r="90" spans="1:8" hidden="1">
      <c r="A90" s="8" t="e">
        <f ca="1">_xll.DBRA("RXLTM1:Account",D90,"ALIAS English")</f>
        <v>#NAME?</v>
      </c>
      <c r="B90" s="1" t="s">
        <v>14</v>
      </c>
      <c r="C90" s="1" t="str">
        <f t="shared" si="11"/>
        <v>0321</v>
      </c>
      <c r="D90" s="1" t="s">
        <v>522</v>
      </c>
      <c r="E90" s="1" t="str">
        <f t="shared" si="12"/>
        <v>03212635000</v>
      </c>
      <c r="F90" t="e">
        <f ca="1">IF(INDEX('Dep Exp vs Acc Dep'!$2:$21,MATCH('JE - DEP EXP'!B90,'Dep Exp vs Acc Dep'!$A$2:$A$21,0),MATCH('JE - DEP EXP'!D90,'Dep Exp vs Acc Dep'!$2:$2,0)+1) &gt; 0, INDEX('Dep Exp vs Acc Dep'!$2:$21,MATCH('JE - DEP EXP'!B90,'Dep Exp vs Acc Dep'!$A$2:$A$21,0),MATCH('JE - DEP EXP'!D90,'Dep Exp vs Acc Dep'!$2:$2,0)+1),"")</f>
        <v>#NAME?</v>
      </c>
      <c r="G90" t="e">
        <f ca="1">IF(INDEX('Dep Exp vs Acc Dep'!$2:$21,MATCH('JE - DEP EXP'!B90,'Dep Exp vs Acc Dep'!$A$2:$A$21,0),MATCH('JE - DEP EXP'!D90,'Dep Exp vs Acc Dep'!$2:$2,0)+1) &lt; 0, -INDEX('Dep Exp vs Acc Dep'!$2:$21,MATCH('JE - DEP EXP'!B90,'Dep Exp vs Acc Dep'!$A$2:$A$21,0),MATCH('JE - DEP EXP'!D90,'Dep Exp vs Acc Dep'!$2:$2,0)+1),"")</f>
        <v>#NAME?</v>
      </c>
      <c r="H90" t="e">
        <f t="shared" ca="1" si="10"/>
        <v>#NAME?</v>
      </c>
    </row>
    <row r="91" spans="1:8" hidden="1">
      <c r="A91" s="8" t="e">
        <f ca="1">_xll.DBRA("RXLTM1:Account",D91,"ALIAS English")</f>
        <v>#NAME?</v>
      </c>
      <c r="B91" s="1" t="s">
        <v>15</v>
      </c>
      <c r="C91" s="1" t="str">
        <f t="shared" si="11"/>
        <v>0322</v>
      </c>
      <c r="D91" s="1" t="s">
        <v>522</v>
      </c>
      <c r="E91" s="1" t="str">
        <f t="shared" si="12"/>
        <v>03222635000</v>
      </c>
      <c r="F91" t="e">
        <f ca="1">IF(INDEX('Dep Exp vs Acc Dep'!$2:$21,MATCH('JE - DEP EXP'!B91,'Dep Exp vs Acc Dep'!$A$2:$A$21,0),MATCH('JE - DEP EXP'!D91,'Dep Exp vs Acc Dep'!$2:$2,0)+1) &gt; 0, INDEX('Dep Exp vs Acc Dep'!$2:$21,MATCH('JE - DEP EXP'!B91,'Dep Exp vs Acc Dep'!$A$2:$A$21,0),MATCH('JE - DEP EXP'!D91,'Dep Exp vs Acc Dep'!$2:$2,0)+1),"")</f>
        <v>#NAME?</v>
      </c>
      <c r="G91" t="e">
        <f ca="1">IF(INDEX('Dep Exp vs Acc Dep'!$2:$21,MATCH('JE - DEP EXP'!B91,'Dep Exp vs Acc Dep'!$A$2:$A$21,0),MATCH('JE - DEP EXP'!D91,'Dep Exp vs Acc Dep'!$2:$2,0)+1) &lt; 0, -INDEX('Dep Exp vs Acc Dep'!$2:$21,MATCH('JE - DEP EXP'!B91,'Dep Exp vs Acc Dep'!$A$2:$A$21,0),MATCH('JE - DEP EXP'!D91,'Dep Exp vs Acc Dep'!$2:$2,0)+1),"")</f>
        <v>#NAME?</v>
      </c>
      <c r="H91" t="e">
        <f t="shared" ca="1" si="10"/>
        <v>#NAME?</v>
      </c>
    </row>
    <row r="92" spans="1:8">
      <c r="A92" s="8" t="e">
        <f ca="1">_xll.DBRA("RXLTM1:Account",D92,"ALIAS English")</f>
        <v>#NAME?</v>
      </c>
      <c r="B92" s="1" t="s">
        <v>16</v>
      </c>
      <c r="C92" s="1" t="str">
        <f t="shared" si="11"/>
        <v>0323</v>
      </c>
      <c r="D92" s="1" t="s">
        <v>522</v>
      </c>
      <c r="E92" s="1" t="str">
        <f t="shared" si="12"/>
        <v>03232635000</v>
      </c>
      <c r="F92" t="e">
        <f ca="1">IF(INDEX('Dep Exp vs Acc Dep'!$2:$21,MATCH('JE - DEP EXP'!B92,'Dep Exp vs Acc Dep'!$A$2:$A$21,0),MATCH('JE - DEP EXP'!D92,'Dep Exp vs Acc Dep'!$2:$2,0)+1) &gt; 0, INDEX('Dep Exp vs Acc Dep'!$2:$21,MATCH('JE - DEP EXP'!B92,'Dep Exp vs Acc Dep'!$A$2:$A$21,0),MATCH('JE - DEP EXP'!D92,'Dep Exp vs Acc Dep'!$2:$2,0)+1),"")</f>
        <v>#NAME?</v>
      </c>
      <c r="G92" t="e">
        <f ca="1">IF(INDEX('Dep Exp vs Acc Dep'!$2:$21,MATCH('JE - DEP EXP'!B92,'Dep Exp vs Acc Dep'!$A$2:$A$21,0),MATCH('JE - DEP EXP'!D92,'Dep Exp vs Acc Dep'!$2:$2,0)+1) &lt; 0, -INDEX('Dep Exp vs Acc Dep'!$2:$21,MATCH('JE - DEP EXP'!B92,'Dep Exp vs Acc Dep'!$A$2:$A$21,0),MATCH('JE - DEP EXP'!D92,'Dep Exp vs Acc Dep'!$2:$2,0)+1),"")</f>
        <v>#NAME?</v>
      </c>
      <c r="H92" t="e">
        <f t="shared" ca="1" si="10"/>
        <v>#NAME?</v>
      </c>
    </row>
    <row r="93" spans="1:8">
      <c r="A93" s="8" t="e">
        <f ca="1">_xll.DBRA("RXLTM1:Account",D93,"ALIAS English")</f>
        <v>#NAME?</v>
      </c>
      <c r="B93" s="1" t="s">
        <v>17</v>
      </c>
      <c r="C93" s="1" t="str">
        <f t="shared" si="11"/>
        <v>0324</v>
      </c>
      <c r="D93" s="1" t="s">
        <v>522</v>
      </c>
      <c r="E93" s="1" t="str">
        <f t="shared" si="12"/>
        <v>03242635000</v>
      </c>
      <c r="F93" t="e">
        <f ca="1">IF(INDEX('Dep Exp vs Acc Dep'!$2:$21,MATCH('JE - DEP EXP'!B93,'Dep Exp vs Acc Dep'!$A$2:$A$21,0),MATCH('JE - DEP EXP'!D93,'Dep Exp vs Acc Dep'!$2:$2,0)+1) &gt; 0, INDEX('Dep Exp vs Acc Dep'!$2:$21,MATCH('JE - DEP EXP'!B93,'Dep Exp vs Acc Dep'!$A$2:$A$21,0),MATCH('JE - DEP EXP'!D93,'Dep Exp vs Acc Dep'!$2:$2,0)+1),"")</f>
        <v>#NAME?</v>
      </c>
      <c r="G93" t="e">
        <f ca="1">IF(INDEX('Dep Exp vs Acc Dep'!$2:$21,MATCH('JE - DEP EXP'!B93,'Dep Exp vs Acc Dep'!$A$2:$A$21,0),MATCH('JE - DEP EXP'!D93,'Dep Exp vs Acc Dep'!$2:$2,0)+1) &lt; 0, -INDEX('Dep Exp vs Acc Dep'!$2:$21,MATCH('JE - DEP EXP'!B93,'Dep Exp vs Acc Dep'!$A$2:$A$21,0),MATCH('JE - DEP EXP'!D93,'Dep Exp vs Acc Dep'!$2:$2,0)+1),"")</f>
        <v>#NAME?</v>
      </c>
      <c r="H93" t="e">
        <f t="shared" ca="1" si="10"/>
        <v>#NAME?</v>
      </c>
    </row>
    <row r="94" spans="1:8">
      <c r="A94" s="8" t="e">
        <f ca="1">_xll.DBRA("RXLTM1:Account",D94,"ALIAS English")</f>
        <v>#NAME?</v>
      </c>
      <c r="B94" s="1" t="s">
        <v>18</v>
      </c>
      <c r="C94" s="1" t="str">
        <f t="shared" si="11"/>
        <v>0325</v>
      </c>
      <c r="D94" s="1" t="s">
        <v>522</v>
      </c>
      <c r="E94" s="1" t="str">
        <f t="shared" si="12"/>
        <v>03252635000</v>
      </c>
      <c r="F94" t="e">
        <f ca="1">IF(INDEX('Dep Exp vs Acc Dep'!$2:$21,MATCH('JE - DEP EXP'!B94,'Dep Exp vs Acc Dep'!$A$2:$A$21,0),MATCH('JE - DEP EXP'!D94,'Dep Exp vs Acc Dep'!$2:$2,0)+1) &gt; 0, INDEX('Dep Exp vs Acc Dep'!$2:$21,MATCH('JE - DEP EXP'!B94,'Dep Exp vs Acc Dep'!$A$2:$A$21,0),MATCH('JE - DEP EXP'!D94,'Dep Exp vs Acc Dep'!$2:$2,0)+1),"")</f>
        <v>#NAME?</v>
      </c>
      <c r="G94" t="e">
        <f ca="1">IF(INDEX('Dep Exp vs Acc Dep'!$2:$21,MATCH('JE - DEP EXP'!B94,'Dep Exp vs Acc Dep'!$A$2:$A$21,0),MATCH('JE - DEP EXP'!D94,'Dep Exp vs Acc Dep'!$2:$2,0)+1) &lt; 0, -INDEX('Dep Exp vs Acc Dep'!$2:$21,MATCH('JE - DEP EXP'!B94,'Dep Exp vs Acc Dep'!$A$2:$A$21,0),MATCH('JE - DEP EXP'!D94,'Dep Exp vs Acc Dep'!$2:$2,0)+1),"")</f>
        <v>#NAME?</v>
      </c>
      <c r="H94" t="e">
        <f t="shared" ca="1" si="10"/>
        <v>#NAME?</v>
      </c>
    </row>
    <row r="95" spans="1:8">
      <c r="A95" s="8" t="e">
        <f ca="1">_xll.DBRA("RXLTM1:Account",D95,"ALIAS English")</f>
        <v>#NAME?</v>
      </c>
      <c r="B95" s="1" t="s">
        <v>19</v>
      </c>
      <c r="C95" s="1" t="str">
        <f t="shared" si="11"/>
        <v>0326</v>
      </c>
      <c r="D95" s="1" t="s">
        <v>522</v>
      </c>
      <c r="E95" s="1" t="str">
        <f t="shared" si="12"/>
        <v>03262635000</v>
      </c>
      <c r="F95" t="e">
        <f ca="1">IF(INDEX('Dep Exp vs Acc Dep'!$2:$21,MATCH('JE - DEP EXP'!B95,'Dep Exp vs Acc Dep'!$A$2:$A$21,0),MATCH('JE - DEP EXP'!D95,'Dep Exp vs Acc Dep'!$2:$2,0)+1) &gt; 0, INDEX('Dep Exp vs Acc Dep'!$2:$21,MATCH('JE - DEP EXP'!B95,'Dep Exp vs Acc Dep'!$A$2:$A$21,0),MATCH('JE - DEP EXP'!D95,'Dep Exp vs Acc Dep'!$2:$2,0)+1),"")</f>
        <v>#NAME?</v>
      </c>
      <c r="G95" t="e">
        <f ca="1">IF(INDEX('Dep Exp vs Acc Dep'!$2:$21,MATCH('JE - DEP EXP'!B95,'Dep Exp vs Acc Dep'!$A$2:$A$21,0),MATCH('JE - DEP EXP'!D95,'Dep Exp vs Acc Dep'!$2:$2,0)+1) &lt; 0, -INDEX('Dep Exp vs Acc Dep'!$2:$21,MATCH('JE - DEP EXP'!B95,'Dep Exp vs Acc Dep'!$A$2:$A$21,0),MATCH('JE - DEP EXP'!D95,'Dep Exp vs Acc Dep'!$2:$2,0)+1),"")</f>
        <v>#NAME?</v>
      </c>
      <c r="H95" t="e">
        <f t="shared" ca="1" si="10"/>
        <v>#NAME?</v>
      </c>
    </row>
    <row r="96" spans="1:8">
      <c r="A96" s="8" t="e">
        <f ca="1">_xll.DBRA("RXLTM1:Account",D96,"ALIAS English")</f>
        <v>#NAME?</v>
      </c>
      <c r="B96" s="1" t="s">
        <v>20</v>
      </c>
      <c r="C96" s="1" t="str">
        <f t="shared" si="11"/>
        <v>0328</v>
      </c>
      <c r="D96" s="1" t="s">
        <v>522</v>
      </c>
      <c r="E96" s="1" t="str">
        <f t="shared" si="12"/>
        <v>03282635000</v>
      </c>
      <c r="F96" t="e">
        <f ca="1">IF(INDEX('Dep Exp vs Acc Dep'!$2:$21,MATCH('JE - DEP EXP'!B96,'Dep Exp vs Acc Dep'!$A$2:$A$21,0),MATCH('JE - DEP EXP'!D96,'Dep Exp vs Acc Dep'!$2:$2,0)+1) &gt; 0, INDEX('Dep Exp vs Acc Dep'!$2:$21,MATCH('JE - DEP EXP'!B96,'Dep Exp vs Acc Dep'!$A$2:$A$21,0),MATCH('JE - DEP EXP'!D96,'Dep Exp vs Acc Dep'!$2:$2,0)+1),"")</f>
        <v>#NAME?</v>
      </c>
      <c r="G96" t="e">
        <f ca="1">IF(INDEX('Dep Exp vs Acc Dep'!$2:$21,MATCH('JE - DEP EXP'!B96,'Dep Exp vs Acc Dep'!$A$2:$A$21,0),MATCH('JE - DEP EXP'!D96,'Dep Exp vs Acc Dep'!$2:$2,0)+1) &lt; 0, -INDEX('Dep Exp vs Acc Dep'!$2:$21,MATCH('JE - DEP EXP'!B96,'Dep Exp vs Acc Dep'!$A$2:$A$21,0),MATCH('JE - DEP EXP'!D96,'Dep Exp vs Acc Dep'!$2:$2,0)+1),"")</f>
        <v>#NAME?</v>
      </c>
      <c r="H96" t="e">
        <f t="shared" ca="1" si="10"/>
        <v>#NAME?</v>
      </c>
    </row>
    <row r="97" spans="1:8">
      <c r="A97" s="8" t="e">
        <f ca="1">_xll.DBRA("RXLTM1:Account",D97,"ALIAS English")</f>
        <v>#NAME?</v>
      </c>
      <c r="B97" s="1" t="s">
        <v>21</v>
      </c>
      <c r="C97" s="1" t="str">
        <f t="shared" si="11"/>
        <v>0329</v>
      </c>
      <c r="D97" s="1" t="s">
        <v>522</v>
      </c>
      <c r="E97" s="1" t="str">
        <f t="shared" si="12"/>
        <v>03292635000</v>
      </c>
      <c r="F97" t="e">
        <f ca="1">IF(INDEX('Dep Exp vs Acc Dep'!$2:$21,MATCH('JE - DEP EXP'!B97,'Dep Exp vs Acc Dep'!$A$2:$A$21,0),MATCH('JE - DEP EXP'!D97,'Dep Exp vs Acc Dep'!$2:$2,0)+1) &gt; 0, INDEX('Dep Exp vs Acc Dep'!$2:$21,MATCH('JE - DEP EXP'!B97,'Dep Exp vs Acc Dep'!$A$2:$A$21,0),MATCH('JE - DEP EXP'!D97,'Dep Exp vs Acc Dep'!$2:$2,0)+1),"")</f>
        <v>#NAME?</v>
      </c>
      <c r="G97" t="e">
        <f ca="1">IF(INDEX('Dep Exp vs Acc Dep'!$2:$21,MATCH('JE - DEP EXP'!B97,'Dep Exp vs Acc Dep'!$A$2:$A$21,0),MATCH('JE - DEP EXP'!D97,'Dep Exp vs Acc Dep'!$2:$2,0)+1) &lt; 0, -INDEX('Dep Exp vs Acc Dep'!$2:$21,MATCH('JE - DEP EXP'!B97,'Dep Exp vs Acc Dep'!$A$2:$A$21,0),MATCH('JE - DEP EXP'!D97,'Dep Exp vs Acc Dep'!$2:$2,0)+1),"")</f>
        <v>#NAME?</v>
      </c>
      <c r="H97" t="e">
        <f t="shared" ca="1" si="10"/>
        <v>#NAME?</v>
      </c>
    </row>
    <row r="98" spans="1:8">
      <c r="A98" s="8" t="e">
        <f ca="1">_xll.DBRA("RXLTM1:Account",D98,"ALIAS English")</f>
        <v>#NAME?</v>
      </c>
      <c r="B98" s="1" t="s">
        <v>22</v>
      </c>
      <c r="C98" s="1" t="str">
        <f t="shared" si="11"/>
        <v>0330</v>
      </c>
      <c r="D98" s="1" t="s">
        <v>522</v>
      </c>
      <c r="E98" s="1" t="str">
        <f t="shared" si="12"/>
        <v>03302635000</v>
      </c>
      <c r="F98" t="e">
        <f ca="1">IF(INDEX('Dep Exp vs Acc Dep'!$2:$21,MATCH('JE - DEP EXP'!B98,'Dep Exp vs Acc Dep'!$A$2:$A$21,0),MATCH('JE - DEP EXP'!D98,'Dep Exp vs Acc Dep'!$2:$2,0)+1) &gt; 0, INDEX('Dep Exp vs Acc Dep'!$2:$21,MATCH('JE - DEP EXP'!B98,'Dep Exp vs Acc Dep'!$A$2:$A$21,0),MATCH('JE - DEP EXP'!D98,'Dep Exp vs Acc Dep'!$2:$2,0)+1),"")</f>
        <v>#NAME?</v>
      </c>
      <c r="G98" t="e">
        <f ca="1">IF(INDEX('Dep Exp vs Acc Dep'!$2:$21,MATCH('JE - DEP EXP'!B98,'Dep Exp vs Acc Dep'!$A$2:$A$21,0),MATCH('JE - DEP EXP'!D98,'Dep Exp vs Acc Dep'!$2:$2,0)+1) &lt; 0, -INDEX('Dep Exp vs Acc Dep'!$2:$21,MATCH('JE - DEP EXP'!B98,'Dep Exp vs Acc Dep'!$A$2:$A$21,0),MATCH('JE - DEP EXP'!D98,'Dep Exp vs Acc Dep'!$2:$2,0)+1),"")</f>
        <v>#NAME?</v>
      </c>
      <c r="H98" t="e">
        <f t="shared" ca="1" si="10"/>
        <v>#NAME?</v>
      </c>
    </row>
    <row r="99" spans="1:8" hidden="1">
      <c r="H99" t="str">
        <f t="shared" si="10"/>
        <v>EMPTY</v>
      </c>
    </row>
    <row r="100" spans="1:8" hidden="1">
      <c r="A100" s="8" t="e">
        <f ca="1">_xll.DBRA("RXLTM1:Account",D100,"ALIAS English")</f>
        <v>#NAME?</v>
      </c>
      <c r="B100" s="1" t="s">
        <v>6</v>
      </c>
      <c r="C100" s="1" t="str">
        <f>LEFT(B100,4)</f>
        <v>0301</v>
      </c>
      <c r="D100" s="1" t="s">
        <v>527</v>
      </c>
      <c r="E100" s="1" t="str">
        <f>LEFT(C100,4)&amp;"2"&amp;D100&amp;"00"</f>
        <v>03012635100</v>
      </c>
      <c r="F100" t="e">
        <f ca="1">IF(INDEX('Dep Exp vs Acc Dep'!$2:$21,MATCH('JE - DEP EXP'!B100,'Dep Exp vs Acc Dep'!$A$2:$A$21,0),MATCH('JE - DEP EXP'!D100,'Dep Exp vs Acc Dep'!$2:$2,0)+1) &gt; 0, INDEX('Dep Exp vs Acc Dep'!$2:$21,MATCH('JE - DEP EXP'!B100,'Dep Exp vs Acc Dep'!$A$2:$A$21,0),MATCH('JE - DEP EXP'!D100,'Dep Exp vs Acc Dep'!$2:$2,0)+1),"")</f>
        <v>#NAME?</v>
      </c>
      <c r="G100" t="e">
        <f ca="1">IF(INDEX('Dep Exp vs Acc Dep'!$2:$21,MATCH('JE - DEP EXP'!B100,'Dep Exp vs Acc Dep'!$A$2:$A$21,0),MATCH('JE - DEP EXP'!D100,'Dep Exp vs Acc Dep'!$2:$2,0)+1) &lt; 0, -INDEX('Dep Exp vs Acc Dep'!$2:$21,MATCH('JE - DEP EXP'!B100,'Dep Exp vs Acc Dep'!$A$2:$A$21,0),MATCH('JE - DEP EXP'!D100,'Dep Exp vs Acc Dep'!$2:$2,0)+1),"")</f>
        <v>#NAME?</v>
      </c>
      <c r="H100" t="e">
        <f t="shared" ca="1" si="10"/>
        <v>#NAME?</v>
      </c>
    </row>
    <row r="101" spans="1:8" hidden="1">
      <c r="A101" s="8" t="e">
        <f ca="1">_xll.DBRA("RXLTM1:Account",D101,"ALIAS English")</f>
        <v>#NAME?</v>
      </c>
      <c r="B101" s="1" t="s">
        <v>23</v>
      </c>
      <c r="C101" s="1" t="str">
        <f t="shared" ref="C101:C117" si="13">LEFT(B101,4)</f>
        <v>0302</v>
      </c>
      <c r="D101" s="1" t="s">
        <v>527</v>
      </c>
      <c r="E101" s="1" t="str">
        <f t="shared" ref="E101:E117" si="14">LEFT(C101,4)&amp;"2"&amp;D101&amp;"00"</f>
        <v>03022635100</v>
      </c>
      <c r="F101" t="e">
        <f ca="1">IF(INDEX('Dep Exp vs Acc Dep'!$2:$21,MATCH('JE - DEP EXP'!B101,'Dep Exp vs Acc Dep'!$A$2:$A$21,0),MATCH('JE - DEP EXP'!D101,'Dep Exp vs Acc Dep'!$2:$2,0)+1) &gt; 0, INDEX('Dep Exp vs Acc Dep'!$2:$21,MATCH('JE - DEP EXP'!B101,'Dep Exp vs Acc Dep'!$A$2:$A$21,0),MATCH('JE - DEP EXP'!D101,'Dep Exp vs Acc Dep'!$2:$2,0)+1),"")</f>
        <v>#NAME?</v>
      </c>
      <c r="G101" t="e">
        <f ca="1">IF(INDEX('Dep Exp vs Acc Dep'!$2:$21,MATCH('JE - DEP EXP'!B101,'Dep Exp vs Acc Dep'!$A$2:$A$21,0),MATCH('JE - DEP EXP'!D101,'Dep Exp vs Acc Dep'!$2:$2,0)+1) &lt; 0, -INDEX('Dep Exp vs Acc Dep'!$2:$21,MATCH('JE - DEP EXP'!B101,'Dep Exp vs Acc Dep'!$A$2:$A$21,0),MATCH('JE - DEP EXP'!D101,'Dep Exp vs Acc Dep'!$2:$2,0)+1),"")</f>
        <v>#NAME?</v>
      </c>
      <c r="H101" t="e">
        <f t="shared" ca="1" si="10"/>
        <v>#NAME?</v>
      </c>
    </row>
    <row r="102" spans="1:8" hidden="1">
      <c r="A102" s="8" t="e">
        <f ca="1">_xll.DBRA("RXLTM1:Account",D102,"ALIAS English")</f>
        <v>#NAME?</v>
      </c>
      <c r="B102" s="1" t="s">
        <v>7</v>
      </c>
      <c r="C102" s="1" t="str">
        <f t="shared" si="13"/>
        <v>0303</v>
      </c>
      <c r="D102" s="1" t="s">
        <v>527</v>
      </c>
      <c r="E102" s="1" t="str">
        <f t="shared" si="14"/>
        <v>03032635100</v>
      </c>
      <c r="F102" t="e">
        <f ca="1">IF(INDEX('Dep Exp vs Acc Dep'!$2:$21,MATCH('JE - DEP EXP'!B102,'Dep Exp vs Acc Dep'!$A$2:$A$21,0),MATCH('JE - DEP EXP'!D102,'Dep Exp vs Acc Dep'!$2:$2,0)+1) &gt; 0, INDEX('Dep Exp vs Acc Dep'!$2:$21,MATCH('JE - DEP EXP'!B102,'Dep Exp vs Acc Dep'!$A$2:$A$21,0),MATCH('JE - DEP EXP'!D102,'Dep Exp vs Acc Dep'!$2:$2,0)+1),"")</f>
        <v>#NAME?</v>
      </c>
      <c r="G102" t="e">
        <f ca="1">IF(INDEX('Dep Exp vs Acc Dep'!$2:$21,MATCH('JE - DEP EXP'!B102,'Dep Exp vs Acc Dep'!$A$2:$A$21,0),MATCH('JE - DEP EXP'!D102,'Dep Exp vs Acc Dep'!$2:$2,0)+1) &lt; 0, -INDEX('Dep Exp vs Acc Dep'!$2:$21,MATCH('JE - DEP EXP'!B102,'Dep Exp vs Acc Dep'!$A$2:$A$21,0),MATCH('JE - DEP EXP'!D102,'Dep Exp vs Acc Dep'!$2:$2,0)+1),"")</f>
        <v>#NAME?</v>
      </c>
      <c r="H102" t="e">
        <f t="shared" ca="1" si="10"/>
        <v>#NAME?</v>
      </c>
    </row>
    <row r="103" spans="1:8" hidden="1">
      <c r="A103" s="8" t="e">
        <f ca="1">_xll.DBRA("RXLTM1:Account",D103,"ALIAS English")</f>
        <v>#NAME?</v>
      </c>
      <c r="B103" s="1" t="s">
        <v>8</v>
      </c>
      <c r="C103" s="1" t="str">
        <f t="shared" si="13"/>
        <v>0304</v>
      </c>
      <c r="D103" s="1" t="s">
        <v>527</v>
      </c>
      <c r="E103" s="1" t="str">
        <f t="shared" si="14"/>
        <v>03042635100</v>
      </c>
      <c r="F103" t="e">
        <f ca="1">IF(INDEX('Dep Exp vs Acc Dep'!$2:$21,MATCH('JE - DEP EXP'!B103,'Dep Exp vs Acc Dep'!$A$2:$A$21,0),MATCH('JE - DEP EXP'!D103,'Dep Exp vs Acc Dep'!$2:$2,0)+1) &gt; 0, INDEX('Dep Exp vs Acc Dep'!$2:$21,MATCH('JE - DEP EXP'!B103,'Dep Exp vs Acc Dep'!$A$2:$A$21,0),MATCH('JE - DEP EXP'!D103,'Dep Exp vs Acc Dep'!$2:$2,0)+1),"")</f>
        <v>#NAME?</v>
      </c>
      <c r="G103" t="e">
        <f ca="1">IF(INDEX('Dep Exp vs Acc Dep'!$2:$21,MATCH('JE - DEP EXP'!B103,'Dep Exp vs Acc Dep'!$A$2:$A$21,0),MATCH('JE - DEP EXP'!D103,'Dep Exp vs Acc Dep'!$2:$2,0)+1) &lt; 0, -INDEX('Dep Exp vs Acc Dep'!$2:$21,MATCH('JE - DEP EXP'!B103,'Dep Exp vs Acc Dep'!$A$2:$A$21,0),MATCH('JE - DEP EXP'!D103,'Dep Exp vs Acc Dep'!$2:$2,0)+1),"")</f>
        <v>#NAME?</v>
      </c>
      <c r="H103" t="e">
        <f t="shared" ca="1" si="10"/>
        <v>#NAME?</v>
      </c>
    </row>
    <row r="104" spans="1:8" hidden="1">
      <c r="A104" s="8" t="e">
        <f ca="1">_xll.DBRA("RXLTM1:Account",D104,"ALIAS English")</f>
        <v>#NAME?</v>
      </c>
      <c r="B104" s="1" t="s">
        <v>9</v>
      </c>
      <c r="C104" s="1" t="str">
        <f t="shared" si="13"/>
        <v>0305</v>
      </c>
      <c r="D104" s="1" t="s">
        <v>527</v>
      </c>
      <c r="E104" s="1" t="str">
        <f t="shared" si="14"/>
        <v>03052635100</v>
      </c>
      <c r="F104" t="e">
        <f ca="1">IF(INDEX('Dep Exp vs Acc Dep'!$2:$21,MATCH('JE - DEP EXP'!B104,'Dep Exp vs Acc Dep'!$A$2:$A$21,0),MATCH('JE - DEP EXP'!D104,'Dep Exp vs Acc Dep'!$2:$2,0)+1) &gt; 0, INDEX('Dep Exp vs Acc Dep'!$2:$21,MATCH('JE - DEP EXP'!B104,'Dep Exp vs Acc Dep'!$A$2:$A$21,0),MATCH('JE - DEP EXP'!D104,'Dep Exp vs Acc Dep'!$2:$2,0)+1),"")</f>
        <v>#NAME?</v>
      </c>
      <c r="G104" t="e">
        <f ca="1">IF(INDEX('Dep Exp vs Acc Dep'!$2:$21,MATCH('JE - DEP EXP'!B104,'Dep Exp vs Acc Dep'!$A$2:$A$21,0),MATCH('JE - DEP EXP'!D104,'Dep Exp vs Acc Dep'!$2:$2,0)+1) &lt; 0, -INDEX('Dep Exp vs Acc Dep'!$2:$21,MATCH('JE - DEP EXP'!B104,'Dep Exp vs Acc Dep'!$A$2:$A$21,0),MATCH('JE - DEP EXP'!D104,'Dep Exp vs Acc Dep'!$2:$2,0)+1),"")</f>
        <v>#NAME?</v>
      </c>
      <c r="H104" t="e">
        <f t="shared" ca="1" si="10"/>
        <v>#NAME?</v>
      </c>
    </row>
    <row r="105" spans="1:8" hidden="1">
      <c r="A105" s="8" t="e">
        <f ca="1">_xll.DBRA("RXLTM1:Account",D105,"ALIAS English")</f>
        <v>#NAME?</v>
      </c>
      <c r="B105" s="1" t="s">
        <v>10</v>
      </c>
      <c r="C105" s="1" t="str">
        <f t="shared" si="13"/>
        <v>0306</v>
      </c>
      <c r="D105" s="1" t="s">
        <v>527</v>
      </c>
      <c r="E105" s="1" t="str">
        <f t="shared" si="14"/>
        <v>03062635100</v>
      </c>
      <c r="F105" t="e">
        <f ca="1">IF(INDEX('Dep Exp vs Acc Dep'!$2:$21,MATCH('JE - DEP EXP'!B105,'Dep Exp vs Acc Dep'!$A$2:$A$21,0),MATCH('JE - DEP EXP'!D105,'Dep Exp vs Acc Dep'!$2:$2,0)+1) &gt; 0, INDEX('Dep Exp vs Acc Dep'!$2:$21,MATCH('JE - DEP EXP'!B105,'Dep Exp vs Acc Dep'!$A$2:$A$21,0),MATCH('JE - DEP EXP'!D105,'Dep Exp vs Acc Dep'!$2:$2,0)+1),"")</f>
        <v>#NAME?</v>
      </c>
      <c r="G105" t="e">
        <f ca="1">IF(INDEX('Dep Exp vs Acc Dep'!$2:$21,MATCH('JE - DEP EXP'!B105,'Dep Exp vs Acc Dep'!$A$2:$A$21,0),MATCH('JE - DEP EXP'!D105,'Dep Exp vs Acc Dep'!$2:$2,0)+1) &lt; 0, -INDEX('Dep Exp vs Acc Dep'!$2:$21,MATCH('JE - DEP EXP'!B105,'Dep Exp vs Acc Dep'!$A$2:$A$21,0),MATCH('JE - DEP EXP'!D105,'Dep Exp vs Acc Dep'!$2:$2,0)+1),"")</f>
        <v>#NAME?</v>
      </c>
      <c r="H105" t="e">
        <f t="shared" ca="1" si="10"/>
        <v>#NAME?</v>
      </c>
    </row>
    <row r="106" spans="1:8">
      <c r="A106" s="8" t="e">
        <f ca="1">_xll.DBRA("RXLTM1:Account",D106,"ALIAS English")</f>
        <v>#NAME?</v>
      </c>
      <c r="B106" s="1" t="s">
        <v>11</v>
      </c>
      <c r="C106" s="1" t="str">
        <f t="shared" si="13"/>
        <v>0308</v>
      </c>
      <c r="D106" s="1" t="s">
        <v>527</v>
      </c>
      <c r="E106" s="1" t="str">
        <f t="shared" si="14"/>
        <v>03082635100</v>
      </c>
      <c r="F106" t="e">
        <f ca="1">IF(INDEX('Dep Exp vs Acc Dep'!$2:$21,MATCH('JE - DEP EXP'!B106,'Dep Exp vs Acc Dep'!$A$2:$A$21,0),MATCH('JE - DEP EXP'!D106,'Dep Exp vs Acc Dep'!$2:$2,0)+1) &gt; 0, INDEX('Dep Exp vs Acc Dep'!$2:$21,MATCH('JE - DEP EXP'!B106,'Dep Exp vs Acc Dep'!$A$2:$A$21,0),MATCH('JE - DEP EXP'!D106,'Dep Exp vs Acc Dep'!$2:$2,0)+1),"")</f>
        <v>#NAME?</v>
      </c>
      <c r="G106" t="e">
        <f ca="1">IF(INDEX('Dep Exp vs Acc Dep'!$2:$21,MATCH('JE - DEP EXP'!B106,'Dep Exp vs Acc Dep'!$A$2:$A$21,0),MATCH('JE - DEP EXP'!D106,'Dep Exp vs Acc Dep'!$2:$2,0)+1) &lt; 0, -INDEX('Dep Exp vs Acc Dep'!$2:$21,MATCH('JE - DEP EXP'!B106,'Dep Exp vs Acc Dep'!$A$2:$A$21,0),MATCH('JE - DEP EXP'!D106,'Dep Exp vs Acc Dep'!$2:$2,0)+1),"")</f>
        <v>#NAME?</v>
      </c>
      <c r="H106" t="e">
        <f t="shared" ca="1" si="10"/>
        <v>#NAME?</v>
      </c>
    </row>
    <row r="107" spans="1:8" hidden="1">
      <c r="A107" s="8" t="e">
        <f ca="1">_xll.DBRA("RXLTM1:Account",D107,"ALIAS English")</f>
        <v>#NAME?</v>
      </c>
      <c r="B107" s="1" t="s">
        <v>12</v>
      </c>
      <c r="C107" s="1" t="str">
        <f t="shared" si="13"/>
        <v>0309</v>
      </c>
      <c r="D107" s="1" t="s">
        <v>527</v>
      </c>
      <c r="E107" s="1" t="str">
        <f t="shared" si="14"/>
        <v>03092635100</v>
      </c>
      <c r="F107" t="e">
        <f ca="1">IF(INDEX('Dep Exp vs Acc Dep'!$2:$21,MATCH('JE - DEP EXP'!B107,'Dep Exp vs Acc Dep'!$A$2:$A$21,0),MATCH('JE - DEP EXP'!D107,'Dep Exp vs Acc Dep'!$2:$2,0)+1) &gt; 0, INDEX('Dep Exp vs Acc Dep'!$2:$21,MATCH('JE - DEP EXP'!B107,'Dep Exp vs Acc Dep'!$A$2:$A$21,0),MATCH('JE - DEP EXP'!D107,'Dep Exp vs Acc Dep'!$2:$2,0)+1),"")</f>
        <v>#NAME?</v>
      </c>
      <c r="G107" t="e">
        <f ca="1">IF(INDEX('Dep Exp vs Acc Dep'!$2:$21,MATCH('JE - DEP EXP'!B107,'Dep Exp vs Acc Dep'!$A$2:$A$21,0),MATCH('JE - DEP EXP'!D107,'Dep Exp vs Acc Dep'!$2:$2,0)+1) &lt; 0, -INDEX('Dep Exp vs Acc Dep'!$2:$21,MATCH('JE - DEP EXP'!B107,'Dep Exp vs Acc Dep'!$A$2:$A$21,0),MATCH('JE - DEP EXP'!D107,'Dep Exp vs Acc Dep'!$2:$2,0)+1),"")</f>
        <v>#NAME?</v>
      </c>
      <c r="H107" t="e">
        <f t="shared" ca="1" si="10"/>
        <v>#NAME?</v>
      </c>
    </row>
    <row r="108" spans="1:8">
      <c r="A108" s="8" t="e">
        <f ca="1">_xll.DBRA("RXLTM1:Account",D108,"ALIAS English")</f>
        <v>#NAME?</v>
      </c>
      <c r="B108" s="1" t="s">
        <v>13</v>
      </c>
      <c r="C108" s="1" t="s">
        <v>72</v>
      </c>
      <c r="D108" s="1" t="s">
        <v>527</v>
      </c>
      <c r="E108" s="1" t="str">
        <f t="shared" si="14"/>
        <v>03112635100</v>
      </c>
      <c r="F108" t="e">
        <f ca="1">IF(INDEX('Dep Exp vs Acc Dep'!$2:$21,MATCH('JE - DEP EXP'!B108,'Dep Exp vs Acc Dep'!$A$2:$A$21,0),MATCH('JE - DEP EXP'!D108,'Dep Exp vs Acc Dep'!$2:$2,0)+1) &gt; 0, INDEX('Dep Exp vs Acc Dep'!$2:$21,MATCH('JE - DEP EXP'!B108,'Dep Exp vs Acc Dep'!$A$2:$A$21,0),MATCH('JE - DEP EXP'!D108,'Dep Exp vs Acc Dep'!$2:$2,0)+1),"")</f>
        <v>#NAME?</v>
      </c>
      <c r="G108" t="e">
        <f ca="1">IF(INDEX('Dep Exp vs Acc Dep'!$2:$21,MATCH('JE - DEP EXP'!B108,'Dep Exp vs Acc Dep'!$A$2:$A$21,0),MATCH('JE - DEP EXP'!D108,'Dep Exp vs Acc Dep'!$2:$2,0)+1) &lt; 0, -INDEX('Dep Exp vs Acc Dep'!$2:$21,MATCH('JE - DEP EXP'!B108,'Dep Exp vs Acc Dep'!$A$2:$A$21,0),MATCH('JE - DEP EXP'!D108,'Dep Exp vs Acc Dep'!$2:$2,0)+1),"")</f>
        <v>#NAME?</v>
      </c>
      <c r="H108" t="e">
        <f t="shared" ca="1" si="10"/>
        <v>#NAME?</v>
      </c>
    </row>
    <row r="109" spans="1:8" hidden="1">
      <c r="A109" s="8" t="e">
        <f ca="1">_xll.DBRA("RXLTM1:Account",D109,"ALIAS English")</f>
        <v>#NAME?</v>
      </c>
      <c r="B109" s="1" t="s">
        <v>14</v>
      </c>
      <c r="C109" s="1" t="str">
        <f t="shared" si="13"/>
        <v>0321</v>
      </c>
      <c r="D109" s="1" t="s">
        <v>527</v>
      </c>
      <c r="E109" s="1" t="str">
        <f t="shared" si="14"/>
        <v>03212635100</v>
      </c>
      <c r="F109" t="e">
        <f ca="1">IF(INDEX('Dep Exp vs Acc Dep'!$2:$21,MATCH('JE - DEP EXP'!B109,'Dep Exp vs Acc Dep'!$A$2:$A$21,0),MATCH('JE - DEP EXP'!D109,'Dep Exp vs Acc Dep'!$2:$2,0)+1) &gt; 0, INDEX('Dep Exp vs Acc Dep'!$2:$21,MATCH('JE - DEP EXP'!B109,'Dep Exp vs Acc Dep'!$A$2:$A$21,0),MATCH('JE - DEP EXP'!D109,'Dep Exp vs Acc Dep'!$2:$2,0)+1),"")</f>
        <v>#NAME?</v>
      </c>
      <c r="G109" t="e">
        <f ca="1">IF(INDEX('Dep Exp vs Acc Dep'!$2:$21,MATCH('JE - DEP EXP'!B109,'Dep Exp vs Acc Dep'!$A$2:$A$21,0),MATCH('JE - DEP EXP'!D109,'Dep Exp vs Acc Dep'!$2:$2,0)+1) &lt; 0, -INDEX('Dep Exp vs Acc Dep'!$2:$21,MATCH('JE - DEP EXP'!B109,'Dep Exp vs Acc Dep'!$A$2:$A$21,0),MATCH('JE - DEP EXP'!D109,'Dep Exp vs Acc Dep'!$2:$2,0)+1),"")</f>
        <v>#NAME?</v>
      </c>
      <c r="H109" t="e">
        <f t="shared" ca="1" si="10"/>
        <v>#NAME?</v>
      </c>
    </row>
    <row r="110" spans="1:8" hidden="1">
      <c r="A110" s="8" t="e">
        <f ca="1">_xll.DBRA("RXLTM1:Account",D110,"ALIAS English")</f>
        <v>#NAME?</v>
      </c>
      <c r="B110" s="1" t="s">
        <v>15</v>
      </c>
      <c r="C110" s="1" t="str">
        <f t="shared" si="13"/>
        <v>0322</v>
      </c>
      <c r="D110" s="1" t="s">
        <v>527</v>
      </c>
      <c r="E110" s="1" t="str">
        <f t="shared" si="14"/>
        <v>03222635100</v>
      </c>
      <c r="F110" t="e">
        <f ca="1">IF(INDEX('Dep Exp vs Acc Dep'!$2:$21,MATCH('JE - DEP EXP'!B110,'Dep Exp vs Acc Dep'!$A$2:$A$21,0),MATCH('JE - DEP EXP'!D110,'Dep Exp vs Acc Dep'!$2:$2,0)+1) &gt; 0, INDEX('Dep Exp vs Acc Dep'!$2:$21,MATCH('JE - DEP EXP'!B110,'Dep Exp vs Acc Dep'!$A$2:$A$21,0),MATCH('JE - DEP EXP'!D110,'Dep Exp vs Acc Dep'!$2:$2,0)+1),"")</f>
        <v>#NAME?</v>
      </c>
      <c r="G110" t="e">
        <f ca="1">IF(INDEX('Dep Exp vs Acc Dep'!$2:$21,MATCH('JE - DEP EXP'!B110,'Dep Exp vs Acc Dep'!$A$2:$A$21,0),MATCH('JE - DEP EXP'!D110,'Dep Exp vs Acc Dep'!$2:$2,0)+1) &lt; 0, -INDEX('Dep Exp vs Acc Dep'!$2:$21,MATCH('JE - DEP EXP'!B110,'Dep Exp vs Acc Dep'!$A$2:$A$21,0),MATCH('JE - DEP EXP'!D110,'Dep Exp vs Acc Dep'!$2:$2,0)+1),"")</f>
        <v>#NAME?</v>
      </c>
      <c r="H110" t="e">
        <f t="shared" ca="1" si="10"/>
        <v>#NAME?</v>
      </c>
    </row>
    <row r="111" spans="1:8" hidden="1">
      <c r="A111" s="8" t="e">
        <f ca="1">_xll.DBRA("RXLTM1:Account",D111,"ALIAS English")</f>
        <v>#NAME?</v>
      </c>
      <c r="B111" s="1" t="s">
        <v>16</v>
      </c>
      <c r="C111" s="1" t="str">
        <f t="shared" si="13"/>
        <v>0323</v>
      </c>
      <c r="D111" s="1" t="s">
        <v>527</v>
      </c>
      <c r="E111" s="1" t="str">
        <f t="shared" si="14"/>
        <v>03232635100</v>
      </c>
      <c r="F111" t="e">
        <f ca="1">IF(INDEX('Dep Exp vs Acc Dep'!$2:$21,MATCH('JE - DEP EXP'!B111,'Dep Exp vs Acc Dep'!$A$2:$A$21,0),MATCH('JE - DEP EXP'!D111,'Dep Exp vs Acc Dep'!$2:$2,0)+1) &gt; 0, INDEX('Dep Exp vs Acc Dep'!$2:$21,MATCH('JE - DEP EXP'!B111,'Dep Exp vs Acc Dep'!$A$2:$A$21,0),MATCH('JE - DEP EXP'!D111,'Dep Exp vs Acc Dep'!$2:$2,0)+1),"")</f>
        <v>#NAME?</v>
      </c>
      <c r="G111" t="e">
        <f ca="1">IF(INDEX('Dep Exp vs Acc Dep'!$2:$21,MATCH('JE - DEP EXP'!B111,'Dep Exp vs Acc Dep'!$A$2:$A$21,0),MATCH('JE - DEP EXP'!D111,'Dep Exp vs Acc Dep'!$2:$2,0)+1) &lt; 0, -INDEX('Dep Exp vs Acc Dep'!$2:$21,MATCH('JE - DEP EXP'!B111,'Dep Exp vs Acc Dep'!$A$2:$A$21,0),MATCH('JE - DEP EXP'!D111,'Dep Exp vs Acc Dep'!$2:$2,0)+1),"")</f>
        <v>#NAME?</v>
      </c>
      <c r="H111" t="e">
        <f t="shared" ca="1" si="10"/>
        <v>#NAME?</v>
      </c>
    </row>
    <row r="112" spans="1:8" hidden="1">
      <c r="A112" s="8" t="e">
        <f ca="1">_xll.DBRA("RXLTM1:Account",D112,"ALIAS English")</f>
        <v>#NAME?</v>
      </c>
      <c r="B112" s="1" t="s">
        <v>17</v>
      </c>
      <c r="C112" s="1" t="str">
        <f t="shared" si="13"/>
        <v>0324</v>
      </c>
      <c r="D112" s="1" t="s">
        <v>527</v>
      </c>
      <c r="E112" s="1" t="str">
        <f t="shared" si="14"/>
        <v>03242635100</v>
      </c>
      <c r="F112" t="e">
        <f ca="1">IF(INDEX('Dep Exp vs Acc Dep'!$2:$21,MATCH('JE - DEP EXP'!B112,'Dep Exp vs Acc Dep'!$A$2:$A$21,0),MATCH('JE - DEP EXP'!D112,'Dep Exp vs Acc Dep'!$2:$2,0)+1) &gt; 0, INDEX('Dep Exp vs Acc Dep'!$2:$21,MATCH('JE - DEP EXP'!B112,'Dep Exp vs Acc Dep'!$A$2:$A$21,0),MATCH('JE - DEP EXP'!D112,'Dep Exp vs Acc Dep'!$2:$2,0)+1),"")</f>
        <v>#NAME?</v>
      </c>
      <c r="G112" t="e">
        <f ca="1">IF(INDEX('Dep Exp vs Acc Dep'!$2:$21,MATCH('JE - DEP EXP'!B112,'Dep Exp vs Acc Dep'!$A$2:$A$21,0),MATCH('JE - DEP EXP'!D112,'Dep Exp vs Acc Dep'!$2:$2,0)+1) &lt; 0, -INDEX('Dep Exp vs Acc Dep'!$2:$21,MATCH('JE - DEP EXP'!B112,'Dep Exp vs Acc Dep'!$A$2:$A$21,0),MATCH('JE - DEP EXP'!D112,'Dep Exp vs Acc Dep'!$2:$2,0)+1),"")</f>
        <v>#NAME?</v>
      </c>
      <c r="H112" t="e">
        <f t="shared" ca="1" si="10"/>
        <v>#NAME?</v>
      </c>
    </row>
    <row r="113" spans="1:8" hidden="1">
      <c r="A113" s="8" t="e">
        <f ca="1">_xll.DBRA("RXLTM1:Account",D113,"ALIAS English")</f>
        <v>#NAME?</v>
      </c>
      <c r="B113" s="1" t="s">
        <v>18</v>
      </c>
      <c r="C113" s="1" t="str">
        <f t="shared" si="13"/>
        <v>0325</v>
      </c>
      <c r="D113" s="1" t="s">
        <v>527</v>
      </c>
      <c r="E113" s="1" t="str">
        <f t="shared" si="14"/>
        <v>03252635100</v>
      </c>
      <c r="F113" t="e">
        <f ca="1">IF(INDEX('Dep Exp vs Acc Dep'!$2:$21,MATCH('JE - DEP EXP'!B113,'Dep Exp vs Acc Dep'!$A$2:$A$21,0),MATCH('JE - DEP EXP'!D113,'Dep Exp vs Acc Dep'!$2:$2,0)+1) &gt; 0, INDEX('Dep Exp vs Acc Dep'!$2:$21,MATCH('JE - DEP EXP'!B113,'Dep Exp vs Acc Dep'!$A$2:$A$21,0),MATCH('JE - DEP EXP'!D113,'Dep Exp vs Acc Dep'!$2:$2,0)+1),"")</f>
        <v>#NAME?</v>
      </c>
      <c r="G113" t="e">
        <f ca="1">IF(INDEX('Dep Exp vs Acc Dep'!$2:$21,MATCH('JE - DEP EXP'!B113,'Dep Exp vs Acc Dep'!$A$2:$A$21,0),MATCH('JE - DEP EXP'!D113,'Dep Exp vs Acc Dep'!$2:$2,0)+1) &lt; 0, -INDEX('Dep Exp vs Acc Dep'!$2:$21,MATCH('JE - DEP EXP'!B113,'Dep Exp vs Acc Dep'!$A$2:$A$21,0),MATCH('JE - DEP EXP'!D113,'Dep Exp vs Acc Dep'!$2:$2,0)+1),"")</f>
        <v>#NAME?</v>
      </c>
      <c r="H113" t="e">
        <f t="shared" ca="1" si="10"/>
        <v>#NAME?</v>
      </c>
    </row>
    <row r="114" spans="1:8" hidden="1">
      <c r="A114" s="8" t="e">
        <f ca="1">_xll.DBRA("RXLTM1:Account",D114,"ALIAS English")</f>
        <v>#NAME?</v>
      </c>
      <c r="B114" s="1" t="s">
        <v>19</v>
      </c>
      <c r="C114" s="1" t="str">
        <f t="shared" si="13"/>
        <v>0326</v>
      </c>
      <c r="D114" s="1" t="s">
        <v>527</v>
      </c>
      <c r="E114" s="1" t="str">
        <f t="shared" si="14"/>
        <v>03262635100</v>
      </c>
      <c r="F114" t="e">
        <f ca="1">IF(INDEX('Dep Exp vs Acc Dep'!$2:$21,MATCH('JE - DEP EXP'!B114,'Dep Exp vs Acc Dep'!$A$2:$A$21,0),MATCH('JE - DEP EXP'!D114,'Dep Exp vs Acc Dep'!$2:$2,0)+1) &gt; 0, INDEX('Dep Exp vs Acc Dep'!$2:$21,MATCH('JE - DEP EXP'!B114,'Dep Exp vs Acc Dep'!$A$2:$A$21,0),MATCH('JE - DEP EXP'!D114,'Dep Exp vs Acc Dep'!$2:$2,0)+1),"")</f>
        <v>#NAME?</v>
      </c>
      <c r="G114" t="e">
        <f ca="1">IF(INDEX('Dep Exp vs Acc Dep'!$2:$21,MATCH('JE - DEP EXP'!B114,'Dep Exp vs Acc Dep'!$A$2:$A$21,0),MATCH('JE - DEP EXP'!D114,'Dep Exp vs Acc Dep'!$2:$2,0)+1) &lt; 0, -INDEX('Dep Exp vs Acc Dep'!$2:$21,MATCH('JE - DEP EXP'!B114,'Dep Exp vs Acc Dep'!$A$2:$A$21,0),MATCH('JE - DEP EXP'!D114,'Dep Exp vs Acc Dep'!$2:$2,0)+1),"")</f>
        <v>#NAME?</v>
      </c>
      <c r="H114" t="e">
        <f t="shared" ca="1" si="10"/>
        <v>#NAME?</v>
      </c>
    </row>
    <row r="115" spans="1:8" hidden="1">
      <c r="A115" s="8" t="e">
        <f ca="1">_xll.DBRA("RXLTM1:Account",D115,"ALIAS English")</f>
        <v>#NAME?</v>
      </c>
      <c r="B115" s="1" t="s">
        <v>20</v>
      </c>
      <c r="C115" s="1" t="str">
        <f t="shared" si="13"/>
        <v>0328</v>
      </c>
      <c r="D115" s="1" t="s">
        <v>527</v>
      </c>
      <c r="E115" s="1" t="str">
        <f t="shared" si="14"/>
        <v>03282635100</v>
      </c>
      <c r="F115" t="e">
        <f ca="1">IF(INDEX('Dep Exp vs Acc Dep'!$2:$21,MATCH('JE - DEP EXP'!B115,'Dep Exp vs Acc Dep'!$A$2:$A$21,0),MATCH('JE - DEP EXP'!D115,'Dep Exp vs Acc Dep'!$2:$2,0)+1) &gt; 0, INDEX('Dep Exp vs Acc Dep'!$2:$21,MATCH('JE - DEP EXP'!B115,'Dep Exp vs Acc Dep'!$A$2:$A$21,0),MATCH('JE - DEP EXP'!D115,'Dep Exp vs Acc Dep'!$2:$2,0)+1),"")</f>
        <v>#NAME?</v>
      </c>
      <c r="G115" t="e">
        <f ca="1">IF(INDEX('Dep Exp vs Acc Dep'!$2:$21,MATCH('JE - DEP EXP'!B115,'Dep Exp vs Acc Dep'!$A$2:$A$21,0),MATCH('JE - DEP EXP'!D115,'Dep Exp vs Acc Dep'!$2:$2,0)+1) &lt; 0, -INDEX('Dep Exp vs Acc Dep'!$2:$21,MATCH('JE - DEP EXP'!B115,'Dep Exp vs Acc Dep'!$A$2:$A$21,0),MATCH('JE - DEP EXP'!D115,'Dep Exp vs Acc Dep'!$2:$2,0)+1),"")</f>
        <v>#NAME?</v>
      </c>
      <c r="H115" t="e">
        <f t="shared" ca="1" si="10"/>
        <v>#NAME?</v>
      </c>
    </row>
    <row r="116" spans="1:8" hidden="1">
      <c r="A116" s="8" t="e">
        <f ca="1">_xll.DBRA("RXLTM1:Account",D116,"ALIAS English")</f>
        <v>#NAME?</v>
      </c>
      <c r="B116" s="1" t="s">
        <v>21</v>
      </c>
      <c r="C116" s="1" t="str">
        <f t="shared" si="13"/>
        <v>0329</v>
      </c>
      <c r="D116" s="1" t="s">
        <v>527</v>
      </c>
      <c r="E116" s="1" t="str">
        <f t="shared" si="14"/>
        <v>03292635100</v>
      </c>
      <c r="F116" t="e">
        <f ca="1">IF(INDEX('Dep Exp vs Acc Dep'!$2:$21,MATCH('JE - DEP EXP'!B116,'Dep Exp vs Acc Dep'!$A$2:$A$21,0),MATCH('JE - DEP EXP'!D116,'Dep Exp vs Acc Dep'!$2:$2,0)+1) &gt; 0, INDEX('Dep Exp vs Acc Dep'!$2:$21,MATCH('JE - DEP EXP'!B116,'Dep Exp vs Acc Dep'!$A$2:$A$21,0),MATCH('JE - DEP EXP'!D116,'Dep Exp vs Acc Dep'!$2:$2,0)+1),"")</f>
        <v>#NAME?</v>
      </c>
      <c r="G116" t="e">
        <f ca="1">IF(INDEX('Dep Exp vs Acc Dep'!$2:$21,MATCH('JE - DEP EXP'!B116,'Dep Exp vs Acc Dep'!$A$2:$A$21,0),MATCH('JE - DEP EXP'!D116,'Dep Exp vs Acc Dep'!$2:$2,0)+1) &lt; 0, -INDEX('Dep Exp vs Acc Dep'!$2:$21,MATCH('JE - DEP EXP'!B116,'Dep Exp vs Acc Dep'!$A$2:$A$21,0),MATCH('JE - DEP EXP'!D116,'Dep Exp vs Acc Dep'!$2:$2,0)+1),"")</f>
        <v>#NAME?</v>
      </c>
      <c r="H116" t="e">
        <f t="shared" ca="1" si="10"/>
        <v>#NAME?</v>
      </c>
    </row>
    <row r="117" spans="1:8" hidden="1">
      <c r="A117" s="8" t="e">
        <f ca="1">_xll.DBRA("RXLTM1:Account",D117,"ALIAS English")</f>
        <v>#NAME?</v>
      </c>
      <c r="B117" s="1" t="s">
        <v>22</v>
      </c>
      <c r="C117" s="1" t="str">
        <f t="shared" si="13"/>
        <v>0330</v>
      </c>
      <c r="D117" s="1" t="s">
        <v>527</v>
      </c>
      <c r="E117" s="1" t="str">
        <f t="shared" si="14"/>
        <v>03302635100</v>
      </c>
      <c r="F117" t="e">
        <f ca="1">IF(INDEX('Dep Exp vs Acc Dep'!$2:$21,MATCH('JE - DEP EXP'!B117,'Dep Exp vs Acc Dep'!$A$2:$A$21,0),MATCH('JE - DEP EXP'!D117,'Dep Exp vs Acc Dep'!$2:$2,0)+1) &gt; 0, INDEX('Dep Exp vs Acc Dep'!$2:$21,MATCH('JE - DEP EXP'!B117,'Dep Exp vs Acc Dep'!$A$2:$A$21,0),MATCH('JE - DEP EXP'!D117,'Dep Exp vs Acc Dep'!$2:$2,0)+1),"")</f>
        <v>#NAME?</v>
      </c>
      <c r="G117" t="e">
        <f ca="1">IF(INDEX('Dep Exp vs Acc Dep'!$2:$21,MATCH('JE - DEP EXP'!B117,'Dep Exp vs Acc Dep'!$A$2:$A$21,0),MATCH('JE - DEP EXP'!D117,'Dep Exp vs Acc Dep'!$2:$2,0)+1) &lt; 0, -INDEX('Dep Exp vs Acc Dep'!$2:$21,MATCH('JE - DEP EXP'!B117,'Dep Exp vs Acc Dep'!$A$2:$A$21,0),MATCH('JE - DEP EXP'!D117,'Dep Exp vs Acc Dep'!$2:$2,0)+1),"")</f>
        <v>#NAME?</v>
      </c>
      <c r="H117" t="e">
        <f t="shared" ca="1" si="10"/>
        <v>#NAME?</v>
      </c>
    </row>
    <row r="118" spans="1:8" hidden="1">
      <c r="H118" t="str">
        <f t="shared" si="10"/>
        <v>EMPTY</v>
      </c>
    </row>
    <row r="119" spans="1:8" hidden="1">
      <c r="A119" s="8" t="e">
        <f ca="1">_xll.DBRA("RXLTM1:Account",D119,"ALIAS English")</f>
        <v>#NAME?</v>
      </c>
      <c r="B119" s="1" t="s">
        <v>6</v>
      </c>
      <c r="C119" s="1" t="str">
        <f>LEFT(B119,4)</f>
        <v>0301</v>
      </c>
      <c r="D119" s="1" t="s">
        <v>523</v>
      </c>
      <c r="E119" s="1" t="str">
        <f>LEFT(C119,4)&amp;"2"&amp;D119&amp;"00"</f>
        <v>03012546000</v>
      </c>
      <c r="F119" t="e">
        <f ca="1">IF(INDEX('Dep Exp vs Acc Dep'!$2:$21,MATCH('JE - DEP EXP'!B119,'Dep Exp vs Acc Dep'!$A$2:$A$21,0),MATCH('JE - DEP EXP'!D119,'Dep Exp vs Acc Dep'!$2:$2,0)+1) &gt; 0, INDEX('Dep Exp vs Acc Dep'!$2:$21,MATCH('JE - DEP EXP'!B119,'Dep Exp vs Acc Dep'!$A$2:$A$21,0),MATCH('JE - DEP EXP'!D119,'Dep Exp vs Acc Dep'!$2:$2,0)+1),"")</f>
        <v>#NAME?</v>
      </c>
      <c r="G119" t="e">
        <f ca="1">IF(INDEX('Dep Exp vs Acc Dep'!$2:$21,MATCH('JE - DEP EXP'!B119,'Dep Exp vs Acc Dep'!$A$2:$A$21,0),MATCH('JE - DEP EXP'!D119,'Dep Exp vs Acc Dep'!$2:$2,0)+1) &lt; 0, -INDEX('Dep Exp vs Acc Dep'!$2:$21,MATCH('JE - DEP EXP'!B119,'Dep Exp vs Acc Dep'!$A$2:$A$21,0),MATCH('JE - DEP EXP'!D119,'Dep Exp vs Acc Dep'!$2:$2,0)+1),"")</f>
        <v>#NAME?</v>
      </c>
      <c r="H119" t="e">
        <f t="shared" ca="1" si="10"/>
        <v>#NAME?</v>
      </c>
    </row>
    <row r="120" spans="1:8">
      <c r="A120" s="8" t="e">
        <f ca="1">_xll.DBRA("RXLTM1:Account",D120,"ALIAS English")</f>
        <v>#NAME?</v>
      </c>
      <c r="B120" s="1" t="s">
        <v>23</v>
      </c>
      <c r="C120" s="1" t="str">
        <f t="shared" ref="C120:C136" si="15">LEFT(B120,4)</f>
        <v>0302</v>
      </c>
      <c r="D120" s="1" t="s">
        <v>523</v>
      </c>
      <c r="E120" s="1" t="str">
        <f t="shared" ref="E120:E136" si="16">LEFT(C120,4)&amp;"2"&amp;D120&amp;"00"</f>
        <v>03022546000</v>
      </c>
      <c r="F120" t="e">
        <f ca="1">IF(INDEX('Dep Exp vs Acc Dep'!$2:$21,MATCH('JE - DEP EXP'!B120,'Dep Exp vs Acc Dep'!$A$2:$A$21,0),MATCH('JE - DEP EXP'!D120,'Dep Exp vs Acc Dep'!$2:$2,0)+1) &gt; 0, INDEX('Dep Exp vs Acc Dep'!$2:$21,MATCH('JE - DEP EXP'!B120,'Dep Exp vs Acc Dep'!$A$2:$A$21,0),MATCH('JE - DEP EXP'!D120,'Dep Exp vs Acc Dep'!$2:$2,0)+1),"")</f>
        <v>#NAME?</v>
      </c>
      <c r="G120" t="e">
        <f ca="1">IF(INDEX('Dep Exp vs Acc Dep'!$2:$21,MATCH('JE - DEP EXP'!B120,'Dep Exp vs Acc Dep'!$A$2:$A$21,0),MATCH('JE - DEP EXP'!D120,'Dep Exp vs Acc Dep'!$2:$2,0)+1) &lt; 0, -INDEX('Dep Exp vs Acc Dep'!$2:$21,MATCH('JE - DEP EXP'!B120,'Dep Exp vs Acc Dep'!$A$2:$A$21,0),MATCH('JE - DEP EXP'!D120,'Dep Exp vs Acc Dep'!$2:$2,0)+1),"")</f>
        <v>#NAME?</v>
      </c>
      <c r="H120" t="e">
        <f t="shared" ca="1" si="10"/>
        <v>#NAME?</v>
      </c>
    </row>
    <row r="121" spans="1:8" hidden="1">
      <c r="A121" s="8" t="e">
        <f ca="1">_xll.DBRA("RXLTM1:Account",D121,"ALIAS English")</f>
        <v>#NAME?</v>
      </c>
      <c r="B121" s="1" t="s">
        <v>7</v>
      </c>
      <c r="C121" s="1" t="str">
        <f t="shared" si="15"/>
        <v>0303</v>
      </c>
      <c r="D121" s="1" t="s">
        <v>523</v>
      </c>
      <c r="E121" s="1" t="str">
        <f t="shared" si="16"/>
        <v>03032546000</v>
      </c>
      <c r="F121" t="e">
        <f ca="1">IF(INDEX('Dep Exp vs Acc Dep'!$2:$21,MATCH('JE - DEP EXP'!B121,'Dep Exp vs Acc Dep'!$A$2:$A$21,0),MATCH('JE - DEP EXP'!D121,'Dep Exp vs Acc Dep'!$2:$2,0)+1) &gt; 0, INDEX('Dep Exp vs Acc Dep'!$2:$21,MATCH('JE - DEP EXP'!B121,'Dep Exp vs Acc Dep'!$A$2:$A$21,0),MATCH('JE - DEP EXP'!D121,'Dep Exp vs Acc Dep'!$2:$2,0)+1),"")</f>
        <v>#NAME?</v>
      </c>
      <c r="G121" t="e">
        <f ca="1">IF(INDEX('Dep Exp vs Acc Dep'!$2:$21,MATCH('JE - DEP EXP'!B121,'Dep Exp vs Acc Dep'!$A$2:$A$21,0),MATCH('JE - DEP EXP'!D121,'Dep Exp vs Acc Dep'!$2:$2,0)+1) &lt; 0, -INDEX('Dep Exp vs Acc Dep'!$2:$21,MATCH('JE - DEP EXP'!B121,'Dep Exp vs Acc Dep'!$A$2:$A$21,0),MATCH('JE - DEP EXP'!D121,'Dep Exp vs Acc Dep'!$2:$2,0)+1),"")</f>
        <v>#NAME?</v>
      </c>
      <c r="H121" t="e">
        <f t="shared" ca="1" si="10"/>
        <v>#NAME?</v>
      </c>
    </row>
    <row r="122" spans="1:8" hidden="1">
      <c r="A122" s="8" t="e">
        <f ca="1">_xll.DBRA("RXLTM1:Account",D122,"ALIAS English")</f>
        <v>#NAME?</v>
      </c>
      <c r="B122" s="1" t="s">
        <v>8</v>
      </c>
      <c r="C122" s="1" t="str">
        <f t="shared" si="15"/>
        <v>0304</v>
      </c>
      <c r="D122" s="1" t="s">
        <v>523</v>
      </c>
      <c r="E122" s="1" t="str">
        <f t="shared" si="16"/>
        <v>03042546000</v>
      </c>
      <c r="F122" t="e">
        <f ca="1">IF(INDEX('Dep Exp vs Acc Dep'!$2:$21,MATCH('JE - DEP EXP'!B122,'Dep Exp vs Acc Dep'!$A$2:$A$21,0),MATCH('JE - DEP EXP'!D122,'Dep Exp vs Acc Dep'!$2:$2,0)+1) &gt; 0, INDEX('Dep Exp vs Acc Dep'!$2:$21,MATCH('JE - DEP EXP'!B122,'Dep Exp vs Acc Dep'!$A$2:$A$21,0),MATCH('JE - DEP EXP'!D122,'Dep Exp vs Acc Dep'!$2:$2,0)+1),"")</f>
        <v>#NAME?</v>
      </c>
      <c r="G122" t="e">
        <f ca="1">IF(INDEX('Dep Exp vs Acc Dep'!$2:$21,MATCH('JE - DEP EXP'!B122,'Dep Exp vs Acc Dep'!$A$2:$A$21,0),MATCH('JE - DEP EXP'!D122,'Dep Exp vs Acc Dep'!$2:$2,0)+1) &lt; 0, -INDEX('Dep Exp vs Acc Dep'!$2:$21,MATCH('JE - DEP EXP'!B122,'Dep Exp vs Acc Dep'!$A$2:$A$21,0),MATCH('JE - DEP EXP'!D122,'Dep Exp vs Acc Dep'!$2:$2,0)+1),"")</f>
        <v>#NAME?</v>
      </c>
      <c r="H122" t="e">
        <f t="shared" ca="1" si="10"/>
        <v>#NAME?</v>
      </c>
    </row>
    <row r="123" spans="1:8">
      <c r="A123" s="8" t="e">
        <f ca="1">_xll.DBRA("RXLTM1:Account",D123,"ALIAS English")</f>
        <v>#NAME?</v>
      </c>
      <c r="B123" s="1" t="s">
        <v>9</v>
      </c>
      <c r="C123" s="1" t="str">
        <f t="shared" si="15"/>
        <v>0305</v>
      </c>
      <c r="D123" s="1" t="s">
        <v>523</v>
      </c>
      <c r="E123" s="1" t="str">
        <f t="shared" si="16"/>
        <v>03052546000</v>
      </c>
      <c r="F123" t="e">
        <f ca="1">IF(INDEX('Dep Exp vs Acc Dep'!$2:$21,MATCH('JE - DEP EXP'!B123,'Dep Exp vs Acc Dep'!$A$2:$A$21,0),MATCH('JE - DEP EXP'!D123,'Dep Exp vs Acc Dep'!$2:$2,0)+1) &gt; 0, INDEX('Dep Exp vs Acc Dep'!$2:$21,MATCH('JE - DEP EXP'!B123,'Dep Exp vs Acc Dep'!$A$2:$A$21,0),MATCH('JE - DEP EXP'!D123,'Dep Exp vs Acc Dep'!$2:$2,0)+1),"")</f>
        <v>#NAME?</v>
      </c>
      <c r="G123" t="e">
        <f ca="1">IF(INDEX('Dep Exp vs Acc Dep'!$2:$21,MATCH('JE - DEP EXP'!B123,'Dep Exp vs Acc Dep'!$A$2:$A$21,0),MATCH('JE - DEP EXP'!D123,'Dep Exp vs Acc Dep'!$2:$2,0)+1) &lt; 0, -INDEX('Dep Exp vs Acc Dep'!$2:$21,MATCH('JE - DEP EXP'!B123,'Dep Exp vs Acc Dep'!$A$2:$A$21,0),MATCH('JE - DEP EXP'!D123,'Dep Exp vs Acc Dep'!$2:$2,0)+1),"")</f>
        <v>#NAME?</v>
      </c>
      <c r="H123" t="e">
        <f t="shared" ca="1" si="10"/>
        <v>#NAME?</v>
      </c>
    </row>
    <row r="124" spans="1:8">
      <c r="A124" s="8" t="e">
        <f ca="1">_xll.DBRA("RXLTM1:Account",D124,"ALIAS English")</f>
        <v>#NAME?</v>
      </c>
      <c r="B124" s="1" t="s">
        <v>10</v>
      </c>
      <c r="C124" s="1" t="str">
        <f t="shared" si="15"/>
        <v>0306</v>
      </c>
      <c r="D124" s="1" t="s">
        <v>523</v>
      </c>
      <c r="E124" s="1" t="str">
        <f t="shared" si="16"/>
        <v>03062546000</v>
      </c>
      <c r="F124" t="e">
        <f ca="1">IF(INDEX('Dep Exp vs Acc Dep'!$2:$21,MATCH('JE - DEP EXP'!B124,'Dep Exp vs Acc Dep'!$A$2:$A$21,0),MATCH('JE - DEP EXP'!D124,'Dep Exp vs Acc Dep'!$2:$2,0)+1) &gt; 0, INDEX('Dep Exp vs Acc Dep'!$2:$21,MATCH('JE - DEP EXP'!B124,'Dep Exp vs Acc Dep'!$A$2:$A$21,0),MATCH('JE - DEP EXP'!D124,'Dep Exp vs Acc Dep'!$2:$2,0)+1),"")</f>
        <v>#NAME?</v>
      </c>
      <c r="G124" t="e">
        <f ca="1">IF(INDEX('Dep Exp vs Acc Dep'!$2:$21,MATCH('JE - DEP EXP'!B124,'Dep Exp vs Acc Dep'!$A$2:$A$21,0),MATCH('JE - DEP EXP'!D124,'Dep Exp vs Acc Dep'!$2:$2,0)+1) &lt; 0, -INDEX('Dep Exp vs Acc Dep'!$2:$21,MATCH('JE - DEP EXP'!B124,'Dep Exp vs Acc Dep'!$A$2:$A$21,0),MATCH('JE - DEP EXP'!D124,'Dep Exp vs Acc Dep'!$2:$2,0)+1),"")</f>
        <v>#NAME?</v>
      </c>
      <c r="H124" t="e">
        <f t="shared" ca="1" si="10"/>
        <v>#NAME?</v>
      </c>
    </row>
    <row r="125" spans="1:8" hidden="1">
      <c r="A125" s="8" t="e">
        <f ca="1">_xll.DBRA("RXLTM1:Account",D125,"ALIAS English")</f>
        <v>#NAME?</v>
      </c>
      <c r="B125" s="1" t="s">
        <v>11</v>
      </c>
      <c r="C125" s="1" t="str">
        <f t="shared" si="15"/>
        <v>0308</v>
      </c>
      <c r="D125" s="1" t="s">
        <v>523</v>
      </c>
      <c r="E125" s="1" t="str">
        <f t="shared" si="16"/>
        <v>03082546000</v>
      </c>
      <c r="F125" t="e">
        <f ca="1">IF(INDEX('Dep Exp vs Acc Dep'!$2:$21,MATCH('JE - DEP EXP'!B125,'Dep Exp vs Acc Dep'!$A$2:$A$21,0),MATCH('JE - DEP EXP'!D125,'Dep Exp vs Acc Dep'!$2:$2,0)+1) &gt; 0, INDEX('Dep Exp vs Acc Dep'!$2:$21,MATCH('JE - DEP EXP'!B125,'Dep Exp vs Acc Dep'!$A$2:$A$21,0),MATCH('JE - DEP EXP'!D125,'Dep Exp vs Acc Dep'!$2:$2,0)+1),"")</f>
        <v>#NAME?</v>
      </c>
      <c r="G125" t="e">
        <f ca="1">IF(INDEX('Dep Exp vs Acc Dep'!$2:$21,MATCH('JE - DEP EXP'!B125,'Dep Exp vs Acc Dep'!$A$2:$A$21,0),MATCH('JE - DEP EXP'!D125,'Dep Exp vs Acc Dep'!$2:$2,0)+1) &lt; 0, -INDEX('Dep Exp vs Acc Dep'!$2:$21,MATCH('JE - DEP EXP'!B125,'Dep Exp vs Acc Dep'!$A$2:$A$21,0),MATCH('JE - DEP EXP'!D125,'Dep Exp vs Acc Dep'!$2:$2,0)+1),"")</f>
        <v>#NAME?</v>
      </c>
      <c r="H125" t="e">
        <f t="shared" ca="1" si="10"/>
        <v>#NAME?</v>
      </c>
    </row>
    <row r="126" spans="1:8" hidden="1">
      <c r="A126" s="8" t="e">
        <f ca="1">_xll.DBRA("RXLTM1:Account",D126,"ALIAS English")</f>
        <v>#NAME?</v>
      </c>
      <c r="B126" s="1" t="s">
        <v>12</v>
      </c>
      <c r="C126" s="1" t="str">
        <f t="shared" si="15"/>
        <v>0309</v>
      </c>
      <c r="D126" s="1" t="s">
        <v>523</v>
      </c>
      <c r="E126" s="1" t="str">
        <f t="shared" si="16"/>
        <v>03092546000</v>
      </c>
      <c r="F126" t="e">
        <f ca="1">IF(INDEX('Dep Exp vs Acc Dep'!$2:$21,MATCH('JE - DEP EXP'!B126,'Dep Exp vs Acc Dep'!$A$2:$A$21,0),MATCH('JE - DEP EXP'!D126,'Dep Exp vs Acc Dep'!$2:$2,0)+1) &gt; 0, INDEX('Dep Exp vs Acc Dep'!$2:$21,MATCH('JE - DEP EXP'!B126,'Dep Exp vs Acc Dep'!$A$2:$A$21,0),MATCH('JE - DEP EXP'!D126,'Dep Exp vs Acc Dep'!$2:$2,0)+1),"")</f>
        <v>#NAME?</v>
      </c>
      <c r="G126" t="e">
        <f ca="1">IF(INDEX('Dep Exp vs Acc Dep'!$2:$21,MATCH('JE - DEP EXP'!B126,'Dep Exp vs Acc Dep'!$A$2:$A$21,0),MATCH('JE - DEP EXP'!D126,'Dep Exp vs Acc Dep'!$2:$2,0)+1) &lt; 0, -INDEX('Dep Exp vs Acc Dep'!$2:$21,MATCH('JE - DEP EXP'!B126,'Dep Exp vs Acc Dep'!$A$2:$A$21,0),MATCH('JE - DEP EXP'!D126,'Dep Exp vs Acc Dep'!$2:$2,0)+1),"")</f>
        <v>#NAME?</v>
      </c>
      <c r="H126" t="e">
        <f t="shared" ca="1" si="10"/>
        <v>#NAME?</v>
      </c>
    </row>
    <row r="127" spans="1:8" hidden="1">
      <c r="A127" s="8" t="e">
        <f ca="1">_xll.DBRA("RXLTM1:Account",D127,"ALIAS English")</f>
        <v>#NAME?</v>
      </c>
      <c r="B127" s="1" t="s">
        <v>13</v>
      </c>
      <c r="C127" s="1" t="s">
        <v>72</v>
      </c>
      <c r="D127" s="1" t="s">
        <v>523</v>
      </c>
      <c r="E127" s="1" t="str">
        <f t="shared" si="16"/>
        <v>03112546000</v>
      </c>
      <c r="F127" t="e">
        <f ca="1">IF(INDEX('Dep Exp vs Acc Dep'!$2:$21,MATCH('JE - DEP EXP'!B127,'Dep Exp vs Acc Dep'!$A$2:$A$21,0),MATCH('JE - DEP EXP'!D127,'Dep Exp vs Acc Dep'!$2:$2,0)+1) &gt; 0, INDEX('Dep Exp vs Acc Dep'!$2:$21,MATCH('JE - DEP EXP'!B127,'Dep Exp vs Acc Dep'!$A$2:$A$21,0),MATCH('JE - DEP EXP'!D127,'Dep Exp vs Acc Dep'!$2:$2,0)+1),"")</f>
        <v>#NAME?</v>
      </c>
      <c r="G127" t="e">
        <f ca="1">IF(INDEX('Dep Exp vs Acc Dep'!$2:$21,MATCH('JE - DEP EXP'!B127,'Dep Exp vs Acc Dep'!$A$2:$A$21,0),MATCH('JE - DEP EXP'!D127,'Dep Exp vs Acc Dep'!$2:$2,0)+1) &lt; 0, -INDEX('Dep Exp vs Acc Dep'!$2:$21,MATCH('JE - DEP EXP'!B127,'Dep Exp vs Acc Dep'!$A$2:$A$21,0),MATCH('JE - DEP EXP'!D127,'Dep Exp vs Acc Dep'!$2:$2,0)+1),"")</f>
        <v>#NAME?</v>
      </c>
      <c r="H127" t="e">
        <f t="shared" ca="1" si="10"/>
        <v>#NAME?</v>
      </c>
    </row>
    <row r="128" spans="1:8" hidden="1">
      <c r="A128" s="8" t="e">
        <f ca="1">_xll.DBRA("RXLTM1:Account",D128,"ALIAS English")</f>
        <v>#NAME?</v>
      </c>
      <c r="B128" s="1" t="s">
        <v>14</v>
      </c>
      <c r="C128" s="1" t="str">
        <f t="shared" si="15"/>
        <v>0321</v>
      </c>
      <c r="D128" s="1" t="s">
        <v>523</v>
      </c>
      <c r="E128" s="1" t="str">
        <f t="shared" si="16"/>
        <v>03212546000</v>
      </c>
      <c r="F128" t="e">
        <f ca="1">IF(INDEX('Dep Exp vs Acc Dep'!$2:$21,MATCH('JE - DEP EXP'!B128,'Dep Exp vs Acc Dep'!$A$2:$A$21,0),MATCH('JE - DEP EXP'!D128,'Dep Exp vs Acc Dep'!$2:$2,0)+1) &gt; 0, INDEX('Dep Exp vs Acc Dep'!$2:$21,MATCH('JE - DEP EXP'!B128,'Dep Exp vs Acc Dep'!$A$2:$A$21,0),MATCH('JE - DEP EXP'!D128,'Dep Exp vs Acc Dep'!$2:$2,0)+1),"")</f>
        <v>#NAME?</v>
      </c>
      <c r="G128" t="e">
        <f ca="1">IF(INDEX('Dep Exp vs Acc Dep'!$2:$21,MATCH('JE - DEP EXP'!B128,'Dep Exp vs Acc Dep'!$A$2:$A$21,0),MATCH('JE - DEP EXP'!D128,'Dep Exp vs Acc Dep'!$2:$2,0)+1) &lt; 0, -INDEX('Dep Exp vs Acc Dep'!$2:$21,MATCH('JE - DEP EXP'!B128,'Dep Exp vs Acc Dep'!$A$2:$A$21,0),MATCH('JE - DEP EXP'!D128,'Dep Exp vs Acc Dep'!$2:$2,0)+1),"")</f>
        <v>#NAME?</v>
      </c>
      <c r="H128" t="e">
        <f t="shared" ca="1" si="10"/>
        <v>#NAME?</v>
      </c>
    </row>
    <row r="129" spans="1:8" hidden="1">
      <c r="A129" s="8" t="e">
        <f ca="1">_xll.DBRA("RXLTM1:Account",D129,"ALIAS English")</f>
        <v>#NAME?</v>
      </c>
      <c r="B129" s="1" t="s">
        <v>15</v>
      </c>
      <c r="C129" s="1" t="str">
        <f t="shared" si="15"/>
        <v>0322</v>
      </c>
      <c r="D129" s="1" t="s">
        <v>523</v>
      </c>
      <c r="E129" s="1" t="str">
        <f t="shared" si="16"/>
        <v>03222546000</v>
      </c>
      <c r="F129" t="e">
        <f ca="1">IF(INDEX('Dep Exp vs Acc Dep'!$2:$21,MATCH('JE - DEP EXP'!B129,'Dep Exp vs Acc Dep'!$A$2:$A$21,0),MATCH('JE - DEP EXP'!D129,'Dep Exp vs Acc Dep'!$2:$2,0)+1) &gt; 0, INDEX('Dep Exp vs Acc Dep'!$2:$21,MATCH('JE - DEP EXP'!B129,'Dep Exp vs Acc Dep'!$A$2:$A$21,0),MATCH('JE - DEP EXP'!D129,'Dep Exp vs Acc Dep'!$2:$2,0)+1),"")</f>
        <v>#NAME?</v>
      </c>
      <c r="G129" t="e">
        <f ca="1">IF(INDEX('Dep Exp vs Acc Dep'!$2:$21,MATCH('JE - DEP EXP'!B129,'Dep Exp vs Acc Dep'!$A$2:$A$21,0),MATCH('JE - DEP EXP'!D129,'Dep Exp vs Acc Dep'!$2:$2,0)+1) &lt; 0, -INDEX('Dep Exp vs Acc Dep'!$2:$21,MATCH('JE - DEP EXP'!B129,'Dep Exp vs Acc Dep'!$A$2:$A$21,0),MATCH('JE - DEP EXP'!D129,'Dep Exp vs Acc Dep'!$2:$2,0)+1),"")</f>
        <v>#NAME?</v>
      </c>
      <c r="H129" t="e">
        <f t="shared" ca="1" si="10"/>
        <v>#NAME?</v>
      </c>
    </row>
    <row r="130" spans="1:8" hidden="1">
      <c r="A130" s="8" t="e">
        <f ca="1">_xll.DBRA("RXLTM1:Account",D130,"ALIAS English")</f>
        <v>#NAME?</v>
      </c>
      <c r="B130" s="1" t="s">
        <v>16</v>
      </c>
      <c r="C130" s="1" t="str">
        <f t="shared" si="15"/>
        <v>0323</v>
      </c>
      <c r="D130" s="1" t="s">
        <v>523</v>
      </c>
      <c r="E130" s="1" t="str">
        <f t="shared" si="16"/>
        <v>03232546000</v>
      </c>
      <c r="F130" t="e">
        <f ca="1">IF(INDEX('Dep Exp vs Acc Dep'!$2:$21,MATCH('JE - DEP EXP'!B130,'Dep Exp vs Acc Dep'!$A$2:$A$21,0),MATCH('JE - DEP EXP'!D130,'Dep Exp vs Acc Dep'!$2:$2,0)+1) &gt; 0, INDEX('Dep Exp vs Acc Dep'!$2:$21,MATCH('JE - DEP EXP'!B130,'Dep Exp vs Acc Dep'!$A$2:$A$21,0),MATCH('JE - DEP EXP'!D130,'Dep Exp vs Acc Dep'!$2:$2,0)+1),"")</f>
        <v>#NAME?</v>
      </c>
      <c r="G130" t="e">
        <f ca="1">IF(INDEX('Dep Exp vs Acc Dep'!$2:$21,MATCH('JE - DEP EXP'!B130,'Dep Exp vs Acc Dep'!$A$2:$A$21,0),MATCH('JE - DEP EXP'!D130,'Dep Exp vs Acc Dep'!$2:$2,0)+1) &lt; 0, -INDEX('Dep Exp vs Acc Dep'!$2:$21,MATCH('JE - DEP EXP'!B130,'Dep Exp vs Acc Dep'!$A$2:$A$21,0),MATCH('JE - DEP EXP'!D130,'Dep Exp vs Acc Dep'!$2:$2,0)+1),"")</f>
        <v>#NAME?</v>
      </c>
      <c r="H130" t="e">
        <f t="shared" ca="1" si="10"/>
        <v>#NAME?</v>
      </c>
    </row>
    <row r="131" spans="1:8">
      <c r="A131" s="8" t="e">
        <f ca="1">_xll.DBRA("RXLTM1:Account",D131,"ALIAS English")</f>
        <v>#NAME?</v>
      </c>
      <c r="B131" s="1" t="s">
        <v>17</v>
      </c>
      <c r="C131" s="1" t="str">
        <f t="shared" si="15"/>
        <v>0324</v>
      </c>
      <c r="D131" s="1" t="s">
        <v>523</v>
      </c>
      <c r="E131" s="1" t="str">
        <f t="shared" si="16"/>
        <v>03242546000</v>
      </c>
      <c r="F131" t="e">
        <f ca="1">IF(INDEX('Dep Exp vs Acc Dep'!$2:$21,MATCH('JE - DEP EXP'!B131,'Dep Exp vs Acc Dep'!$A$2:$A$21,0),MATCH('JE - DEP EXP'!D131,'Dep Exp vs Acc Dep'!$2:$2,0)+1) &gt; 0, INDEX('Dep Exp vs Acc Dep'!$2:$21,MATCH('JE - DEP EXP'!B131,'Dep Exp vs Acc Dep'!$A$2:$A$21,0),MATCH('JE - DEP EXP'!D131,'Dep Exp vs Acc Dep'!$2:$2,0)+1),"")</f>
        <v>#NAME?</v>
      </c>
      <c r="G131" t="e">
        <f ca="1">IF(INDEX('Dep Exp vs Acc Dep'!$2:$21,MATCH('JE - DEP EXP'!B131,'Dep Exp vs Acc Dep'!$A$2:$A$21,0),MATCH('JE - DEP EXP'!D131,'Dep Exp vs Acc Dep'!$2:$2,0)+1) &lt; 0, -INDEX('Dep Exp vs Acc Dep'!$2:$21,MATCH('JE - DEP EXP'!B131,'Dep Exp vs Acc Dep'!$A$2:$A$21,0),MATCH('JE - DEP EXP'!D131,'Dep Exp vs Acc Dep'!$2:$2,0)+1),"")</f>
        <v>#NAME?</v>
      </c>
      <c r="H131" t="e">
        <f t="shared" ca="1" si="10"/>
        <v>#NAME?</v>
      </c>
    </row>
    <row r="132" spans="1:8">
      <c r="A132" s="8" t="e">
        <f ca="1">_xll.DBRA("RXLTM1:Account",D132,"ALIAS English")</f>
        <v>#NAME?</v>
      </c>
      <c r="B132" s="1" t="s">
        <v>18</v>
      </c>
      <c r="C132" s="1" t="str">
        <f t="shared" si="15"/>
        <v>0325</v>
      </c>
      <c r="D132" s="1" t="s">
        <v>523</v>
      </c>
      <c r="E132" s="1" t="str">
        <f t="shared" si="16"/>
        <v>03252546000</v>
      </c>
      <c r="F132" t="e">
        <f ca="1">IF(INDEX('Dep Exp vs Acc Dep'!$2:$21,MATCH('JE - DEP EXP'!B132,'Dep Exp vs Acc Dep'!$A$2:$A$21,0),MATCH('JE - DEP EXP'!D132,'Dep Exp vs Acc Dep'!$2:$2,0)+1) &gt; 0, INDEX('Dep Exp vs Acc Dep'!$2:$21,MATCH('JE - DEP EXP'!B132,'Dep Exp vs Acc Dep'!$A$2:$A$21,0),MATCH('JE - DEP EXP'!D132,'Dep Exp vs Acc Dep'!$2:$2,0)+1),"")</f>
        <v>#NAME?</v>
      </c>
      <c r="G132" t="e">
        <f ca="1">IF(INDEX('Dep Exp vs Acc Dep'!$2:$21,MATCH('JE - DEP EXP'!B132,'Dep Exp vs Acc Dep'!$A$2:$A$21,0),MATCH('JE - DEP EXP'!D132,'Dep Exp vs Acc Dep'!$2:$2,0)+1) &lt; 0, -INDEX('Dep Exp vs Acc Dep'!$2:$21,MATCH('JE - DEP EXP'!B132,'Dep Exp vs Acc Dep'!$A$2:$A$21,0),MATCH('JE - DEP EXP'!D132,'Dep Exp vs Acc Dep'!$2:$2,0)+1),"")</f>
        <v>#NAME?</v>
      </c>
      <c r="H132" t="e">
        <f t="shared" ca="1" si="10"/>
        <v>#NAME?</v>
      </c>
    </row>
    <row r="133" spans="1:8">
      <c r="A133" s="8" t="e">
        <f ca="1">_xll.DBRA("RXLTM1:Account",D133,"ALIAS English")</f>
        <v>#NAME?</v>
      </c>
      <c r="B133" s="1" t="s">
        <v>19</v>
      </c>
      <c r="C133" s="1" t="str">
        <f t="shared" si="15"/>
        <v>0326</v>
      </c>
      <c r="D133" s="1" t="s">
        <v>523</v>
      </c>
      <c r="E133" s="1" t="str">
        <f t="shared" si="16"/>
        <v>03262546000</v>
      </c>
      <c r="F133" t="e">
        <f ca="1">IF(INDEX('Dep Exp vs Acc Dep'!$2:$21,MATCH('JE - DEP EXP'!B133,'Dep Exp vs Acc Dep'!$A$2:$A$21,0),MATCH('JE - DEP EXP'!D133,'Dep Exp vs Acc Dep'!$2:$2,0)+1) &gt; 0, INDEX('Dep Exp vs Acc Dep'!$2:$21,MATCH('JE - DEP EXP'!B133,'Dep Exp vs Acc Dep'!$A$2:$A$21,0),MATCH('JE - DEP EXP'!D133,'Dep Exp vs Acc Dep'!$2:$2,0)+1),"")</f>
        <v>#NAME?</v>
      </c>
      <c r="G133" t="e">
        <f ca="1">IF(INDEX('Dep Exp vs Acc Dep'!$2:$21,MATCH('JE - DEP EXP'!B133,'Dep Exp vs Acc Dep'!$A$2:$A$21,0),MATCH('JE - DEP EXP'!D133,'Dep Exp vs Acc Dep'!$2:$2,0)+1) &lt; 0, -INDEX('Dep Exp vs Acc Dep'!$2:$21,MATCH('JE - DEP EXP'!B133,'Dep Exp vs Acc Dep'!$A$2:$A$21,0),MATCH('JE - DEP EXP'!D133,'Dep Exp vs Acc Dep'!$2:$2,0)+1),"")</f>
        <v>#NAME?</v>
      </c>
      <c r="H133" t="e">
        <f t="shared" ca="1" si="10"/>
        <v>#NAME?</v>
      </c>
    </row>
    <row r="134" spans="1:8">
      <c r="A134" s="8" t="e">
        <f ca="1">_xll.DBRA("RXLTM1:Account",D134,"ALIAS English")</f>
        <v>#NAME?</v>
      </c>
      <c r="B134" s="1" t="s">
        <v>20</v>
      </c>
      <c r="C134" s="1" t="str">
        <f t="shared" si="15"/>
        <v>0328</v>
      </c>
      <c r="D134" s="1" t="s">
        <v>523</v>
      </c>
      <c r="E134" s="1" t="str">
        <f t="shared" si="16"/>
        <v>03282546000</v>
      </c>
      <c r="F134" t="e">
        <f ca="1">IF(INDEX('Dep Exp vs Acc Dep'!$2:$21,MATCH('JE - DEP EXP'!B134,'Dep Exp vs Acc Dep'!$A$2:$A$21,0),MATCH('JE - DEP EXP'!D134,'Dep Exp vs Acc Dep'!$2:$2,0)+1) &gt; 0, INDEX('Dep Exp vs Acc Dep'!$2:$21,MATCH('JE - DEP EXP'!B134,'Dep Exp vs Acc Dep'!$A$2:$A$21,0),MATCH('JE - DEP EXP'!D134,'Dep Exp vs Acc Dep'!$2:$2,0)+1),"")</f>
        <v>#NAME?</v>
      </c>
      <c r="G134" t="e">
        <f ca="1">IF(INDEX('Dep Exp vs Acc Dep'!$2:$21,MATCH('JE - DEP EXP'!B134,'Dep Exp vs Acc Dep'!$A$2:$A$21,0),MATCH('JE - DEP EXP'!D134,'Dep Exp vs Acc Dep'!$2:$2,0)+1) &lt; 0, -INDEX('Dep Exp vs Acc Dep'!$2:$21,MATCH('JE - DEP EXP'!B134,'Dep Exp vs Acc Dep'!$A$2:$A$21,0),MATCH('JE - DEP EXP'!D134,'Dep Exp vs Acc Dep'!$2:$2,0)+1),"")</f>
        <v>#NAME?</v>
      </c>
      <c r="H134" t="e">
        <f t="shared" ref="H134:H164" ca="1" si="17">IF(AND(F134="",G134=""),"EMPTY","")</f>
        <v>#NAME?</v>
      </c>
    </row>
    <row r="135" spans="1:8">
      <c r="A135" s="8" t="e">
        <f ca="1">_xll.DBRA("RXLTM1:Account",D135,"ALIAS English")</f>
        <v>#NAME?</v>
      </c>
      <c r="B135" s="1" t="s">
        <v>21</v>
      </c>
      <c r="C135" s="1" t="str">
        <f t="shared" si="15"/>
        <v>0329</v>
      </c>
      <c r="D135" s="1" t="s">
        <v>523</v>
      </c>
      <c r="E135" s="1" t="str">
        <f t="shared" si="16"/>
        <v>03292546000</v>
      </c>
      <c r="F135" t="e">
        <f ca="1">IF(INDEX('Dep Exp vs Acc Dep'!$2:$21,MATCH('JE - DEP EXP'!B135,'Dep Exp vs Acc Dep'!$A$2:$A$21,0),MATCH('JE - DEP EXP'!D135,'Dep Exp vs Acc Dep'!$2:$2,0)+1) &gt; 0, INDEX('Dep Exp vs Acc Dep'!$2:$21,MATCH('JE - DEP EXP'!B135,'Dep Exp vs Acc Dep'!$A$2:$A$21,0),MATCH('JE - DEP EXP'!D135,'Dep Exp vs Acc Dep'!$2:$2,0)+1),"")</f>
        <v>#NAME?</v>
      </c>
      <c r="G135" t="e">
        <f ca="1">IF(INDEX('Dep Exp vs Acc Dep'!$2:$21,MATCH('JE - DEP EXP'!B135,'Dep Exp vs Acc Dep'!$A$2:$A$21,0),MATCH('JE - DEP EXP'!D135,'Dep Exp vs Acc Dep'!$2:$2,0)+1) &lt; 0, -INDEX('Dep Exp vs Acc Dep'!$2:$21,MATCH('JE - DEP EXP'!B135,'Dep Exp vs Acc Dep'!$A$2:$A$21,0),MATCH('JE - DEP EXP'!D135,'Dep Exp vs Acc Dep'!$2:$2,0)+1),"")</f>
        <v>#NAME?</v>
      </c>
      <c r="H135" t="e">
        <f t="shared" ca="1" si="17"/>
        <v>#NAME?</v>
      </c>
    </row>
    <row r="136" spans="1:8" hidden="1">
      <c r="A136" s="8" t="e">
        <f ca="1">_xll.DBRA("RXLTM1:Account",D136,"ALIAS English")</f>
        <v>#NAME?</v>
      </c>
      <c r="B136" s="1" t="s">
        <v>22</v>
      </c>
      <c r="C136" s="1" t="str">
        <f t="shared" si="15"/>
        <v>0330</v>
      </c>
      <c r="D136" s="1" t="s">
        <v>523</v>
      </c>
      <c r="E136" s="1" t="str">
        <f t="shared" si="16"/>
        <v>03302546000</v>
      </c>
      <c r="F136" t="e">
        <f ca="1">IF(INDEX('Dep Exp vs Acc Dep'!$2:$21,MATCH('JE - DEP EXP'!B136,'Dep Exp vs Acc Dep'!$A$2:$A$21,0),MATCH('JE - DEP EXP'!D136,'Dep Exp vs Acc Dep'!$2:$2,0)+1) &gt; 0, INDEX('Dep Exp vs Acc Dep'!$2:$21,MATCH('JE - DEP EXP'!B136,'Dep Exp vs Acc Dep'!$A$2:$A$21,0),MATCH('JE - DEP EXP'!D136,'Dep Exp vs Acc Dep'!$2:$2,0)+1),"")</f>
        <v>#NAME?</v>
      </c>
      <c r="G136" t="e">
        <f ca="1">IF(INDEX('Dep Exp vs Acc Dep'!$2:$21,MATCH('JE - DEP EXP'!B136,'Dep Exp vs Acc Dep'!$A$2:$A$21,0),MATCH('JE - DEP EXP'!D136,'Dep Exp vs Acc Dep'!$2:$2,0)+1) &lt; 0, -INDEX('Dep Exp vs Acc Dep'!$2:$21,MATCH('JE - DEP EXP'!B136,'Dep Exp vs Acc Dep'!$A$2:$A$21,0),MATCH('JE - DEP EXP'!D136,'Dep Exp vs Acc Dep'!$2:$2,0)+1),"")</f>
        <v>#NAME?</v>
      </c>
      <c r="H136" t="e">
        <f t="shared" ca="1" si="17"/>
        <v>#NAME?</v>
      </c>
    </row>
    <row r="137" spans="1:8" hidden="1">
      <c r="H137" t="str">
        <f t="shared" si="17"/>
        <v>EMPTY</v>
      </c>
    </row>
    <row r="138" spans="1:8" hidden="1">
      <c r="A138" s="8" t="e">
        <f ca="1">_xll.DBRA("RXLTM1:Account",D138,"ALIAS English")</f>
        <v>#NAME?</v>
      </c>
      <c r="B138" s="1" t="s">
        <v>6</v>
      </c>
      <c r="C138" s="1" t="str">
        <f>LEFT(B138,4)</f>
        <v>0301</v>
      </c>
      <c r="D138" s="1" t="s">
        <v>524</v>
      </c>
      <c r="E138" s="1" t="str">
        <f>LEFT(C138,4)&amp;"2"&amp;D138&amp;"00"</f>
        <v>03012536000</v>
      </c>
      <c r="F138" t="e">
        <f ca="1">IF(INDEX('Dep Exp vs Acc Dep'!$2:$21,MATCH('JE - DEP EXP'!B138,'Dep Exp vs Acc Dep'!$A$2:$A$21,0),MATCH('JE - DEP EXP'!D138,'Dep Exp vs Acc Dep'!$2:$2,0)+1) &gt; 0, INDEX('Dep Exp vs Acc Dep'!$2:$21,MATCH('JE - DEP EXP'!B138,'Dep Exp vs Acc Dep'!$A$2:$A$21,0),MATCH('JE - DEP EXP'!D138,'Dep Exp vs Acc Dep'!$2:$2,0)+1),"")</f>
        <v>#NAME?</v>
      </c>
      <c r="G138" t="e">
        <f ca="1">IF(INDEX('Dep Exp vs Acc Dep'!$2:$21,MATCH('JE - DEP EXP'!B138,'Dep Exp vs Acc Dep'!$A$2:$A$21,0),MATCH('JE - DEP EXP'!D138,'Dep Exp vs Acc Dep'!$2:$2,0)+1) &lt; 0, -INDEX('Dep Exp vs Acc Dep'!$2:$21,MATCH('JE - DEP EXP'!B138,'Dep Exp vs Acc Dep'!$A$2:$A$21,0),MATCH('JE - DEP EXP'!D138,'Dep Exp vs Acc Dep'!$2:$2,0)+1),"")</f>
        <v>#NAME?</v>
      </c>
      <c r="H138" t="e">
        <f t="shared" ca="1" si="17"/>
        <v>#NAME?</v>
      </c>
    </row>
    <row r="139" spans="1:8">
      <c r="A139" s="8" t="e">
        <f ca="1">_xll.DBRA("RXLTM1:Account",D139,"ALIAS English")</f>
        <v>#NAME?</v>
      </c>
      <c r="B139" s="1" t="s">
        <v>23</v>
      </c>
      <c r="C139" s="1" t="str">
        <f t="shared" ref="C139:C155" si="18">LEFT(B139,4)</f>
        <v>0302</v>
      </c>
      <c r="D139" s="1" t="s">
        <v>524</v>
      </c>
      <c r="E139" s="1" t="str">
        <f t="shared" ref="E139:E155" si="19">LEFT(C139,4)&amp;"2"&amp;D139&amp;"00"</f>
        <v>03022536000</v>
      </c>
      <c r="F139" t="e">
        <f ca="1">IF(INDEX('Dep Exp vs Acc Dep'!$2:$21,MATCH('JE - DEP EXP'!B139,'Dep Exp vs Acc Dep'!$A$2:$A$21,0),MATCH('JE - DEP EXP'!D139,'Dep Exp vs Acc Dep'!$2:$2,0)+1) &gt; 0, INDEX('Dep Exp vs Acc Dep'!$2:$21,MATCH('JE - DEP EXP'!B139,'Dep Exp vs Acc Dep'!$A$2:$A$21,0),MATCH('JE - DEP EXP'!D139,'Dep Exp vs Acc Dep'!$2:$2,0)+1),"")</f>
        <v>#NAME?</v>
      </c>
      <c r="G139" t="e">
        <f ca="1">IF(INDEX('Dep Exp vs Acc Dep'!$2:$21,MATCH('JE - DEP EXP'!B139,'Dep Exp vs Acc Dep'!$A$2:$A$21,0),MATCH('JE - DEP EXP'!D139,'Dep Exp vs Acc Dep'!$2:$2,0)+1) &lt; 0, -INDEX('Dep Exp vs Acc Dep'!$2:$21,MATCH('JE - DEP EXP'!B139,'Dep Exp vs Acc Dep'!$A$2:$A$21,0),MATCH('JE - DEP EXP'!D139,'Dep Exp vs Acc Dep'!$2:$2,0)+1),"")</f>
        <v>#NAME?</v>
      </c>
      <c r="H139" t="e">
        <f t="shared" ca="1" si="17"/>
        <v>#NAME?</v>
      </c>
    </row>
    <row r="140" spans="1:8">
      <c r="A140" s="8" t="e">
        <f ca="1">_xll.DBRA("RXLTM1:Account",D140,"ALIAS English")</f>
        <v>#NAME?</v>
      </c>
      <c r="B140" s="1" t="s">
        <v>7</v>
      </c>
      <c r="C140" s="1" t="str">
        <f t="shared" si="18"/>
        <v>0303</v>
      </c>
      <c r="D140" s="1" t="s">
        <v>524</v>
      </c>
      <c r="E140" s="1" t="str">
        <f t="shared" si="19"/>
        <v>03032536000</v>
      </c>
      <c r="F140" t="e">
        <f ca="1">IF(INDEX('Dep Exp vs Acc Dep'!$2:$21,MATCH('JE - DEP EXP'!B140,'Dep Exp vs Acc Dep'!$A$2:$A$21,0),MATCH('JE - DEP EXP'!D140,'Dep Exp vs Acc Dep'!$2:$2,0)+1) &gt; 0, INDEX('Dep Exp vs Acc Dep'!$2:$21,MATCH('JE - DEP EXP'!B140,'Dep Exp vs Acc Dep'!$A$2:$A$21,0),MATCH('JE - DEP EXP'!D140,'Dep Exp vs Acc Dep'!$2:$2,0)+1),"")</f>
        <v>#NAME?</v>
      </c>
      <c r="G140" t="e">
        <f ca="1">IF(INDEX('Dep Exp vs Acc Dep'!$2:$21,MATCH('JE - DEP EXP'!B140,'Dep Exp vs Acc Dep'!$A$2:$A$21,0),MATCH('JE - DEP EXP'!D140,'Dep Exp vs Acc Dep'!$2:$2,0)+1) &lt; 0, -INDEX('Dep Exp vs Acc Dep'!$2:$21,MATCH('JE - DEP EXP'!B140,'Dep Exp vs Acc Dep'!$A$2:$A$21,0),MATCH('JE - DEP EXP'!D140,'Dep Exp vs Acc Dep'!$2:$2,0)+1),"")</f>
        <v>#NAME?</v>
      </c>
      <c r="H140" t="e">
        <f t="shared" ca="1" si="17"/>
        <v>#NAME?</v>
      </c>
    </row>
    <row r="141" spans="1:8" hidden="1">
      <c r="A141" s="8" t="e">
        <f ca="1">_xll.DBRA("RXLTM1:Account",D141,"ALIAS English")</f>
        <v>#NAME?</v>
      </c>
      <c r="B141" s="1" t="s">
        <v>8</v>
      </c>
      <c r="C141" s="1" t="str">
        <f t="shared" si="18"/>
        <v>0304</v>
      </c>
      <c r="D141" s="1" t="s">
        <v>524</v>
      </c>
      <c r="E141" s="1" t="str">
        <f t="shared" si="19"/>
        <v>03042536000</v>
      </c>
      <c r="F141" t="e">
        <f ca="1">IF(INDEX('Dep Exp vs Acc Dep'!$2:$21,MATCH('JE - DEP EXP'!B141,'Dep Exp vs Acc Dep'!$A$2:$A$21,0),MATCH('JE - DEP EXP'!D141,'Dep Exp vs Acc Dep'!$2:$2,0)+1) &gt; 0, INDEX('Dep Exp vs Acc Dep'!$2:$21,MATCH('JE - DEP EXP'!B141,'Dep Exp vs Acc Dep'!$A$2:$A$21,0),MATCH('JE - DEP EXP'!D141,'Dep Exp vs Acc Dep'!$2:$2,0)+1),"")</f>
        <v>#NAME?</v>
      </c>
      <c r="G141" t="e">
        <f ca="1">IF(INDEX('Dep Exp vs Acc Dep'!$2:$21,MATCH('JE - DEP EXP'!B141,'Dep Exp vs Acc Dep'!$A$2:$A$21,0),MATCH('JE - DEP EXP'!D141,'Dep Exp vs Acc Dep'!$2:$2,0)+1) &lt; 0, -INDEX('Dep Exp vs Acc Dep'!$2:$21,MATCH('JE - DEP EXP'!B141,'Dep Exp vs Acc Dep'!$A$2:$A$21,0),MATCH('JE - DEP EXP'!D141,'Dep Exp vs Acc Dep'!$2:$2,0)+1),"")</f>
        <v>#NAME?</v>
      </c>
      <c r="H141" t="e">
        <f t="shared" ca="1" si="17"/>
        <v>#NAME?</v>
      </c>
    </row>
    <row r="142" spans="1:8">
      <c r="A142" s="8" t="e">
        <f ca="1">_xll.DBRA("RXLTM1:Account",D142,"ALIAS English")</f>
        <v>#NAME?</v>
      </c>
      <c r="B142" s="1" t="s">
        <v>9</v>
      </c>
      <c r="C142" s="1" t="str">
        <f t="shared" si="18"/>
        <v>0305</v>
      </c>
      <c r="D142" s="1" t="s">
        <v>524</v>
      </c>
      <c r="E142" s="1" t="str">
        <f t="shared" si="19"/>
        <v>03052536000</v>
      </c>
      <c r="F142" t="e">
        <f ca="1">IF(INDEX('Dep Exp vs Acc Dep'!$2:$21,MATCH('JE - DEP EXP'!B142,'Dep Exp vs Acc Dep'!$A$2:$A$21,0),MATCH('JE - DEP EXP'!D142,'Dep Exp vs Acc Dep'!$2:$2,0)+1) &gt; 0, INDEX('Dep Exp vs Acc Dep'!$2:$21,MATCH('JE - DEP EXP'!B142,'Dep Exp vs Acc Dep'!$A$2:$A$21,0),MATCH('JE - DEP EXP'!D142,'Dep Exp vs Acc Dep'!$2:$2,0)+1),"")</f>
        <v>#NAME?</v>
      </c>
      <c r="G142" t="e">
        <f ca="1">IF(INDEX('Dep Exp vs Acc Dep'!$2:$21,MATCH('JE - DEP EXP'!B142,'Dep Exp vs Acc Dep'!$A$2:$A$21,0),MATCH('JE - DEP EXP'!D142,'Dep Exp vs Acc Dep'!$2:$2,0)+1) &lt; 0, -INDEX('Dep Exp vs Acc Dep'!$2:$21,MATCH('JE - DEP EXP'!B142,'Dep Exp vs Acc Dep'!$A$2:$A$21,0),MATCH('JE - DEP EXP'!D142,'Dep Exp vs Acc Dep'!$2:$2,0)+1),"")</f>
        <v>#NAME?</v>
      </c>
      <c r="H142" t="e">
        <f t="shared" ca="1" si="17"/>
        <v>#NAME?</v>
      </c>
    </row>
    <row r="143" spans="1:8">
      <c r="A143" s="8" t="e">
        <f ca="1">_xll.DBRA("RXLTM1:Account",D143,"ALIAS English")</f>
        <v>#NAME?</v>
      </c>
      <c r="B143" s="1" t="s">
        <v>10</v>
      </c>
      <c r="C143" s="1" t="str">
        <f t="shared" si="18"/>
        <v>0306</v>
      </c>
      <c r="D143" s="1" t="s">
        <v>524</v>
      </c>
      <c r="E143" s="1" t="str">
        <f t="shared" si="19"/>
        <v>03062536000</v>
      </c>
      <c r="F143" t="e">
        <f ca="1">IF(INDEX('Dep Exp vs Acc Dep'!$2:$21,MATCH('JE - DEP EXP'!B143,'Dep Exp vs Acc Dep'!$A$2:$A$21,0),MATCH('JE - DEP EXP'!D143,'Dep Exp vs Acc Dep'!$2:$2,0)+1) &gt; 0, INDEX('Dep Exp vs Acc Dep'!$2:$21,MATCH('JE - DEP EXP'!B143,'Dep Exp vs Acc Dep'!$A$2:$A$21,0),MATCH('JE - DEP EXP'!D143,'Dep Exp vs Acc Dep'!$2:$2,0)+1),"")</f>
        <v>#NAME?</v>
      </c>
      <c r="G143" t="e">
        <f ca="1">IF(INDEX('Dep Exp vs Acc Dep'!$2:$21,MATCH('JE - DEP EXP'!B143,'Dep Exp vs Acc Dep'!$A$2:$A$21,0),MATCH('JE - DEP EXP'!D143,'Dep Exp vs Acc Dep'!$2:$2,0)+1) &lt; 0, -INDEX('Dep Exp vs Acc Dep'!$2:$21,MATCH('JE - DEP EXP'!B143,'Dep Exp vs Acc Dep'!$A$2:$A$21,0),MATCH('JE - DEP EXP'!D143,'Dep Exp vs Acc Dep'!$2:$2,0)+1),"")</f>
        <v>#NAME?</v>
      </c>
      <c r="H143" t="e">
        <f t="shared" ca="1" si="17"/>
        <v>#NAME?</v>
      </c>
    </row>
    <row r="144" spans="1:8" hidden="1">
      <c r="A144" s="8" t="e">
        <f ca="1">_xll.DBRA("RXLTM1:Account",D144,"ALIAS English")</f>
        <v>#NAME?</v>
      </c>
      <c r="B144" s="1" t="s">
        <v>11</v>
      </c>
      <c r="C144" s="1" t="str">
        <f t="shared" si="18"/>
        <v>0308</v>
      </c>
      <c r="D144" s="1" t="s">
        <v>524</v>
      </c>
      <c r="E144" s="1" t="str">
        <f t="shared" si="19"/>
        <v>03082536000</v>
      </c>
      <c r="F144" t="e">
        <f ca="1">IF(INDEX('Dep Exp vs Acc Dep'!$2:$21,MATCH('JE - DEP EXP'!B144,'Dep Exp vs Acc Dep'!$A$2:$A$21,0),MATCH('JE - DEP EXP'!D144,'Dep Exp vs Acc Dep'!$2:$2,0)+1) &gt; 0, INDEX('Dep Exp vs Acc Dep'!$2:$21,MATCH('JE - DEP EXP'!B144,'Dep Exp vs Acc Dep'!$A$2:$A$21,0),MATCH('JE - DEP EXP'!D144,'Dep Exp vs Acc Dep'!$2:$2,0)+1),"")</f>
        <v>#NAME?</v>
      </c>
      <c r="G144" t="e">
        <f ca="1">IF(INDEX('Dep Exp vs Acc Dep'!$2:$21,MATCH('JE - DEP EXP'!B144,'Dep Exp vs Acc Dep'!$A$2:$A$21,0),MATCH('JE - DEP EXP'!D144,'Dep Exp vs Acc Dep'!$2:$2,0)+1) &lt; 0, -INDEX('Dep Exp vs Acc Dep'!$2:$21,MATCH('JE - DEP EXP'!B144,'Dep Exp vs Acc Dep'!$A$2:$A$21,0),MATCH('JE - DEP EXP'!D144,'Dep Exp vs Acc Dep'!$2:$2,0)+1),"")</f>
        <v>#NAME?</v>
      </c>
      <c r="H144" t="e">
        <f t="shared" ca="1" si="17"/>
        <v>#NAME?</v>
      </c>
    </row>
    <row r="145" spans="1:8" hidden="1">
      <c r="A145" s="8" t="e">
        <f ca="1">_xll.DBRA("RXLTM1:Account",D145,"ALIAS English")</f>
        <v>#NAME?</v>
      </c>
      <c r="B145" s="1" t="s">
        <v>12</v>
      </c>
      <c r="C145" s="1" t="str">
        <f t="shared" si="18"/>
        <v>0309</v>
      </c>
      <c r="D145" s="1" t="s">
        <v>524</v>
      </c>
      <c r="E145" s="1" t="str">
        <f t="shared" si="19"/>
        <v>03092536000</v>
      </c>
      <c r="F145" t="e">
        <f ca="1">IF(INDEX('Dep Exp vs Acc Dep'!$2:$21,MATCH('JE - DEP EXP'!B145,'Dep Exp vs Acc Dep'!$A$2:$A$21,0),MATCH('JE - DEP EXP'!D145,'Dep Exp vs Acc Dep'!$2:$2,0)+1) &gt; 0, INDEX('Dep Exp vs Acc Dep'!$2:$21,MATCH('JE - DEP EXP'!B145,'Dep Exp vs Acc Dep'!$A$2:$A$21,0),MATCH('JE - DEP EXP'!D145,'Dep Exp vs Acc Dep'!$2:$2,0)+1),"")</f>
        <v>#NAME?</v>
      </c>
      <c r="G145" t="e">
        <f ca="1">IF(INDEX('Dep Exp vs Acc Dep'!$2:$21,MATCH('JE - DEP EXP'!B145,'Dep Exp vs Acc Dep'!$A$2:$A$21,0),MATCH('JE - DEP EXP'!D145,'Dep Exp vs Acc Dep'!$2:$2,0)+1) &lt; 0, -INDEX('Dep Exp vs Acc Dep'!$2:$21,MATCH('JE - DEP EXP'!B145,'Dep Exp vs Acc Dep'!$A$2:$A$21,0),MATCH('JE - DEP EXP'!D145,'Dep Exp vs Acc Dep'!$2:$2,0)+1),"")</f>
        <v>#NAME?</v>
      </c>
      <c r="H145" t="e">
        <f t="shared" ca="1" si="17"/>
        <v>#NAME?</v>
      </c>
    </row>
    <row r="146" spans="1:8" hidden="1">
      <c r="A146" s="8" t="e">
        <f ca="1">_xll.DBRA("RXLTM1:Account",D146,"ALIAS English")</f>
        <v>#NAME?</v>
      </c>
      <c r="B146" s="1" t="s">
        <v>13</v>
      </c>
      <c r="C146" s="1" t="s">
        <v>72</v>
      </c>
      <c r="D146" s="1" t="s">
        <v>524</v>
      </c>
      <c r="E146" s="1" t="str">
        <f t="shared" si="19"/>
        <v>03112536000</v>
      </c>
      <c r="F146" t="e">
        <f ca="1">IF(INDEX('Dep Exp vs Acc Dep'!$2:$21,MATCH('JE - DEP EXP'!B146,'Dep Exp vs Acc Dep'!$A$2:$A$21,0),MATCH('JE - DEP EXP'!D146,'Dep Exp vs Acc Dep'!$2:$2,0)+1) &gt; 0, INDEX('Dep Exp vs Acc Dep'!$2:$21,MATCH('JE - DEP EXP'!B146,'Dep Exp vs Acc Dep'!$A$2:$A$21,0),MATCH('JE - DEP EXP'!D146,'Dep Exp vs Acc Dep'!$2:$2,0)+1),"")</f>
        <v>#NAME?</v>
      </c>
      <c r="G146" t="e">
        <f ca="1">IF(INDEX('Dep Exp vs Acc Dep'!$2:$21,MATCH('JE - DEP EXP'!B146,'Dep Exp vs Acc Dep'!$A$2:$A$21,0),MATCH('JE - DEP EXP'!D146,'Dep Exp vs Acc Dep'!$2:$2,0)+1) &lt; 0, -INDEX('Dep Exp vs Acc Dep'!$2:$21,MATCH('JE - DEP EXP'!B146,'Dep Exp vs Acc Dep'!$A$2:$A$21,0),MATCH('JE - DEP EXP'!D146,'Dep Exp vs Acc Dep'!$2:$2,0)+1),"")</f>
        <v>#NAME?</v>
      </c>
      <c r="H146" t="e">
        <f t="shared" ca="1" si="17"/>
        <v>#NAME?</v>
      </c>
    </row>
    <row r="147" spans="1:8" hidden="1">
      <c r="A147" s="8" t="e">
        <f ca="1">_xll.DBRA("RXLTM1:Account",D147,"ALIAS English")</f>
        <v>#NAME?</v>
      </c>
      <c r="B147" s="1" t="s">
        <v>14</v>
      </c>
      <c r="C147" s="1" t="str">
        <f t="shared" si="18"/>
        <v>0321</v>
      </c>
      <c r="D147" s="1" t="s">
        <v>524</v>
      </c>
      <c r="E147" s="1" t="str">
        <f t="shared" si="19"/>
        <v>03212536000</v>
      </c>
      <c r="F147" t="e">
        <f ca="1">IF(INDEX('Dep Exp vs Acc Dep'!$2:$21,MATCH('JE - DEP EXP'!B147,'Dep Exp vs Acc Dep'!$A$2:$A$21,0),MATCH('JE - DEP EXP'!D147,'Dep Exp vs Acc Dep'!$2:$2,0)+1) &gt; 0, INDEX('Dep Exp vs Acc Dep'!$2:$21,MATCH('JE - DEP EXP'!B147,'Dep Exp vs Acc Dep'!$A$2:$A$21,0),MATCH('JE - DEP EXP'!D147,'Dep Exp vs Acc Dep'!$2:$2,0)+1),"")</f>
        <v>#NAME?</v>
      </c>
      <c r="G147" t="e">
        <f ca="1">IF(INDEX('Dep Exp vs Acc Dep'!$2:$21,MATCH('JE - DEP EXP'!B147,'Dep Exp vs Acc Dep'!$A$2:$A$21,0),MATCH('JE - DEP EXP'!D147,'Dep Exp vs Acc Dep'!$2:$2,0)+1) &lt; 0, -INDEX('Dep Exp vs Acc Dep'!$2:$21,MATCH('JE - DEP EXP'!B147,'Dep Exp vs Acc Dep'!$A$2:$A$21,0),MATCH('JE - DEP EXP'!D147,'Dep Exp vs Acc Dep'!$2:$2,0)+1),"")</f>
        <v>#NAME?</v>
      </c>
      <c r="H147" t="e">
        <f t="shared" ca="1" si="17"/>
        <v>#NAME?</v>
      </c>
    </row>
    <row r="148" spans="1:8" hidden="1">
      <c r="A148" s="8" t="e">
        <f ca="1">_xll.DBRA("RXLTM1:Account",D148,"ALIAS English")</f>
        <v>#NAME?</v>
      </c>
      <c r="B148" s="1" t="s">
        <v>15</v>
      </c>
      <c r="C148" s="1" t="str">
        <f t="shared" si="18"/>
        <v>0322</v>
      </c>
      <c r="D148" s="1" t="s">
        <v>524</v>
      </c>
      <c r="E148" s="1" t="str">
        <f t="shared" si="19"/>
        <v>03222536000</v>
      </c>
      <c r="F148" t="e">
        <f ca="1">IF(INDEX('Dep Exp vs Acc Dep'!$2:$21,MATCH('JE - DEP EXP'!B148,'Dep Exp vs Acc Dep'!$A$2:$A$21,0),MATCH('JE - DEP EXP'!D148,'Dep Exp vs Acc Dep'!$2:$2,0)+1) &gt; 0, INDEX('Dep Exp vs Acc Dep'!$2:$21,MATCH('JE - DEP EXP'!B148,'Dep Exp vs Acc Dep'!$A$2:$A$21,0),MATCH('JE - DEP EXP'!D148,'Dep Exp vs Acc Dep'!$2:$2,0)+1),"")</f>
        <v>#NAME?</v>
      </c>
      <c r="G148" t="e">
        <f ca="1">IF(INDEX('Dep Exp vs Acc Dep'!$2:$21,MATCH('JE - DEP EXP'!B148,'Dep Exp vs Acc Dep'!$A$2:$A$21,0),MATCH('JE - DEP EXP'!D148,'Dep Exp vs Acc Dep'!$2:$2,0)+1) &lt; 0, -INDEX('Dep Exp vs Acc Dep'!$2:$21,MATCH('JE - DEP EXP'!B148,'Dep Exp vs Acc Dep'!$A$2:$A$21,0),MATCH('JE - DEP EXP'!D148,'Dep Exp vs Acc Dep'!$2:$2,0)+1),"")</f>
        <v>#NAME?</v>
      </c>
      <c r="H148" t="e">
        <f t="shared" ca="1" si="17"/>
        <v>#NAME?</v>
      </c>
    </row>
    <row r="149" spans="1:8" hidden="1">
      <c r="A149" s="8" t="e">
        <f ca="1">_xll.DBRA("RXLTM1:Account",D149,"ALIAS English")</f>
        <v>#NAME?</v>
      </c>
      <c r="B149" s="1" t="s">
        <v>16</v>
      </c>
      <c r="C149" s="1" t="str">
        <f t="shared" si="18"/>
        <v>0323</v>
      </c>
      <c r="D149" s="1" t="s">
        <v>524</v>
      </c>
      <c r="E149" s="1" t="str">
        <f t="shared" si="19"/>
        <v>03232536000</v>
      </c>
      <c r="F149" t="e">
        <f ca="1">IF(INDEX('Dep Exp vs Acc Dep'!$2:$21,MATCH('JE - DEP EXP'!B149,'Dep Exp vs Acc Dep'!$A$2:$A$21,0),MATCH('JE - DEP EXP'!D149,'Dep Exp vs Acc Dep'!$2:$2,0)+1) &gt; 0, INDEX('Dep Exp vs Acc Dep'!$2:$21,MATCH('JE - DEP EXP'!B149,'Dep Exp vs Acc Dep'!$A$2:$A$21,0),MATCH('JE - DEP EXP'!D149,'Dep Exp vs Acc Dep'!$2:$2,0)+1),"")</f>
        <v>#NAME?</v>
      </c>
      <c r="G149" t="e">
        <f ca="1">IF(INDEX('Dep Exp vs Acc Dep'!$2:$21,MATCH('JE - DEP EXP'!B149,'Dep Exp vs Acc Dep'!$A$2:$A$21,0),MATCH('JE - DEP EXP'!D149,'Dep Exp vs Acc Dep'!$2:$2,0)+1) &lt; 0, -INDEX('Dep Exp vs Acc Dep'!$2:$21,MATCH('JE - DEP EXP'!B149,'Dep Exp vs Acc Dep'!$A$2:$A$21,0),MATCH('JE - DEP EXP'!D149,'Dep Exp vs Acc Dep'!$2:$2,0)+1),"")</f>
        <v>#NAME?</v>
      </c>
      <c r="H149" t="e">
        <f t="shared" ca="1" si="17"/>
        <v>#NAME?</v>
      </c>
    </row>
    <row r="150" spans="1:8">
      <c r="A150" s="8" t="e">
        <f ca="1">_xll.DBRA("RXLTM1:Account",D150,"ALIAS English")</f>
        <v>#NAME?</v>
      </c>
      <c r="B150" s="1" t="s">
        <v>17</v>
      </c>
      <c r="C150" s="1" t="str">
        <f t="shared" si="18"/>
        <v>0324</v>
      </c>
      <c r="D150" s="1" t="s">
        <v>524</v>
      </c>
      <c r="E150" s="1" t="str">
        <f t="shared" si="19"/>
        <v>03242536000</v>
      </c>
      <c r="F150" t="e">
        <f ca="1">IF(INDEX('Dep Exp vs Acc Dep'!$2:$21,MATCH('JE - DEP EXP'!B150,'Dep Exp vs Acc Dep'!$A$2:$A$21,0),MATCH('JE - DEP EXP'!D150,'Dep Exp vs Acc Dep'!$2:$2,0)+1) &gt; 0, INDEX('Dep Exp vs Acc Dep'!$2:$21,MATCH('JE - DEP EXP'!B150,'Dep Exp vs Acc Dep'!$A$2:$A$21,0),MATCH('JE - DEP EXP'!D150,'Dep Exp vs Acc Dep'!$2:$2,0)+1),"")</f>
        <v>#NAME?</v>
      </c>
      <c r="G150" t="e">
        <f ca="1">IF(INDEX('Dep Exp vs Acc Dep'!$2:$21,MATCH('JE - DEP EXP'!B150,'Dep Exp vs Acc Dep'!$A$2:$A$21,0),MATCH('JE - DEP EXP'!D150,'Dep Exp vs Acc Dep'!$2:$2,0)+1) &lt; 0, -INDEX('Dep Exp vs Acc Dep'!$2:$21,MATCH('JE - DEP EXP'!B150,'Dep Exp vs Acc Dep'!$A$2:$A$21,0),MATCH('JE - DEP EXP'!D150,'Dep Exp vs Acc Dep'!$2:$2,0)+1),"")</f>
        <v>#NAME?</v>
      </c>
      <c r="H150" t="e">
        <f t="shared" ca="1" si="17"/>
        <v>#NAME?</v>
      </c>
    </row>
    <row r="151" spans="1:8">
      <c r="A151" s="8" t="e">
        <f ca="1">_xll.DBRA("RXLTM1:Account",D151,"ALIAS English")</f>
        <v>#NAME?</v>
      </c>
      <c r="B151" s="1" t="s">
        <v>18</v>
      </c>
      <c r="C151" s="1" t="str">
        <f t="shared" si="18"/>
        <v>0325</v>
      </c>
      <c r="D151" s="1" t="s">
        <v>524</v>
      </c>
      <c r="E151" s="1" t="str">
        <f t="shared" si="19"/>
        <v>03252536000</v>
      </c>
      <c r="F151" t="e">
        <f ca="1">IF(INDEX('Dep Exp vs Acc Dep'!$2:$21,MATCH('JE - DEP EXP'!B151,'Dep Exp vs Acc Dep'!$A$2:$A$21,0),MATCH('JE - DEP EXP'!D151,'Dep Exp vs Acc Dep'!$2:$2,0)+1) &gt; 0, INDEX('Dep Exp vs Acc Dep'!$2:$21,MATCH('JE - DEP EXP'!B151,'Dep Exp vs Acc Dep'!$A$2:$A$21,0),MATCH('JE - DEP EXP'!D151,'Dep Exp vs Acc Dep'!$2:$2,0)+1),"")</f>
        <v>#NAME?</v>
      </c>
      <c r="G151" t="e">
        <f ca="1">IF(INDEX('Dep Exp vs Acc Dep'!$2:$21,MATCH('JE - DEP EXP'!B151,'Dep Exp vs Acc Dep'!$A$2:$A$21,0),MATCH('JE - DEP EXP'!D151,'Dep Exp vs Acc Dep'!$2:$2,0)+1) &lt; 0, -INDEX('Dep Exp vs Acc Dep'!$2:$21,MATCH('JE - DEP EXP'!B151,'Dep Exp vs Acc Dep'!$A$2:$A$21,0),MATCH('JE - DEP EXP'!D151,'Dep Exp vs Acc Dep'!$2:$2,0)+1),"")</f>
        <v>#NAME?</v>
      </c>
      <c r="H151" t="e">
        <f t="shared" ca="1" si="17"/>
        <v>#NAME?</v>
      </c>
    </row>
    <row r="152" spans="1:8">
      <c r="A152" s="8" t="e">
        <f ca="1">_xll.DBRA("RXLTM1:Account",D152,"ALIAS English")</f>
        <v>#NAME?</v>
      </c>
      <c r="B152" s="1" t="s">
        <v>19</v>
      </c>
      <c r="C152" s="1" t="str">
        <f t="shared" si="18"/>
        <v>0326</v>
      </c>
      <c r="D152" s="1" t="s">
        <v>524</v>
      </c>
      <c r="E152" s="1" t="str">
        <f t="shared" si="19"/>
        <v>03262536000</v>
      </c>
      <c r="F152" t="e">
        <f ca="1">IF(INDEX('Dep Exp vs Acc Dep'!$2:$21,MATCH('JE - DEP EXP'!B152,'Dep Exp vs Acc Dep'!$A$2:$A$21,0),MATCH('JE - DEP EXP'!D152,'Dep Exp vs Acc Dep'!$2:$2,0)+1) &gt; 0, INDEX('Dep Exp vs Acc Dep'!$2:$21,MATCH('JE - DEP EXP'!B152,'Dep Exp vs Acc Dep'!$A$2:$A$21,0),MATCH('JE - DEP EXP'!D152,'Dep Exp vs Acc Dep'!$2:$2,0)+1),"")</f>
        <v>#NAME?</v>
      </c>
      <c r="G152" t="e">
        <f ca="1">IF(INDEX('Dep Exp vs Acc Dep'!$2:$21,MATCH('JE - DEP EXP'!B152,'Dep Exp vs Acc Dep'!$A$2:$A$21,0),MATCH('JE - DEP EXP'!D152,'Dep Exp vs Acc Dep'!$2:$2,0)+1) &lt; 0, -INDEX('Dep Exp vs Acc Dep'!$2:$21,MATCH('JE - DEP EXP'!B152,'Dep Exp vs Acc Dep'!$A$2:$A$21,0),MATCH('JE - DEP EXP'!D152,'Dep Exp vs Acc Dep'!$2:$2,0)+1),"")</f>
        <v>#NAME?</v>
      </c>
      <c r="H152" t="e">
        <f t="shared" ca="1" si="17"/>
        <v>#NAME?</v>
      </c>
    </row>
    <row r="153" spans="1:8">
      <c r="A153" s="8" t="e">
        <f ca="1">_xll.DBRA("RXLTM1:Account",D153,"ALIAS English")</f>
        <v>#NAME?</v>
      </c>
      <c r="B153" s="1" t="s">
        <v>20</v>
      </c>
      <c r="C153" s="1" t="str">
        <f t="shared" si="18"/>
        <v>0328</v>
      </c>
      <c r="D153" s="1" t="s">
        <v>524</v>
      </c>
      <c r="E153" s="1" t="str">
        <f t="shared" si="19"/>
        <v>03282536000</v>
      </c>
      <c r="F153" t="e">
        <f ca="1">IF(INDEX('Dep Exp vs Acc Dep'!$2:$21,MATCH('JE - DEP EXP'!B153,'Dep Exp vs Acc Dep'!$A$2:$A$21,0),MATCH('JE - DEP EXP'!D153,'Dep Exp vs Acc Dep'!$2:$2,0)+1) &gt; 0, INDEX('Dep Exp vs Acc Dep'!$2:$21,MATCH('JE - DEP EXP'!B153,'Dep Exp vs Acc Dep'!$A$2:$A$21,0),MATCH('JE - DEP EXP'!D153,'Dep Exp vs Acc Dep'!$2:$2,0)+1),"")</f>
        <v>#NAME?</v>
      </c>
      <c r="G153" t="e">
        <f ca="1">IF(INDEX('Dep Exp vs Acc Dep'!$2:$21,MATCH('JE - DEP EXP'!B153,'Dep Exp vs Acc Dep'!$A$2:$A$21,0),MATCH('JE - DEP EXP'!D153,'Dep Exp vs Acc Dep'!$2:$2,0)+1) &lt; 0, -INDEX('Dep Exp vs Acc Dep'!$2:$21,MATCH('JE - DEP EXP'!B153,'Dep Exp vs Acc Dep'!$A$2:$A$21,0),MATCH('JE - DEP EXP'!D153,'Dep Exp vs Acc Dep'!$2:$2,0)+1),"")</f>
        <v>#NAME?</v>
      </c>
      <c r="H153" t="e">
        <f t="shared" ca="1" si="17"/>
        <v>#NAME?</v>
      </c>
    </row>
    <row r="154" spans="1:8">
      <c r="A154" s="8" t="e">
        <f ca="1">_xll.DBRA("RXLTM1:Account",D154,"ALIAS English")</f>
        <v>#NAME?</v>
      </c>
      <c r="B154" s="1" t="s">
        <v>21</v>
      </c>
      <c r="C154" s="1" t="str">
        <f t="shared" si="18"/>
        <v>0329</v>
      </c>
      <c r="D154" s="1" t="s">
        <v>524</v>
      </c>
      <c r="E154" s="1" t="str">
        <f t="shared" si="19"/>
        <v>03292536000</v>
      </c>
      <c r="F154" t="e">
        <f ca="1">IF(INDEX('Dep Exp vs Acc Dep'!$2:$21,MATCH('JE - DEP EXP'!B154,'Dep Exp vs Acc Dep'!$A$2:$A$21,0),MATCH('JE - DEP EXP'!D154,'Dep Exp vs Acc Dep'!$2:$2,0)+1) &gt; 0, INDEX('Dep Exp vs Acc Dep'!$2:$21,MATCH('JE - DEP EXP'!B154,'Dep Exp vs Acc Dep'!$A$2:$A$21,0),MATCH('JE - DEP EXP'!D154,'Dep Exp vs Acc Dep'!$2:$2,0)+1),"")</f>
        <v>#NAME?</v>
      </c>
      <c r="G154" t="e">
        <f ca="1">IF(INDEX('Dep Exp vs Acc Dep'!$2:$21,MATCH('JE - DEP EXP'!B154,'Dep Exp vs Acc Dep'!$A$2:$A$21,0),MATCH('JE - DEP EXP'!D154,'Dep Exp vs Acc Dep'!$2:$2,0)+1) &lt; 0, -INDEX('Dep Exp vs Acc Dep'!$2:$21,MATCH('JE - DEP EXP'!B154,'Dep Exp vs Acc Dep'!$A$2:$A$21,0),MATCH('JE - DEP EXP'!D154,'Dep Exp vs Acc Dep'!$2:$2,0)+1),"")</f>
        <v>#NAME?</v>
      </c>
      <c r="H154" t="e">
        <f t="shared" ca="1" si="17"/>
        <v>#NAME?</v>
      </c>
    </row>
    <row r="155" spans="1:8" hidden="1">
      <c r="A155" s="8" t="e">
        <f ca="1">_xll.DBRA("RXLTM1:Account",D155,"ALIAS English")</f>
        <v>#NAME?</v>
      </c>
      <c r="B155" s="1" t="s">
        <v>22</v>
      </c>
      <c r="C155" s="1" t="str">
        <f t="shared" si="18"/>
        <v>0330</v>
      </c>
      <c r="D155" s="1" t="s">
        <v>524</v>
      </c>
      <c r="E155" s="1" t="str">
        <f t="shared" si="19"/>
        <v>03302536000</v>
      </c>
      <c r="F155" t="e">
        <f ca="1">IF(INDEX('Dep Exp vs Acc Dep'!$2:$21,MATCH('JE - DEP EXP'!B155,'Dep Exp vs Acc Dep'!$A$2:$A$21,0),MATCH('JE - DEP EXP'!D155,'Dep Exp vs Acc Dep'!$2:$2,0)+1) &gt; 0, INDEX('Dep Exp vs Acc Dep'!$2:$21,MATCH('JE - DEP EXP'!B155,'Dep Exp vs Acc Dep'!$A$2:$A$21,0),MATCH('JE - DEP EXP'!D155,'Dep Exp vs Acc Dep'!$2:$2,0)+1),"")</f>
        <v>#NAME?</v>
      </c>
      <c r="G155" t="e">
        <f ca="1">IF(INDEX('Dep Exp vs Acc Dep'!$2:$21,MATCH('JE - DEP EXP'!B155,'Dep Exp vs Acc Dep'!$A$2:$A$21,0),MATCH('JE - DEP EXP'!D155,'Dep Exp vs Acc Dep'!$2:$2,0)+1) &lt; 0, -INDEX('Dep Exp vs Acc Dep'!$2:$21,MATCH('JE - DEP EXP'!B155,'Dep Exp vs Acc Dep'!$A$2:$A$21,0),MATCH('JE - DEP EXP'!D155,'Dep Exp vs Acc Dep'!$2:$2,0)+1),"")</f>
        <v>#NAME?</v>
      </c>
      <c r="H155" t="e">
        <f t="shared" ca="1" si="17"/>
        <v>#NAME?</v>
      </c>
    </row>
    <row r="156" spans="1:8" hidden="1">
      <c r="H156" t="str">
        <f t="shared" si="17"/>
        <v>EMPTY</v>
      </c>
    </row>
    <row r="157" spans="1:8" hidden="1">
      <c r="A157" s="8" t="e">
        <f ca="1">_xll.DBRA("RXLTM1:Account",D157,"ALIAS English")</f>
        <v>#NAME?</v>
      </c>
      <c r="B157" s="1" t="s">
        <v>6</v>
      </c>
      <c r="C157" s="1" t="str">
        <f>LEFT(B157,4)</f>
        <v>0301</v>
      </c>
      <c r="D157" s="1" t="s">
        <v>529</v>
      </c>
      <c r="E157" s="1" t="str">
        <f>LEFT(C157,4)&amp;"2"&amp;D157&amp;"00"</f>
        <v>03012567000</v>
      </c>
      <c r="F157" t="e">
        <f ca="1">IF(INDEX('Dep Exp vs Acc Dep'!$2:$21,MATCH('JE - DEP EXP'!B157,'Dep Exp vs Acc Dep'!$A$2:$A$21,0),MATCH('JE - DEP EXP'!D157,'Dep Exp vs Acc Dep'!$2:$2,0)+1) &gt; 0, INDEX('Dep Exp vs Acc Dep'!$2:$21,MATCH('JE - DEP EXP'!B157,'Dep Exp vs Acc Dep'!$A$2:$A$21,0),MATCH('JE - DEP EXP'!D157,'Dep Exp vs Acc Dep'!$2:$2,0)+1),"")</f>
        <v>#NAME?</v>
      </c>
      <c r="G157" t="e">
        <f ca="1">IF(INDEX('Dep Exp vs Acc Dep'!$2:$21,MATCH('JE - DEP EXP'!B157,'Dep Exp vs Acc Dep'!$A$2:$A$21,0),MATCH('JE - DEP EXP'!D157,'Dep Exp vs Acc Dep'!$2:$2,0)+1) &lt; 0, -INDEX('Dep Exp vs Acc Dep'!$2:$21,MATCH('JE - DEP EXP'!B157,'Dep Exp vs Acc Dep'!$A$2:$A$21,0),MATCH('JE - DEP EXP'!D157,'Dep Exp vs Acc Dep'!$2:$2,0)+1),"")</f>
        <v>#NAME?</v>
      </c>
      <c r="H157" t="e">
        <f t="shared" ca="1" si="17"/>
        <v>#NAME?</v>
      </c>
    </row>
    <row r="158" spans="1:8" hidden="1">
      <c r="A158" s="8" t="e">
        <f ca="1">_xll.DBRA("RXLTM1:Account",D158,"ALIAS English")</f>
        <v>#NAME?</v>
      </c>
      <c r="B158" s="1" t="s">
        <v>23</v>
      </c>
      <c r="C158" s="1" t="str">
        <f t="shared" ref="C158:C174" si="20">LEFT(B158,4)</f>
        <v>0302</v>
      </c>
      <c r="D158" s="1" t="s">
        <v>529</v>
      </c>
      <c r="E158" s="1" t="str">
        <f t="shared" ref="E158:E174" si="21">LEFT(C158,4)&amp;"2"&amp;D158&amp;"00"</f>
        <v>03022567000</v>
      </c>
      <c r="F158" t="e">
        <f ca="1">IF(INDEX('Dep Exp vs Acc Dep'!$2:$21,MATCH('JE - DEP EXP'!B158,'Dep Exp vs Acc Dep'!$A$2:$A$21,0),MATCH('JE - DEP EXP'!D158,'Dep Exp vs Acc Dep'!$2:$2,0)+1) &gt; 0, INDEX('Dep Exp vs Acc Dep'!$2:$21,MATCH('JE - DEP EXP'!B158,'Dep Exp vs Acc Dep'!$A$2:$A$21,0),MATCH('JE - DEP EXP'!D158,'Dep Exp vs Acc Dep'!$2:$2,0)+1),"")</f>
        <v>#NAME?</v>
      </c>
      <c r="G158" t="e">
        <f ca="1">IF(INDEX('Dep Exp vs Acc Dep'!$2:$21,MATCH('JE - DEP EXP'!B158,'Dep Exp vs Acc Dep'!$A$2:$A$21,0),MATCH('JE - DEP EXP'!D158,'Dep Exp vs Acc Dep'!$2:$2,0)+1) &lt; 0, -INDEX('Dep Exp vs Acc Dep'!$2:$21,MATCH('JE - DEP EXP'!B158,'Dep Exp vs Acc Dep'!$A$2:$A$21,0),MATCH('JE - DEP EXP'!D158,'Dep Exp vs Acc Dep'!$2:$2,0)+1),"")</f>
        <v>#NAME?</v>
      </c>
      <c r="H158" t="e">
        <f t="shared" ca="1" si="17"/>
        <v>#NAME?</v>
      </c>
    </row>
    <row r="159" spans="1:8" hidden="1">
      <c r="A159" s="8" t="e">
        <f ca="1">_xll.DBRA("RXLTM1:Account",D159,"ALIAS English")</f>
        <v>#NAME?</v>
      </c>
      <c r="B159" s="1" t="s">
        <v>7</v>
      </c>
      <c r="C159" s="1" t="str">
        <f t="shared" si="20"/>
        <v>0303</v>
      </c>
      <c r="D159" s="1" t="s">
        <v>529</v>
      </c>
      <c r="E159" s="1" t="str">
        <f t="shared" si="21"/>
        <v>03032567000</v>
      </c>
      <c r="F159" t="e">
        <f ca="1">IF(INDEX('Dep Exp vs Acc Dep'!$2:$21,MATCH('JE - DEP EXP'!B159,'Dep Exp vs Acc Dep'!$A$2:$A$21,0),MATCH('JE - DEP EXP'!D159,'Dep Exp vs Acc Dep'!$2:$2,0)+1) &gt; 0, INDEX('Dep Exp vs Acc Dep'!$2:$21,MATCH('JE - DEP EXP'!B159,'Dep Exp vs Acc Dep'!$A$2:$A$21,0),MATCH('JE - DEP EXP'!D159,'Dep Exp vs Acc Dep'!$2:$2,0)+1),"")</f>
        <v>#NAME?</v>
      </c>
      <c r="G159" t="e">
        <f ca="1">IF(INDEX('Dep Exp vs Acc Dep'!$2:$21,MATCH('JE - DEP EXP'!B159,'Dep Exp vs Acc Dep'!$A$2:$A$21,0),MATCH('JE - DEP EXP'!D159,'Dep Exp vs Acc Dep'!$2:$2,0)+1) &lt; 0, -INDEX('Dep Exp vs Acc Dep'!$2:$21,MATCH('JE - DEP EXP'!B159,'Dep Exp vs Acc Dep'!$A$2:$A$21,0),MATCH('JE - DEP EXP'!D159,'Dep Exp vs Acc Dep'!$2:$2,0)+1),"")</f>
        <v>#NAME?</v>
      </c>
      <c r="H159" t="e">
        <f t="shared" ca="1" si="17"/>
        <v>#NAME?</v>
      </c>
    </row>
    <row r="160" spans="1:8" hidden="1">
      <c r="A160" s="8" t="e">
        <f ca="1">_xll.DBRA("RXLTM1:Account",D160,"ALIAS English")</f>
        <v>#NAME?</v>
      </c>
      <c r="B160" s="1" t="s">
        <v>8</v>
      </c>
      <c r="C160" s="1" t="str">
        <f t="shared" si="20"/>
        <v>0304</v>
      </c>
      <c r="D160" s="1" t="s">
        <v>529</v>
      </c>
      <c r="E160" s="1" t="str">
        <f t="shared" si="21"/>
        <v>03042567000</v>
      </c>
      <c r="F160" t="e">
        <f ca="1">IF(INDEX('Dep Exp vs Acc Dep'!$2:$21,MATCH('JE - DEP EXP'!B160,'Dep Exp vs Acc Dep'!$A$2:$A$21,0),MATCH('JE - DEP EXP'!D160,'Dep Exp vs Acc Dep'!$2:$2,0)+1) &gt; 0, INDEX('Dep Exp vs Acc Dep'!$2:$21,MATCH('JE - DEP EXP'!B160,'Dep Exp vs Acc Dep'!$A$2:$A$21,0),MATCH('JE - DEP EXP'!D160,'Dep Exp vs Acc Dep'!$2:$2,0)+1),"")</f>
        <v>#NAME?</v>
      </c>
      <c r="G160" t="e">
        <f ca="1">IF(INDEX('Dep Exp vs Acc Dep'!$2:$21,MATCH('JE - DEP EXP'!B160,'Dep Exp vs Acc Dep'!$A$2:$A$21,0),MATCH('JE - DEP EXP'!D160,'Dep Exp vs Acc Dep'!$2:$2,0)+1) &lt; 0, -INDEX('Dep Exp vs Acc Dep'!$2:$21,MATCH('JE - DEP EXP'!B160,'Dep Exp vs Acc Dep'!$A$2:$A$21,0),MATCH('JE - DEP EXP'!D160,'Dep Exp vs Acc Dep'!$2:$2,0)+1),"")</f>
        <v>#NAME?</v>
      </c>
      <c r="H160" t="e">
        <f t="shared" ca="1" si="17"/>
        <v>#NAME?</v>
      </c>
    </row>
    <row r="161" spans="1:8" hidden="1">
      <c r="A161" s="8" t="e">
        <f ca="1">_xll.DBRA("RXLTM1:Account",D161,"ALIAS English")</f>
        <v>#NAME?</v>
      </c>
      <c r="B161" s="1" t="s">
        <v>9</v>
      </c>
      <c r="C161" s="1" t="str">
        <f t="shared" si="20"/>
        <v>0305</v>
      </c>
      <c r="D161" s="1" t="s">
        <v>529</v>
      </c>
      <c r="E161" s="1" t="str">
        <f t="shared" si="21"/>
        <v>03052567000</v>
      </c>
      <c r="F161" t="e">
        <f ca="1">IF(INDEX('Dep Exp vs Acc Dep'!$2:$21,MATCH('JE - DEP EXP'!B161,'Dep Exp vs Acc Dep'!$A$2:$A$21,0),MATCH('JE - DEP EXP'!D161,'Dep Exp vs Acc Dep'!$2:$2,0)+1) &gt; 0, INDEX('Dep Exp vs Acc Dep'!$2:$21,MATCH('JE - DEP EXP'!B161,'Dep Exp vs Acc Dep'!$A$2:$A$21,0),MATCH('JE - DEP EXP'!D161,'Dep Exp vs Acc Dep'!$2:$2,0)+1),"")</f>
        <v>#NAME?</v>
      </c>
      <c r="G161" t="e">
        <f ca="1">IF(INDEX('Dep Exp vs Acc Dep'!$2:$21,MATCH('JE - DEP EXP'!B161,'Dep Exp vs Acc Dep'!$A$2:$A$21,0),MATCH('JE - DEP EXP'!D161,'Dep Exp vs Acc Dep'!$2:$2,0)+1) &lt; 0, -INDEX('Dep Exp vs Acc Dep'!$2:$21,MATCH('JE - DEP EXP'!B161,'Dep Exp vs Acc Dep'!$A$2:$A$21,0),MATCH('JE - DEP EXP'!D161,'Dep Exp vs Acc Dep'!$2:$2,0)+1),"")</f>
        <v>#NAME?</v>
      </c>
      <c r="H161" t="e">
        <f t="shared" ca="1" si="17"/>
        <v>#NAME?</v>
      </c>
    </row>
    <row r="162" spans="1:8" hidden="1">
      <c r="A162" s="8" t="e">
        <f ca="1">_xll.DBRA("RXLTM1:Account",D162,"ALIAS English")</f>
        <v>#NAME?</v>
      </c>
      <c r="B162" s="1" t="s">
        <v>10</v>
      </c>
      <c r="C162" s="1" t="str">
        <f t="shared" si="20"/>
        <v>0306</v>
      </c>
      <c r="D162" s="1" t="s">
        <v>529</v>
      </c>
      <c r="E162" s="1" t="str">
        <f t="shared" si="21"/>
        <v>03062567000</v>
      </c>
      <c r="F162" t="e">
        <f ca="1">IF(INDEX('Dep Exp vs Acc Dep'!$2:$21,MATCH('JE - DEP EXP'!B162,'Dep Exp vs Acc Dep'!$A$2:$A$21,0),MATCH('JE - DEP EXP'!D162,'Dep Exp vs Acc Dep'!$2:$2,0)+1) &gt; 0, INDEX('Dep Exp vs Acc Dep'!$2:$21,MATCH('JE - DEP EXP'!B162,'Dep Exp vs Acc Dep'!$A$2:$A$21,0),MATCH('JE - DEP EXP'!D162,'Dep Exp vs Acc Dep'!$2:$2,0)+1),"")</f>
        <v>#NAME?</v>
      </c>
      <c r="G162" t="e">
        <f ca="1">IF(INDEX('Dep Exp vs Acc Dep'!$2:$21,MATCH('JE - DEP EXP'!B162,'Dep Exp vs Acc Dep'!$A$2:$A$21,0),MATCH('JE - DEP EXP'!D162,'Dep Exp vs Acc Dep'!$2:$2,0)+1) &lt; 0, -INDEX('Dep Exp vs Acc Dep'!$2:$21,MATCH('JE - DEP EXP'!B162,'Dep Exp vs Acc Dep'!$A$2:$A$21,0),MATCH('JE - DEP EXP'!D162,'Dep Exp vs Acc Dep'!$2:$2,0)+1),"")</f>
        <v>#NAME?</v>
      </c>
      <c r="H162" t="e">
        <f t="shared" ca="1" si="17"/>
        <v>#NAME?</v>
      </c>
    </row>
    <row r="163" spans="1:8" hidden="1">
      <c r="A163" s="8" t="e">
        <f ca="1">_xll.DBRA("RXLTM1:Account",D163,"ALIAS English")</f>
        <v>#NAME?</v>
      </c>
      <c r="B163" s="1" t="s">
        <v>11</v>
      </c>
      <c r="C163" s="1" t="str">
        <f t="shared" si="20"/>
        <v>0308</v>
      </c>
      <c r="D163" s="1" t="s">
        <v>529</v>
      </c>
      <c r="E163" s="1" t="str">
        <f t="shared" si="21"/>
        <v>03082567000</v>
      </c>
      <c r="F163" t="e">
        <f ca="1">IF(INDEX('Dep Exp vs Acc Dep'!$2:$21,MATCH('JE - DEP EXP'!B163,'Dep Exp vs Acc Dep'!$A$2:$A$21,0),MATCH('JE - DEP EXP'!D163,'Dep Exp vs Acc Dep'!$2:$2,0)+1) &gt; 0, INDEX('Dep Exp vs Acc Dep'!$2:$21,MATCH('JE - DEP EXP'!B163,'Dep Exp vs Acc Dep'!$A$2:$A$21,0),MATCH('JE - DEP EXP'!D163,'Dep Exp vs Acc Dep'!$2:$2,0)+1),"")</f>
        <v>#NAME?</v>
      </c>
      <c r="G163" t="e">
        <f ca="1">IF(INDEX('Dep Exp vs Acc Dep'!$2:$21,MATCH('JE - DEP EXP'!B163,'Dep Exp vs Acc Dep'!$A$2:$A$21,0),MATCH('JE - DEP EXP'!D163,'Dep Exp vs Acc Dep'!$2:$2,0)+1) &lt; 0, -INDEX('Dep Exp vs Acc Dep'!$2:$21,MATCH('JE - DEP EXP'!B163,'Dep Exp vs Acc Dep'!$A$2:$A$21,0),MATCH('JE - DEP EXP'!D163,'Dep Exp vs Acc Dep'!$2:$2,0)+1),"")</f>
        <v>#NAME?</v>
      </c>
      <c r="H163" t="e">
        <f t="shared" ca="1" si="17"/>
        <v>#NAME?</v>
      </c>
    </row>
    <row r="164" spans="1:8" hidden="1">
      <c r="A164" s="8" t="e">
        <f ca="1">_xll.DBRA("RXLTM1:Account",D164,"ALIAS English")</f>
        <v>#NAME?</v>
      </c>
      <c r="B164" s="1" t="s">
        <v>12</v>
      </c>
      <c r="C164" s="1" t="str">
        <f t="shared" si="20"/>
        <v>0309</v>
      </c>
      <c r="D164" s="1" t="s">
        <v>529</v>
      </c>
      <c r="E164" s="1" t="str">
        <f t="shared" si="21"/>
        <v>03092567000</v>
      </c>
      <c r="F164" t="e">
        <f ca="1">IF(INDEX('Dep Exp vs Acc Dep'!$2:$21,MATCH('JE - DEP EXP'!B164,'Dep Exp vs Acc Dep'!$A$2:$A$21,0),MATCH('JE - DEP EXP'!D164,'Dep Exp vs Acc Dep'!$2:$2,0)+1) &gt; 0, INDEX('Dep Exp vs Acc Dep'!$2:$21,MATCH('JE - DEP EXP'!B164,'Dep Exp vs Acc Dep'!$A$2:$A$21,0),MATCH('JE - DEP EXP'!D164,'Dep Exp vs Acc Dep'!$2:$2,0)+1),"")</f>
        <v>#NAME?</v>
      </c>
      <c r="G164" t="e">
        <f ca="1">IF(INDEX('Dep Exp vs Acc Dep'!$2:$21,MATCH('JE - DEP EXP'!B164,'Dep Exp vs Acc Dep'!$A$2:$A$21,0),MATCH('JE - DEP EXP'!D164,'Dep Exp vs Acc Dep'!$2:$2,0)+1) &lt; 0, -INDEX('Dep Exp vs Acc Dep'!$2:$21,MATCH('JE - DEP EXP'!B164,'Dep Exp vs Acc Dep'!$A$2:$A$21,0),MATCH('JE - DEP EXP'!D164,'Dep Exp vs Acc Dep'!$2:$2,0)+1),"")</f>
        <v>#NAME?</v>
      </c>
      <c r="H164" t="e">
        <f t="shared" ca="1" si="17"/>
        <v>#NAME?</v>
      </c>
    </row>
    <row r="166" spans="1:8" hidden="1">
      <c r="A166" s="8" t="e">
        <f ca="1">_xll.DBRA("RXLTM1:Account",D166,"ALIAS English")</f>
        <v>#NAME?</v>
      </c>
      <c r="B166" s="1" t="s">
        <v>14</v>
      </c>
      <c r="C166" s="1" t="str">
        <f t="shared" si="20"/>
        <v>0321</v>
      </c>
      <c r="D166" s="1" t="s">
        <v>529</v>
      </c>
      <c r="E166" s="1" t="str">
        <f t="shared" si="21"/>
        <v>03212567000</v>
      </c>
      <c r="F166" t="e">
        <f ca="1">IF(INDEX('Dep Exp vs Acc Dep'!$2:$21,MATCH('JE - DEP EXP'!B166,'Dep Exp vs Acc Dep'!$A$2:$A$21,0),MATCH('JE - DEP EXP'!D166,'Dep Exp vs Acc Dep'!$2:$2,0)+1) &gt; 0, INDEX('Dep Exp vs Acc Dep'!$2:$21,MATCH('JE - DEP EXP'!B166,'Dep Exp vs Acc Dep'!$A$2:$A$21,0),MATCH('JE - DEP EXP'!D166,'Dep Exp vs Acc Dep'!$2:$2,0)+1),"")</f>
        <v>#NAME?</v>
      </c>
      <c r="G166" t="e">
        <f ca="1">IF(INDEX('Dep Exp vs Acc Dep'!$2:$21,MATCH('JE - DEP EXP'!B166,'Dep Exp vs Acc Dep'!$A$2:$A$21,0),MATCH('JE - DEP EXP'!D166,'Dep Exp vs Acc Dep'!$2:$2,0)+1) &lt; 0, -INDEX('Dep Exp vs Acc Dep'!$2:$21,MATCH('JE - DEP EXP'!B166,'Dep Exp vs Acc Dep'!$A$2:$A$21,0),MATCH('JE - DEP EXP'!D166,'Dep Exp vs Acc Dep'!$2:$2,0)+1),"")</f>
        <v>#NAME?</v>
      </c>
      <c r="H166" t="e">
        <f t="shared" ref="H166:H194" ca="1" si="22">IF(AND(F166="",G166=""),"EMPTY","")</f>
        <v>#NAME?</v>
      </c>
    </row>
    <row r="167" spans="1:8" hidden="1">
      <c r="A167" s="8" t="e">
        <f ca="1">_xll.DBRA("RXLTM1:Account",D167,"ALIAS English")</f>
        <v>#NAME?</v>
      </c>
      <c r="B167" s="1" t="s">
        <v>15</v>
      </c>
      <c r="C167" s="1" t="str">
        <f t="shared" si="20"/>
        <v>0322</v>
      </c>
      <c r="D167" s="1" t="s">
        <v>529</v>
      </c>
      <c r="E167" s="1" t="str">
        <f t="shared" si="21"/>
        <v>03222567000</v>
      </c>
      <c r="F167" t="e">
        <f ca="1">IF(INDEX('Dep Exp vs Acc Dep'!$2:$21,MATCH('JE - DEP EXP'!B167,'Dep Exp vs Acc Dep'!$A$2:$A$21,0),MATCH('JE - DEP EXP'!D167,'Dep Exp vs Acc Dep'!$2:$2,0)+1) &gt; 0, INDEX('Dep Exp vs Acc Dep'!$2:$21,MATCH('JE - DEP EXP'!B167,'Dep Exp vs Acc Dep'!$A$2:$A$21,0),MATCH('JE - DEP EXP'!D167,'Dep Exp vs Acc Dep'!$2:$2,0)+1),"")</f>
        <v>#NAME?</v>
      </c>
      <c r="G167" t="e">
        <f ca="1">IF(INDEX('Dep Exp vs Acc Dep'!$2:$21,MATCH('JE - DEP EXP'!B167,'Dep Exp vs Acc Dep'!$A$2:$A$21,0),MATCH('JE - DEP EXP'!D167,'Dep Exp vs Acc Dep'!$2:$2,0)+1) &lt; 0, -INDEX('Dep Exp vs Acc Dep'!$2:$21,MATCH('JE - DEP EXP'!B167,'Dep Exp vs Acc Dep'!$A$2:$A$21,0),MATCH('JE - DEP EXP'!D167,'Dep Exp vs Acc Dep'!$2:$2,0)+1),"")</f>
        <v>#NAME?</v>
      </c>
      <c r="H167" t="e">
        <f t="shared" ca="1" si="22"/>
        <v>#NAME?</v>
      </c>
    </row>
    <row r="168" spans="1:8" hidden="1">
      <c r="A168" s="8" t="e">
        <f ca="1">_xll.DBRA("RXLTM1:Account",D168,"ALIAS English")</f>
        <v>#NAME?</v>
      </c>
      <c r="B168" s="1" t="s">
        <v>16</v>
      </c>
      <c r="C168" s="1" t="str">
        <f t="shared" si="20"/>
        <v>0323</v>
      </c>
      <c r="D168" s="1" t="s">
        <v>529</v>
      </c>
      <c r="E168" s="1" t="str">
        <f t="shared" si="21"/>
        <v>03232567000</v>
      </c>
      <c r="F168" t="e">
        <f ca="1">IF(INDEX('Dep Exp vs Acc Dep'!$2:$21,MATCH('JE - DEP EXP'!B168,'Dep Exp vs Acc Dep'!$A$2:$A$21,0),MATCH('JE - DEP EXP'!D168,'Dep Exp vs Acc Dep'!$2:$2,0)+1) &gt; 0, INDEX('Dep Exp vs Acc Dep'!$2:$21,MATCH('JE - DEP EXP'!B168,'Dep Exp vs Acc Dep'!$A$2:$A$21,0),MATCH('JE - DEP EXP'!D168,'Dep Exp vs Acc Dep'!$2:$2,0)+1),"")</f>
        <v>#NAME?</v>
      </c>
      <c r="G168" t="e">
        <f ca="1">IF(INDEX('Dep Exp vs Acc Dep'!$2:$21,MATCH('JE - DEP EXP'!B168,'Dep Exp vs Acc Dep'!$A$2:$A$21,0),MATCH('JE - DEP EXP'!D168,'Dep Exp vs Acc Dep'!$2:$2,0)+1) &lt; 0, -INDEX('Dep Exp vs Acc Dep'!$2:$21,MATCH('JE - DEP EXP'!B168,'Dep Exp vs Acc Dep'!$A$2:$A$21,0),MATCH('JE - DEP EXP'!D168,'Dep Exp vs Acc Dep'!$2:$2,0)+1),"")</f>
        <v>#NAME?</v>
      </c>
      <c r="H168" t="e">
        <f t="shared" ca="1" si="22"/>
        <v>#NAME?</v>
      </c>
    </row>
    <row r="169" spans="1:8" hidden="1">
      <c r="A169" s="8" t="e">
        <f ca="1">_xll.DBRA("RXLTM1:Account",D169,"ALIAS English")</f>
        <v>#NAME?</v>
      </c>
      <c r="B169" s="1" t="s">
        <v>17</v>
      </c>
      <c r="C169" s="1" t="str">
        <f t="shared" si="20"/>
        <v>0324</v>
      </c>
      <c r="D169" s="1" t="s">
        <v>529</v>
      </c>
      <c r="E169" s="1" t="str">
        <f t="shared" si="21"/>
        <v>03242567000</v>
      </c>
      <c r="F169" t="e">
        <f ca="1">IF(INDEX('Dep Exp vs Acc Dep'!$2:$21,MATCH('JE - DEP EXP'!B169,'Dep Exp vs Acc Dep'!$A$2:$A$21,0),MATCH('JE - DEP EXP'!D169,'Dep Exp vs Acc Dep'!$2:$2,0)+1) &gt; 0, INDEX('Dep Exp vs Acc Dep'!$2:$21,MATCH('JE - DEP EXP'!B169,'Dep Exp vs Acc Dep'!$A$2:$A$21,0),MATCH('JE - DEP EXP'!D169,'Dep Exp vs Acc Dep'!$2:$2,0)+1),"")</f>
        <v>#NAME?</v>
      </c>
      <c r="G169" t="e">
        <f ca="1">IF(INDEX('Dep Exp vs Acc Dep'!$2:$21,MATCH('JE - DEP EXP'!B169,'Dep Exp vs Acc Dep'!$A$2:$A$21,0),MATCH('JE - DEP EXP'!D169,'Dep Exp vs Acc Dep'!$2:$2,0)+1) &lt; 0, -INDEX('Dep Exp vs Acc Dep'!$2:$21,MATCH('JE - DEP EXP'!B169,'Dep Exp vs Acc Dep'!$A$2:$A$21,0),MATCH('JE - DEP EXP'!D169,'Dep Exp vs Acc Dep'!$2:$2,0)+1),"")</f>
        <v>#NAME?</v>
      </c>
      <c r="H169" t="e">
        <f t="shared" ca="1" si="22"/>
        <v>#NAME?</v>
      </c>
    </row>
    <row r="170" spans="1:8" hidden="1">
      <c r="A170" s="8" t="e">
        <f ca="1">_xll.DBRA("RXLTM1:Account",D170,"ALIAS English")</f>
        <v>#NAME?</v>
      </c>
      <c r="B170" s="1" t="s">
        <v>18</v>
      </c>
      <c r="C170" s="1" t="str">
        <f t="shared" si="20"/>
        <v>0325</v>
      </c>
      <c r="D170" s="1" t="s">
        <v>529</v>
      </c>
      <c r="E170" s="1" t="str">
        <f t="shared" si="21"/>
        <v>03252567000</v>
      </c>
      <c r="F170" t="e">
        <f ca="1">IF(INDEX('Dep Exp vs Acc Dep'!$2:$21,MATCH('JE - DEP EXP'!B170,'Dep Exp vs Acc Dep'!$A$2:$A$21,0),MATCH('JE - DEP EXP'!D170,'Dep Exp vs Acc Dep'!$2:$2,0)+1) &gt; 0, INDEX('Dep Exp vs Acc Dep'!$2:$21,MATCH('JE - DEP EXP'!B170,'Dep Exp vs Acc Dep'!$A$2:$A$21,0),MATCH('JE - DEP EXP'!D170,'Dep Exp vs Acc Dep'!$2:$2,0)+1),"")</f>
        <v>#NAME?</v>
      </c>
      <c r="G170" t="e">
        <f ca="1">IF(INDEX('Dep Exp vs Acc Dep'!$2:$21,MATCH('JE - DEP EXP'!B170,'Dep Exp vs Acc Dep'!$A$2:$A$21,0),MATCH('JE - DEP EXP'!D170,'Dep Exp vs Acc Dep'!$2:$2,0)+1) &lt; 0, -INDEX('Dep Exp vs Acc Dep'!$2:$21,MATCH('JE - DEP EXP'!B170,'Dep Exp vs Acc Dep'!$A$2:$A$21,0),MATCH('JE - DEP EXP'!D170,'Dep Exp vs Acc Dep'!$2:$2,0)+1),"")</f>
        <v>#NAME?</v>
      </c>
      <c r="H170" t="e">
        <f t="shared" ca="1" si="22"/>
        <v>#NAME?</v>
      </c>
    </row>
    <row r="171" spans="1:8" hidden="1">
      <c r="A171" s="8" t="e">
        <f ca="1">_xll.DBRA("RXLTM1:Account",D171,"ALIAS English")</f>
        <v>#NAME?</v>
      </c>
      <c r="B171" s="1" t="s">
        <v>19</v>
      </c>
      <c r="C171" s="1" t="str">
        <f t="shared" si="20"/>
        <v>0326</v>
      </c>
      <c r="D171" s="1" t="s">
        <v>529</v>
      </c>
      <c r="E171" s="1" t="str">
        <f t="shared" si="21"/>
        <v>03262567000</v>
      </c>
      <c r="F171" t="e">
        <f ca="1">IF(INDEX('Dep Exp vs Acc Dep'!$2:$21,MATCH('JE - DEP EXP'!B171,'Dep Exp vs Acc Dep'!$A$2:$A$21,0),MATCH('JE - DEP EXP'!D171,'Dep Exp vs Acc Dep'!$2:$2,0)+1) &gt; 0, INDEX('Dep Exp vs Acc Dep'!$2:$21,MATCH('JE - DEP EXP'!B171,'Dep Exp vs Acc Dep'!$A$2:$A$21,0),MATCH('JE - DEP EXP'!D171,'Dep Exp vs Acc Dep'!$2:$2,0)+1),"")</f>
        <v>#NAME?</v>
      </c>
      <c r="G171" t="e">
        <f ca="1">IF(INDEX('Dep Exp vs Acc Dep'!$2:$21,MATCH('JE - DEP EXP'!B171,'Dep Exp vs Acc Dep'!$A$2:$A$21,0),MATCH('JE - DEP EXP'!D171,'Dep Exp vs Acc Dep'!$2:$2,0)+1) &lt; 0, -INDEX('Dep Exp vs Acc Dep'!$2:$21,MATCH('JE - DEP EXP'!B171,'Dep Exp vs Acc Dep'!$A$2:$A$21,0),MATCH('JE - DEP EXP'!D171,'Dep Exp vs Acc Dep'!$2:$2,0)+1),"")</f>
        <v>#NAME?</v>
      </c>
      <c r="H171" t="e">
        <f t="shared" ca="1" si="22"/>
        <v>#NAME?</v>
      </c>
    </row>
    <row r="172" spans="1:8" hidden="1">
      <c r="A172" s="8" t="e">
        <f ca="1">_xll.DBRA("RXLTM1:Account",D172,"ALIAS English")</f>
        <v>#NAME?</v>
      </c>
      <c r="B172" s="1" t="s">
        <v>20</v>
      </c>
      <c r="C172" s="1" t="str">
        <f t="shared" si="20"/>
        <v>0328</v>
      </c>
      <c r="D172" s="1" t="s">
        <v>529</v>
      </c>
      <c r="E172" s="1" t="str">
        <f t="shared" si="21"/>
        <v>03282567000</v>
      </c>
      <c r="F172" t="e">
        <f ca="1">IF(INDEX('Dep Exp vs Acc Dep'!$2:$21,MATCH('JE - DEP EXP'!B172,'Dep Exp vs Acc Dep'!$A$2:$A$21,0),MATCH('JE - DEP EXP'!D172,'Dep Exp vs Acc Dep'!$2:$2,0)+1) &gt; 0, INDEX('Dep Exp vs Acc Dep'!$2:$21,MATCH('JE - DEP EXP'!B172,'Dep Exp vs Acc Dep'!$A$2:$A$21,0),MATCH('JE - DEP EXP'!D172,'Dep Exp vs Acc Dep'!$2:$2,0)+1),"")</f>
        <v>#NAME?</v>
      </c>
      <c r="G172" t="e">
        <f ca="1">IF(INDEX('Dep Exp vs Acc Dep'!$2:$21,MATCH('JE - DEP EXP'!B172,'Dep Exp vs Acc Dep'!$A$2:$A$21,0),MATCH('JE - DEP EXP'!D172,'Dep Exp vs Acc Dep'!$2:$2,0)+1) &lt; 0, -INDEX('Dep Exp vs Acc Dep'!$2:$21,MATCH('JE - DEP EXP'!B172,'Dep Exp vs Acc Dep'!$A$2:$A$21,0),MATCH('JE - DEP EXP'!D172,'Dep Exp vs Acc Dep'!$2:$2,0)+1),"")</f>
        <v>#NAME?</v>
      </c>
      <c r="H172" t="e">
        <f t="shared" ca="1" si="22"/>
        <v>#NAME?</v>
      </c>
    </row>
    <row r="173" spans="1:8" hidden="1">
      <c r="A173" s="8" t="e">
        <f ca="1">_xll.DBRA("RXLTM1:Account",D173,"ALIAS English")</f>
        <v>#NAME?</v>
      </c>
      <c r="B173" s="1" t="s">
        <v>21</v>
      </c>
      <c r="C173" s="1" t="str">
        <f t="shared" si="20"/>
        <v>0329</v>
      </c>
      <c r="D173" s="1" t="s">
        <v>529</v>
      </c>
      <c r="E173" s="1" t="str">
        <f t="shared" si="21"/>
        <v>03292567000</v>
      </c>
      <c r="F173" t="e">
        <f ca="1">IF(INDEX('Dep Exp vs Acc Dep'!$2:$21,MATCH('JE - DEP EXP'!B173,'Dep Exp vs Acc Dep'!$A$2:$A$21,0),MATCH('JE - DEP EXP'!D173,'Dep Exp vs Acc Dep'!$2:$2,0)+1) &gt; 0, INDEX('Dep Exp vs Acc Dep'!$2:$21,MATCH('JE - DEP EXP'!B173,'Dep Exp vs Acc Dep'!$A$2:$A$21,0),MATCH('JE - DEP EXP'!D173,'Dep Exp vs Acc Dep'!$2:$2,0)+1),"")</f>
        <v>#NAME?</v>
      </c>
      <c r="G173" t="e">
        <f ca="1">IF(INDEX('Dep Exp vs Acc Dep'!$2:$21,MATCH('JE - DEP EXP'!B173,'Dep Exp vs Acc Dep'!$A$2:$A$21,0),MATCH('JE - DEP EXP'!D173,'Dep Exp vs Acc Dep'!$2:$2,0)+1) &lt; 0, -INDEX('Dep Exp vs Acc Dep'!$2:$21,MATCH('JE - DEP EXP'!B173,'Dep Exp vs Acc Dep'!$A$2:$A$21,0),MATCH('JE - DEP EXP'!D173,'Dep Exp vs Acc Dep'!$2:$2,0)+1),"")</f>
        <v>#NAME?</v>
      </c>
      <c r="H173" t="e">
        <f t="shared" ca="1" si="22"/>
        <v>#NAME?</v>
      </c>
    </row>
    <row r="174" spans="1:8">
      <c r="A174" s="8" t="e">
        <f ca="1">_xll.DBRA("RXLTM1:Account",D174,"ALIAS English")</f>
        <v>#NAME?</v>
      </c>
      <c r="B174" s="1" t="s">
        <v>22</v>
      </c>
      <c r="C174" s="1" t="str">
        <f t="shared" si="20"/>
        <v>0330</v>
      </c>
      <c r="D174" s="1" t="s">
        <v>529</v>
      </c>
      <c r="E174" s="1" t="str">
        <f t="shared" si="21"/>
        <v>03302567000</v>
      </c>
      <c r="F174" t="e">
        <f ca="1">IF(INDEX('Dep Exp vs Acc Dep'!$2:$21,MATCH('JE - DEP EXP'!B174,'Dep Exp vs Acc Dep'!$A$2:$A$21,0),MATCH('JE - DEP EXP'!D174,'Dep Exp vs Acc Dep'!$2:$2,0)+1) &gt; 0, INDEX('Dep Exp vs Acc Dep'!$2:$21,MATCH('JE - DEP EXP'!B174,'Dep Exp vs Acc Dep'!$A$2:$A$21,0),MATCH('JE - DEP EXP'!D174,'Dep Exp vs Acc Dep'!$2:$2,0)+1),"")</f>
        <v>#NAME?</v>
      </c>
      <c r="G174" t="e">
        <f ca="1">IF(INDEX('Dep Exp vs Acc Dep'!$2:$21,MATCH('JE - DEP EXP'!B174,'Dep Exp vs Acc Dep'!$A$2:$A$21,0),MATCH('JE - DEP EXP'!D174,'Dep Exp vs Acc Dep'!$2:$2,0)+1) &lt; 0, -INDEX('Dep Exp vs Acc Dep'!$2:$21,MATCH('JE - DEP EXP'!B174,'Dep Exp vs Acc Dep'!$A$2:$A$21,0),MATCH('JE - DEP EXP'!D174,'Dep Exp vs Acc Dep'!$2:$2,0)+1),"")</f>
        <v>#NAME?</v>
      </c>
      <c r="H174" t="e">
        <f t="shared" ca="1" si="22"/>
        <v>#NAME?</v>
      </c>
    </row>
    <row r="175" spans="1:8" hidden="1">
      <c r="H175" t="str">
        <f t="shared" si="22"/>
        <v>EMPTY</v>
      </c>
    </row>
    <row r="176" spans="1:8">
      <c r="A176" s="8" t="e">
        <f ca="1">_xll.DBRA("RXLTM1:Account",D176,"ALIAS English")</f>
        <v>#NAME?</v>
      </c>
      <c r="B176" s="1" t="s">
        <v>6</v>
      </c>
      <c r="C176" s="1" t="str">
        <f>LEFT(B176,4)</f>
        <v>0301</v>
      </c>
      <c r="D176" s="1" t="s">
        <v>521</v>
      </c>
      <c r="E176" s="1" t="str">
        <f>LEFT(C176,4)&amp;"2"&amp;D176&amp;"00"</f>
        <v>03012568000</v>
      </c>
      <c r="F176" t="e">
        <f ca="1">IF(INDEX('Dep Exp vs Acc Dep'!$2:$21,MATCH('JE - DEP EXP'!B176,'Dep Exp vs Acc Dep'!$A$2:$A$21,0),MATCH('JE - DEP EXP'!D176,'Dep Exp vs Acc Dep'!$2:$2,0)+1) &gt; 0, INDEX('Dep Exp vs Acc Dep'!$2:$21,MATCH('JE - DEP EXP'!B176,'Dep Exp vs Acc Dep'!$A$2:$A$21,0),MATCH('JE - DEP EXP'!D176,'Dep Exp vs Acc Dep'!$2:$2,0)+1),"")</f>
        <v>#NAME?</v>
      </c>
      <c r="G176" t="e">
        <f ca="1">IF(INDEX('Dep Exp vs Acc Dep'!$2:$21,MATCH('JE - DEP EXP'!B176,'Dep Exp vs Acc Dep'!$A$2:$A$21,0),MATCH('JE - DEP EXP'!D176,'Dep Exp vs Acc Dep'!$2:$2,0)+1) &lt; 0, -INDEX('Dep Exp vs Acc Dep'!$2:$21,MATCH('JE - DEP EXP'!B176,'Dep Exp vs Acc Dep'!$A$2:$A$21,0),MATCH('JE - DEP EXP'!D176,'Dep Exp vs Acc Dep'!$2:$2,0)+1),"")</f>
        <v>#NAME?</v>
      </c>
      <c r="H176" t="e">
        <f t="shared" ca="1" si="22"/>
        <v>#NAME?</v>
      </c>
    </row>
    <row r="177" spans="1:8">
      <c r="A177" s="8" t="e">
        <f ca="1">_xll.DBRA("RXLTM1:Account",D177,"ALIAS English")</f>
        <v>#NAME?</v>
      </c>
      <c r="B177" s="1" t="s">
        <v>23</v>
      </c>
      <c r="C177" s="1" t="str">
        <f t="shared" ref="C177:C193" si="23">LEFT(B177,4)</f>
        <v>0302</v>
      </c>
      <c r="D177" s="1" t="s">
        <v>521</v>
      </c>
      <c r="E177" s="1" t="str">
        <f t="shared" ref="E177:E193" si="24">LEFT(C177,4)&amp;"2"&amp;D177&amp;"00"</f>
        <v>03022568000</v>
      </c>
      <c r="F177" t="e">
        <f ca="1">IF(INDEX('Dep Exp vs Acc Dep'!$2:$21,MATCH('JE - DEP EXP'!B177,'Dep Exp vs Acc Dep'!$A$2:$A$21,0),MATCH('JE - DEP EXP'!D177,'Dep Exp vs Acc Dep'!$2:$2,0)+1) &gt; 0, INDEX('Dep Exp vs Acc Dep'!$2:$21,MATCH('JE - DEP EXP'!B177,'Dep Exp vs Acc Dep'!$A$2:$A$21,0),MATCH('JE - DEP EXP'!D177,'Dep Exp vs Acc Dep'!$2:$2,0)+1),"")</f>
        <v>#NAME?</v>
      </c>
      <c r="G177" t="e">
        <f ca="1">IF(INDEX('Dep Exp vs Acc Dep'!$2:$21,MATCH('JE - DEP EXP'!B177,'Dep Exp vs Acc Dep'!$A$2:$A$21,0),MATCH('JE - DEP EXP'!D177,'Dep Exp vs Acc Dep'!$2:$2,0)+1) &lt; 0, -INDEX('Dep Exp vs Acc Dep'!$2:$21,MATCH('JE - DEP EXP'!B177,'Dep Exp vs Acc Dep'!$A$2:$A$21,0),MATCH('JE - DEP EXP'!D177,'Dep Exp vs Acc Dep'!$2:$2,0)+1),"")</f>
        <v>#NAME?</v>
      </c>
      <c r="H177" t="e">
        <f t="shared" ca="1" si="22"/>
        <v>#NAME?</v>
      </c>
    </row>
    <row r="178" spans="1:8">
      <c r="A178" s="8" t="e">
        <f ca="1">_xll.DBRA("RXLTM1:Account",D178,"ALIAS English")</f>
        <v>#NAME?</v>
      </c>
      <c r="B178" s="1" t="s">
        <v>7</v>
      </c>
      <c r="C178" s="1" t="str">
        <f t="shared" si="23"/>
        <v>0303</v>
      </c>
      <c r="D178" s="1" t="s">
        <v>521</v>
      </c>
      <c r="E178" s="1" t="str">
        <f t="shared" si="24"/>
        <v>03032568000</v>
      </c>
      <c r="F178" t="e">
        <f ca="1">IF(INDEX('Dep Exp vs Acc Dep'!$2:$21,MATCH('JE - DEP EXP'!B178,'Dep Exp vs Acc Dep'!$A$2:$A$21,0),MATCH('JE - DEP EXP'!D178,'Dep Exp vs Acc Dep'!$2:$2,0)+1) &gt; 0, INDEX('Dep Exp vs Acc Dep'!$2:$21,MATCH('JE - DEP EXP'!B178,'Dep Exp vs Acc Dep'!$A$2:$A$21,0),MATCH('JE - DEP EXP'!D178,'Dep Exp vs Acc Dep'!$2:$2,0)+1),"")</f>
        <v>#NAME?</v>
      </c>
      <c r="G178" t="e">
        <f ca="1">IF(INDEX('Dep Exp vs Acc Dep'!$2:$21,MATCH('JE - DEP EXP'!B178,'Dep Exp vs Acc Dep'!$A$2:$A$21,0),MATCH('JE - DEP EXP'!D178,'Dep Exp vs Acc Dep'!$2:$2,0)+1) &lt; 0, -INDEX('Dep Exp vs Acc Dep'!$2:$21,MATCH('JE - DEP EXP'!B178,'Dep Exp vs Acc Dep'!$A$2:$A$21,0),MATCH('JE - DEP EXP'!D178,'Dep Exp vs Acc Dep'!$2:$2,0)+1),"")</f>
        <v>#NAME?</v>
      </c>
      <c r="H178" t="e">
        <f t="shared" ca="1" si="22"/>
        <v>#NAME?</v>
      </c>
    </row>
    <row r="179" spans="1:8" hidden="1">
      <c r="A179" s="8" t="e">
        <f ca="1">_xll.DBRA("RXLTM1:Account",D179,"ALIAS English")</f>
        <v>#NAME?</v>
      </c>
      <c r="B179" s="1" t="s">
        <v>8</v>
      </c>
      <c r="C179" s="1" t="str">
        <f t="shared" si="23"/>
        <v>0304</v>
      </c>
      <c r="D179" s="1" t="s">
        <v>521</v>
      </c>
      <c r="E179" s="1" t="str">
        <f t="shared" si="24"/>
        <v>03042568000</v>
      </c>
      <c r="F179" t="e">
        <f ca="1">IF(INDEX('Dep Exp vs Acc Dep'!$2:$21,MATCH('JE - DEP EXP'!B179,'Dep Exp vs Acc Dep'!$A$2:$A$21,0),MATCH('JE - DEP EXP'!D179,'Dep Exp vs Acc Dep'!$2:$2,0)+1) &gt; 0, INDEX('Dep Exp vs Acc Dep'!$2:$21,MATCH('JE - DEP EXP'!B179,'Dep Exp vs Acc Dep'!$A$2:$A$21,0),MATCH('JE - DEP EXP'!D179,'Dep Exp vs Acc Dep'!$2:$2,0)+1),"")</f>
        <v>#NAME?</v>
      </c>
      <c r="G179" t="e">
        <f ca="1">IF(INDEX('Dep Exp vs Acc Dep'!$2:$21,MATCH('JE - DEP EXP'!B179,'Dep Exp vs Acc Dep'!$A$2:$A$21,0),MATCH('JE - DEP EXP'!D179,'Dep Exp vs Acc Dep'!$2:$2,0)+1) &lt; 0, -INDEX('Dep Exp vs Acc Dep'!$2:$21,MATCH('JE - DEP EXP'!B179,'Dep Exp vs Acc Dep'!$A$2:$A$21,0),MATCH('JE - DEP EXP'!D179,'Dep Exp vs Acc Dep'!$2:$2,0)+1),"")</f>
        <v>#NAME?</v>
      </c>
      <c r="H179" t="e">
        <f t="shared" ca="1" si="22"/>
        <v>#NAME?</v>
      </c>
    </row>
    <row r="180" spans="1:8">
      <c r="A180" s="8" t="e">
        <f ca="1">_xll.DBRA("RXLTM1:Account",D180,"ALIAS English")</f>
        <v>#NAME?</v>
      </c>
      <c r="B180" s="1" t="s">
        <v>9</v>
      </c>
      <c r="C180" s="1" t="str">
        <f t="shared" si="23"/>
        <v>0305</v>
      </c>
      <c r="D180" s="1" t="s">
        <v>521</v>
      </c>
      <c r="E180" s="1" t="str">
        <f t="shared" si="24"/>
        <v>03052568000</v>
      </c>
      <c r="F180" t="e">
        <f ca="1">IF(INDEX('Dep Exp vs Acc Dep'!$2:$21,MATCH('JE - DEP EXP'!B180,'Dep Exp vs Acc Dep'!$A$2:$A$21,0),MATCH('JE - DEP EXP'!D180,'Dep Exp vs Acc Dep'!$2:$2,0)+1) &gt; 0, INDEX('Dep Exp vs Acc Dep'!$2:$21,MATCH('JE - DEP EXP'!B180,'Dep Exp vs Acc Dep'!$A$2:$A$21,0),MATCH('JE - DEP EXP'!D180,'Dep Exp vs Acc Dep'!$2:$2,0)+1),"")</f>
        <v>#NAME?</v>
      </c>
      <c r="G180" t="e">
        <f ca="1">IF(INDEX('Dep Exp vs Acc Dep'!$2:$21,MATCH('JE - DEP EXP'!B180,'Dep Exp vs Acc Dep'!$A$2:$A$21,0),MATCH('JE - DEP EXP'!D180,'Dep Exp vs Acc Dep'!$2:$2,0)+1) &lt; 0, -INDEX('Dep Exp vs Acc Dep'!$2:$21,MATCH('JE - DEP EXP'!B180,'Dep Exp vs Acc Dep'!$A$2:$A$21,0),MATCH('JE - DEP EXP'!D180,'Dep Exp vs Acc Dep'!$2:$2,0)+1),"")</f>
        <v>#NAME?</v>
      </c>
      <c r="H180" t="e">
        <f t="shared" ca="1" si="22"/>
        <v>#NAME?</v>
      </c>
    </row>
    <row r="181" spans="1:8">
      <c r="A181" s="8" t="e">
        <f ca="1">_xll.DBRA("RXLTM1:Account",D181,"ALIAS English")</f>
        <v>#NAME?</v>
      </c>
      <c r="B181" s="1" t="s">
        <v>10</v>
      </c>
      <c r="C181" s="1" t="str">
        <f t="shared" si="23"/>
        <v>0306</v>
      </c>
      <c r="D181" s="1" t="s">
        <v>521</v>
      </c>
      <c r="E181" s="1" t="str">
        <f t="shared" si="24"/>
        <v>03062568000</v>
      </c>
      <c r="F181" t="e">
        <f ca="1">IF(INDEX('Dep Exp vs Acc Dep'!$2:$21,MATCH('JE - DEP EXP'!B181,'Dep Exp vs Acc Dep'!$A$2:$A$21,0),MATCH('JE - DEP EXP'!D181,'Dep Exp vs Acc Dep'!$2:$2,0)+1) &gt; 0, INDEX('Dep Exp vs Acc Dep'!$2:$21,MATCH('JE - DEP EXP'!B181,'Dep Exp vs Acc Dep'!$A$2:$A$21,0),MATCH('JE - DEP EXP'!D181,'Dep Exp vs Acc Dep'!$2:$2,0)+1),"")</f>
        <v>#NAME?</v>
      </c>
      <c r="G181" t="e">
        <f ca="1">IF(INDEX('Dep Exp vs Acc Dep'!$2:$21,MATCH('JE - DEP EXP'!B181,'Dep Exp vs Acc Dep'!$A$2:$A$21,0),MATCH('JE - DEP EXP'!D181,'Dep Exp vs Acc Dep'!$2:$2,0)+1) &lt; 0, -INDEX('Dep Exp vs Acc Dep'!$2:$21,MATCH('JE - DEP EXP'!B181,'Dep Exp vs Acc Dep'!$A$2:$A$21,0),MATCH('JE - DEP EXP'!D181,'Dep Exp vs Acc Dep'!$2:$2,0)+1),"")</f>
        <v>#NAME?</v>
      </c>
      <c r="H181" t="e">
        <f t="shared" ca="1" si="22"/>
        <v>#NAME?</v>
      </c>
    </row>
    <row r="182" spans="1:8">
      <c r="A182" s="8" t="e">
        <f ca="1">_xll.DBRA("RXLTM1:Account",D182,"ALIAS English")</f>
        <v>#NAME?</v>
      </c>
      <c r="B182" s="1" t="s">
        <v>11</v>
      </c>
      <c r="C182" s="1" t="str">
        <f t="shared" si="23"/>
        <v>0308</v>
      </c>
      <c r="D182" s="1" t="s">
        <v>521</v>
      </c>
      <c r="E182" s="1" t="str">
        <f t="shared" si="24"/>
        <v>03082568000</v>
      </c>
      <c r="F182" t="e">
        <f ca="1">IF(INDEX('Dep Exp vs Acc Dep'!$2:$21,MATCH('JE - DEP EXP'!B182,'Dep Exp vs Acc Dep'!$A$2:$A$21,0),MATCH('JE - DEP EXP'!D182,'Dep Exp vs Acc Dep'!$2:$2,0)+1) &gt; 0, INDEX('Dep Exp vs Acc Dep'!$2:$21,MATCH('JE - DEP EXP'!B182,'Dep Exp vs Acc Dep'!$A$2:$A$21,0),MATCH('JE - DEP EXP'!D182,'Dep Exp vs Acc Dep'!$2:$2,0)+1),"")</f>
        <v>#NAME?</v>
      </c>
      <c r="G182" t="e">
        <f ca="1">IF(INDEX('Dep Exp vs Acc Dep'!$2:$21,MATCH('JE - DEP EXP'!B182,'Dep Exp vs Acc Dep'!$A$2:$A$21,0),MATCH('JE - DEP EXP'!D182,'Dep Exp vs Acc Dep'!$2:$2,0)+1) &lt; 0, -INDEX('Dep Exp vs Acc Dep'!$2:$21,MATCH('JE - DEP EXP'!B182,'Dep Exp vs Acc Dep'!$A$2:$A$21,0),MATCH('JE - DEP EXP'!D182,'Dep Exp vs Acc Dep'!$2:$2,0)+1),"")</f>
        <v>#NAME?</v>
      </c>
      <c r="H182" t="e">
        <f t="shared" ca="1" si="22"/>
        <v>#NAME?</v>
      </c>
    </row>
    <row r="183" spans="1:8" hidden="1">
      <c r="A183" s="8" t="e">
        <f ca="1">_xll.DBRA("RXLTM1:Account",D183,"ALIAS English")</f>
        <v>#NAME?</v>
      </c>
      <c r="B183" s="1" t="s">
        <v>12</v>
      </c>
      <c r="C183" s="1" t="str">
        <f t="shared" si="23"/>
        <v>0309</v>
      </c>
      <c r="D183" s="1" t="s">
        <v>521</v>
      </c>
      <c r="E183" s="1" t="str">
        <f t="shared" si="24"/>
        <v>03092568000</v>
      </c>
      <c r="F183" t="e">
        <f ca="1">IF(INDEX('Dep Exp vs Acc Dep'!$2:$21,MATCH('JE - DEP EXP'!B183,'Dep Exp vs Acc Dep'!$A$2:$A$21,0),MATCH('JE - DEP EXP'!D183,'Dep Exp vs Acc Dep'!$2:$2,0)+1) &gt; 0, INDEX('Dep Exp vs Acc Dep'!$2:$21,MATCH('JE - DEP EXP'!B183,'Dep Exp vs Acc Dep'!$A$2:$A$21,0),MATCH('JE - DEP EXP'!D183,'Dep Exp vs Acc Dep'!$2:$2,0)+1),"")</f>
        <v>#NAME?</v>
      </c>
      <c r="G183" t="e">
        <f ca="1">IF(INDEX('Dep Exp vs Acc Dep'!$2:$21,MATCH('JE - DEP EXP'!B183,'Dep Exp vs Acc Dep'!$A$2:$A$21,0),MATCH('JE - DEP EXP'!D183,'Dep Exp vs Acc Dep'!$2:$2,0)+1) &lt; 0, -INDEX('Dep Exp vs Acc Dep'!$2:$21,MATCH('JE - DEP EXP'!B183,'Dep Exp vs Acc Dep'!$A$2:$A$21,0),MATCH('JE - DEP EXP'!D183,'Dep Exp vs Acc Dep'!$2:$2,0)+1),"")</f>
        <v>#NAME?</v>
      </c>
      <c r="H183" t="e">
        <f t="shared" ca="1" si="22"/>
        <v>#NAME?</v>
      </c>
    </row>
    <row r="184" spans="1:8">
      <c r="A184" s="8" t="e">
        <f ca="1">_xll.DBRA("RXLTM1:Account",D184,"ALIAS English")</f>
        <v>#NAME?</v>
      </c>
      <c r="B184" s="1" t="s">
        <v>13</v>
      </c>
      <c r="C184" s="1" t="s">
        <v>72</v>
      </c>
      <c r="D184" s="1" t="s">
        <v>521</v>
      </c>
      <c r="E184" s="1" t="str">
        <f t="shared" si="24"/>
        <v>03112568000</v>
      </c>
      <c r="F184" t="e">
        <f ca="1">IF(INDEX('Dep Exp vs Acc Dep'!$2:$21,MATCH('JE - DEP EXP'!B184,'Dep Exp vs Acc Dep'!$A$2:$A$21,0),MATCH('JE - DEP EXP'!D184,'Dep Exp vs Acc Dep'!$2:$2,0)+1) &gt; 0, INDEX('Dep Exp vs Acc Dep'!$2:$21,MATCH('JE - DEP EXP'!B184,'Dep Exp vs Acc Dep'!$A$2:$A$21,0),MATCH('JE - DEP EXP'!D184,'Dep Exp vs Acc Dep'!$2:$2,0)+1),"")</f>
        <v>#NAME?</v>
      </c>
      <c r="G184" t="e">
        <f ca="1">IF(INDEX('Dep Exp vs Acc Dep'!$2:$21,MATCH('JE - DEP EXP'!B184,'Dep Exp vs Acc Dep'!$A$2:$A$21,0),MATCH('JE - DEP EXP'!D184,'Dep Exp vs Acc Dep'!$2:$2,0)+1) &lt; 0, -INDEX('Dep Exp vs Acc Dep'!$2:$21,MATCH('JE - DEP EXP'!B184,'Dep Exp vs Acc Dep'!$A$2:$A$21,0),MATCH('JE - DEP EXP'!D184,'Dep Exp vs Acc Dep'!$2:$2,0)+1),"")</f>
        <v>#NAME?</v>
      </c>
      <c r="H184" t="e">
        <f t="shared" ca="1" si="22"/>
        <v>#NAME?</v>
      </c>
    </row>
    <row r="185" spans="1:8">
      <c r="A185" s="8" t="e">
        <f ca="1">_xll.DBRA("RXLTM1:Account",D185,"ALIAS English")</f>
        <v>#NAME?</v>
      </c>
      <c r="B185" s="1" t="s">
        <v>14</v>
      </c>
      <c r="C185" s="1" t="str">
        <f t="shared" si="23"/>
        <v>0321</v>
      </c>
      <c r="D185" s="1" t="s">
        <v>521</v>
      </c>
      <c r="E185" s="1" t="str">
        <f t="shared" si="24"/>
        <v>03212568000</v>
      </c>
      <c r="F185" t="e">
        <f ca="1">IF(INDEX('Dep Exp vs Acc Dep'!$2:$21,MATCH('JE - DEP EXP'!B185,'Dep Exp vs Acc Dep'!$A$2:$A$21,0),MATCH('JE - DEP EXP'!D185,'Dep Exp vs Acc Dep'!$2:$2,0)+1) &gt; 0, INDEX('Dep Exp vs Acc Dep'!$2:$21,MATCH('JE - DEP EXP'!B185,'Dep Exp vs Acc Dep'!$A$2:$A$21,0),MATCH('JE - DEP EXP'!D185,'Dep Exp vs Acc Dep'!$2:$2,0)+1),"")</f>
        <v>#NAME?</v>
      </c>
      <c r="G185" t="e">
        <f ca="1">IF(INDEX('Dep Exp vs Acc Dep'!$2:$21,MATCH('JE - DEP EXP'!B185,'Dep Exp vs Acc Dep'!$A$2:$A$21,0),MATCH('JE - DEP EXP'!D185,'Dep Exp vs Acc Dep'!$2:$2,0)+1) &lt; 0, -INDEX('Dep Exp vs Acc Dep'!$2:$21,MATCH('JE - DEP EXP'!B185,'Dep Exp vs Acc Dep'!$A$2:$A$21,0),MATCH('JE - DEP EXP'!D185,'Dep Exp vs Acc Dep'!$2:$2,0)+1),"")</f>
        <v>#NAME?</v>
      </c>
      <c r="H185" t="e">
        <f t="shared" ca="1" si="22"/>
        <v>#NAME?</v>
      </c>
    </row>
    <row r="186" spans="1:8">
      <c r="A186" s="8" t="e">
        <f ca="1">_xll.DBRA("RXLTM1:Account",D186,"ALIAS English")</f>
        <v>#NAME?</v>
      </c>
      <c r="B186" s="1" t="s">
        <v>15</v>
      </c>
      <c r="C186" s="1" t="str">
        <f t="shared" si="23"/>
        <v>0322</v>
      </c>
      <c r="D186" s="1" t="s">
        <v>521</v>
      </c>
      <c r="E186" s="1" t="str">
        <f t="shared" si="24"/>
        <v>03222568000</v>
      </c>
      <c r="F186" t="e">
        <f ca="1">IF(INDEX('Dep Exp vs Acc Dep'!$2:$21,MATCH('JE - DEP EXP'!B186,'Dep Exp vs Acc Dep'!$A$2:$A$21,0),MATCH('JE - DEP EXP'!D186,'Dep Exp vs Acc Dep'!$2:$2,0)+1) &gt; 0, INDEX('Dep Exp vs Acc Dep'!$2:$21,MATCH('JE - DEP EXP'!B186,'Dep Exp vs Acc Dep'!$A$2:$A$21,0),MATCH('JE - DEP EXP'!D186,'Dep Exp vs Acc Dep'!$2:$2,0)+1),"")</f>
        <v>#NAME?</v>
      </c>
      <c r="G186" t="e">
        <f ca="1">IF(INDEX('Dep Exp vs Acc Dep'!$2:$21,MATCH('JE - DEP EXP'!B186,'Dep Exp vs Acc Dep'!$A$2:$A$21,0),MATCH('JE - DEP EXP'!D186,'Dep Exp vs Acc Dep'!$2:$2,0)+1) &lt; 0, -INDEX('Dep Exp vs Acc Dep'!$2:$21,MATCH('JE - DEP EXP'!B186,'Dep Exp vs Acc Dep'!$A$2:$A$21,0),MATCH('JE - DEP EXP'!D186,'Dep Exp vs Acc Dep'!$2:$2,0)+1),"")</f>
        <v>#NAME?</v>
      </c>
      <c r="H186" t="e">
        <f t="shared" ca="1" si="22"/>
        <v>#NAME?</v>
      </c>
    </row>
    <row r="187" spans="1:8">
      <c r="A187" s="8" t="e">
        <f ca="1">_xll.DBRA("RXLTM1:Account",D187,"ALIAS English")</f>
        <v>#NAME?</v>
      </c>
      <c r="B187" s="1" t="s">
        <v>16</v>
      </c>
      <c r="C187" s="1" t="str">
        <f t="shared" si="23"/>
        <v>0323</v>
      </c>
      <c r="D187" s="1" t="s">
        <v>521</v>
      </c>
      <c r="E187" s="1" t="str">
        <f t="shared" si="24"/>
        <v>03232568000</v>
      </c>
      <c r="F187" t="e">
        <f ca="1">IF(INDEX('Dep Exp vs Acc Dep'!$2:$21,MATCH('JE - DEP EXP'!B187,'Dep Exp vs Acc Dep'!$A$2:$A$21,0),MATCH('JE - DEP EXP'!D187,'Dep Exp vs Acc Dep'!$2:$2,0)+1) &gt; 0, INDEX('Dep Exp vs Acc Dep'!$2:$21,MATCH('JE - DEP EXP'!B187,'Dep Exp vs Acc Dep'!$A$2:$A$21,0),MATCH('JE - DEP EXP'!D187,'Dep Exp vs Acc Dep'!$2:$2,0)+1),"")</f>
        <v>#NAME?</v>
      </c>
      <c r="G187" t="e">
        <f ca="1">IF(INDEX('Dep Exp vs Acc Dep'!$2:$21,MATCH('JE - DEP EXP'!B187,'Dep Exp vs Acc Dep'!$A$2:$A$21,0),MATCH('JE - DEP EXP'!D187,'Dep Exp vs Acc Dep'!$2:$2,0)+1) &lt; 0, -INDEX('Dep Exp vs Acc Dep'!$2:$21,MATCH('JE - DEP EXP'!B187,'Dep Exp vs Acc Dep'!$A$2:$A$21,0),MATCH('JE - DEP EXP'!D187,'Dep Exp vs Acc Dep'!$2:$2,0)+1),"")</f>
        <v>#NAME?</v>
      </c>
      <c r="H187" t="e">
        <f t="shared" ca="1" si="22"/>
        <v>#NAME?</v>
      </c>
    </row>
    <row r="188" spans="1:8">
      <c r="A188" s="8" t="e">
        <f ca="1">_xll.DBRA("RXLTM1:Account",D188,"ALIAS English")</f>
        <v>#NAME?</v>
      </c>
      <c r="B188" s="1" t="s">
        <v>17</v>
      </c>
      <c r="C188" s="1" t="str">
        <f t="shared" si="23"/>
        <v>0324</v>
      </c>
      <c r="D188" s="1" t="s">
        <v>521</v>
      </c>
      <c r="E188" s="1" t="str">
        <f t="shared" si="24"/>
        <v>03242568000</v>
      </c>
      <c r="F188" t="e">
        <f ca="1">IF(INDEX('Dep Exp vs Acc Dep'!$2:$21,MATCH('JE - DEP EXP'!B188,'Dep Exp vs Acc Dep'!$A$2:$A$21,0),MATCH('JE - DEP EXP'!D188,'Dep Exp vs Acc Dep'!$2:$2,0)+1) &gt; 0, INDEX('Dep Exp vs Acc Dep'!$2:$21,MATCH('JE - DEP EXP'!B188,'Dep Exp vs Acc Dep'!$A$2:$A$21,0),MATCH('JE - DEP EXP'!D188,'Dep Exp vs Acc Dep'!$2:$2,0)+1),"")</f>
        <v>#NAME?</v>
      </c>
      <c r="G188" t="e">
        <f ca="1">IF(INDEX('Dep Exp vs Acc Dep'!$2:$21,MATCH('JE - DEP EXP'!B188,'Dep Exp vs Acc Dep'!$A$2:$A$21,0),MATCH('JE - DEP EXP'!D188,'Dep Exp vs Acc Dep'!$2:$2,0)+1) &lt; 0, -INDEX('Dep Exp vs Acc Dep'!$2:$21,MATCH('JE - DEP EXP'!B188,'Dep Exp vs Acc Dep'!$A$2:$A$21,0),MATCH('JE - DEP EXP'!D188,'Dep Exp vs Acc Dep'!$2:$2,0)+1),"")</f>
        <v>#NAME?</v>
      </c>
      <c r="H188" t="e">
        <f t="shared" ca="1" si="22"/>
        <v>#NAME?</v>
      </c>
    </row>
    <row r="189" spans="1:8">
      <c r="A189" s="8" t="e">
        <f ca="1">_xll.DBRA("RXLTM1:Account",D189,"ALIAS English")</f>
        <v>#NAME?</v>
      </c>
      <c r="B189" s="1" t="s">
        <v>18</v>
      </c>
      <c r="C189" s="1" t="str">
        <f t="shared" si="23"/>
        <v>0325</v>
      </c>
      <c r="D189" s="1" t="s">
        <v>521</v>
      </c>
      <c r="E189" s="1" t="str">
        <f t="shared" si="24"/>
        <v>03252568000</v>
      </c>
      <c r="F189" t="e">
        <f ca="1">IF(INDEX('Dep Exp vs Acc Dep'!$2:$21,MATCH('JE - DEP EXP'!B189,'Dep Exp vs Acc Dep'!$A$2:$A$21,0),MATCH('JE - DEP EXP'!D189,'Dep Exp vs Acc Dep'!$2:$2,0)+1) &gt; 0, INDEX('Dep Exp vs Acc Dep'!$2:$21,MATCH('JE - DEP EXP'!B189,'Dep Exp vs Acc Dep'!$A$2:$A$21,0),MATCH('JE - DEP EXP'!D189,'Dep Exp vs Acc Dep'!$2:$2,0)+1),"")</f>
        <v>#NAME?</v>
      </c>
      <c r="G189" t="e">
        <f ca="1">IF(INDEX('Dep Exp vs Acc Dep'!$2:$21,MATCH('JE - DEP EXP'!B189,'Dep Exp vs Acc Dep'!$A$2:$A$21,0),MATCH('JE - DEP EXP'!D189,'Dep Exp vs Acc Dep'!$2:$2,0)+1) &lt; 0, -INDEX('Dep Exp vs Acc Dep'!$2:$21,MATCH('JE - DEP EXP'!B189,'Dep Exp vs Acc Dep'!$A$2:$A$21,0),MATCH('JE - DEP EXP'!D189,'Dep Exp vs Acc Dep'!$2:$2,0)+1),"")</f>
        <v>#NAME?</v>
      </c>
      <c r="H189" t="e">
        <f t="shared" ca="1" si="22"/>
        <v>#NAME?</v>
      </c>
    </row>
    <row r="190" spans="1:8">
      <c r="A190" s="8" t="e">
        <f ca="1">_xll.DBRA("RXLTM1:Account",D190,"ALIAS English")</f>
        <v>#NAME?</v>
      </c>
      <c r="B190" s="1" t="s">
        <v>19</v>
      </c>
      <c r="C190" s="1" t="str">
        <f t="shared" si="23"/>
        <v>0326</v>
      </c>
      <c r="D190" s="1" t="s">
        <v>521</v>
      </c>
      <c r="E190" s="1" t="str">
        <f t="shared" si="24"/>
        <v>03262568000</v>
      </c>
      <c r="F190" t="e">
        <f ca="1">IF(INDEX('Dep Exp vs Acc Dep'!$2:$21,MATCH('JE - DEP EXP'!B190,'Dep Exp vs Acc Dep'!$A$2:$A$21,0),MATCH('JE - DEP EXP'!D190,'Dep Exp vs Acc Dep'!$2:$2,0)+1) &gt; 0, INDEX('Dep Exp vs Acc Dep'!$2:$21,MATCH('JE - DEP EXP'!B190,'Dep Exp vs Acc Dep'!$A$2:$A$21,0),MATCH('JE - DEP EXP'!D190,'Dep Exp vs Acc Dep'!$2:$2,0)+1),"")</f>
        <v>#NAME?</v>
      </c>
      <c r="G190" t="e">
        <f ca="1">IF(INDEX('Dep Exp vs Acc Dep'!$2:$21,MATCH('JE - DEP EXP'!B190,'Dep Exp vs Acc Dep'!$A$2:$A$21,0),MATCH('JE - DEP EXP'!D190,'Dep Exp vs Acc Dep'!$2:$2,0)+1) &lt; 0, -INDEX('Dep Exp vs Acc Dep'!$2:$21,MATCH('JE - DEP EXP'!B190,'Dep Exp vs Acc Dep'!$A$2:$A$21,0),MATCH('JE - DEP EXP'!D190,'Dep Exp vs Acc Dep'!$2:$2,0)+1),"")</f>
        <v>#NAME?</v>
      </c>
      <c r="H190" t="e">
        <f t="shared" ca="1" si="22"/>
        <v>#NAME?</v>
      </c>
    </row>
    <row r="191" spans="1:8">
      <c r="A191" s="8" t="e">
        <f ca="1">_xll.DBRA("RXLTM1:Account",D191,"ALIAS English")</f>
        <v>#NAME?</v>
      </c>
      <c r="B191" s="1" t="s">
        <v>20</v>
      </c>
      <c r="C191" s="1" t="str">
        <f t="shared" si="23"/>
        <v>0328</v>
      </c>
      <c r="D191" s="1" t="s">
        <v>521</v>
      </c>
      <c r="E191" s="1" t="str">
        <f t="shared" si="24"/>
        <v>03282568000</v>
      </c>
      <c r="F191" t="e">
        <f ca="1">IF(INDEX('Dep Exp vs Acc Dep'!$2:$21,MATCH('JE - DEP EXP'!B191,'Dep Exp vs Acc Dep'!$A$2:$A$21,0),MATCH('JE - DEP EXP'!D191,'Dep Exp vs Acc Dep'!$2:$2,0)+1) &gt; 0, INDEX('Dep Exp vs Acc Dep'!$2:$21,MATCH('JE - DEP EXP'!B191,'Dep Exp vs Acc Dep'!$A$2:$A$21,0),MATCH('JE - DEP EXP'!D191,'Dep Exp vs Acc Dep'!$2:$2,0)+1),"")</f>
        <v>#NAME?</v>
      </c>
      <c r="G191" t="e">
        <f ca="1">IF(INDEX('Dep Exp vs Acc Dep'!$2:$21,MATCH('JE - DEP EXP'!B191,'Dep Exp vs Acc Dep'!$A$2:$A$21,0),MATCH('JE - DEP EXP'!D191,'Dep Exp vs Acc Dep'!$2:$2,0)+1) &lt; 0, -INDEX('Dep Exp vs Acc Dep'!$2:$21,MATCH('JE - DEP EXP'!B191,'Dep Exp vs Acc Dep'!$A$2:$A$21,0),MATCH('JE - DEP EXP'!D191,'Dep Exp vs Acc Dep'!$2:$2,0)+1),"")</f>
        <v>#NAME?</v>
      </c>
      <c r="H191" t="e">
        <f t="shared" ca="1" si="22"/>
        <v>#NAME?</v>
      </c>
    </row>
    <row r="192" spans="1:8">
      <c r="A192" s="8" t="e">
        <f ca="1">_xll.DBRA("RXLTM1:Account",D192,"ALIAS English")</f>
        <v>#NAME?</v>
      </c>
      <c r="B192" s="1" t="s">
        <v>21</v>
      </c>
      <c r="C192" s="1" t="str">
        <f t="shared" si="23"/>
        <v>0329</v>
      </c>
      <c r="D192" s="1" t="s">
        <v>521</v>
      </c>
      <c r="E192" s="1" t="str">
        <f t="shared" si="24"/>
        <v>03292568000</v>
      </c>
      <c r="F192" t="e">
        <f ca="1">IF(INDEX('Dep Exp vs Acc Dep'!$2:$21,MATCH('JE - DEP EXP'!B192,'Dep Exp vs Acc Dep'!$A$2:$A$21,0),MATCH('JE - DEP EXP'!D192,'Dep Exp vs Acc Dep'!$2:$2,0)+1) &gt; 0, INDEX('Dep Exp vs Acc Dep'!$2:$21,MATCH('JE - DEP EXP'!B192,'Dep Exp vs Acc Dep'!$A$2:$A$21,0),MATCH('JE - DEP EXP'!D192,'Dep Exp vs Acc Dep'!$2:$2,0)+1),"")</f>
        <v>#NAME?</v>
      </c>
      <c r="G192" t="e">
        <f ca="1">IF(INDEX('Dep Exp vs Acc Dep'!$2:$21,MATCH('JE - DEP EXP'!B192,'Dep Exp vs Acc Dep'!$A$2:$A$21,0),MATCH('JE - DEP EXP'!D192,'Dep Exp vs Acc Dep'!$2:$2,0)+1) &lt; 0, -INDEX('Dep Exp vs Acc Dep'!$2:$21,MATCH('JE - DEP EXP'!B192,'Dep Exp vs Acc Dep'!$A$2:$A$21,0),MATCH('JE - DEP EXP'!D192,'Dep Exp vs Acc Dep'!$2:$2,0)+1),"")</f>
        <v>#NAME?</v>
      </c>
      <c r="H192" t="e">
        <f t="shared" ca="1" si="22"/>
        <v>#NAME?</v>
      </c>
    </row>
    <row r="193" spans="1:8">
      <c r="A193" s="8" t="e">
        <f ca="1">_xll.DBRA("RXLTM1:Account",D193,"ALIAS English")</f>
        <v>#NAME?</v>
      </c>
      <c r="B193" s="1" t="s">
        <v>22</v>
      </c>
      <c r="C193" s="1" t="str">
        <f t="shared" si="23"/>
        <v>0330</v>
      </c>
      <c r="D193" s="1" t="s">
        <v>521</v>
      </c>
      <c r="E193" s="1" t="str">
        <f t="shared" si="24"/>
        <v>03302568000</v>
      </c>
      <c r="F193" t="e">
        <f ca="1">IF(INDEX('Dep Exp vs Acc Dep'!$2:$21,MATCH('JE - DEP EXP'!B193,'Dep Exp vs Acc Dep'!$A$2:$A$21,0),MATCH('JE - DEP EXP'!D193,'Dep Exp vs Acc Dep'!$2:$2,0)+1) &gt; 0, INDEX('Dep Exp vs Acc Dep'!$2:$21,MATCH('JE - DEP EXP'!B193,'Dep Exp vs Acc Dep'!$A$2:$A$21,0),MATCH('JE - DEP EXP'!D193,'Dep Exp vs Acc Dep'!$2:$2,0)+1),"")</f>
        <v>#NAME?</v>
      </c>
      <c r="G193" t="e">
        <f ca="1">IF(INDEX('Dep Exp vs Acc Dep'!$2:$21,MATCH('JE - DEP EXP'!B193,'Dep Exp vs Acc Dep'!$A$2:$A$21,0),MATCH('JE - DEP EXP'!D193,'Dep Exp vs Acc Dep'!$2:$2,0)+1) &lt; 0, -INDEX('Dep Exp vs Acc Dep'!$2:$21,MATCH('JE - DEP EXP'!B193,'Dep Exp vs Acc Dep'!$A$2:$A$21,0),MATCH('JE - DEP EXP'!D193,'Dep Exp vs Acc Dep'!$2:$2,0)+1),"")</f>
        <v>#NAME?</v>
      </c>
      <c r="H193" t="e">
        <f t="shared" ca="1" si="22"/>
        <v>#NAME?</v>
      </c>
    </row>
    <row r="194" spans="1:8" hidden="1">
      <c r="B194" s="1"/>
      <c r="C194" s="1"/>
      <c r="D194" s="1"/>
      <c r="E194" s="1"/>
      <c r="H194" t="str">
        <f t="shared" si="22"/>
        <v>EMPTY</v>
      </c>
    </row>
    <row r="195" spans="1:8" s="42" customFormat="1">
      <c r="A195" s="40" t="e">
        <f ca="1">_xll.DBRA("RXLTM1:Account",D195,"ALIAS English")</f>
        <v>#NAME?</v>
      </c>
      <c r="B195" s="41" t="s">
        <v>13</v>
      </c>
      <c r="C195" s="41" t="s">
        <v>72</v>
      </c>
      <c r="D195" s="41" t="s">
        <v>31</v>
      </c>
      <c r="E195" s="41" t="str">
        <f>LEFT(C195,4)&amp;"2"&amp;D195&amp;"00"</f>
        <v>03112182200</v>
      </c>
      <c r="F195" s="42" t="e">
        <f ca="1">IF(INDEX('Dep Exp vs Acc Dep'!$2:$21,MATCH('JE - DEP EXP'!B195,'Dep Exp vs Acc Dep'!$A$2:$A$21,0),MATCH('JE - DEP EXP'!D195,'Dep Exp vs Acc Dep'!$2:$2,0)+1) &gt; 0, INDEX('Dep Exp vs Acc Dep'!$2:$21,MATCH('JE - DEP EXP'!B195,'Dep Exp vs Acc Dep'!$A$2:$A$21,0),MATCH('JE - DEP EXP'!D195,'Dep Exp vs Acc Dep'!$2:$2,0)+1),"")</f>
        <v>#NAME?</v>
      </c>
      <c r="G195" s="42" t="e">
        <f ca="1">IF(INDEX('Dep Exp vs Acc Dep'!$2:$21,MATCH('JE - DEP EXP'!B195,'Dep Exp vs Acc Dep'!$A$2:$A$21,0),MATCH('JE - DEP EXP'!D195,'Dep Exp vs Acc Dep'!$2:$2,0)+1) &lt; 0, -INDEX('Dep Exp vs Acc Dep'!$2:$21,MATCH('JE - DEP EXP'!B195,'Dep Exp vs Acc Dep'!$A$2:$A$21,0),MATCH('JE - DEP EXP'!D195,'Dep Exp vs Acc Dep'!$2:$2,0)+1),"")</f>
        <v>#NAME?</v>
      </c>
      <c r="H195" s="42" t="e">
        <f ca="1">IF(AND(F195="",G195=""),"EMPTY","")</f>
        <v>#NAME?</v>
      </c>
    </row>
    <row r="197" spans="1:8" ht="15.75" thickBot="1">
      <c r="B197" s="1"/>
      <c r="C197" s="1"/>
      <c r="D197" s="1"/>
      <c r="E197" s="1"/>
      <c r="F197" s="9" t="e">
        <f ca="1">SUM(F5:F196)</f>
        <v>#NAME?</v>
      </c>
      <c r="G197" s="9" t="e">
        <f ca="1">SUM(G5:G196)</f>
        <v>#NAME?</v>
      </c>
    </row>
    <row r="198" spans="1:8" ht="15.75" thickTop="1">
      <c r="B198" s="1"/>
      <c r="C198" s="1"/>
      <c r="D198" s="1"/>
      <c r="E198" s="1"/>
    </row>
    <row r="199" spans="1:8">
      <c r="A199" s="8" t="s">
        <v>76</v>
      </c>
      <c r="B199" s="1"/>
      <c r="C199" s="1"/>
      <c r="D199" s="1"/>
      <c r="E199" s="1"/>
    </row>
    <row r="200" spans="1:8">
      <c r="B200" s="1"/>
      <c r="C200" s="1"/>
      <c r="D200" s="1"/>
      <c r="E200" s="1"/>
    </row>
    <row r="201" spans="1:8">
      <c r="B201" s="1"/>
      <c r="C201" s="1"/>
      <c r="D201" s="1"/>
      <c r="E201" s="1"/>
    </row>
    <row r="202" spans="1:8">
      <c r="B202" s="1"/>
      <c r="C202" s="1"/>
      <c r="D202" s="1"/>
      <c r="E202" s="1"/>
    </row>
    <row r="203" spans="1:8">
      <c r="B203" s="1"/>
      <c r="C203" s="1"/>
      <c r="D203" s="1"/>
      <c r="E203" s="1"/>
    </row>
    <row r="204" spans="1:8">
      <c r="B204" s="1"/>
      <c r="C204" s="1"/>
      <c r="D204" s="1"/>
      <c r="E204" s="1"/>
    </row>
    <row r="205" spans="1:8">
      <c r="B205" s="1"/>
      <c r="C205" s="1"/>
      <c r="D205" s="1"/>
      <c r="E205" s="1"/>
    </row>
    <row r="206" spans="1:8">
      <c r="B206" s="1"/>
      <c r="C206" s="1"/>
      <c r="D206" s="1"/>
      <c r="E206" s="1"/>
    </row>
    <row r="207" spans="1:8">
      <c r="B207" s="1"/>
      <c r="C207" s="1"/>
      <c r="D207" s="1"/>
      <c r="E207" s="1"/>
    </row>
    <row r="208" spans="1:8">
      <c r="B208" s="1"/>
      <c r="C208" s="1"/>
      <c r="D208" s="1"/>
      <c r="E208" s="1"/>
    </row>
    <row r="209" spans="2:5" customFormat="1">
      <c r="B209" s="1"/>
      <c r="C209" s="1"/>
      <c r="D209" s="1"/>
      <c r="E209" s="1"/>
    </row>
    <row r="210" spans="2:5" customFormat="1">
      <c r="B210" s="1"/>
      <c r="C210" s="1"/>
      <c r="D210" s="1"/>
      <c r="E210" s="1"/>
    </row>
    <row r="211" spans="2:5" customFormat="1">
      <c r="B211" s="1"/>
      <c r="C211" s="1"/>
      <c r="D211" s="1"/>
      <c r="E211" s="1"/>
    </row>
    <row r="212" spans="2:5" customFormat="1">
      <c r="B212" s="1"/>
      <c r="C212" s="1"/>
      <c r="D212" s="1"/>
      <c r="E212" s="1"/>
    </row>
    <row r="213" spans="2:5" customFormat="1">
      <c r="B213" s="1"/>
      <c r="C213" s="1"/>
      <c r="D213" s="1"/>
      <c r="E213" s="1"/>
    </row>
    <row r="214" spans="2:5" customFormat="1">
      <c r="B214" s="1"/>
      <c r="C214" s="1"/>
      <c r="D214" s="1"/>
      <c r="E214" s="1"/>
    </row>
  </sheetData>
  <autoFilter ref="A4:H195">
    <filterColumn colId="7">
      <filters blank="1"/>
    </filterColumn>
  </autoFilter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0000"/>
  </sheetPr>
  <dimension ref="A1:G11"/>
  <sheetViews>
    <sheetView workbookViewId="0">
      <selection activeCell="F12" sqref="F12"/>
    </sheetView>
  </sheetViews>
  <sheetFormatPr defaultRowHeight="15" outlineLevelCol="1"/>
  <cols>
    <col min="1" max="1" width="42.5703125" bestFit="1" customWidth="1"/>
    <col min="2" max="2" width="8.28515625" hidden="1" customWidth="1" outlineLevel="1"/>
    <col min="3" max="4" width="5" hidden="1" customWidth="1" outlineLevel="1"/>
    <col min="5" max="5" width="12" bestFit="1" customWidth="1" collapsed="1"/>
    <col min="6" max="7" width="7.5703125" bestFit="1" customWidth="1"/>
  </cols>
  <sheetData>
    <row r="1" spans="1:7">
      <c r="A1" s="10" t="e">
        <f>TEXT(#REF!,"MMMMMMMMM YYYY")</f>
        <v>#REF!</v>
      </c>
      <c r="B1" s="6"/>
      <c r="C1" s="6"/>
      <c r="D1" s="6"/>
      <c r="G1" t="s">
        <v>914</v>
      </c>
    </row>
    <row r="2" spans="1:7">
      <c r="A2" s="8"/>
    </row>
    <row r="3" spans="1:7">
      <c r="A3" s="7" t="s">
        <v>69</v>
      </c>
      <c r="B3" s="3"/>
      <c r="C3" s="3"/>
      <c r="D3" s="3"/>
      <c r="E3" s="3" t="s">
        <v>5</v>
      </c>
      <c r="F3" s="3" t="s">
        <v>73</v>
      </c>
      <c r="G3" s="3" t="s">
        <v>74</v>
      </c>
    </row>
    <row r="4" spans="1:7">
      <c r="A4" s="8" t="e">
        <f ca="1">_xll.DBRA("RXLTM1:Account",D4,"ALIAS English")</f>
        <v>#NAME?</v>
      </c>
      <c r="B4" s="1" t="s">
        <v>23</v>
      </c>
      <c r="C4" s="1" t="str">
        <f t="shared" ref="C4:C5" si="0">LEFT(B4,4)</f>
        <v>0302</v>
      </c>
      <c r="D4" s="1" t="s">
        <v>28</v>
      </c>
      <c r="E4" s="1" t="str">
        <f>LEFT(C4,4)&amp;"2"&amp;D4&amp;"00"</f>
        <v>03022179600</v>
      </c>
      <c r="F4" s="22">
        <v>672.19</v>
      </c>
      <c r="G4" s="22"/>
    </row>
    <row r="5" spans="1:7">
      <c r="A5" s="8" t="e">
        <f ca="1">_xll.DBRA("RXLTM1:Account",D5,"ALIAS English")</f>
        <v>#NAME?</v>
      </c>
      <c r="B5" s="1" t="s">
        <v>7</v>
      </c>
      <c r="C5" s="1" t="str">
        <f t="shared" si="0"/>
        <v>0303</v>
      </c>
      <c r="D5" s="1" t="s">
        <v>28</v>
      </c>
      <c r="E5" s="1" t="str">
        <f t="shared" ref="E5:E7" si="1">LEFT(C5,4)&amp;"2"&amp;D5&amp;"00"</f>
        <v>03032179600</v>
      </c>
      <c r="F5" s="22"/>
      <c r="G5" s="22">
        <v>672.19</v>
      </c>
    </row>
    <row r="6" spans="1:7">
      <c r="A6" s="8" t="e">
        <f ca="1">_xll.DBRA("RXLTM1:Account",D6,"ALIAS English")</f>
        <v>#NAME?</v>
      </c>
      <c r="B6" s="1" t="s">
        <v>23</v>
      </c>
      <c r="C6" s="1" t="s">
        <v>86</v>
      </c>
      <c r="D6" s="1" t="s">
        <v>39</v>
      </c>
      <c r="E6" s="1" t="str">
        <f t="shared" si="1"/>
        <v>03022175100</v>
      </c>
      <c r="F6" s="22">
        <v>623.86999999999898</v>
      </c>
      <c r="G6" s="22" t="s">
        <v>85</v>
      </c>
    </row>
    <row r="7" spans="1:7">
      <c r="A7" s="8" t="e">
        <f ca="1">_xll.DBRA("RXLTM1:Account",D7,"ALIAS English")</f>
        <v>#NAME?</v>
      </c>
      <c r="B7" s="1" t="s">
        <v>22</v>
      </c>
      <c r="C7" s="1" t="s">
        <v>117</v>
      </c>
      <c r="D7" s="1" t="s">
        <v>39</v>
      </c>
      <c r="E7" s="1" t="str">
        <f t="shared" si="1"/>
        <v>03302175100</v>
      </c>
      <c r="F7" s="22" t="s">
        <v>85</v>
      </c>
      <c r="G7" s="22">
        <v>623.86999999999898</v>
      </c>
    </row>
    <row r="8" spans="1:7">
      <c r="F8" s="22"/>
      <c r="G8" s="22"/>
    </row>
    <row r="9" spans="1:7">
      <c r="A9" t="s">
        <v>913</v>
      </c>
    </row>
    <row r="10" spans="1:7" ht="15.75" thickBot="1">
      <c r="F10" s="24">
        <f>SUM(F4:F8)</f>
        <v>1296.059999999999</v>
      </c>
      <c r="G10" s="24">
        <f>SUM(G4:G8)</f>
        <v>1296.059999999999</v>
      </c>
    </row>
    <row r="11" spans="1:7" ht="15.75" thickTop="1"/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0000"/>
  </sheetPr>
  <dimension ref="A1:D16"/>
  <sheetViews>
    <sheetView workbookViewId="0">
      <selection activeCell="C177" activeCellId="1" sqref="C72 C177"/>
    </sheetView>
  </sheetViews>
  <sheetFormatPr defaultRowHeight="15"/>
  <cols>
    <col min="1" max="1" width="19" bestFit="1" customWidth="1"/>
    <col min="2" max="2" width="12" bestFit="1" customWidth="1"/>
    <col min="3" max="3" width="13.28515625" bestFit="1" customWidth="1"/>
  </cols>
  <sheetData>
    <row r="1" spans="1:4">
      <c r="A1" s="78" t="s">
        <v>933</v>
      </c>
      <c r="D1" t="s">
        <v>979</v>
      </c>
    </row>
    <row r="2" spans="1:4">
      <c r="A2" s="46"/>
    </row>
    <row r="3" spans="1:4">
      <c r="B3" s="27" t="s">
        <v>5</v>
      </c>
      <c r="C3" s="27" t="s">
        <v>935</v>
      </c>
      <c r="D3" s="27" t="s">
        <v>936</v>
      </c>
    </row>
    <row r="4" spans="1:4">
      <c r="A4" t="s">
        <v>934</v>
      </c>
      <c r="B4" s="1" t="s">
        <v>340</v>
      </c>
      <c r="C4" s="2">
        <v>33946.58</v>
      </c>
    </row>
    <row r="5" spans="1:4">
      <c r="A5" t="s">
        <v>938</v>
      </c>
      <c r="B5" s="1" t="s">
        <v>937</v>
      </c>
      <c r="D5">
        <v>33946.58</v>
      </c>
    </row>
    <row r="7" spans="1:4">
      <c r="A7" t="s">
        <v>934</v>
      </c>
      <c r="B7" s="1" t="s">
        <v>340</v>
      </c>
      <c r="C7" s="2"/>
      <c r="D7">
        <v>58.67</v>
      </c>
    </row>
    <row r="8" spans="1:4">
      <c r="A8" t="s">
        <v>938</v>
      </c>
      <c r="B8" s="1" t="s">
        <v>937</v>
      </c>
      <c r="C8">
        <v>58.67</v>
      </c>
    </row>
    <row r="10" spans="1:4">
      <c r="A10" t="s">
        <v>978</v>
      </c>
    </row>
    <row r="12" spans="1:4">
      <c r="D12" t="s">
        <v>980</v>
      </c>
    </row>
    <row r="13" spans="1:4">
      <c r="A13" t="s">
        <v>934</v>
      </c>
      <c r="B13" s="1" t="s">
        <v>340</v>
      </c>
      <c r="C13" s="2">
        <f>58.67*2</f>
        <v>117.34</v>
      </c>
    </row>
    <row r="14" spans="1:4">
      <c r="A14" t="s">
        <v>938</v>
      </c>
      <c r="B14" s="1" t="s">
        <v>937</v>
      </c>
      <c r="D14" s="79">
        <f>C13</f>
        <v>117.34</v>
      </c>
    </row>
    <row r="16" spans="1:4">
      <c r="A16" t="s">
        <v>981</v>
      </c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O51"/>
  <sheetViews>
    <sheetView workbookViewId="0">
      <selection activeCell="C177" activeCellId="1" sqref="C72 C177"/>
    </sheetView>
  </sheetViews>
  <sheetFormatPr defaultRowHeight="15"/>
  <cols>
    <col min="1" max="1" width="17.7109375" customWidth="1"/>
    <col min="2" max="2" width="9" bestFit="1" customWidth="1"/>
    <col min="3" max="3" width="10.42578125" bestFit="1" customWidth="1"/>
    <col min="4" max="4" width="12.5703125" bestFit="1" customWidth="1"/>
    <col min="5" max="5" width="13.85546875" bestFit="1" customWidth="1"/>
    <col min="6" max="7" width="24.85546875" bestFit="1" customWidth="1"/>
    <col min="8" max="8" width="20.28515625" bestFit="1" customWidth="1"/>
    <col min="10" max="10" width="19.42578125" bestFit="1" customWidth="1"/>
    <col min="11" max="11" width="6.140625" bestFit="1" customWidth="1"/>
    <col min="13" max="13" width="20.140625" bestFit="1" customWidth="1"/>
    <col min="14" max="14" width="15.140625" bestFit="1" customWidth="1"/>
    <col min="15" max="15" width="11.7109375" bestFit="1" customWidth="1"/>
  </cols>
  <sheetData>
    <row r="1" spans="1:15" ht="18">
      <c r="A1" s="44"/>
      <c r="B1" s="44"/>
      <c r="C1" s="44"/>
      <c r="D1" s="44"/>
      <c r="E1" s="44"/>
      <c r="F1" s="47" t="s">
        <v>915</v>
      </c>
      <c r="G1" s="44"/>
      <c r="H1" s="44"/>
      <c r="I1" s="44"/>
      <c r="J1" s="44"/>
      <c r="K1" s="44"/>
      <c r="L1" s="44"/>
      <c r="M1" s="48"/>
      <c r="N1" s="48"/>
      <c r="O1" s="48"/>
    </row>
    <row r="3" spans="1:15">
      <c r="A3" s="44"/>
      <c r="B3" s="44"/>
      <c r="C3" s="44"/>
      <c r="D3" s="44"/>
      <c r="E3" s="44"/>
      <c r="F3" s="49" t="s">
        <v>974</v>
      </c>
      <c r="G3" s="44"/>
      <c r="H3" s="44"/>
      <c r="I3" s="44"/>
      <c r="J3" s="44"/>
      <c r="K3" s="44"/>
      <c r="L3" s="44"/>
      <c r="M3" s="48"/>
      <c r="N3" s="48"/>
      <c r="O3" s="48"/>
    </row>
    <row r="6" spans="1:15">
      <c r="A6" s="50" t="s">
        <v>916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8"/>
      <c r="N6" s="48"/>
      <c r="O6" s="48"/>
    </row>
    <row r="8" spans="1:15">
      <c r="A8" s="50" t="s">
        <v>917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8"/>
      <c r="N8" s="48"/>
      <c r="O8" s="48"/>
    </row>
    <row r="11" spans="1:15">
      <c r="A11" s="51" t="s">
        <v>918</v>
      </c>
      <c r="B11" s="51" t="s">
        <v>919</v>
      </c>
      <c r="C11" s="51" t="s">
        <v>920</v>
      </c>
      <c r="D11" s="51" t="s">
        <v>973</v>
      </c>
      <c r="E11" s="52" t="s">
        <v>972</v>
      </c>
      <c r="F11" s="52" t="s">
        <v>971</v>
      </c>
      <c r="G11" s="52" t="s">
        <v>921</v>
      </c>
      <c r="H11" s="52" t="s">
        <v>970</v>
      </c>
      <c r="I11" s="44"/>
      <c r="J11" s="52" t="s">
        <v>969</v>
      </c>
      <c r="K11" s="44"/>
      <c r="L11" s="44"/>
      <c r="M11" s="48"/>
      <c r="N11" s="48"/>
      <c r="O11" s="48"/>
    </row>
    <row r="13" spans="1:15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53" t="s">
        <v>975</v>
      </c>
      <c r="N13" s="53" t="s">
        <v>976</v>
      </c>
      <c r="O13" s="53" t="s">
        <v>977</v>
      </c>
    </row>
    <row r="14" spans="1:15">
      <c r="A14" s="54" t="s">
        <v>968</v>
      </c>
      <c r="B14" s="55" t="s">
        <v>967</v>
      </c>
      <c r="C14" s="56">
        <v>37622</v>
      </c>
      <c r="D14" s="56">
        <v>41973</v>
      </c>
      <c r="E14" s="57">
        <v>148328</v>
      </c>
      <c r="F14" s="57">
        <v>1433.39</v>
      </c>
      <c r="G14" s="57">
        <v>135427.45000000001</v>
      </c>
      <c r="H14" s="57">
        <v>12900.55</v>
      </c>
      <c r="I14" s="44"/>
      <c r="J14" s="57">
        <v>-955.6</v>
      </c>
      <c r="K14" s="44"/>
      <c r="L14" s="44"/>
      <c r="M14" s="48">
        <v>1433.3939999999989</v>
      </c>
      <c r="N14" s="48">
        <v>2388.989999999998</v>
      </c>
      <c r="O14" s="48">
        <v>955.59999999999786</v>
      </c>
    </row>
    <row r="15" spans="1:15">
      <c r="A15" s="54" t="s">
        <v>966</v>
      </c>
      <c r="B15" s="55" t="s">
        <v>965</v>
      </c>
      <c r="C15" s="56">
        <v>36161</v>
      </c>
      <c r="D15" s="56">
        <v>41973</v>
      </c>
      <c r="E15" s="58">
        <v>15255.1</v>
      </c>
      <c r="F15" s="58">
        <v>60.38</v>
      </c>
      <c r="G15" s="58">
        <v>14711.65</v>
      </c>
      <c r="H15" s="58">
        <v>543.45000000000005</v>
      </c>
      <c r="I15" s="44"/>
      <c r="J15" s="58">
        <v>-40.26</v>
      </c>
      <c r="K15" s="44"/>
      <c r="L15" s="44"/>
      <c r="M15" s="48">
        <v>60.383000000000074</v>
      </c>
      <c r="N15" s="48">
        <v>100.63833333333345</v>
      </c>
      <c r="O15" s="48">
        <v>40.258333333333447</v>
      </c>
    </row>
    <row r="16" spans="1:15">
      <c r="A16" s="54" t="s">
        <v>964</v>
      </c>
      <c r="B16" s="55" t="s">
        <v>963</v>
      </c>
      <c r="C16" s="56">
        <v>36526</v>
      </c>
      <c r="D16" s="56">
        <v>41973</v>
      </c>
      <c r="E16" s="58">
        <v>104433.18</v>
      </c>
      <c r="F16" s="58">
        <v>516.71</v>
      </c>
      <c r="G16" s="58">
        <v>99782.75</v>
      </c>
      <c r="H16" s="58">
        <v>4650.43</v>
      </c>
      <c r="I16" s="44"/>
      <c r="J16" s="58">
        <v>-344.48</v>
      </c>
      <c r="K16" s="44"/>
      <c r="L16" s="44"/>
      <c r="M16" s="48">
        <v>516.71399999999937</v>
      </c>
      <c r="N16" s="48">
        <v>861.18999999999903</v>
      </c>
      <c r="O16" s="48">
        <v>344.479999999999</v>
      </c>
    </row>
    <row r="17" spans="1:15">
      <c r="A17" s="54" t="s">
        <v>962</v>
      </c>
      <c r="B17" s="55" t="s">
        <v>961</v>
      </c>
      <c r="C17" s="56">
        <v>35796</v>
      </c>
      <c r="D17" s="56">
        <v>41973</v>
      </c>
      <c r="E17" s="58">
        <v>93005.14</v>
      </c>
      <c r="F17" s="58">
        <v>294.51</v>
      </c>
      <c r="G17" s="58">
        <v>90354.55</v>
      </c>
      <c r="H17" s="58">
        <v>2650.59</v>
      </c>
      <c r="I17" s="44"/>
      <c r="J17" s="58">
        <v>-196.34</v>
      </c>
      <c r="K17" s="44"/>
      <c r="L17" s="44"/>
      <c r="M17" s="48">
        <v>294.50999999999971</v>
      </c>
      <c r="N17" s="48">
        <v>490.84999999999951</v>
      </c>
      <c r="O17" s="48">
        <v>196.33999999999952</v>
      </c>
    </row>
    <row r="18" spans="1:15">
      <c r="A18" s="54" t="s">
        <v>960</v>
      </c>
      <c r="B18" s="55" t="s">
        <v>959</v>
      </c>
      <c r="C18" s="56">
        <v>36526</v>
      </c>
      <c r="D18" s="56">
        <v>41973</v>
      </c>
      <c r="E18" s="58">
        <v>48313</v>
      </c>
      <c r="F18" s="58">
        <v>239.04</v>
      </c>
      <c r="G18" s="58">
        <v>46161.599999999999</v>
      </c>
      <c r="H18" s="58">
        <v>2151.4</v>
      </c>
      <c r="I18" s="44"/>
      <c r="J18" s="58">
        <v>-159.37</v>
      </c>
      <c r="K18" s="44"/>
      <c r="L18" s="59"/>
      <c r="M18" s="48">
        <v>239.04400000000015</v>
      </c>
      <c r="N18" s="48">
        <v>398.40666666666692</v>
      </c>
      <c r="O18" s="48">
        <v>159.36666666666693</v>
      </c>
    </row>
    <row r="19" spans="1:15" s="37" customFormat="1">
      <c r="A19" s="70" t="s">
        <v>958</v>
      </c>
      <c r="B19" s="71" t="s">
        <v>957</v>
      </c>
      <c r="C19" s="72">
        <v>35431</v>
      </c>
      <c r="D19" s="72">
        <v>41973</v>
      </c>
      <c r="E19" s="73">
        <v>34738.6</v>
      </c>
      <c r="F19" s="73">
        <v>88</v>
      </c>
      <c r="G19" s="73">
        <v>33946.58</v>
      </c>
      <c r="H19" s="73">
        <v>792.02</v>
      </c>
      <c r="I19" s="74"/>
      <c r="J19" s="76">
        <v>33946.58</v>
      </c>
      <c r="K19" s="74"/>
      <c r="L19" s="74"/>
      <c r="M19" s="75">
        <v>88.001999999999683</v>
      </c>
      <c r="N19" s="75">
        <v>146.66999999999948</v>
      </c>
      <c r="O19" s="77">
        <v>58.669999999999476</v>
      </c>
    </row>
    <row r="20" spans="1:15">
      <c r="A20" s="54" t="s">
        <v>956</v>
      </c>
      <c r="B20" s="55" t="s">
        <v>955</v>
      </c>
      <c r="C20" s="56">
        <v>37257</v>
      </c>
      <c r="D20" s="56">
        <v>41973</v>
      </c>
      <c r="E20" s="58">
        <v>31683.85</v>
      </c>
      <c r="F20" s="58">
        <v>244.95</v>
      </c>
      <c r="G20" s="58">
        <v>29479.34</v>
      </c>
      <c r="H20" s="58">
        <v>2204.5100000000002</v>
      </c>
      <c r="I20" s="44"/>
      <c r="J20" s="58">
        <v>-163.29</v>
      </c>
      <c r="K20" s="44"/>
      <c r="L20" s="44"/>
      <c r="M20" s="48">
        <v>244.94599999999983</v>
      </c>
      <c r="N20" s="48">
        <v>408.24333333333306</v>
      </c>
      <c r="O20" s="48">
        <v>163.29333333333307</v>
      </c>
    </row>
    <row r="21" spans="1:15">
      <c r="A21" s="54" t="s">
        <v>954</v>
      </c>
      <c r="B21" s="55" t="s">
        <v>953</v>
      </c>
      <c r="C21" s="56">
        <v>36892</v>
      </c>
      <c r="D21" s="56">
        <v>41973</v>
      </c>
      <c r="E21" s="58">
        <v>95554.83</v>
      </c>
      <c r="F21" s="58">
        <v>590.98</v>
      </c>
      <c r="G21" s="58">
        <v>90235.98</v>
      </c>
      <c r="H21" s="58">
        <v>5318.85</v>
      </c>
      <c r="I21" s="44"/>
      <c r="J21" s="58">
        <v>-394</v>
      </c>
      <c r="K21" s="44"/>
      <c r="L21" s="44"/>
      <c r="M21" s="48">
        <v>590.98300000000052</v>
      </c>
      <c r="N21" s="48">
        <v>984.9716666666676</v>
      </c>
      <c r="O21" s="48">
        <v>393.99166666666758</v>
      </c>
    </row>
    <row r="22" spans="1:15">
      <c r="A22" s="54" t="s">
        <v>952</v>
      </c>
      <c r="B22" s="55" t="s">
        <v>951</v>
      </c>
      <c r="C22" s="56">
        <v>38353</v>
      </c>
      <c r="D22" s="56">
        <v>41973</v>
      </c>
      <c r="E22" s="58">
        <v>154875.01</v>
      </c>
      <c r="F22" s="58">
        <v>2338.5300000000002</v>
      </c>
      <c r="G22" s="58">
        <v>133828.20000000001</v>
      </c>
      <c r="H22" s="58">
        <v>21046.81</v>
      </c>
      <c r="I22" s="44"/>
      <c r="J22" s="58">
        <v>-1559.03</v>
      </c>
      <c r="K22" s="44"/>
      <c r="L22" s="44"/>
      <c r="M22" s="48">
        <v>2338.5339999999997</v>
      </c>
      <c r="N22" s="48">
        <v>3897.5566666666659</v>
      </c>
      <c r="O22" s="48">
        <v>1559.0266666666657</v>
      </c>
    </row>
    <row r="24" spans="1:15" ht="15.75" thickBot="1">
      <c r="A24" s="44"/>
      <c r="B24" s="44"/>
      <c r="C24" s="44"/>
      <c r="D24" s="60" t="s">
        <v>41</v>
      </c>
      <c r="E24" s="61">
        <v>726186.71</v>
      </c>
      <c r="F24" s="44"/>
      <c r="G24" s="61">
        <v>673928.1</v>
      </c>
      <c r="H24" s="61">
        <v>52258.61</v>
      </c>
      <c r="I24" s="44"/>
      <c r="J24" s="44"/>
      <c r="K24" s="44"/>
      <c r="L24" s="44"/>
      <c r="M24" s="48"/>
      <c r="N24" s="48"/>
      <c r="O24" s="48"/>
    </row>
    <row r="25" spans="1:15" ht="15.75" thickTop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8"/>
      <c r="N25" s="48"/>
      <c r="O25" s="48"/>
    </row>
    <row r="26" spans="1:15">
      <c r="A26" s="44"/>
      <c r="B26" s="44"/>
      <c r="C26" s="44"/>
      <c r="D26" s="62" t="s">
        <v>950</v>
      </c>
      <c r="E26" s="44"/>
      <c r="F26" s="44"/>
      <c r="G26" s="44"/>
      <c r="H26" s="44"/>
      <c r="I26" s="44"/>
      <c r="J26" s="44"/>
      <c r="K26" s="44"/>
      <c r="L26" s="44"/>
      <c r="M26" s="48"/>
      <c r="N26" s="48"/>
      <c r="O26" s="48"/>
    </row>
    <row r="28" spans="1:15">
      <c r="A28" s="44"/>
      <c r="B28" s="44"/>
      <c r="C28" s="63" t="s">
        <v>949</v>
      </c>
      <c r="D28" s="44"/>
      <c r="E28" s="63" t="s">
        <v>948</v>
      </c>
      <c r="F28" s="63" t="s">
        <v>947</v>
      </c>
      <c r="G28" s="44"/>
      <c r="H28" s="44"/>
      <c r="I28" s="44"/>
      <c r="J28" s="44"/>
      <c r="K28" s="44"/>
      <c r="L28" s="44"/>
      <c r="M28" s="48"/>
      <c r="N28" s="48"/>
      <c r="O28" s="48"/>
    </row>
    <row r="29" spans="1:15">
      <c r="A29" s="51" t="s">
        <v>946</v>
      </c>
      <c r="B29" s="44"/>
      <c r="C29" s="57">
        <v>0</v>
      </c>
      <c r="D29" s="44"/>
      <c r="E29" s="57">
        <v>-52258.61</v>
      </c>
      <c r="F29" s="57">
        <v>-52258.61</v>
      </c>
      <c r="G29" s="44"/>
      <c r="H29" s="44"/>
      <c r="I29" s="44"/>
      <c r="J29" s="44"/>
      <c r="K29" s="44"/>
      <c r="L29" s="44"/>
      <c r="M29" s="48"/>
      <c r="N29" s="48"/>
      <c r="O29" s="48"/>
    </row>
    <row r="30" spans="1:15">
      <c r="A30" s="51" t="s">
        <v>945</v>
      </c>
      <c r="B30" s="44"/>
      <c r="C30" s="58">
        <v>0</v>
      </c>
      <c r="D30" s="44"/>
      <c r="E30" s="58">
        <v>0</v>
      </c>
      <c r="F30" s="58">
        <v>0</v>
      </c>
      <c r="G30" s="44"/>
      <c r="H30" s="44"/>
      <c r="I30" s="44"/>
      <c r="J30" s="44"/>
      <c r="K30" s="44"/>
      <c r="L30" s="44"/>
      <c r="M30" s="48"/>
      <c r="N30" s="48"/>
      <c r="O30" s="48"/>
    </row>
    <row r="31" spans="1:15">
      <c r="A31" s="51" t="s">
        <v>944</v>
      </c>
      <c r="B31" s="44"/>
      <c r="C31" s="58">
        <v>0</v>
      </c>
      <c r="D31" s="44"/>
      <c r="E31" s="58">
        <v>0</v>
      </c>
      <c r="F31" s="58">
        <v>0</v>
      </c>
      <c r="G31" s="44"/>
      <c r="H31" s="44"/>
      <c r="I31" s="44"/>
      <c r="J31" s="44"/>
      <c r="K31" s="44"/>
      <c r="L31" s="44"/>
      <c r="M31" s="48"/>
      <c r="N31" s="48"/>
      <c r="O31" s="48"/>
    </row>
    <row r="32" spans="1:15" ht="15.75" thickBot="1">
      <c r="A32" s="51" t="s">
        <v>2</v>
      </c>
      <c r="B32" s="44"/>
      <c r="C32" s="64">
        <v>0</v>
      </c>
      <c r="D32" s="44"/>
      <c r="E32" s="64">
        <v>-52258.61</v>
      </c>
      <c r="F32" s="64">
        <v>-52258.61</v>
      </c>
      <c r="G32" s="44"/>
      <c r="H32" s="44"/>
      <c r="I32" s="44"/>
      <c r="J32" s="44"/>
      <c r="K32" s="44"/>
      <c r="L32" s="44"/>
      <c r="M32" s="48"/>
      <c r="N32" s="48"/>
      <c r="O32" s="48"/>
    </row>
    <row r="33" spans="1:6" ht="15.75" thickTop="1">
      <c r="A33" s="44"/>
      <c r="B33" s="44"/>
      <c r="C33" s="44"/>
      <c r="D33" s="44"/>
      <c r="E33" s="44"/>
      <c r="F33" s="44"/>
    </row>
    <row r="37" spans="1:6">
      <c r="A37" s="44"/>
      <c r="B37" s="44"/>
      <c r="C37" s="44"/>
      <c r="D37" s="44"/>
      <c r="E37" s="44"/>
      <c r="F37" s="65" t="s">
        <v>922</v>
      </c>
    </row>
    <row r="39" spans="1:6">
      <c r="A39" s="66" t="s">
        <v>943</v>
      </c>
      <c r="B39" s="44"/>
      <c r="C39" s="44"/>
      <c r="D39" s="44"/>
      <c r="E39" s="44"/>
      <c r="F39" s="44"/>
    </row>
    <row r="40" spans="1:6">
      <c r="A40" s="66" t="s">
        <v>942</v>
      </c>
      <c r="B40" s="44"/>
      <c r="C40" s="44"/>
      <c r="D40" s="44"/>
      <c r="E40" s="44"/>
      <c r="F40" s="44"/>
    </row>
    <row r="42" spans="1:6">
      <c r="A42" s="66" t="s">
        <v>923</v>
      </c>
      <c r="B42" s="44"/>
      <c r="C42" s="44"/>
      <c r="D42" s="44"/>
      <c r="E42" s="44"/>
      <c r="F42" s="44"/>
    </row>
    <row r="43" spans="1:6">
      <c r="A43" s="66" t="s">
        <v>941</v>
      </c>
      <c r="B43" s="44"/>
      <c r="C43" s="44"/>
      <c r="D43" s="44"/>
      <c r="E43" s="44"/>
      <c r="F43" s="44"/>
    </row>
    <row r="44" spans="1:6">
      <c r="A44" s="66" t="s">
        <v>924</v>
      </c>
      <c r="B44" s="44"/>
      <c r="C44" s="44"/>
      <c r="D44" s="44"/>
      <c r="E44" s="44"/>
      <c r="F44" s="44"/>
    </row>
    <row r="45" spans="1:6">
      <c r="A45" s="66" t="s">
        <v>925</v>
      </c>
      <c r="B45" s="44"/>
      <c r="C45" s="44"/>
      <c r="D45" s="44"/>
      <c r="E45" s="44"/>
      <c r="F45" s="44"/>
    </row>
    <row r="46" spans="1:6">
      <c r="A46" s="67" t="s">
        <v>926</v>
      </c>
      <c r="B46" s="44"/>
      <c r="C46" s="44"/>
      <c r="D46" s="44"/>
      <c r="E46" s="44"/>
      <c r="F46" s="44"/>
    </row>
    <row r="47" spans="1:6">
      <c r="A47" s="67" t="s">
        <v>927</v>
      </c>
      <c r="B47" s="44"/>
      <c r="C47" s="44"/>
      <c r="D47" s="44"/>
      <c r="E47" s="44"/>
      <c r="F47" s="44"/>
    </row>
    <row r="48" spans="1:6">
      <c r="A48" s="68" t="s">
        <v>940</v>
      </c>
      <c r="B48" s="44"/>
      <c r="C48" s="44"/>
      <c r="D48" s="44"/>
      <c r="E48" s="44"/>
      <c r="F48" s="44"/>
    </row>
    <row r="51" spans="1:11">
      <c r="A51" s="66" t="s">
        <v>939</v>
      </c>
      <c r="B51" s="44"/>
      <c r="C51" s="44"/>
      <c r="D51" s="44"/>
      <c r="E51" s="44"/>
      <c r="F51" s="44"/>
      <c r="G51" s="44"/>
      <c r="H51" s="44"/>
      <c r="I51" s="44"/>
      <c r="J51" s="44"/>
      <c r="K51" s="69" t="s">
        <v>928</v>
      </c>
    </row>
  </sheetData>
  <pageMargins left="0.7" right="0.7" top="0.75" bottom="0.75" header="0.3" footer="0.3"/>
  <pageSetup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15</vt:i4>
      </vt:variant>
    </vt:vector>
  </HeadingPairs>
  <TitlesOfParts>
    <vt:vector size="32" baseType="lpstr">
      <vt:lpstr>NBV Ra report </vt:lpstr>
      <vt:lpstr>Asset Cost VALUE </vt:lpstr>
      <vt:lpstr>JE - Cost</vt:lpstr>
      <vt:lpstr>JE - Acc Dep</vt:lpstr>
      <vt:lpstr>JE - Cost Values</vt:lpstr>
      <vt:lpstr>JE - Acc Dep Values</vt:lpstr>
      <vt:lpstr>JE - DEP EXP(backup)</vt:lpstr>
      <vt:lpstr>JE - DEP EXP Values(backup)</vt:lpstr>
      <vt:lpstr>Dep Exp vs Acc Dep</vt:lpstr>
      <vt:lpstr>JE - Cost Fix</vt:lpstr>
      <vt:lpstr>JE - Acc Dep Fix</vt:lpstr>
      <vt:lpstr>JE - Cost Fix Values</vt:lpstr>
      <vt:lpstr>JE - Acc Dep Fix Values</vt:lpstr>
      <vt:lpstr>JE - DEP EXP</vt:lpstr>
      <vt:lpstr>JE - Acc Dep Corr</vt:lpstr>
      <vt:lpstr>JE - Fix Depr Error</vt:lpstr>
      <vt:lpstr>JE-Backup</vt:lpstr>
      <vt:lpstr>'Asset Cost VALUE '!Print_Area</vt:lpstr>
      <vt:lpstr>'Dep Exp vs Acc Dep'!Print_Area</vt:lpstr>
      <vt:lpstr>'JE - Acc Dep'!Print_Area</vt:lpstr>
      <vt:lpstr>'JE - Acc Dep Fix'!Print_Area</vt:lpstr>
      <vt:lpstr>'JE - Acc Dep Fix Values'!Print_Area</vt:lpstr>
      <vt:lpstr>'JE - Acc Dep Values'!Print_Area</vt:lpstr>
      <vt:lpstr>'JE - Cost'!Print_Area</vt:lpstr>
      <vt:lpstr>'JE - Cost Fix'!Print_Area</vt:lpstr>
      <vt:lpstr>'JE - Cost Fix Values'!Print_Area</vt:lpstr>
      <vt:lpstr>'JE - Cost Values'!Print_Area</vt:lpstr>
      <vt:lpstr>'JE - DEP EXP'!Print_Area</vt:lpstr>
      <vt:lpstr>'JE - DEP EXP Values(backup)'!Print_Area</vt:lpstr>
      <vt:lpstr>'JE - DEP EXP(backup)'!Print_Area</vt:lpstr>
      <vt:lpstr>'Asset Cost VALUE '!Print_Titles</vt:lpstr>
      <vt:lpstr>'Dep Exp vs Acc Dep'!Print_Titles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Simona Stefan</cp:lastModifiedBy>
  <cp:lastPrinted>2017-04-05T13:42:16Z</cp:lastPrinted>
  <dcterms:created xsi:type="dcterms:W3CDTF">2014-06-12T19:25:16Z</dcterms:created>
  <dcterms:modified xsi:type="dcterms:W3CDTF">2018-02-12T14:51:09Z</dcterms:modified>
</cp:coreProperties>
</file>