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4.xml" ContentType="application/vnd.openxmlformats-officedocument.spreadsheetml.worksheet+xml"/>
  <Default Extension="png" ContentType="image/png"/>
  <Override PartName="/xl/worksheets/sheet2.xml" ContentType="application/vnd.openxmlformats-officedocument.spreadsheetml.worksheet+xml"/>
  <Override PartName="/xl/calcChain.xml" ContentType="application/vnd.openxmlformats-officedocument.spreadsheetml.calcChain+xml"/>
  <Default Extension="rels" ContentType="application/vnd.openxmlformats-package.relationships+xml"/>
  <Override PartName="/xl/drawings/drawing1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0" yWindow="320" windowWidth="28640" windowHeight="17240"/>
  </bookViews>
  <sheets>
    <sheet name="plan de tir" sheetId="1" r:id="rId1"/>
    <sheet name="sortie par type" sheetId="5" r:id="rId2"/>
    <sheet name="stat" sheetId="4" r:id="rId3"/>
    <sheet name="base de donnée JCO " sheetId="2" r:id="rId4"/>
  </sheets>
  <definedNames>
    <definedName name="bengale_lance_décor">'base de donnée JCO '!$AI$5:$AI$18</definedName>
    <definedName name="bombe_100mm">'base de donnée JCO '!$H$5:$H$155</definedName>
    <definedName name="bombe_125mm">'base de donnée JCO '!$I$5:$I$88</definedName>
    <definedName name="bombe_150mm">'base de donnée JCO '!$J$5:$J$79</definedName>
    <definedName name="bombe_200mm">'base de donnée JCO '!$K$5:$K$15</definedName>
    <definedName name="bombe_50mm">'base de donnée JCO '!$F$5:$F$18</definedName>
    <definedName name="bombe_75mm">'base de donnée JCO '!$G$5:$G$134</definedName>
    <definedName name="botte_de_chandelles">'base de donnée JCO '!$M$5:$M$35</definedName>
    <definedName name="chandelle_20mm">'base de donnée JCO '!$N$5:$N$9</definedName>
    <definedName name="chandelle_25mm">'base de donnée JCO '!$O$5:$O$17</definedName>
    <definedName name="chandelle_30mm">'base de donnée JCO '!$P$5:$P$40</definedName>
    <definedName name="chandelle_40mm">'base de donnée JCO '!$Q$5:$Q$18</definedName>
    <definedName name="chandelle_45mm">'base de donnée JCO '!$R$5:$R$24</definedName>
    <definedName name="chandelle_50mm">'base de donnée JCO '!$S$5:$S$11</definedName>
    <definedName name="compact_19cps_30mm">'base de donnée JCO '!$U$5:$U$29</definedName>
    <definedName name="compact_21cps_30mm">'base de donnée JCO '!$V$5:$V$25</definedName>
    <definedName name="compact_25cps_30mm">'base de donnée JCO '!$W$5:$W$7</definedName>
    <definedName name="compact_36cps_30mm">'base de donnée JCO '!$X$5:$X$34</definedName>
    <definedName name="compact_49cps_30mm">'base de donnée JCO '!$Y$5:$Y$30</definedName>
    <definedName name="compact_divers">'base de donnée JCO '!$Z$5:$Z$42</definedName>
    <definedName name="entete">'base de donnée JCO '!$C$14:$C$20</definedName>
    <definedName name="Fontaine_jet">'base de donnée JCO '!$AH$5:$AH$24</definedName>
    <definedName name="_xlnm.Print_Titles" localSheetId="0">'plan de tir'!$14:$14</definedName>
    <definedName name="incli">'base de donnée JCO '!$C$24:$C$29</definedName>
    <definedName name="mono_coup_20mm">'base de donnée JCO '!$AD$5:$AD$13</definedName>
    <definedName name="mono_coup_30mm">'base de donnée JCO '!$AE$5:$AE$29</definedName>
    <definedName name="mono_coup_45mm">'base de donnée JCO '!$AF$5:$AF$32</definedName>
    <definedName name="pyroshow">'base de donnée JCO '!$AA$5:$AA$22</definedName>
    <definedName name="rangée_30mm">'base de donnée JCO '!$AB$5:$AB$33</definedName>
    <definedName name="régie">'base de donnée JCO '!$C$37:$C$39</definedName>
    <definedName name="TR">'base de donnée JCO '!$C$3:$C$13</definedName>
    <definedName name="type">'base de donnée JCO '!$F$4:$AI$4</definedName>
    <definedName name="TYPE_PRODUITS" localSheetId="2">stat!#REF!</definedName>
    <definedName name="TYPE_PRODUITS">'plan de tir'!#REF!</definedName>
    <definedName name="_xlnm.Print_Area" localSheetId="0">'plan de tir'!$A$1:$U$80</definedName>
    <definedName name="_xlnm.Print_Area" localSheetId="2">stat!$A$1:$U$82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N68" i="1"/>
  <c r="O68"/>
  <c r="N71"/>
  <c r="O71"/>
  <c r="N76"/>
  <c r="O76"/>
  <c r="N75"/>
  <c r="O75"/>
  <c r="O77"/>
  <c r="N77"/>
  <c r="O74"/>
  <c r="N74"/>
  <c r="O64"/>
  <c r="N64"/>
  <c r="N63"/>
  <c r="O63"/>
  <c r="N62"/>
  <c r="O62"/>
  <c r="N53"/>
  <c r="O53"/>
  <c r="N36"/>
  <c r="O36"/>
  <c r="N46"/>
  <c r="O46"/>
  <c r="N29"/>
  <c r="O29"/>
  <c r="N33"/>
  <c r="O33"/>
  <c r="O34"/>
  <c r="N34"/>
  <c r="N24"/>
  <c r="O24"/>
  <c r="N35"/>
  <c r="O35"/>
  <c r="N72"/>
  <c r="O72"/>
  <c r="N70"/>
  <c r="O70"/>
  <c r="N58"/>
  <c r="O58"/>
  <c r="N25"/>
  <c r="O25"/>
  <c r="N23"/>
  <c r="O23"/>
  <c r="N16"/>
  <c r="O16"/>
  <c r="N44"/>
  <c r="O44"/>
  <c r="O770"/>
  <c r="N770"/>
  <c r="O769"/>
  <c r="N769"/>
  <c r="O768"/>
  <c r="N768"/>
  <c r="O767"/>
  <c r="N767"/>
  <c r="O766"/>
  <c r="N766"/>
  <c r="O765"/>
  <c r="N765"/>
  <c r="O764"/>
  <c r="N764"/>
  <c r="N763"/>
  <c r="O763"/>
  <c r="O762"/>
  <c r="N762"/>
  <c r="O761"/>
  <c r="N761"/>
  <c r="O760"/>
  <c r="N760"/>
  <c r="O759"/>
  <c r="N759"/>
  <c r="O758"/>
  <c r="N758"/>
  <c r="O757"/>
  <c r="N757"/>
  <c r="O756"/>
  <c r="N756"/>
  <c r="O755"/>
  <c r="N755"/>
  <c r="O754"/>
  <c r="N754"/>
  <c r="O753"/>
  <c r="N753"/>
  <c r="O752"/>
  <c r="N752"/>
  <c r="O751"/>
  <c r="N751"/>
  <c r="O750"/>
  <c r="N750"/>
  <c r="O749"/>
  <c r="N749"/>
  <c r="O748"/>
  <c r="N748"/>
  <c r="O747"/>
  <c r="N747"/>
  <c r="O746"/>
  <c r="N746"/>
  <c r="O745"/>
  <c r="N745"/>
  <c r="O744"/>
  <c r="N744"/>
  <c r="O743"/>
  <c r="N743"/>
  <c r="O742"/>
  <c r="N742"/>
  <c r="O741"/>
  <c r="N741"/>
  <c r="O740"/>
  <c r="N740"/>
  <c r="O739"/>
  <c r="N739"/>
  <c r="O738"/>
  <c r="N738"/>
  <c r="O737"/>
  <c r="N737"/>
  <c r="N736"/>
  <c r="O736"/>
  <c r="O735"/>
  <c r="N735"/>
  <c r="O734"/>
  <c r="N734"/>
  <c r="O733"/>
  <c r="N733"/>
  <c r="O732"/>
  <c r="N732"/>
  <c r="O731"/>
  <c r="N731"/>
  <c r="O730"/>
  <c r="N730"/>
  <c r="O729"/>
  <c r="N729"/>
  <c r="O728"/>
  <c r="N728"/>
  <c r="O727"/>
  <c r="N727"/>
  <c r="O726"/>
  <c r="N726"/>
  <c r="O725"/>
  <c r="N725"/>
  <c r="O724"/>
  <c r="N724"/>
  <c r="O723"/>
  <c r="N723"/>
  <c r="O722"/>
  <c r="N722"/>
  <c r="O721"/>
  <c r="N721"/>
  <c r="O720"/>
  <c r="N720"/>
  <c r="O719"/>
  <c r="N719"/>
  <c r="O718"/>
  <c r="N718"/>
  <c r="O717"/>
  <c r="N717"/>
  <c r="O716"/>
  <c r="N716"/>
  <c r="O715"/>
  <c r="N715"/>
  <c r="O714"/>
  <c r="N714"/>
  <c r="O713"/>
  <c r="N713"/>
  <c r="O712"/>
  <c r="N712"/>
  <c r="O711"/>
  <c r="N711"/>
  <c r="O710"/>
  <c r="N710"/>
  <c r="O709"/>
  <c r="N709"/>
  <c r="O708"/>
  <c r="N708"/>
  <c r="O707"/>
  <c r="N707"/>
  <c r="O706"/>
  <c r="N706"/>
  <c r="O705"/>
  <c r="N705"/>
  <c r="O704"/>
  <c r="N704"/>
  <c r="O703"/>
  <c r="N703"/>
  <c r="O702"/>
  <c r="N702"/>
  <c r="O701"/>
  <c r="N701"/>
  <c r="O700"/>
  <c r="N700"/>
  <c r="O699"/>
  <c r="N699"/>
  <c r="O698"/>
  <c r="N698"/>
  <c r="O697"/>
  <c r="N697"/>
  <c r="O696"/>
  <c r="N696"/>
  <c r="O695"/>
  <c r="N695"/>
  <c r="O694"/>
  <c r="N694"/>
  <c r="O693"/>
  <c r="N693"/>
  <c r="O692"/>
  <c r="N692"/>
  <c r="O691"/>
  <c r="N691"/>
  <c r="O690"/>
  <c r="N690"/>
  <c r="O689"/>
  <c r="N689"/>
  <c r="O688"/>
  <c r="N688"/>
  <c r="O687"/>
  <c r="N687"/>
  <c r="O686"/>
  <c r="N686"/>
  <c r="O685"/>
  <c r="N685"/>
  <c r="O684"/>
  <c r="N684"/>
  <c r="O683"/>
  <c r="N683"/>
  <c r="O682"/>
  <c r="N682"/>
  <c r="O681"/>
  <c r="N681"/>
  <c r="O680"/>
  <c r="N680"/>
  <c r="O679"/>
  <c r="N679"/>
  <c r="O678"/>
  <c r="N678"/>
  <c r="O677"/>
  <c r="N677"/>
  <c r="O676"/>
  <c r="N676"/>
  <c r="O675"/>
  <c r="N675"/>
  <c r="O674"/>
  <c r="N674"/>
  <c r="O673"/>
  <c r="N673"/>
  <c r="O672"/>
  <c r="N672"/>
  <c r="O671"/>
  <c r="N671"/>
  <c r="O670"/>
  <c r="N670"/>
  <c r="O669"/>
  <c r="N669"/>
  <c r="O668"/>
  <c r="N668"/>
  <c r="O667"/>
  <c r="N667"/>
  <c r="O666"/>
  <c r="N666"/>
  <c r="O665"/>
  <c r="N665"/>
  <c r="O664"/>
  <c r="N664"/>
  <c r="O663"/>
  <c r="N663"/>
  <c r="O662"/>
  <c r="N662"/>
  <c r="O661"/>
  <c r="N661"/>
  <c r="O660"/>
  <c r="N660"/>
  <c r="O659"/>
  <c r="N659"/>
  <c r="O658"/>
  <c r="N658"/>
  <c r="O657"/>
  <c r="N657"/>
  <c r="O656"/>
  <c r="N656"/>
  <c r="O655"/>
  <c r="N655"/>
  <c r="O654"/>
  <c r="N654"/>
  <c r="O653"/>
  <c r="N653"/>
  <c r="O652"/>
  <c r="N652"/>
  <c r="O651"/>
  <c r="N651"/>
  <c r="O650"/>
  <c r="N650"/>
  <c r="O649"/>
  <c r="N649"/>
  <c r="O648"/>
  <c r="N648"/>
  <c r="O647"/>
  <c r="N647"/>
  <c r="O646"/>
  <c r="N646"/>
  <c r="O645"/>
  <c r="N645"/>
  <c r="O644"/>
  <c r="N644"/>
  <c r="O643"/>
  <c r="N643"/>
  <c r="O642"/>
  <c r="N642"/>
  <c r="O641"/>
  <c r="N641"/>
  <c r="O640"/>
  <c r="N640"/>
  <c r="O639"/>
  <c r="N639"/>
  <c r="O638"/>
  <c r="N638"/>
  <c r="O637"/>
  <c r="N637"/>
  <c r="O636"/>
  <c r="N636"/>
  <c r="O635"/>
  <c r="N635"/>
  <c r="O634"/>
  <c r="N634"/>
  <c r="O633"/>
  <c r="N633"/>
  <c r="O632"/>
  <c r="N632"/>
  <c r="O631"/>
  <c r="N631"/>
  <c r="O630"/>
  <c r="N630"/>
  <c r="O629"/>
  <c r="N629"/>
  <c r="O628"/>
  <c r="N628"/>
  <c r="O627"/>
  <c r="N627"/>
  <c r="O626"/>
  <c r="N626"/>
  <c r="O625"/>
  <c r="N625"/>
  <c r="O624"/>
  <c r="N624"/>
  <c r="O623"/>
  <c r="N623"/>
  <c r="O622"/>
  <c r="N622"/>
  <c r="O621"/>
  <c r="N621"/>
  <c r="O620"/>
  <c r="N620"/>
  <c r="O619"/>
  <c r="N619"/>
  <c r="O618"/>
  <c r="N618"/>
  <c r="O617"/>
  <c r="N617"/>
  <c r="O616"/>
  <c r="N616"/>
  <c r="O615"/>
  <c r="N615"/>
  <c r="O614"/>
  <c r="N614"/>
  <c r="O613"/>
  <c r="N613"/>
  <c r="O612"/>
  <c r="N612"/>
  <c r="O611"/>
  <c r="N611"/>
  <c r="O610"/>
  <c r="N610"/>
  <c r="O609"/>
  <c r="N609"/>
  <c r="O608"/>
  <c r="N608"/>
  <c r="O607"/>
  <c r="N607"/>
  <c r="O606"/>
  <c r="N606"/>
  <c r="O605"/>
  <c r="N605"/>
  <c r="O604"/>
  <c r="N604"/>
  <c r="O603"/>
  <c r="N603"/>
  <c r="O602"/>
  <c r="N602"/>
  <c r="O601"/>
  <c r="N601"/>
  <c r="O600"/>
  <c r="N600"/>
  <c r="O599"/>
  <c r="N599"/>
  <c r="O598"/>
  <c r="N598"/>
  <c r="O597"/>
  <c r="N597"/>
  <c r="O596"/>
  <c r="N596"/>
  <c r="O595"/>
  <c r="N595"/>
  <c r="O594"/>
  <c r="N594"/>
  <c r="O593"/>
  <c r="N593"/>
  <c r="O592"/>
  <c r="N592"/>
  <c r="O591"/>
  <c r="N591"/>
  <c r="O590"/>
  <c r="N590"/>
  <c r="O589"/>
  <c r="N589"/>
  <c r="O588"/>
  <c r="N588"/>
  <c r="O587"/>
  <c r="N587"/>
  <c r="O586"/>
  <c r="N586"/>
  <c r="O585"/>
  <c r="N585"/>
  <c r="O584"/>
  <c r="N584"/>
  <c r="O583"/>
  <c r="N583"/>
  <c r="O582"/>
  <c r="N582"/>
  <c r="O581"/>
  <c r="N581"/>
  <c r="O580"/>
  <c r="N580"/>
  <c r="O579"/>
  <c r="N579"/>
  <c r="O578"/>
  <c r="N578"/>
  <c r="O577"/>
  <c r="N577"/>
  <c r="O576"/>
  <c r="N576"/>
  <c r="O575"/>
  <c r="N575"/>
  <c r="O574"/>
  <c r="N574"/>
  <c r="O573"/>
  <c r="N573"/>
  <c r="O572"/>
  <c r="N572"/>
  <c r="O571"/>
  <c r="N571"/>
  <c r="O570"/>
  <c r="N570"/>
  <c r="O569"/>
  <c r="N569"/>
  <c r="O568"/>
  <c r="N568"/>
  <c r="O567"/>
  <c r="N567"/>
  <c r="O566"/>
  <c r="N566"/>
  <c r="O565"/>
  <c r="N565"/>
  <c r="O564"/>
  <c r="N564"/>
  <c r="O563"/>
  <c r="N563"/>
  <c r="O562"/>
  <c r="N562"/>
  <c r="O561"/>
  <c r="N561"/>
  <c r="O560"/>
  <c r="N560"/>
  <c r="O559"/>
  <c r="N559"/>
  <c r="O558"/>
  <c r="N558"/>
  <c r="O557"/>
  <c r="N557"/>
  <c r="O556"/>
  <c r="N556"/>
  <c r="O555"/>
  <c r="N555"/>
  <c r="O554"/>
  <c r="N554"/>
  <c r="O553"/>
  <c r="N553"/>
  <c r="O552"/>
  <c r="N552"/>
  <c r="O551"/>
  <c r="N551"/>
  <c r="O550"/>
  <c r="N550"/>
  <c r="O549"/>
  <c r="N549"/>
  <c r="O548"/>
  <c r="N548"/>
  <c r="O547"/>
  <c r="N547"/>
  <c r="O546"/>
  <c r="N546"/>
  <c r="O545"/>
  <c r="N545"/>
  <c r="O544"/>
  <c r="N544"/>
  <c r="O543"/>
  <c r="N543"/>
  <c r="O542"/>
  <c r="N542"/>
  <c r="O541"/>
  <c r="N541"/>
  <c r="O540"/>
  <c r="N540"/>
  <c r="O539"/>
  <c r="N539"/>
  <c r="O538"/>
  <c r="N538"/>
  <c r="O537"/>
  <c r="N537"/>
  <c r="O536"/>
  <c r="N536"/>
  <c r="O535"/>
  <c r="N535"/>
  <c r="O534"/>
  <c r="N534"/>
  <c r="O533"/>
  <c r="N533"/>
  <c r="O532"/>
  <c r="N532"/>
  <c r="O531"/>
  <c r="N531"/>
  <c r="O530"/>
  <c r="N530"/>
  <c r="O529"/>
  <c r="N529"/>
  <c r="O528"/>
  <c r="N528"/>
  <c r="O527"/>
  <c r="N527"/>
  <c r="O526"/>
  <c r="N526"/>
  <c r="O525"/>
  <c r="N525"/>
  <c r="O524"/>
  <c r="N524"/>
  <c r="O523"/>
  <c r="N523"/>
  <c r="O522"/>
  <c r="N522"/>
  <c r="O521"/>
  <c r="N521"/>
  <c r="O520"/>
  <c r="N520"/>
  <c r="O519"/>
  <c r="N519"/>
  <c r="O518"/>
  <c r="N518"/>
  <c r="O517"/>
  <c r="N517"/>
  <c r="O516"/>
  <c r="N516"/>
  <c r="O515"/>
  <c r="N515"/>
  <c r="O514"/>
  <c r="N514"/>
  <c r="O513"/>
  <c r="N513"/>
  <c r="O512"/>
  <c r="N512"/>
  <c r="O511"/>
  <c r="N511"/>
  <c r="O510"/>
  <c r="N510"/>
  <c r="O509"/>
  <c r="N509"/>
  <c r="O508"/>
  <c r="N508"/>
  <c r="O507"/>
  <c r="N507"/>
  <c r="O506"/>
  <c r="N506"/>
  <c r="O505"/>
  <c r="N505"/>
  <c r="O504"/>
  <c r="N504"/>
  <c r="O503"/>
  <c r="N503"/>
  <c r="O502"/>
  <c r="N502"/>
  <c r="O501"/>
  <c r="N501"/>
  <c r="O500"/>
  <c r="N500"/>
  <c r="O499"/>
  <c r="N499"/>
  <c r="O498"/>
  <c r="N498"/>
  <c r="O497"/>
  <c r="N497"/>
  <c r="O496"/>
  <c r="N496"/>
  <c r="O495"/>
  <c r="N495"/>
  <c r="O494"/>
  <c r="N494"/>
  <c r="O493"/>
  <c r="N493"/>
  <c r="O492"/>
  <c r="N492"/>
  <c r="O491"/>
  <c r="N491"/>
  <c r="O490"/>
  <c r="N490"/>
  <c r="O489"/>
  <c r="N489"/>
  <c r="O488"/>
  <c r="N488"/>
  <c r="O487"/>
  <c r="N487"/>
  <c r="O486"/>
  <c r="N486"/>
  <c r="O485"/>
  <c r="N485"/>
  <c r="O484"/>
  <c r="N484"/>
  <c r="O483"/>
  <c r="N483"/>
  <c r="O482"/>
  <c r="N482"/>
  <c r="O481"/>
  <c r="N481"/>
  <c r="O480"/>
  <c r="N480"/>
  <c r="O479"/>
  <c r="N479"/>
  <c r="O478"/>
  <c r="N478"/>
  <c r="O477"/>
  <c r="N477"/>
  <c r="O476"/>
  <c r="N476"/>
  <c r="O475"/>
  <c r="N475"/>
  <c r="O474"/>
  <c r="N474"/>
  <c r="O473"/>
  <c r="N473"/>
  <c r="O472"/>
  <c r="N472"/>
  <c r="O471"/>
  <c r="N471"/>
  <c r="O470"/>
  <c r="N470"/>
  <c r="O469"/>
  <c r="N469"/>
  <c r="O468"/>
  <c r="N468"/>
  <c r="O467"/>
  <c r="N467"/>
  <c r="O466"/>
  <c r="N466"/>
  <c r="O465"/>
  <c r="N465"/>
  <c r="O464"/>
  <c r="N464"/>
  <c r="O463"/>
  <c r="N463"/>
  <c r="O462"/>
  <c r="N462"/>
  <c r="O461"/>
  <c r="N461"/>
  <c r="O460"/>
  <c r="N460"/>
  <c r="O459"/>
  <c r="N459"/>
  <c r="O458"/>
  <c r="N458"/>
  <c r="O457"/>
  <c r="N457"/>
  <c r="O456"/>
  <c r="N456"/>
  <c r="O455"/>
  <c r="N455"/>
  <c r="O454"/>
  <c r="N454"/>
  <c r="O453"/>
  <c r="N453"/>
  <c r="O452"/>
  <c r="N452"/>
  <c r="O451"/>
  <c r="N451"/>
  <c r="O450"/>
  <c r="N450"/>
  <c r="O449"/>
  <c r="N449"/>
  <c r="O448"/>
  <c r="N448"/>
  <c r="O447"/>
  <c r="N447"/>
  <c r="O446"/>
  <c r="N446"/>
  <c r="O445"/>
  <c r="N445"/>
  <c r="O444"/>
  <c r="N444"/>
  <c r="O443"/>
  <c r="N443"/>
  <c r="O442"/>
  <c r="N442"/>
  <c r="O441"/>
  <c r="N441"/>
  <c r="O440"/>
  <c r="N440"/>
  <c r="O439"/>
  <c r="N439"/>
  <c r="O438"/>
  <c r="N438"/>
  <c r="O437"/>
  <c r="N437"/>
  <c r="O436"/>
  <c r="N436"/>
  <c r="O435"/>
  <c r="N435"/>
  <c r="O434"/>
  <c r="N434"/>
  <c r="O433"/>
  <c r="N433"/>
  <c r="O432"/>
  <c r="N432"/>
  <c r="O431"/>
  <c r="N431"/>
  <c r="O430"/>
  <c r="N430"/>
  <c r="O429"/>
  <c r="N429"/>
  <c r="O428"/>
  <c r="N428"/>
  <c r="O427"/>
  <c r="N427"/>
  <c r="O426"/>
  <c r="N426"/>
  <c r="O425"/>
  <c r="N425"/>
  <c r="O424"/>
  <c r="N424"/>
  <c r="O423"/>
  <c r="N423"/>
  <c r="O422"/>
  <c r="N422"/>
  <c r="O421"/>
  <c r="N421"/>
  <c r="O420"/>
  <c r="N420"/>
  <c r="O419"/>
  <c r="N419"/>
  <c r="O418"/>
  <c r="N418"/>
  <c r="O417"/>
  <c r="N417"/>
  <c r="O416"/>
  <c r="N416"/>
  <c r="O415"/>
  <c r="N415"/>
  <c r="O414"/>
  <c r="N414"/>
  <c r="O413"/>
  <c r="N413"/>
  <c r="O412"/>
  <c r="N412"/>
  <c r="O411"/>
  <c r="N411"/>
  <c r="O410"/>
  <c r="N410"/>
  <c r="O409"/>
  <c r="N409"/>
  <c r="O408"/>
  <c r="N408"/>
  <c r="O407"/>
  <c r="N407"/>
  <c r="O406"/>
  <c r="N406"/>
  <c r="O405"/>
  <c r="N405"/>
  <c r="O404"/>
  <c r="N404"/>
  <c r="O403"/>
  <c r="N403"/>
  <c r="O402"/>
  <c r="N402"/>
  <c r="O401"/>
  <c r="N401"/>
  <c r="O400"/>
  <c r="N400"/>
  <c r="O399"/>
  <c r="N399"/>
  <c r="O398"/>
  <c r="N398"/>
  <c r="O397"/>
  <c r="N397"/>
  <c r="O396"/>
  <c r="N396"/>
  <c r="O395"/>
  <c r="N395"/>
  <c r="O394"/>
  <c r="N394"/>
  <c r="O393"/>
  <c r="N393"/>
  <c r="O392"/>
  <c r="N392"/>
  <c r="O391"/>
  <c r="N391"/>
  <c r="O390"/>
  <c r="N390"/>
  <c r="O389"/>
  <c r="N389"/>
  <c r="O388"/>
  <c r="N388"/>
  <c r="O387"/>
  <c r="N387"/>
  <c r="O386"/>
  <c r="N386"/>
  <c r="O385"/>
  <c r="N385"/>
  <c r="O384"/>
  <c r="N384"/>
  <c r="O383"/>
  <c r="N383"/>
  <c r="O382"/>
  <c r="N382"/>
  <c r="O381"/>
  <c r="N381"/>
  <c r="O380"/>
  <c r="N380"/>
  <c r="O379"/>
  <c r="N379"/>
  <c r="O378"/>
  <c r="N378"/>
  <c r="O377"/>
  <c r="N377"/>
  <c r="O376"/>
  <c r="N376"/>
  <c r="O375"/>
  <c r="N375"/>
  <c r="O374"/>
  <c r="N374"/>
  <c r="O373"/>
  <c r="N373"/>
  <c r="O372"/>
  <c r="N372"/>
  <c r="O371"/>
  <c r="N371"/>
  <c r="O370"/>
  <c r="N370"/>
  <c r="O369"/>
  <c r="N369"/>
  <c r="O368"/>
  <c r="N368"/>
  <c r="O367"/>
  <c r="N367"/>
  <c r="O366"/>
  <c r="N366"/>
  <c r="O365"/>
  <c r="N365"/>
  <c r="O364"/>
  <c r="N364"/>
  <c r="O363"/>
  <c r="N363"/>
  <c r="O362"/>
  <c r="N362"/>
  <c r="O361"/>
  <c r="N361"/>
  <c r="O360"/>
  <c r="N360"/>
  <c r="O359"/>
  <c r="N359"/>
  <c r="O358"/>
  <c r="N358"/>
  <c r="O357"/>
  <c r="N357"/>
  <c r="O356"/>
  <c r="N356"/>
  <c r="O355"/>
  <c r="N355"/>
  <c r="O354"/>
  <c r="N354"/>
  <c r="O353"/>
  <c r="N353"/>
  <c r="O352"/>
  <c r="N352"/>
  <c r="O351"/>
  <c r="N351"/>
  <c r="O350"/>
  <c r="N350"/>
  <c r="O349"/>
  <c r="N349"/>
  <c r="O348"/>
  <c r="N348"/>
  <c r="O347"/>
  <c r="N347"/>
  <c r="O346"/>
  <c r="N346"/>
  <c r="O345"/>
  <c r="N345"/>
  <c r="O344"/>
  <c r="N344"/>
  <c r="O343"/>
  <c r="N343"/>
  <c r="O342"/>
  <c r="N342"/>
  <c r="O341"/>
  <c r="N341"/>
  <c r="O340"/>
  <c r="N340"/>
  <c r="O339"/>
  <c r="N339"/>
  <c r="O338"/>
  <c r="N338"/>
  <c r="O337"/>
  <c r="N337"/>
  <c r="O336"/>
  <c r="N336"/>
  <c r="O335"/>
  <c r="N335"/>
  <c r="O334"/>
  <c r="N334"/>
  <c r="O333"/>
  <c r="N333"/>
  <c r="O332"/>
  <c r="N332"/>
  <c r="O331"/>
  <c r="N331"/>
  <c r="O330"/>
  <c r="N330"/>
  <c r="O329"/>
  <c r="N329"/>
  <c r="O328"/>
  <c r="N328"/>
  <c r="O327"/>
  <c r="N327"/>
  <c r="O326"/>
  <c r="N326"/>
  <c r="O325"/>
  <c r="N325"/>
  <c r="O324"/>
  <c r="N324"/>
  <c r="O323"/>
  <c r="N323"/>
  <c r="O322"/>
  <c r="N322"/>
  <c r="O321"/>
  <c r="N321"/>
  <c r="O320"/>
  <c r="N320"/>
  <c r="O319"/>
  <c r="N319"/>
  <c r="O318"/>
  <c r="N318"/>
  <c r="O317"/>
  <c r="N317"/>
  <c r="O316"/>
  <c r="N316"/>
  <c r="O315"/>
  <c r="N315"/>
  <c r="O314"/>
  <c r="N314"/>
  <c r="O313"/>
  <c r="N313"/>
  <c r="O312"/>
  <c r="N312"/>
  <c r="O311"/>
  <c r="N311"/>
  <c r="O310"/>
  <c r="N310"/>
  <c r="O309"/>
  <c r="N309"/>
  <c r="O308"/>
  <c r="N308"/>
  <c r="O307"/>
  <c r="N307"/>
  <c r="O306"/>
  <c r="N306"/>
  <c r="O305"/>
  <c r="N305"/>
  <c r="O304"/>
  <c r="N304"/>
  <c r="O303"/>
  <c r="N303"/>
  <c r="O302"/>
  <c r="N302"/>
  <c r="O301"/>
  <c r="N301"/>
  <c r="O300"/>
  <c r="N300"/>
  <c r="O299"/>
  <c r="N299"/>
  <c r="O298"/>
  <c r="N298"/>
  <c r="O297"/>
  <c r="N297"/>
  <c r="O296"/>
  <c r="N296"/>
  <c r="O295"/>
  <c r="N295"/>
  <c r="O294"/>
  <c r="N294"/>
  <c r="O293"/>
  <c r="N293"/>
  <c r="O292"/>
  <c r="N292"/>
  <c r="O291"/>
  <c r="N291"/>
  <c r="O290"/>
  <c r="N290"/>
  <c r="O289"/>
  <c r="N289"/>
  <c r="O288"/>
  <c r="N288"/>
  <c r="O287"/>
  <c r="N287"/>
  <c r="O286"/>
  <c r="N286"/>
  <c r="O285"/>
  <c r="N285"/>
  <c r="O284"/>
  <c r="N284"/>
  <c r="O283"/>
  <c r="N283"/>
  <c r="O282"/>
  <c r="N282"/>
  <c r="O281"/>
  <c r="N281"/>
  <c r="O280"/>
  <c r="N280"/>
  <c r="O279"/>
  <c r="N279"/>
  <c r="O278"/>
  <c r="N278"/>
  <c r="O277"/>
  <c r="N277"/>
  <c r="O276"/>
  <c r="N276"/>
  <c r="O275"/>
  <c r="N275"/>
  <c r="O274"/>
  <c r="N274"/>
  <c r="O273"/>
  <c r="N273"/>
  <c r="O272"/>
  <c r="N272"/>
  <c r="O271"/>
  <c r="N271"/>
  <c r="O270"/>
  <c r="N270"/>
  <c r="O269"/>
  <c r="N269"/>
  <c r="O268"/>
  <c r="N268"/>
  <c r="O267"/>
  <c r="N267"/>
  <c r="O266"/>
  <c r="N266"/>
  <c r="O265"/>
  <c r="N265"/>
  <c r="O264"/>
  <c r="N264"/>
  <c r="O263"/>
  <c r="N263"/>
  <c r="O262"/>
  <c r="N262"/>
  <c r="O261"/>
  <c r="N261"/>
  <c r="O260"/>
  <c r="N260"/>
  <c r="O259"/>
  <c r="N259"/>
  <c r="O258"/>
  <c r="N258"/>
  <c r="O257"/>
  <c r="N257"/>
  <c r="O256"/>
  <c r="N256"/>
  <c r="O255"/>
  <c r="N255"/>
  <c r="O254"/>
  <c r="N254"/>
  <c r="O253"/>
  <c r="N253"/>
  <c r="O252"/>
  <c r="N252"/>
  <c r="O251"/>
  <c r="N251"/>
  <c r="O250"/>
  <c r="N250"/>
  <c r="O249"/>
  <c r="N249"/>
  <c r="O248"/>
  <c r="N248"/>
  <c r="O247"/>
  <c r="N247"/>
  <c r="O246"/>
  <c r="N246"/>
  <c r="O245"/>
  <c r="N245"/>
  <c r="O244"/>
  <c r="N244"/>
  <c r="O243"/>
  <c r="N243"/>
  <c r="O242"/>
  <c r="N242"/>
  <c r="O241"/>
  <c r="N241"/>
  <c r="O240"/>
  <c r="N240"/>
  <c r="O239"/>
  <c r="N239"/>
  <c r="O238"/>
  <c r="N238"/>
  <c r="O237"/>
  <c r="N237"/>
  <c r="O236"/>
  <c r="N236"/>
  <c r="O235"/>
  <c r="N235"/>
  <c r="O234"/>
  <c r="N234"/>
  <c r="O233"/>
  <c r="N233"/>
  <c r="O232"/>
  <c r="N232"/>
  <c r="O231"/>
  <c r="N231"/>
  <c r="O230"/>
  <c r="N230"/>
  <c r="O229"/>
  <c r="N229"/>
  <c r="O228"/>
  <c r="N228"/>
  <c r="O227"/>
  <c r="N227"/>
  <c r="O226"/>
  <c r="N226"/>
  <c r="O225"/>
  <c r="N225"/>
  <c r="O224"/>
  <c r="N224"/>
  <c r="O223"/>
  <c r="N223"/>
  <c r="O222"/>
  <c r="N222"/>
  <c r="O221"/>
  <c r="N221"/>
  <c r="O220"/>
  <c r="N220"/>
  <c r="O219"/>
  <c r="N219"/>
  <c r="O218"/>
  <c r="N218"/>
  <c r="O217"/>
  <c r="N217"/>
  <c r="O216"/>
  <c r="N216"/>
  <c r="O215"/>
  <c r="N215"/>
  <c r="O214"/>
  <c r="N214"/>
  <c r="O213"/>
  <c r="N213"/>
  <c r="O212"/>
  <c r="N212"/>
  <c r="O211"/>
  <c r="N211"/>
  <c r="O210"/>
  <c r="N210"/>
  <c r="O209"/>
  <c r="N209"/>
  <c r="O208"/>
  <c r="N208"/>
  <c r="O207"/>
  <c r="N207"/>
  <c r="O206"/>
  <c r="N206"/>
  <c r="O205"/>
  <c r="N205"/>
  <c r="O204"/>
  <c r="N204"/>
  <c r="O203"/>
  <c r="N203"/>
  <c r="O202"/>
  <c r="N202"/>
  <c r="O201"/>
  <c r="N201"/>
  <c r="O200"/>
  <c r="N200"/>
  <c r="O199"/>
  <c r="N199"/>
  <c r="O198"/>
  <c r="N198"/>
  <c r="O197"/>
  <c r="N197"/>
  <c r="O196"/>
  <c r="N196"/>
  <c r="O195"/>
  <c r="N195"/>
  <c r="O194"/>
  <c r="N194"/>
  <c r="O193"/>
  <c r="N193"/>
  <c r="O192"/>
  <c r="N192"/>
  <c r="O191"/>
  <c r="N191"/>
  <c r="O190"/>
  <c r="N190"/>
  <c r="O189"/>
  <c r="N189"/>
  <c r="O188"/>
  <c r="N188"/>
  <c r="O187"/>
  <c r="N187"/>
  <c r="O186"/>
  <c r="N186"/>
  <c r="O185"/>
  <c r="N185"/>
  <c r="O184"/>
  <c r="N184"/>
  <c r="O183"/>
  <c r="N183"/>
  <c r="O182"/>
  <c r="N182"/>
  <c r="O181"/>
  <c r="N181"/>
  <c r="O180"/>
  <c r="N180"/>
  <c r="O179"/>
  <c r="N179"/>
  <c r="O178"/>
  <c r="N178"/>
  <c r="O177"/>
  <c r="N177"/>
  <c r="O176"/>
  <c r="N176"/>
  <c r="O175"/>
  <c r="N175"/>
  <c r="O174"/>
  <c r="N174"/>
  <c r="O173"/>
  <c r="N173"/>
  <c r="O172"/>
  <c r="N172"/>
  <c r="O171"/>
  <c r="N171"/>
  <c r="O170"/>
  <c r="N170"/>
  <c r="O169"/>
  <c r="N169"/>
  <c r="O168"/>
  <c r="N168"/>
  <c r="O167"/>
  <c r="N167"/>
  <c r="O166"/>
  <c r="N166"/>
  <c r="O165"/>
  <c r="N165"/>
  <c r="O164"/>
  <c r="N164"/>
  <c r="O163"/>
  <c r="N163"/>
  <c r="O162"/>
  <c r="N162"/>
  <c r="O161"/>
  <c r="N161"/>
  <c r="O160"/>
  <c r="N160"/>
  <c r="O159"/>
  <c r="N159"/>
  <c r="O158"/>
  <c r="N158"/>
  <c r="O157"/>
  <c r="N157"/>
  <c r="O156"/>
  <c r="N156"/>
  <c r="O155"/>
  <c r="N155"/>
  <c r="O154"/>
  <c r="N154"/>
  <c r="O153"/>
  <c r="N153"/>
  <c r="O152"/>
  <c r="N152"/>
  <c r="O151"/>
  <c r="N151"/>
  <c r="O150"/>
  <c r="N150"/>
  <c r="O149"/>
  <c r="N149"/>
  <c r="O148"/>
  <c r="N148"/>
  <c r="O147"/>
  <c r="N147"/>
  <c r="O146"/>
  <c r="N146"/>
  <c r="O145"/>
  <c r="N145"/>
  <c r="O144"/>
  <c r="N144"/>
  <c r="O143"/>
  <c r="N143"/>
  <c r="O142"/>
  <c r="N142"/>
  <c r="O141"/>
  <c r="N141"/>
  <c r="O140"/>
  <c r="N140"/>
  <c r="O139"/>
  <c r="N139"/>
  <c r="O138"/>
  <c r="N138"/>
  <c r="O137"/>
  <c r="N137"/>
  <c r="O136"/>
  <c r="N136"/>
  <c r="O135"/>
  <c r="N135"/>
  <c r="O134"/>
  <c r="N134"/>
  <c r="O133"/>
  <c r="N133"/>
  <c r="O132"/>
  <c r="N132"/>
  <c r="O131"/>
  <c r="N131"/>
  <c r="O130"/>
  <c r="N130"/>
  <c r="O129"/>
  <c r="N129"/>
  <c r="O128"/>
  <c r="N128"/>
  <c r="O127"/>
  <c r="N127"/>
  <c r="O126"/>
  <c r="N126"/>
  <c r="O125"/>
  <c r="N125"/>
  <c r="O124"/>
  <c r="N124"/>
  <c r="O123"/>
  <c r="N123"/>
  <c r="O122"/>
  <c r="N122"/>
  <c r="O121"/>
  <c r="N121"/>
  <c r="O120"/>
  <c r="N120"/>
  <c r="O119"/>
  <c r="N119"/>
  <c r="O118"/>
  <c r="N118"/>
  <c r="O117"/>
  <c r="N117"/>
  <c r="O116"/>
  <c r="N116"/>
  <c r="O115"/>
  <c r="N115"/>
  <c r="O114"/>
  <c r="N114"/>
  <c r="O113"/>
  <c r="N113"/>
  <c r="O112"/>
  <c r="N112"/>
  <c r="O111"/>
  <c r="N111"/>
  <c r="O110"/>
  <c r="N110"/>
  <c r="O109"/>
  <c r="N109"/>
  <c r="O108"/>
  <c r="N108"/>
  <c r="O107"/>
  <c r="N107"/>
  <c r="O106"/>
  <c r="N106"/>
  <c r="O105"/>
  <c r="N105"/>
  <c r="O104"/>
  <c r="N104"/>
  <c r="O103"/>
  <c r="N103"/>
  <c r="O102"/>
  <c r="N102"/>
  <c r="O101"/>
  <c r="N101"/>
  <c r="O100"/>
  <c r="N100"/>
  <c r="O99"/>
  <c r="N99"/>
  <c r="O98"/>
  <c r="N98"/>
  <c r="O97"/>
  <c r="N97"/>
  <c r="O96"/>
  <c r="N96"/>
  <c r="O95"/>
  <c r="N95"/>
  <c r="O94"/>
  <c r="N94"/>
  <c r="O93"/>
  <c r="N93"/>
  <c r="O92"/>
  <c r="N92"/>
  <c r="O91"/>
  <c r="N91"/>
  <c r="O90"/>
  <c r="N90"/>
  <c r="O89"/>
  <c r="N89"/>
  <c r="O88"/>
  <c r="N88"/>
  <c r="O87"/>
  <c r="N87"/>
  <c r="O86"/>
  <c r="N86"/>
  <c r="O85"/>
  <c r="N85"/>
  <c r="O84"/>
  <c r="N84"/>
  <c r="O83"/>
  <c r="N83"/>
  <c r="O82"/>
  <c r="N82"/>
  <c r="O81"/>
  <c r="N81"/>
  <c r="N80"/>
  <c r="O80"/>
  <c r="N73"/>
  <c r="O73"/>
  <c r="N69"/>
  <c r="O69"/>
  <c r="N67"/>
  <c r="O67"/>
  <c r="N66"/>
  <c r="O66"/>
  <c r="N65"/>
  <c r="O65"/>
  <c r="N61"/>
  <c r="O61"/>
  <c r="N60"/>
  <c r="O60"/>
  <c r="O59"/>
  <c r="N59"/>
  <c r="N57"/>
  <c r="O57"/>
  <c r="N56"/>
  <c r="O56"/>
  <c r="O55"/>
  <c r="N54"/>
  <c r="O54"/>
  <c r="N52"/>
  <c r="O52"/>
  <c r="N51"/>
  <c r="O51"/>
  <c r="N50"/>
  <c r="O50"/>
  <c r="N49"/>
  <c r="O49"/>
  <c r="N47"/>
  <c r="O47"/>
  <c r="N45"/>
  <c r="O45"/>
  <c r="N43"/>
  <c r="O43"/>
  <c r="N41"/>
  <c r="O41"/>
  <c r="N40"/>
  <c r="O40"/>
  <c r="N39"/>
  <c r="O39"/>
  <c r="N38"/>
  <c r="O38"/>
  <c r="N37"/>
  <c r="O37"/>
  <c r="N32"/>
  <c r="O32"/>
  <c r="N31"/>
  <c r="O31"/>
  <c r="N30"/>
  <c r="O30"/>
  <c r="N28"/>
  <c r="O28"/>
  <c r="N27"/>
  <c r="O27"/>
  <c r="N26"/>
  <c r="O26"/>
  <c r="N22"/>
  <c r="O22"/>
  <c r="O21"/>
  <c r="N21"/>
  <c r="N20"/>
  <c r="O20"/>
  <c r="N19"/>
  <c r="O19"/>
  <c r="N18"/>
  <c r="O18"/>
  <c r="D78" i="5"/>
  <c r="D76"/>
  <c r="D74"/>
  <c r="D72"/>
  <c r="D68"/>
  <c r="D66"/>
  <c r="D64"/>
  <c r="D62"/>
  <c r="D60"/>
  <c r="D58"/>
  <c r="D55"/>
  <c r="D53"/>
  <c r="D50"/>
  <c r="D48"/>
  <c r="D36"/>
  <c r="D34"/>
  <c r="D32"/>
  <c r="D30"/>
  <c r="D27"/>
  <c r="D25"/>
  <c r="D15"/>
  <c r="D13"/>
  <c r="A15"/>
  <c r="B15"/>
  <c r="C15"/>
  <c r="E15"/>
  <c r="F15"/>
  <c r="A16"/>
  <c r="B16"/>
  <c r="C16"/>
  <c r="D16"/>
  <c r="E16"/>
  <c r="F16"/>
  <c r="D11"/>
  <c r="D9"/>
  <c r="F28"/>
  <c r="E28"/>
  <c r="D28"/>
  <c r="C28"/>
  <c r="B28"/>
  <c r="A28"/>
  <c r="F23"/>
  <c r="E23"/>
  <c r="D23"/>
  <c r="C23"/>
  <c r="B23"/>
  <c r="A23"/>
  <c r="F22"/>
  <c r="E22"/>
  <c r="D22"/>
  <c r="C22"/>
  <c r="B22"/>
  <c r="A22"/>
  <c r="F46"/>
  <c r="E46"/>
  <c r="D46"/>
  <c r="C46"/>
  <c r="B46"/>
  <c r="A46"/>
  <c r="E70"/>
  <c r="D70"/>
  <c r="C70"/>
  <c r="B70"/>
  <c r="A70"/>
  <c r="F21"/>
  <c r="E21"/>
  <c r="D21"/>
  <c r="C21"/>
  <c r="B21"/>
  <c r="A21"/>
  <c r="F45"/>
  <c r="E45"/>
  <c r="D45"/>
  <c r="C45"/>
  <c r="B45"/>
  <c r="A45"/>
  <c r="F44"/>
  <c r="E44"/>
  <c r="D44"/>
  <c r="C44"/>
  <c r="B44"/>
  <c r="A44"/>
  <c r="E60"/>
  <c r="C60"/>
  <c r="B60"/>
  <c r="A60"/>
  <c r="E51"/>
  <c r="D51"/>
  <c r="C51"/>
  <c r="B51"/>
  <c r="A51"/>
  <c r="F20"/>
  <c r="E20"/>
  <c r="D20"/>
  <c r="C20"/>
  <c r="B20"/>
  <c r="A20"/>
  <c r="F43"/>
  <c r="E43"/>
  <c r="D43"/>
  <c r="C43"/>
  <c r="B43"/>
  <c r="A43"/>
  <c r="F19"/>
  <c r="E19"/>
  <c r="D19"/>
  <c r="C19"/>
  <c r="B19"/>
  <c r="A19"/>
  <c r="E50"/>
  <c r="C50"/>
  <c r="B50"/>
  <c r="A50"/>
  <c r="E80"/>
  <c r="D80"/>
  <c r="C80"/>
  <c r="B80"/>
  <c r="A80"/>
  <c r="G18"/>
  <c r="F18"/>
  <c r="E18"/>
  <c r="D18"/>
  <c r="C18"/>
  <c r="B18"/>
  <c r="A18"/>
  <c r="F42"/>
  <c r="E42"/>
  <c r="D42"/>
  <c r="C42"/>
  <c r="B42"/>
  <c r="A42"/>
  <c r="E64"/>
  <c r="C64"/>
  <c r="B64"/>
  <c r="A64"/>
  <c r="E79"/>
  <c r="D79"/>
  <c r="C79"/>
  <c r="B79"/>
  <c r="A79"/>
  <c r="F41"/>
  <c r="E41"/>
  <c r="D41"/>
  <c r="C41"/>
  <c r="B41"/>
  <c r="A41"/>
  <c r="F17"/>
  <c r="E17"/>
  <c r="D17"/>
  <c r="C17"/>
  <c r="B17"/>
  <c r="A17"/>
  <c r="F32"/>
  <c r="E32"/>
  <c r="C32"/>
  <c r="B32"/>
  <c r="A32"/>
  <c r="E78"/>
  <c r="C78"/>
  <c r="B78"/>
  <c r="A78"/>
  <c r="F27"/>
  <c r="E27"/>
  <c r="C27"/>
  <c r="B27"/>
  <c r="A27"/>
  <c r="F40"/>
  <c r="E40"/>
  <c r="D40"/>
  <c r="C40"/>
  <c r="B40"/>
  <c r="A40"/>
  <c r="E56"/>
  <c r="D56"/>
  <c r="C56"/>
  <c r="B56"/>
  <c r="A56"/>
  <c r="F39"/>
  <c r="E39"/>
  <c r="D39"/>
  <c r="C39"/>
  <c r="B39"/>
  <c r="A39"/>
  <c r="E69"/>
  <c r="D69"/>
  <c r="C69"/>
  <c r="B69"/>
  <c r="A69"/>
  <c r="E55"/>
  <c r="C55"/>
  <c r="B55"/>
  <c r="A55"/>
  <c r="F38"/>
  <c r="E38"/>
  <c r="D38"/>
  <c r="C38"/>
  <c r="B38"/>
  <c r="A38"/>
  <c r="F37"/>
  <c r="E37"/>
  <c r="D37"/>
  <c r="C37"/>
  <c r="B37"/>
  <c r="A37"/>
  <c r="E68"/>
  <c r="C68"/>
  <c r="B68"/>
  <c r="A68"/>
  <c r="E74"/>
  <c r="C74"/>
  <c r="B74"/>
  <c r="A74"/>
  <c r="F36"/>
  <c r="E36"/>
  <c r="C36"/>
  <c r="B36"/>
  <c r="A36"/>
  <c r="E11"/>
  <c r="C11"/>
  <c r="B11"/>
  <c r="A11"/>
  <c r="L43" i="4"/>
  <c r="L42"/>
  <c r="L41"/>
  <c r="L24"/>
  <c r="L17"/>
  <c r="AA80"/>
  <c r="Z80"/>
  <c r="AA76"/>
  <c r="Z76"/>
  <c r="AA72"/>
  <c r="Z72"/>
  <c r="AA67"/>
  <c r="Z67"/>
  <c r="AA61"/>
  <c r="Z61"/>
  <c r="L22"/>
  <c r="L37"/>
  <c r="E17"/>
  <c r="E18"/>
  <c r="L46"/>
  <c r="J11"/>
  <c r="J7"/>
  <c r="J3"/>
  <c r="C11"/>
  <c r="C7"/>
  <c r="C3"/>
  <c r="Z82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4"/>
  <c r="Z23"/>
  <c r="Z22"/>
  <c r="Z21"/>
  <c r="Z20"/>
  <c r="Z19"/>
  <c r="Z18"/>
  <c r="Z17"/>
  <c r="Z16"/>
  <c r="Z15"/>
  <c r="Z14"/>
  <c r="L30"/>
  <c r="L34"/>
  <c r="L21"/>
  <c r="L29"/>
  <c r="L36"/>
  <c r="L39"/>
  <c r="L35"/>
  <c r="L38"/>
  <c r="L19"/>
  <c r="L33"/>
  <c r="L27"/>
  <c r="L20"/>
  <c r="L25"/>
  <c r="L32"/>
  <c r="L28"/>
  <c r="L45"/>
  <c r="L26"/>
  <c r="L18"/>
  <c r="L66"/>
  <c r="L63"/>
  <c r="L64"/>
  <c r="L65"/>
  <c r="L58"/>
  <c r="L60"/>
  <c r="L59"/>
  <c r="L68"/>
  <c r="L69"/>
  <c r="L70"/>
  <c r="L71"/>
  <c r="L73"/>
  <c r="L74"/>
  <c r="L75"/>
  <c r="L77"/>
  <c r="L78"/>
  <c r="L79"/>
  <c r="L81"/>
  <c r="L62"/>
  <c r="K49"/>
  <c r="K53"/>
  <c r="Z58"/>
  <c r="AA58"/>
  <c r="Z73"/>
  <c r="AA73"/>
  <c r="Z68"/>
  <c r="AA68"/>
  <c r="Z62"/>
  <c r="AA62"/>
  <c r="AA81"/>
  <c r="Z81"/>
  <c r="Z77"/>
  <c r="AA77"/>
  <c r="Z59"/>
  <c r="AA59"/>
  <c r="Z71"/>
  <c r="AA71"/>
  <c r="AA66"/>
  <c r="Z66"/>
  <c r="AA78"/>
  <c r="Z78"/>
  <c r="AA64"/>
  <c r="Z64"/>
  <c r="Z75"/>
  <c r="AA75"/>
  <c r="AA70"/>
  <c r="Z70"/>
  <c r="Z65"/>
  <c r="AA65"/>
  <c r="Z79"/>
  <c r="AA79"/>
  <c r="AA74"/>
  <c r="Z74"/>
  <c r="Z69"/>
  <c r="AA69"/>
  <c r="AA60"/>
  <c r="Z60"/>
  <c r="Z63"/>
  <c r="AA63"/>
  <c r="P80"/>
</calcChain>
</file>

<file path=xl/sharedStrings.xml><?xml version="1.0" encoding="utf-8"?>
<sst xmlns="http://schemas.openxmlformats.org/spreadsheetml/2006/main" count="2667" uniqueCount="776">
  <si>
    <t>envolée de 7 b 75 mm</t>
  </si>
  <si>
    <t>Mortiers UNI 100 mm</t>
  </si>
  <si>
    <t>caisse de 5 b 100 mm</t>
  </si>
  <si>
    <t>envolée de 3 b 100 mm</t>
  </si>
  <si>
    <t>envolée de 5 b 100 mm</t>
  </si>
  <si>
    <t>Mortiers UNI 125 mm</t>
  </si>
  <si>
    <t>caisse de 5 b 125 mm</t>
  </si>
  <si>
    <t>envolée de 3 b 125 mm</t>
  </si>
  <si>
    <t>Mortiers UNI 150 mm</t>
  </si>
  <si>
    <t>caisse de 4 b 150 mm</t>
  </si>
  <si>
    <t>envolée de 3 b 150 mm</t>
  </si>
  <si>
    <t>Mortiers UNI 200 mm</t>
  </si>
  <si>
    <t xml:space="preserve">Matière Active : </t>
  </si>
  <si>
    <t>kg</t>
  </si>
  <si>
    <t>LIGNE</t>
    <phoneticPr fontId="45" type="noConversion"/>
  </si>
  <si>
    <t>POSTE</t>
    <phoneticPr fontId="45" type="noConversion"/>
  </si>
  <si>
    <t>QTE</t>
    <phoneticPr fontId="45" type="noConversion"/>
  </si>
  <si>
    <t>Designation</t>
    <phoneticPr fontId="45" type="noConversion"/>
  </si>
  <si>
    <t>Montage</t>
    <phoneticPr fontId="45" type="noConversion"/>
  </si>
  <si>
    <t xml:space="preserve">bouquet fleur pulsatilla </t>
  </si>
  <si>
    <t>bouquet fleur pétillant or</t>
  </si>
  <si>
    <t>bouquet fleur d'or craq</t>
  </si>
  <si>
    <t xml:space="preserve">JCOQUICK  bicolore clignotant </t>
  </si>
  <si>
    <t xml:space="preserve">JCOQUICK croustillant </t>
  </si>
  <si>
    <t xml:space="preserve">JCOQUICK  pluie d’argent </t>
  </si>
  <si>
    <t>JCOQUICK marodeur craq</t>
  </si>
  <si>
    <t>JCOQUICK pétillant or</t>
  </si>
  <si>
    <t>JCOQUICK fugueur rouge/bleu</t>
  </si>
  <si>
    <t>compact_25cps_30mm</t>
  </si>
  <si>
    <t>TRIOPACK crossette rouge avec trainée</t>
  </si>
  <si>
    <t>LIGNE</t>
  </si>
  <si>
    <t>TIME</t>
  </si>
  <si>
    <t>PYROTECHNIE</t>
  </si>
  <si>
    <t>SEQ</t>
  </si>
  <si>
    <t>Implantation</t>
  </si>
  <si>
    <t>\ I /</t>
  </si>
  <si>
    <t>Poste</t>
  </si>
  <si>
    <t>QTE</t>
  </si>
  <si>
    <t>TR1</t>
  </si>
  <si>
    <t>TR2</t>
  </si>
  <si>
    <t>TR3</t>
  </si>
  <si>
    <t>TR4</t>
  </si>
  <si>
    <t>TR5</t>
  </si>
  <si>
    <t>TR6</t>
  </si>
  <si>
    <t>TR7</t>
  </si>
  <si>
    <t>TR8</t>
  </si>
  <si>
    <t>2''T</t>
  </si>
  <si>
    <t>3''T</t>
  </si>
  <si>
    <t>4''T</t>
  </si>
  <si>
    <t>5''T</t>
  </si>
  <si>
    <t>6''T</t>
  </si>
  <si>
    <t>8''T</t>
  </si>
  <si>
    <t>10''T</t>
  </si>
  <si>
    <t>Durée</t>
  </si>
  <si>
    <t>Fin</t>
  </si>
  <si>
    <t>marron d'air</t>
  </si>
  <si>
    <t>prix</t>
  </si>
  <si>
    <t>fleur rouge</t>
  </si>
  <si>
    <t>fleur verte</t>
  </si>
  <si>
    <t>fleur bleu</t>
  </si>
  <si>
    <t>fleur argent</t>
  </si>
  <si>
    <t>saule pleureur</t>
  </si>
  <si>
    <t>crossette verte</t>
  </si>
  <si>
    <t>crossette rouge</t>
  </si>
  <si>
    <t>bombe_75mm</t>
  </si>
  <si>
    <t>mono_coup_45mm</t>
  </si>
  <si>
    <t>durée</t>
  </si>
  <si>
    <t>bombe_50mm</t>
  </si>
  <si>
    <t>bombe_100mm</t>
  </si>
  <si>
    <t>bombe_125mm</t>
  </si>
  <si>
    <t>bombe_150mm</t>
  </si>
  <si>
    <t>fleur blanche</t>
  </si>
  <si>
    <t>cligno et craq</t>
  </si>
  <si>
    <t>anneau or</t>
  </si>
  <si>
    <t>anneau argent</t>
  </si>
  <si>
    <t>anneau rouge</t>
  </si>
  <si>
    <t>crossette jaune</t>
  </si>
  <si>
    <t>2 anneaux</t>
  </si>
  <si>
    <t>3 anneaux</t>
  </si>
  <si>
    <t>queue de cheval or</t>
  </si>
  <si>
    <t>comètes argent</t>
  </si>
  <si>
    <t>comètes citron</t>
  </si>
  <si>
    <t>comètes or</t>
  </si>
  <si>
    <t>chandelle_25mm</t>
  </si>
  <si>
    <t>chandelle_40mm</t>
  </si>
  <si>
    <t>bombe_200mm</t>
  </si>
  <si>
    <t>multicolore</t>
  </si>
  <si>
    <t>chandelle_30mm</t>
  </si>
  <si>
    <t>chandelle_50mm</t>
  </si>
  <si>
    <t>botte_de_chandelles</t>
  </si>
  <si>
    <t>mono_coup_30mm</t>
  </si>
  <si>
    <t xml:space="preserve">Prix total : </t>
  </si>
  <si>
    <t>euros</t>
  </si>
  <si>
    <t>I</t>
  </si>
  <si>
    <t>\ /</t>
  </si>
  <si>
    <t xml:space="preserve"> I </t>
  </si>
  <si>
    <t>\  /</t>
  </si>
  <si>
    <t>\</t>
  </si>
  <si>
    <t>/</t>
  </si>
  <si>
    <t>X</t>
  </si>
  <si>
    <t>caisse de 10 b 50 mm</t>
  </si>
  <si>
    <t>envolée de 5 b 50 mm</t>
  </si>
  <si>
    <t>Mortiers UNI 50 mm</t>
  </si>
  <si>
    <t>Mortiers UNI 75 mm</t>
  </si>
  <si>
    <t>caisse de 5 b 75 mm</t>
  </si>
  <si>
    <t>caisse de 10 b 75 mm</t>
  </si>
  <si>
    <t>envolée de 3 b 75 mm</t>
  </si>
  <si>
    <t>16 cps  25 mm bancastars bleu  UP</t>
  </si>
  <si>
    <t>16 cps  25 mm titawhirl ass UP</t>
  </si>
  <si>
    <t>16 cps  25 mm titawhirl violet UP</t>
  </si>
  <si>
    <t>16 cps  25 mm titawhirl rouge UP</t>
  </si>
  <si>
    <t>300 cps 25 mm crazy sifflets jw31</t>
  </si>
  <si>
    <t>160 cps 12 mm révolution jw4086</t>
  </si>
  <si>
    <t xml:space="preserve">16 cps 19 mm mars jw07 </t>
  </si>
  <si>
    <t>25 cps 20 mm uran jw04</t>
  </si>
  <si>
    <t>25 cps 20 mm pluton jw05</t>
  </si>
  <si>
    <t>25 cps 23 mm wenus jw08</t>
  </si>
  <si>
    <t>19 cps 25 mm imagine jw12</t>
  </si>
  <si>
    <t>poids pyro</t>
  </si>
  <si>
    <t>anneau bleu</t>
  </si>
  <si>
    <t xml:space="preserve">crossette étoilée rouge </t>
  </si>
  <si>
    <t xml:space="preserve">crossette étoilée verte </t>
  </si>
  <si>
    <t>crossette orange</t>
  </si>
  <si>
    <t>red special strobe</t>
  </si>
  <si>
    <t>sphérique magnésium jaune</t>
  </si>
  <si>
    <t>design "fleur"</t>
  </si>
  <si>
    <t>exquis cœur</t>
  </si>
  <si>
    <t>strobo blanc</t>
  </si>
  <si>
    <t>strobo vert</t>
  </si>
  <si>
    <t>fleur éphémère</t>
  </si>
  <si>
    <t>fleur jaune</t>
  </si>
  <si>
    <t>jaune et bleu</t>
  </si>
  <si>
    <t>pluie scintillante</t>
  </si>
  <si>
    <t>vert et rouge</t>
  </si>
  <si>
    <t>bouquet dragonaire</t>
  </si>
  <si>
    <t>kamuro</t>
  </si>
  <si>
    <t>sphérique magnésium bleu, tronc blanc</t>
  </si>
  <si>
    <t>sphérique palmier argent, tronc blanc</t>
  </si>
  <si>
    <t>sphérique palmier or, tronc palmier or</t>
  </si>
  <si>
    <t>chandelle_20mm</t>
  </si>
  <si>
    <t>comètes blanches zara</t>
  </si>
  <si>
    <t>comètes bleues</t>
  </si>
  <si>
    <t>comètes jaunes</t>
  </si>
  <si>
    <t>comètes orange</t>
  </si>
  <si>
    <t>comètes pluie d'étoiles rouge</t>
  </si>
  <si>
    <t>comètes pluie d'étoiles verte</t>
  </si>
  <si>
    <t>comètes rouges</t>
  </si>
  <si>
    <t>comètes vertes</t>
  </si>
  <si>
    <t>crossettes bleues</t>
  </si>
  <si>
    <t>crossettes craquelantes</t>
  </si>
  <si>
    <t xml:space="preserve">crossettes jaunes </t>
  </si>
  <si>
    <t xml:space="preserve">crossettes rouges </t>
  </si>
  <si>
    <t>crossettes vertes</t>
  </si>
  <si>
    <t>chandelle_45mm</t>
  </si>
  <si>
    <t xml:space="preserve">serpentins foizons </t>
  </si>
  <si>
    <t>108 coups parade pyrotechnique</t>
  </si>
  <si>
    <t>compact_divers</t>
  </si>
  <si>
    <t>gerbes clignotante argent</t>
  </si>
  <si>
    <t>torsade rouge et cligno</t>
  </si>
  <si>
    <t xml:space="preserve">crossettes or et traçantes </t>
  </si>
  <si>
    <t xml:space="preserve">sifflements tintouin </t>
  </si>
  <si>
    <t>pôt à feu bleu CH</t>
  </si>
  <si>
    <t>pôt à feu argent clignotant CH</t>
  </si>
  <si>
    <t>pôt à feu or CH</t>
  </si>
  <si>
    <t>compact_19cps_30mm</t>
  </si>
  <si>
    <t>compact_21cps_30mm</t>
  </si>
  <si>
    <t>compact_36cps_30mm</t>
  </si>
  <si>
    <t>compact_49cps_30mm</t>
  </si>
  <si>
    <t>pyroshow</t>
  </si>
  <si>
    <t>rangée_30mm</t>
  </si>
  <si>
    <t>fleurs bleues et palme centrale</t>
  </si>
  <si>
    <t>fleurs or pétillantes</t>
  </si>
  <si>
    <t>fleurs violets et palme centrale</t>
  </si>
  <si>
    <t>fleurs verts, violets avec ascension bleue</t>
  </si>
  <si>
    <t xml:space="preserve">bouquet fleur bleu azur </t>
  </si>
  <si>
    <t xml:space="preserve">bouquet fleur bonheur </t>
  </si>
  <si>
    <t xml:space="preserve">bouquet fleur cocotier argent </t>
  </si>
  <si>
    <t xml:space="preserve">bouquet fleur multicolore </t>
  </si>
  <si>
    <t xml:space="preserve">bouquet fleur oulala </t>
  </si>
  <si>
    <t>19 cps Z pôt à feu rge/ rge cligno  jw1020</t>
  </si>
  <si>
    <t>19 cps Z pôt à feu bleu/ or  jw1021</t>
  </si>
  <si>
    <t>2 x 7 cps dieura</t>
  </si>
  <si>
    <t xml:space="preserve">13 cps pots à feu rainbow </t>
  </si>
  <si>
    <t xml:space="preserve">7 cps argent et pot à feu rouge clignotant </t>
  </si>
  <si>
    <t xml:space="preserve">7 cps clignotantes rouges et pot à feu bleu </t>
  </si>
  <si>
    <t xml:space="preserve">7 cps or clignotant et pot à feu vert clignotant </t>
  </si>
  <si>
    <t xml:space="preserve">13 cps rouge et pot à feu bleu </t>
  </si>
  <si>
    <t xml:space="preserve">13 cps  violet et  pot à feu vert </t>
  </si>
  <si>
    <t>TRIOPACK crossette verte avec trainée</t>
  </si>
  <si>
    <t>TRIOPACK  unicolore rouge</t>
  </si>
  <si>
    <t xml:space="preserve">TRIOPACK unicolore vert </t>
  </si>
  <si>
    <t>TRIOPACK unicolore violet</t>
  </si>
  <si>
    <t>PYROVENTYS volcan et bouquet argent et rouge</t>
  </si>
  <si>
    <t xml:space="preserve">PYROVENTYS volcan et bouquet or et bleu </t>
  </si>
  <si>
    <t>PYROVENTYS doudou rge et vert</t>
  </si>
  <si>
    <t>bonheur (cross violet et citron)</t>
  </si>
  <si>
    <t>doudou (vert et rouge)</t>
  </si>
  <si>
    <t>bouquet fleur argent (dieura)</t>
  </si>
  <si>
    <t>Pyroventail croustillant multicolore</t>
  </si>
  <si>
    <t>Pyroventail pluie d'étoiles rouges et perles bleues</t>
  </si>
  <si>
    <t xml:space="preserve">Pyroventail  argent craquant </t>
  </si>
  <si>
    <t xml:space="preserve">Pyroventail  bleu azur </t>
  </si>
  <si>
    <t xml:space="preserve">Pyroventail  dieu râ </t>
  </si>
  <si>
    <t xml:space="preserve">Pyroventail  fleurs coloris assortis </t>
  </si>
  <si>
    <t xml:space="preserve">Pyroventail  fleurs craquelantes </t>
  </si>
  <si>
    <t>Pyroventail  couronnement royal ( ola craq )</t>
  </si>
  <si>
    <t>Pyroventail  finition or ( or / coul )</t>
  </si>
  <si>
    <t>Pyroventail  flambée dorée (doudou)</t>
  </si>
  <si>
    <t>Pyroventail  filament éblouissant</t>
  </si>
  <si>
    <t>Pyroventail  filament vert</t>
  </si>
  <si>
    <t>Pyroventail  filament multico</t>
  </si>
  <si>
    <t>Pyroventail  lum or (queue or )</t>
  </si>
  <si>
    <t>Pyroventail  lum or ( G or cligno )</t>
  </si>
  <si>
    <t>Pyroventail  lum rouge ( G rge cligno )</t>
  </si>
  <si>
    <t>Pyroventail  rouge ondulant ( cross)</t>
  </si>
  <si>
    <t>Pyroventail  fleurs coloris assortis ( bleu / blanc / rouge )</t>
  </si>
  <si>
    <t>Pyroventail  finition or ( ola com )</t>
  </si>
  <si>
    <t>Pyroventail  argent craquant  (détos)</t>
  </si>
  <si>
    <t xml:space="preserve">Pyroventail  incorrigible rouges </t>
  </si>
  <si>
    <t xml:space="preserve">Pyroventail  incorrigible vertes </t>
  </si>
  <si>
    <t>Pyroventail  incorrigible argent</t>
  </si>
  <si>
    <r>
      <t xml:space="preserve">coffret de 4 compacts </t>
    </r>
    <r>
      <rPr>
        <b/>
        <sz val="10"/>
        <rFont val="Arial"/>
        <family val="2"/>
      </rPr>
      <t>1 ALL</t>
    </r>
  </si>
  <si>
    <r>
      <t>coffret de 4 compacts 2</t>
    </r>
    <r>
      <rPr>
        <b/>
        <sz val="10"/>
        <rFont val="Arial"/>
        <family val="2"/>
      </rPr>
      <t xml:space="preserve"> ALL</t>
    </r>
  </si>
  <si>
    <r>
      <t>coffret de 4 compacts 4</t>
    </r>
    <r>
      <rPr>
        <b/>
        <sz val="10"/>
        <rFont val="Arial"/>
        <family val="2"/>
      </rPr>
      <t xml:space="preserve"> ALL</t>
    </r>
  </si>
  <si>
    <t>3 x 5 cps 25 mm assorted titawhirl  UP</t>
  </si>
  <si>
    <t>3 x 5 cps 25 mm assorted bombette  UP</t>
  </si>
  <si>
    <t>3 x 5 cps 25 mm bombette craquant  UP</t>
  </si>
  <si>
    <t>16 cps  25 mm bancastars assortis  UP</t>
  </si>
  <si>
    <t>bleu + jaune tremo PIRICO</t>
  </si>
  <si>
    <t>vert + crépitant PIRICO</t>
  </si>
  <si>
    <t>2 niveaux rge et bleu PIRICO</t>
  </si>
  <si>
    <t>pôt à feu vert PIRICO</t>
  </si>
  <si>
    <t>pôt à feu orange PIRICO</t>
  </si>
  <si>
    <t>pôt à feu vert/ snake PIRICO</t>
  </si>
  <si>
    <t>pôt à feu rose cligno / palm ZARA</t>
  </si>
  <si>
    <t>pôt à feu vert / palm ZARA</t>
  </si>
  <si>
    <t>pôt à feu violet / palm ZARA</t>
  </si>
  <si>
    <t>pôt à feu bleu /rouge ZARA ( retombé)</t>
  </si>
  <si>
    <t>pôt à feu mag multicolore ZARA</t>
  </si>
  <si>
    <t>trainée rouge ZARA</t>
  </si>
  <si>
    <t>19 cps 30 mm Pine craq jw28</t>
  </si>
  <si>
    <t>36 cps 25 mm episode XIII jw6011</t>
  </si>
  <si>
    <t>100 cps 20 mm nemezis jw2026</t>
  </si>
  <si>
    <t>comètes or pointe citron zara</t>
  </si>
  <si>
    <t xml:space="preserve">comètes frissonnant or craq  zara </t>
  </si>
  <si>
    <t>35 cps 25 mm exclusive collection trio jw2000</t>
  </si>
  <si>
    <t>25 cps 30 mm bqt craquant jw59</t>
  </si>
  <si>
    <t>25 cps 30 mm bqt cligno jw56</t>
  </si>
  <si>
    <t>100 cps 25 mm master jw416</t>
  </si>
  <si>
    <t>80 cps 20 mm com rouge / craq jw2880</t>
  </si>
  <si>
    <t>35 cps 25 mm Hot stars ola bqt DP0020</t>
  </si>
  <si>
    <t>50 cps 30 mm serpentins / vert cligno jw80</t>
  </si>
  <si>
    <t>25 cps 30 mm malachit filament jw4059</t>
  </si>
  <si>
    <t>NAUTIQUE 30 mm Flamme ROUGE</t>
  </si>
  <si>
    <t>NAUTIQUE 30 mm Flamme BLANCHE</t>
  </si>
  <si>
    <t xml:space="preserve">NAUTIQUE 30 mm provencal argent </t>
  </si>
  <si>
    <t xml:space="preserve">100 cps 30mm DUO volcan et bouquet </t>
  </si>
  <si>
    <t>100 cps 30mm OLA bleu et or</t>
  </si>
  <si>
    <t xml:space="preserve">100 cps 30mm OLA pluie blanche clignotante </t>
  </si>
  <si>
    <t>65 cps 30mm OLA gerbe frisson et bleu</t>
  </si>
  <si>
    <t>100 cps 20 mm Symphonie sifflet</t>
  </si>
  <si>
    <t>36 cps 50 mm papillon vert/ rouge JW7003</t>
  </si>
  <si>
    <t>64 cps 37mm  Queue  blanc clignotant  JW7002</t>
  </si>
  <si>
    <t xml:space="preserve">100 cps 30 mm ola dieura </t>
  </si>
  <si>
    <t>100 cps 30 mm onduline arg craquant</t>
  </si>
  <si>
    <t xml:space="preserve">100 cps 30 mm onduline arg/violet </t>
  </si>
  <si>
    <t>96 cps 30mm  ola cross craquelante JW2112</t>
  </si>
  <si>
    <t>300 cps 20 mm craq et sifflet JW7004</t>
  </si>
  <si>
    <t>182 cps 19 mm cross violet /citron JW4446</t>
  </si>
  <si>
    <t>114 cps 30mm variantes de tir JW6366</t>
  </si>
  <si>
    <t>120 cps 30mm ola dieu râ craquelant  JW6003</t>
  </si>
  <si>
    <t>100 cps 30mm ola doudou bleu et argent  JW447</t>
  </si>
  <si>
    <t>5 serpentins /pôt à feu rge cligno UP</t>
  </si>
  <si>
    <t>5 serpentins /pôt à feu vert cligno UP</t>
  </si>
  <si>
    <t>9 serpentins / com bleu UP</t>
  </si>
  <si>
    <t>9 serpentins / com violet UP</t>
  </si>
  <si>
    <t>13 cps pôt à feu / détos jw1019</t>
  </si>
  <si>
    <t>13 cps pôt à feu or  jw1000</t>
  </si>
  <si>
    <t>13 cps pôt à feu bleu / or  jw1018</t>
  </si>
  <si>
    <t>3 Coul à chgt   2015</t>
  </si>
  <si>
    <t>Bouquet  bleu + Palme</t>
  </si>
  <si>
    <t>Bouquet  jaune + Palme</t>
  </si>
  <si>
    <t>Bouquet  orange + Palme</t>
  </si>
  <si>
    <t>Bouquet  vert + Palme</t>
  </si>
  <si>
    <t>Bouquet  violet + Palme</t>
  </si>
  <si>
    <t xml:space="preserve">or et bleu </t>
  </si>
  <si>
    <t>or et vert</t>
  </si>
  <si>
    <t>saule pleureur clig</t>
  </si>
  <si>
    <t>Pluie vert cligno + trainée verte</t>
  </si>
  <si>
    <t>Pluie rouge cligno + trainée verte</t>
  </si>
  <si>
    <t>Pluie d'or + traine d'or</t>
  </si>
  <si>
    <t>Z/sph araig paillete or et bleu</t>
  </si>
  <si>
    <t>I/  tronc palm kamuro</t>
  </si>
  <si>
    <t xml:space="preserve">13 cps Ola  argent / rouge et pot à feu bleu </t>
  </si>
  <si>
    <t xml:space="preserve">13 cps Ola  argent / vert et pot à feu vert clignotant </t>
  </si>
  <si>
    <t xml:space="preserve">13 cps Ola  or / bleu et pot à feu blanc clignotant </t>
  </si>
  <si>
    <t xml:space="preserve">13 cps serpentins et vert clignotant </t>
  </si>
  <si>
    <t>4 x 7 cps pôt à feu 3 niveaux / détos</t>
  </si>
  <si>
    <t>2 x 13 cps titanium salute / tail</t>
  </si>
  <si>
    <t xml:space="preserve">TRIOPACK bicolore blanc clignotant et étoiles rouges </t>
  </si>
  <si>
    <t xml:space="preserve">TRIOPACK bicolore bleu et jaunes </t>
  </si>
  <si>
    <t xml:space="preserve">TRIOPACK  bicolore vert clignotant et violettes </t>
  </si>
  <si>
    <t>TRIOPACK bouquet marodeur et craquelant</t>
  </si>
  <si>
    <t>TRIOPACK bouquet pluie d'or / pot à feu or</t>
  </si>
  <si>
    <t xml:space="preserve">TRIOPACK caméléon bleu à rouge </t>
  </si>
  <si>
    <t xml:space="preserve">TRIOPACK  cocardien bleu, blanc, rouge </t>
  </si>
  <si>
    <t>TRIOPACK crossette craquelante / pot à feu craquelant</t>
  </si>
  <si>
    <t xml:space="preserve">TRIOPACK crossette paillette argentée </t>
  </si>
  <si>
    <t xml:space="preserve">TRIOPACK  frisson de couleurs et pot à feu </t>
  </si>
  <si>
    <t>TRIOPACK multicolore  / pot à feu blanc clignotant</t>
  </si>
  <si>
    <t>TRIOPACK pluie d'argent / pot à feu argent</t>
  </si>
  <si>
    <t xml:space="preserve">TRIOPACK  plume blanche clignotante </t>
  </si>
  <si>
    <t xml:space="preserve">TRIOPACK  plume d'or </t>
  </si>
  <si>
    <t>mono_coup_20mm</t>
  </si>
  <si>
    <t>pôt à feu mag rouge ATPM</t>
  </si>
  <si>
    <t>pôt à feu mag vert ATPM</t>
  </si>
  <si>
    <t>pôt à feu mag arg/rouge ATPM</t>
  </si>
  <si>
    <t>pôt à feu mag bleu/jaune ATPM</t>
  </si>
  <si>
    <t>pôt à feu mag jaune ATPM</t>
  </si>
  <si>
    <t>pôt à feu mag orange ATPM</t>
  </si>
  <si>
    <t>pôt à feu  or scint ATPM</t>
  </si>
  <si>
    <t>pôt à feu  blanc scint ATPM</t>
  </si>
  <si>
    <t>1 départ traçant or ATPM</t>
  </si>
  <si>
    <t>1 départ traçant argent ATPM</t>
  </si>
  <si>
    <t>com plamier or / bleu ZARA</t>
  </si>
  <si>
    <t>com 2 coul rose cligno ZARA</t>
  </si>
  <si>
    <t>com cracker ZARA</t>
  </si>
  <si>
    <t>flash rouge ZARA</t>
  </si>
  <si>
    <t>flash vert ZARA</t>
  </si>
  <si>
    <t>pôt à feu vert cligno ZARA</t>
  </si>
  <si>
    <t>pôt à feu bleu (écriture) ZARA</t>
  </si>
  <si>
    <t>pôt à feu rouge (écriture) ZARA</t>
  </si>
  <si>
    <t>pôt à feu vert cligno UP</t>
  </si>
  <si>
    <t>fushia + or PIRICO</t>
  </si>
  <si>
    <t>Z/cyl  marron d'air titan</t>
  </si>
  <si>
    <t>Z/cyl C. et miaulant</t>
  </si>
  <si>
    <t>Z/cyl C. ronfleurs</t>
  </si>
  <si>
    <t>Z/cyl coul sifflets  titan</t>
  </si>
  <si>
    <t>Z/cyl neige titanium</t>
  </si>
  <si>
    <t>PAR/Sifflet + blanc cligno</t>
  </si>
  <si>
    <t>B/PAF fumée bleue</t>
  </si>
  <si>
    <t>B/PAF fumée orange</t>
  </si>
  <si>
    <t>1/ Pot à feu ø 100  cracker bleu</t>
  </si>
  <si>
    <t>1/ Pot à feu ø 100 pastel multicolore</t>
  </si>
  <si>
    <t>Phénomène multicolore</t>
  </si>
  <si>
    <t>Fleur  bleu</t>
  </si>
  <si>
    <t>Fleur rouge</t>
  </si>
  <si>
    <t>Fleur  vert</t>
  </si>
  <si>
    <t>Fleur  jaune</t>
  </si>
  <si>
    <t>Fleur  violet</t>
  </si>
  <si>
    <t>trainée verte ZARA</t>
  </si>
  <si>
    <t>com cascade blanche ZARA</t>
  </si>
  <si>
    <t>étoiles filantes ZARA</t>
  </si>
  <si>
    <t>pôt à feu sifflet ZARA</t>
  </si>
  <si>
    <t>pôt à feu cligno blanc ZARA</t>
  </si>
  <si>
    <t>pôt à feu trace blanc et tir ZARA</t>
  </si>
  <si>
    <t>bombette mag bleu ZARA</t>
  </si>
  <si>
    <t>bombette mag violet ZARA</t>
  </si>
  <si>
    <t>bombette mag jaune ZARA</t>
  </si>
  <si>
    <t>bombette mag rouge ZARA</t>
  </si>
  <si>
    <t>bombette mag vert ZARA</t>
  </si>
  <si>
    <t>pôt à feu mag rouge ZARA</t>
  </si>
  <si>
    <t>Fontaine_jet</t>
  </si>
  <si>
    <t>bengale_lance_décor</t>
  </si>
  <si>
    <t>lance décor cligno blanc ZARA</t>
  </si>
  <si>
    <t>Lance de décor argent 9 mm UP</t>
  </si>
  <si>
    <t>Lance de décor bleu 9 mm UP</t>
  </si>
  <si>
    <t>Lance de décor jaune 9 mm UP</t>
  </si>
  <si>
    <t>Lance de décor rouge 9 mm UP</t>
  </si>
  <si>
    <t>Lance de décor vert 9 mm UP</t>
  </si>
  <si>
    <t>Lance de décor violet 9 mm UP</t>
  </si>
  <si>
    <t>Bengale rouge 1 min</t>
  </si>
  <si>
    <t>Bengale strob blanc 1 min</t>
  </si>
  <si>
    <t>Bengale strob blanc 2 min</t>
  </si>
  <si>
    <t>Bengale vert 1 min</t>
  </si>
  <si>
    <t>or et coul Ass</t>
  </si>
  <si>
    <t>crossette Ass</t>
  </si>
  <si>
    <t>color Ass ( série )</t>
  </si>
  <si>
    <t>color Ass + trainée ( série )</t>
  </si>
  <si>
    <t>bouquet et palme Ass</t>
  </si>
  <si>
    <t>filament Ass</t>
  </si>
  <si>
    <t>anneau Ass</t>
  </si>
  <si>
    <t>motifs Ass</t>
  </si>
  <si>
    <t>pastel citron</t>
  </si>
  <si>
    <t>pastel orange</t>
  </si>
  <si>
    <t>pastel mauve</t>
  </si>
  <si>
    <t>Planète  bleu</t>
  </si>
  <si>
    <t>Planète rouge</t>
  </si>
  <si>
    <t>Planète  vert</t>
  </si>
  <si>
    <t>Planète  jaune</t>
  </si>
  <si>
    <t>Planète violet</t>
  </si>
  <si>
    <t>Planète  multicolore</t>
  </si>
  <si>
    <t>Phénomène  bleu</t>
  </si>
  <si>
    <t>Phénomène rouge</t>
  </si>
  <si>
    <t>Phénomène vert</t>
  </si>
  <si>
    <t>Phénomène jaune</t>
  </si>
  <si>
    <t>Phénomène violet</t>
  </si>
  <si>
    <t>Phénomène  bleu + Trainée</t>
  </si>
  <si>
    <t>Phénomène rouge + Trainée</t>
  </si>
  <si>
    <t>Phénomène vert + Trainée</t>
  </si>
  <si>
    <t>Phénomène jaune + Trainée</t>
  </si>
  <si>
    <t>Phénomène violet + Trainée</t>
  </si>
  <si>
    <t>Phénomène multicolore + Trainée</t>
  </si>
  <si>
    <t>Z/sph mag bleu</t>
  </si>
  <si>
    <t>Z/sph mag jaune</t>
  </si>
  <si>
    <t>Z/sph mag rouge</t>
  </si>
  <si>
    <t>Z/sph mag verte</t>
  </si>
  <si>
    <t>Z/sph mag violette</t>
  </si>
  <si>
    <t>BQT Bicolore jaune et bleu</t>
  </si>
  <si>
    <t>fabuleuse bleue*</t>
  </si>
  <si>
    <t>1/Multidétos</t>
  </si>
  <si>
    <t>1/ Rélampagos blancs</t>
  </si>
  <si>
    <t>PAR/papillons vert</t>
  </si>
  <si>
    <t>PAR/violet(viol+vert+clig)</t>
  </si>
  <si>
    <t>Z/cyl couleur et miaulants</t>
  </si>
  <si>
    <t xml:space="preserve">Z/sph Méduse </t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</si>
  <si>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Crossette rouge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</si>
  <si>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Crossette jaune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</si>
  <si>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Crossette vert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</si>
  <si>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Crossette violet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</si>
  <si>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bleu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</si>
  <si>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argent</t>
    </r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</si>
  <si>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rouge</t>
    </r>
  </si>
  <si>
    <t>coconut argent + trainée 2015</t>
  </si>
  <si>
    <t>Pluie d'argent + trainée</t>
  </si>
  <si>
    <t>Z/sph araig casc blanche</t>
  </si>
  <si>
    <t>Z/sph cascade blanche</t>
  </si>
  <si>
    <t>bicolore bleu et cligno blanc</t>
  </si>
  <si>
    <t>bicolore violet et cligno vert</t>
  </si>
  <si>
    <t>Evolution bleu à rouge cligno</t>
  </si>
  <si>
    <t>Bicolore rouge et clignotant blanc</t>
  </si>
  <si>
    <t xml:space="preserve">rouge clignotant </t>
  </si>
  <si>
    <t>red strobe special</t>
  </si>
  <si>
    <t>color strobe special</t>
  </si>
  <si>
    <t>strobo argent</t>
  </si>
  <si>
    <t>strobo muticolore</t>
  </si>
  <si>
    <t>Z/sph mag ROSE CLIGNOTANT</t>
  </si>
  <si>
    <t>clignotante et craquelante + Trainée</t>
  </si>
  <si>
    <t>clignotante et craquelante JCO</t>
  </si>
  <si>
    <t>clignotante et craquelante 2015</t>
  </si>
  <si>
    <t>crossette vert</t>
  </si>
  <si>
    <t>Filament  rouge</t>
  </si>
  <si>
    <t>Filament  vert</t>
  </si>
  <si>
    <t>Filament  rouge et vert</t>
  </si>
  <si>
    <t>Filament  blanc clig</t>
  </si>
  <si>
    <t>queue de cheval blanc clig</t>
  </si>
  <si>
    <t>Sourire 2016</t>
  </si>
  <si>
    <t>anneau bleu et jaune</t>
  </si>
  <si>
    <t xml:space="preserve">anneau argent </t>
  </si>
  <si>
    <t xml:space="preserve">anneau bleu </t>
  </si>
  <si>
    <t xml:space="preserve">bqt rouge &amp; bleu anneau arg </t>
  </si>
  <si>
    <t>bqt vert &amp; violet + fleur anneau</t>
  </si>
  <si>
    <t>fleur anneau &amp; cœur bleu</t>
  </si>
  <si>
    <t>anneau argent &amp; cœur clig rouge</t>
  </si>
  <si>
    <t>Cylindrique Chine PAF clig or et bleu</t>
  </si>
  <si>
    <t>Cylindrique Chine PAF pous d'or et bleu</t>
  </si>
  <si>
    <t>Cylindrique Chine PAF BLANC ARG</t>
  </si>
  <si>
    <t>Cylindrique Chine PAF bleu</t>
  </si>
  <si>
    <t>Cylindrique Chine PAF Multicolore</t>
  </si>
  <si>
    <t>Cylindrique Chine PAF jaune</t>
  </si>
  <si>
    <t>Cylindrique Chine PAF rouge</t>
  </si>
  <si>
    <t>Cylindrique Chine PAF vert</t>
  </si>
  <si>
    <t>Cylindrique Chine PAF multidétos</t>
  </si>
  <si>
    <t>Cylindrique Chine PAF CRAQ</t>
  </si>
  <si>
    <t>Cylindrique Chine PAF OR</t>
  </si>
  <si>
    <t>Z/cyl volcan frissonnant or</t>
  </si>
  <si>
    <t>Z/cyl volcan multicolor</t>
  </si>
  <si>
    <t>Z/cyl volcan rouge mag</t>
  </si>
  <si>
    <t>Z/cyl volcan 2 coul jaune et violet</t>
  </si>
  <si>
    <r>
      <rPr>
        <sz val="10"/>
        <color indexed="8"/>
        <rFont val="Calibri"/>
        <family val="2"/>
      </rPr>
      <t>Cylindrique</t>
    </r>
    <r>
      <rPr>
        <b/>
        <sz val="10"/>
        <color indexed="8"/>
        <rFont val="Calibri"/>
        <family val="2"/>
      </rPr>
      <t xml:space="preserve"> Chine coul et détos</t>
    </r>
  </si>
  <si>
    <r>
      <rPr>
        <sz val="10"/>
        <color indexed="8"/>
        <rFont val="Calibri"/>
        <family val="2"/>
      </rPr>
      <t>Cylindrique</t>
    </r>
    <r>
      <rPr>
        <b/>
        <sz val="10"/>
        <color indexed="8"/>
        <rFont val="Calibri"/>
        <family val="2"/>
      </rPr>
      <t xml:space="preserve"> Chine rouge et sifflets</t>
    </r>
  </si>
  <si>
    <r>
      <rPr>
        <sz val="10"/>
        <color indexed="8"/>
        <rFont val="Calibri"/>
        <family val="2"/>
      </rPr>
      <t>Cylindrique</t>
    </r>
    <r>
      <rPr>
        <b/>
        <sz val="10"/>
        <color indexed="8"/>
        <rFont val="Calibri"/>
        <family val="2"/>
      </rPr>
      <t xml:space="preserve"> Chine multidétos</t>
    </r>
  </si>
  <si>
    <t>Filament Craq sinomax</t>
  </si>
  <si>
    <t>etoile filante argent (doudou)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</si>
  <si>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Papillon et bleu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</si>
  <si>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Papillon et rouge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</si>
  <si>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relampagos flashes rouges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</si>
  <si>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</t>
    </r>
    <r>
      <rPr>
        <b/>
        <sz val="11"/>
        <color indexed="10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8 marrons titan  30 mm </t>
    </r>
  </si>
  <si>
    <r>
      <rPr>
        <b/>
        <sz val="11"/>
        <color indexed="8"/>
        <rFont val="Calibri"/>
        <family val="2"/>
      </rPr>
      <t>ZARA</t>
    </r>
    <r>
      <rPr>
        <b/>
        <sz val="11"/>
        <color indexed="10"/>
        <rFont val="Calibri"/>
        <family val="2"/>
      </rPr>
      <t xml:space="preserve"> </t>
    </r>
    <r>
      <rPr>
        <b/>
        <sz val="11"/>
        <color indexed="8"/>
        <rFont val="Calibri"/>
        <family val="2"/>
      </rPr>
      <t>PAF</t>
    </r>
    <r>
      <rPr>
        <sz val="11"/>
        <color indexed="8"/>
        <rFont val="Calibri"/>
        <family val="2"/>
      </rPr>
      <t xml:space="preserve"> 8 BOMBETTES 45 mm argent 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</si>
  <si>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bleu et rouge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</si>
  <si>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rouge et bleu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</si>
  <si>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rose clig</t>
    </r>
  </si>
  <si>
    <t>Dragonnaire et mosaïque rubis</t>
  </si>
  <si>
    <t>4 Effets</t>
  </si>
  <si>
    <t>Z/sph mag vert</t>
  </si>
  <si>
    <t>Z/sph mag violet</t>
  </si>
  <si>
    <t>BQT Bicolore violet  et argent</t>
  </si>
  <si>
    <t>Phénomène multicolore   2015</t>
  </si>
  <si>
    <t>Z/sph Tronc + bqt tricolore</t>
  </si>
  <si>
    <t>1/ITAL SPH  multicolore</t>
  </si>
  <si>
    <t>or et bleu</t>
  </si>
  <si>
    <t>Pluie cligno argent + Trainée</t>
  </si>
  <si>
    <t>Pluie d'or  + trainée or</t>
  </si>
  <si>
    <t>Igual/  T palmier kamu cour kamuro</t>
  </si>
  <si>
    <t>Pluie d'argent  + trainée argent</t>
  </si>
  <si>
    <t>Violette et plumes d'argent</t>
  </si>
  <si>
    <t>pastel bleu &amp; cœur clignotant</t>
  </si>
  <si>
    <t>pastel mauve &amp; cœur clignotant</t>
  </si>
  <si>
    <t>pastel orange &amp; cœur clignotant</t>
  </si>
  <si>
    <t>pastel rouge &amp; cœur clignotant</t>
  </si>
  <si>
    <t>color  special strobe</t>
  </si>
  <si>
    <t>Nacre rouge</t>
  </si>
  <si>
    <t>Nacre vert</t>
  </si>
  <si>
    <t>Nacre blanc</t>
  </si>
  <si>
    <t>corolle de perles nacrées</t>
  </si>
  <si>
    <t>Z/sph Cligno Rose</t>
  </si>
  <si>
    <t>crossette violet</t>
  </si>
  <si>
    <t>crossette violet et craq</t>
  </si>
  <si>
    <t>crossette rouge et craq</t>
  </si>
  <si>
    <t>crossette rouge et cœur craq 2015</t>
  </si>
  <si>
    <t>Corolle blanc cligno et fleurs rouges</t>
  </si>
  <si>
    <t>Corolle rouge cligno et fleurs blanches</t>
  </si>
  <si>
    <t>Corolle bleu azur et fleurs rouges</t>
  </si>
  <si>
    <t>Z/crossette arg Craq</t>
  </si>
  <si>
    <t>Filament  bleu</t>
  </si>
  <si>
    <t>Filament  argent</t>
  </si>
  <si>
    <t>Filament  Craq Sinomax</t>
  </si>
  <si>
    <t>queue de cheval argent</t>
  </si>
  <si>
    <t>INCORRIGIBLE /cross jaune craquant(jau)</t>
  </si>
  <si>
    <t>INCORRIGIBLE/cross rouge craquant (jau)</t>
  </si>
  <si>
    <t>DOUDOU Multicolore (jau)</t>
  </si>
  <si>
    <t>Couronne fleur (Trèfle)</t>
  </si>
  <si>
    <t>sourire</t>
  </si>
  <si>
    <t>fleur de lilas et soleil d'or</t>
  </si>
  <si>
    <t>Planète en 3D cocardien</t>
  </si>
  <si>
    <t>3 coul chgt JCO (COCARDIEN)</t>
  </si>
  <si>
    <t>Planète en 3D vert, violet et or</t>
  </si>
  <si>
    <t>Nœud -papillon</t>
  </si>
  <si>
    <t>Méduse aérienne bleu et craq  en 3D</t>
  </si>
  <si>
    <t>Cylindrique Ramdam éblouisant</t>
  </si>
  <si>
    <t>Cylindrique Fleur Exotique en 3D</t>
  </si>
  <si>
    <t>Cylindrique Médaillon et fleurs du dragon</t>
  </si>
  <si>
    <t>Cylindrique Sublime étoile en 3D</t>
  </si>
  <si>
    <t>JCOPACK Bicolore orange violet et vert clig</t>
  </si>
  <si>
    <t xml:space="preserve">JCOPACK clignoteur dahlia de coul </t>
  </si>
  <si>
    <t>JCOPACK Tapageur détos</t>
  </si>
  <si>
    <t>Pyroventail  petit papier</t>
  </si>
  <si>
    <t>100 cps 30mm  sifflet</t>
  </si>
  <si>
    <t>Comp fumigène jour bleu + détos 35 cps</t>
  </si>
  <si>
    <t>Comp fumigène jour rouge + détos 35 cps</t>
  </si>
  <si>
    <t>Comp fumigène jour vert + détos 35 cps</t>
  </si>
  <si>
    <t>Barrage 6 Asc argent clig et comète de coul</t>
  </si>
  <si>
    <t>4 Délicate verte</t>
  </si>
  <si>
    <t>4 Délicate argent</t>
  </si>
  <si>
    <t>4 Délicate jaune</t>
  </si>
  <si>
    <r>
      <rPr>
        <b/>
        <sz val="11"/>
        <color indexed="8"/>
        <rFont val="Calibri"/>
        <family val="2"/>
      </rPr>
      <t xml:space="preserve">Chine </t>
    </r>
    <r>
      <rPr>
        <sz val="11"/>
        <color indexed="8"/>
        <rFont val="Calibri"/>
        <family val="2"/>
      </rPr>
      <t>PAF</t>
    </r>
    <r>
      <rPr>
        <b/>
        <sz val="11"/>
        <color indexed="8"/>
        <rFont val="Calibri"/>
        <family val="2"/>
      </rPr>
      <t xml:space="preserve"> </t>
    </r>
    <r>
      <rPr>
        <sz val="11"/>
        <color indexed="8"/>
        <rFont val="Calibri"/>
        <family val="2"/>
      </rPr>
      <t xml:space="preserve"> rolling</t>
    </r>
  </si>
  <si>
    <t>Z/cyl volcan palmier Crossette argent Craq</t>
  </si>
  <si>
    <t>PAF fumée multicolore</t>
  </si>
  <si>
    <t>Nautique Kamuro</t>
  </si>
  <si>
    <t>Nautique Multicolore</t>
  </si>
  <si>
    <t>Nautique Paillette argent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</si>
  <si>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jaune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</si>
  <si>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violet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</si>
  <si>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rouge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</si>
  <si>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vert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</si>
  <si>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bleu</t>
    </r>
  </si>
  <si>
    <t>fleur violet</t>
  </si>
  <si>
    <t>Phénomène bleu</t>
  </si>
  <si>
    <t>3 coul a chgt</t>
  </si>
  <si>
    <t>Bqt bleu + palme argent</t>
  </si>
  <si>
    <t>Bqt vert + palme argent</t>
  </si>
  <si>
    <t>Bqt rouge + palme argent</t>
  </si>
  <si>
    <t>Bqt  violet + palme argent</t>
  </si>
  <si>
    <t>saule pleureur et bleu</t>
  </si>
  <si>
    <t>Pluie d'or + rubis</t>
  </si>
  <si>
    <t xml:space="preserve">Saphir et paillettes d'or + étoiles filantes </t>
  </si>
  <si>
    <t xml:space="preserve">saule pleureur et clig 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</si>
  <si>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Saule pleureur tita + tronc saul pleureur titan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</si>
  <si>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Fris or à ptes bleu</t>
    </r>
  </si>
  <si>
    <t>arain'air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</si>
  <si>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araig palm blanc pointe rouge+ centre clignotant</t>
    </r>
  </si>
  <si>
    <t>blanc clig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</si>
  <si>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vert clig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</si>
  <si>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Bouquet magnésium rouge(ROSE clig)</t>
    </r>
  </si>
  <si>
    <t>Strobo blanc</t>
  </si>
  <si>
    <t>Strobo vert</t>
  </si>
  <si>
    <t>comète d'étoiles (dahlia multicolore + pistil clig arg)</t>
  </si>
  <si>
    <t>comète d'étoiles (dahlia rouge + pistil clig or)</t>
  </si>
  <si>
    <t>Dahlia muticolore</t>
  </si>
  <si>
    <t>Dragonnaire craquante avec trainée</t>
  </si>
  <si>
    <t>craq et sifflet (bqt arg + détos+pistil bleu)</t>
  </si>
  <si>
    <t>crossette palm arg (cross blanc clig)</t>
  </si>
  <si>
    <t>Etoile argent et mosaïque saphir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</si>
  <si>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crossette argent + craquelante</t>
    </r>
  </si>
  <si>
    <t>anneau et bouquet (violet et vert)</t>
  </si>
  <si>
    <t>Fleur éphémère</t>
  </si>
  <si>
    <t>4 Anneaux de couleurs</t>
  </si>
  <si>
    <t>Méduse tricolore en 3D</t>
  </si>
  <si>
    <t>Filament vert</t>
  </si>
  <si>
    <t>Filament rouge</t>
  </si>
  <si>
    <t>Filament jaune</t>
  </si>
  <si>
    <t>Filament argent (cligno)</t>
  </si>
  <si>
    <r>
      <rPr>
        <b/>
        <sz val="10"/>
        <color indexed="8"/>
        <rFont val="Calibri"/>
        <family val="2"/>
      </rPr>
      <t xml:space="preserve">Parente </t>
    </r>
    <r>
      <rPr>
        <sz val="10"/>
        <color indexed="8"/>
        <rFont val="Calibri"/>
        <family val="2"/>
      </rPr>
      <t xml:space="preserve"> PAF or + comète clig arg</t>
    </r>
  </si>
  <si>
    <r>
      <rPr>
        <b/>
        <sz val="10"/>
        <color indexed="8"/>
        <rFont val="Calibri"/>
        <family val="2"/>
      </rPr>
      <t xml:space="preserve">Parente </t>
    </r>
    <r>
      <rPr>
        <sz val="10"/>
        <color indexed="8"/>
        <rFont val="Calibri"/>
        <family val="2"/>
      </rPr>
      <t xml:space="preserve"> PAF rouge + comète rouge et pail arg</t>
    </r>
  </si>
  <si>
    <r>
      <rPr>
        <b/>
        <sz val="10"/>
        <color indexed="8"/>
        <rFont val="Calibri"/>
        <family val="2"/>
      </rPr>
      <t xml:space="preserve">Parente </t>
    </r>
    <r>
      <rPr>
        <sz val="10"/>
        <color indexed="8"/>
        <rFont val="Calibri"/>
        <family val="2"/>
      </rPr>
      <t xml:space="preserve"> PAF viol + comète arg et violet</t>
    </r>
  </si>
  <si>
    <t>pôt à feu kamuro ATPM</t>
  </si>
  <si>
    <t>10 pôt à feu  Rouge Igual</t>
  </si>
  <si>
    <t>10 pôt à feu vert Igual</t>
  </si>
  <si>
    <t>10 pôt à feu bleu Igual</t>
  </si>
  <si>
    <r>
      <rPr>
        <b/>
        <sz val="10"/>
        <color indexed="8"/>
        <rFont val="Calibri"/>
        <family val="2"/>
      </rPr>
      <t>Perico</t>
    </r>
    <r>
      <rPr>
        <sz val="10"/>
        <color indexed="8"/>
        <rFont val="Calibri"/>
        <family val="2"/>
      </rPr>
      <t xml:space="preserve"> PAF rouge et detos</t>
    </r>
  </si>
  <si>
    <r>
      <rPr>
        <b/>
        <sz val="10"/>
        <color indexed="8"/>
        <rFont val="Calibri"/>
        <family val="2"/>
      </rPr>
      <t>Perico</t>
    </r>
    <r>
      <rPr>
        <sz val="10"/>
        <color indexed="8"/>
        <rFont val="Calibri"/>
        <family val="2"/>
      </rPr>
      <t xml:space="preserve"> Paf bleu et ronflement vert</t>
    </r>
  </si>
  <si>
    <t>454 serpentine</t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</si>
  <si>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 coups  Ronflement rouge</t>
    </r>
  </si>
  <si>
    <t>Clignotante et craquelante</t>
  </si>
  <si>
    <t>crossette rouge(multi)</t>
  </si>
  <si>
    <t>crossette rouge(jaune)</t>
  </si>
  <si>
    <t>crossette rouge(2 coul )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</si>
  <si>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sph paillette argent/Craqcross</t>
    </r>
  </si>
  <si>
    <t>Machaon</t>
  </si>
  <si>
    <t>Nœud Papillon</t>
  </si>
  <si>
    <t>dessinant  papillon</t>
  </si>
  <si>
    <t>Anneau et 5 titanium</t>
  </si>
  <si>
    <t xml:space="preserve">3Anneaux </t>
  </si>
  <si>
    <t>fleur arg&amp;cross bleue</t>
  </si>
  <si>
    <r>
      <rPr>
        <b/>
        <sz val="11"/>
        <rFont val="Calibri"/>
        <family val="2"/>
      </rPr>
      <t>ZARA</t>
    </r>
    <r>
      <rPr>
        <sz val="11"/>
        <rFont val="Calibri"/>
        <family val="2"/>
      </rPr>
      <t xml:space="preserve">  sph Figure</t>
    </r>
  </si>
  <si>
    <t>étoile filante rouge(jau)/wind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</si>
  <si>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sph farfalle/Bleu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</si>
  <si>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sph farfalle/VERT</t>
    </r>
  </si>
  <si>
    <t>Couronne fleurie à cœur azur</t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</si>
  <si>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</t>
    </r>
    <r>
      <rPr>
        <b/>
        <sz val="11"/>
        <color indexed="10"/>
        <rFont val="Calibri"/>
        <family val="2"/>
      </rPr>
      <t xml:space="preserve"> </t>
    </r>
    <r>
      <rPr>
        <sz val="11"/>
        <color indexed="8"/>
        <rFont val="Calibri"/>
        <family val="2"/>
      </rPr>
      <t>sph clig blanc/8bqtschevblanc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</si>
  <si>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 Saule pleureur tita + tronc 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</si>
  <si>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araig  pointe rouge+ centre clignotant</t>
    </r>
  </si>
  <si>
    <r>
      <rPr>
        <b/>
        <sz val="11"/>
        <color indexed="8"/>
        <rFont val="Calibri"/>
        <family val="2"/>
      </rPr>
      <t>ZARA</t>
    </r>
    <r>
      <rPr>
        <sz val="11"/>
        <color indexed="8"/>
        <rFont val="Calibri"/>
        <family val="2"/>
      </rPr>
      <t xml:space="preserve"> </t>
    </r>
    <r>
      <rPr>
        <b/>
        <sz val="11"/>
        <color indexed="10"/>
        <rFont val="Calibri"/>
        <family val="2"/>
      </rPr>
      <t xml:space="preserve"> </t>
    </r>
    <r>
      <rPr>
        <sz val="11"/>
        <color indexed="8"/>
        <rFont val="Calibri"/>
        <family val="2"/>
      </rPr>
      <t>8 BB Palmier arg craq (succ )</t>
    </r>
  </si>
  <si>
    <t>sphérique  blanc, tronc blanc</t>
  </si>
  <si>
    <t>bouquet fleur fleuri (serp+fil rge )</t>
  </si>
  <si>
    <t>combiné (filament)</t>
  </si>
  <si>
    <t>bouquet fleur combiné (rge et bleu )</t>
  </si>
  <si>
    <t>bouquet fleur lumineux (vert / violet)</t>
  </si>
  <si>
    <t>bouquet fleur lumineux (rge et tail )</t>
  </si>
  <si>
    <t>JCOPACK Marodeur Paf craq et bqt craq</t>
  </si>
  <si>
    <t>JCOPACK Bleu azur</t>
  </si>
  <si>
    <t>JCOPACK Rouge vif</t>
  </si>
  <si>
    <t>JCOPACK Pluie d'argent</t>
  </si>
  <si>
    <t>JCOPACK Pétillant</t>
  </si>
  <si>
    <t>JCOPACK Tricolore Paf et BQT</t>
  </si>
  <si>
    <t>JCOPACK Vantard asc craq et bqt craq</t>
  </si>
  <si>
    <t xml:space="preserve">JCOPACK DIEU RA  </t>
  </si>
  <si>
    <r>
      <t xml:space="preserve">JCOPACK  Doudou </t>
    </r>
    <r>
      <rPr>
        <sz val="11"/>
        <color indexed="8"/>
        <rFont val="Calibri"/>
        <family val="2"/>
      </rPr>
      <t xml:space="preserve"> Filament de coul</t>
    </r>
  </si>
  <si>
    <t xml:space="preserve">JCOPACK  Doudou OR  </t>
  </si>
  <si>
    <t xml:space="preserve">JCOPACK  Doudou VERT et BLEU  </t>
  </si>
  <si>
    <t xml:space="preserve">JCOPACK Combiné </t>
  </si>
  <si>
    <t>JCOPACK Croustillant Dahlia et palme craq</t>
  </si>
  <si>
    <t xml:space="preserve">JCOPACK Junglerie </t>
  </si>
  <si>
    <t>JCOPACK blanc éblouissant queue clig arg</t>
  </si>
  <si>
    <t xml:space="preserve">JCOPACK Oulala </t>
  </si>
  <si>
    <t xml:space="preserve">JCOPACK Ascens Colorées </t>
  </si>
  <si>
    <t>JCOPACK Fugueur rouge chgt bleu</t>
  </si>
  <si>
    <t>JCOPACK Pulsatilla  dahlia et pistil clig</t>
  </si>
  <si>
    <t>JCOPACK Miauleurs  sifflante et craq</t>
  </si>
  <si>
    <t>crossettes argent *</t>
  </si>
  <si>
    <t>crossettes orange *</t>
  </si>
  <si>
    <t>étoiles filantes or</t>
  </si>
  <si>
    <t>Régie trad</t>
    <phoneticPr fontId="0" type="noConversion"/>
  </si>
  <si>
    <t>Régie V40</t>
    <phoneticPr fontId="0" type="noConversion"/>
  </si>
  <si>
    <t>Régie XL3</t>
    <phoneticPr fontId="0" type="noConversion"/>
  </si>
  <si>
    <t>Type régie:</t>
  </si>
  <si>
    <t>Nbr bobine 250 m :</t>
  </si>
  <si>
    <r>
      <t>Qte fil</t>
    </r>
    <r>
      <rPr>
        <b/>
        <sz val="12"/>
        <color indexed="9"/>
        <rFont val="Arial"/>
        <family val="2"/>
      </rPr>
      <t xml:space="preserve"> :</t>
    </r>
  </si>
  <si>
    <t>m</t>
  </si>
  <si>
    <t>Poids mortiers</t>
  </si>
  <si>
    <t>lége</t>
  </si>
  <si>
    <t>lourd</t>
  </si>
  <si>
    <t xml:space="preserve">RECAPE GENERALE Pyro </t>
  </si>
  <si>
    <t>Type mortiers:</t>
  </si>
  <si>
    <t>mortiers légé</t>
  </si>
  <si>
    <t>légé</t>
  </si>
  <si>
    <t xml:space="preserve">RECAPE GENERALE Mortiers </t>
  </si>
  <si>
    <t>Régie trad</t>
  </si>
  <si>
    <t>x</t>
  </si>
  <si>
    <t xml:space="preserve"> 4 Délicate orange</t>
  </si>
  <si>
    <t xml:space="preserve"> 4 Délicate rouge</t>
  </si>
  <si>
    <t>4 Délicate violet</t>
  </si>
  <si>
    <t>4 Délicate clig arg</t>
  </si>
  <si>
    <t>4 Délicate craq</t>
  </si>
  <si>
    <t>4 sifflets</t>
  </si>
  <si>
    <t>4 effets sonores titan</t>
  </si>
  <si>
    <t>4 perle or</t>
  </si>
  <si>
    <t>4 Etoile filante vert et violet</t>
  </si>
  <si>
    <t>4 Etoile filante argent</t>
  </si>
  <si>
    <t>3 Bazzoka bleu</t>
  </si>
  <si>
    <t>3 Bazzoka multicolore</t>
  </si>
  <si>
    <t>3 Bazzoka rouges</t>
  </si>
  <si>
    <t>3 Bazzoka orange</t>
  </si>
  <si>
    <t>3 Bazzoka argent scintillant</t>
  </si>
  <si>
    <t>3 Bazzoka or scintillant</t>
  </si>
  <si>
    <t>3 Bazzoka violet</t>
  </si>
  <si>
    <t>3 Bazzoka vert</t>
  </si>
  <si>
    <t>3 Bazzoka CRAQ</t>
  </si>
  <si>
    <t xml:space="preserve">6 Chandelles 12 mm délicate ROUGE </t>
  </si>
  <si>
    <t>6 Chandelles 12 mm délicate BLEU</t>
  </si>
  <si>
    <t>6 Chandelles 12 mm délicate Blanc clignotant</t>
  </si>
  <si>
    <t>6 Chandelles 12 mm délicate Muticolore</t>
  </si>
  <si>
    <t>6 Chandelles 12 mm délicate Or et bleu</t>
  </si>
  <si>
    <t>6 Chandelles 20 mm Vivace de couleurs</t>
  </si>
  <si>
    <t>10 Chandelles 14 mmSerpentin rouge et vert</t>
  </si>
  <si>
    <t>8 coups bouquet multicolore</t>
  </si>
  <si>
    <t>8 coups bouquet argent</t>
  </si>
  <si>
    <t>8 coups bouquet or</t>
  </si>
  <si>
    <t>8 coups bouquet violet et vert</t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</si>
  <si>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blanc clig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</si>
  <si>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rose clig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</si>
  <si>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vert clig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</si>
  <si>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bleu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</si>
  <si>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jaune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</si>
  <si>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rouge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</si>
  <si>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violet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</si>
  <si>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palmier argent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</si>
  <si>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bouquet palmier or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</si>
  <si>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 bombettes flash rouge</t>
    </r>
  </si>
  <si>
    <r>
      <rPr>
        <b/>
        <sz val="10"/>
        <color indexed="8"/>
        <rFont val="Calibri"/>
        <family val="2"/>
      </rPr>
      <t>Zara</t>
    </r>
    <r>
      <rPr>
        <sz val="10"/>
        <color indexed="8"/>
        <rFont val="Calibri"/>
        <family val="2"/>
      </rPr>
      <t xml:space="preserve"> 8 bombettes flash verte</t>
    </r>
  </si>
  <si>
    <t>10 comètes  multicolore ZARA</t>
  </si>
  <si>
    <t>10 comètes Palme argent &amp; Cracker ZARA</t>
  </si>
  <si>
    <t>10 comètes Palme argent à pointe rose ZARA</t>
  </si>
  <si>
    <t>10 comètes blanc éblouissant Igual</t>
  </si>
  <si>
    <t>10 comètes Kamuro Igual</t>
  </si>
  <si>
    <t>10 comètes Rouge Luso</t>
  </si>
  <si>
    <t>10 comètes cascade blanche ZARA</t>
  </si>
  <si>
    <r>
      <rPr>
        <b/>
        <sz val="10"/>
        <color indexed="8"/>
        <rFont val="Calibri"/>
        <family val="2"/>
      </rPr>
      <t xml:space="preserve">Parente </t>
    </r>
    <r>
      <rPr>
        <sz val="10"/>
        <color indexed="8"/>
        <rFont val="Calibri"/>
        <family val="2"/>
      </rPr>
      <t xml:space="preserve"> PAF bleu + comète or et bleu</t>
    </r>
  </si>
  <si>
    <t>Motifs Ass</t>
  </si>
  <si>
    <t>Cylindrique Chine coul et détos</t>
  </si>
  <si>
    <t>Mono coup Scarpatto Paf bleu écriture</t>
  </si>
  <si>
    <t>Mono coup Scarpatto Paf rouge  écriture</t>
  </si>
  <si>
    <t>Mono coup Scarpatto Paf blanc  écriture</t>
  </si>
  <si>
    <t>Zara bouquet vert clig</t>
  </si>
  <si>
    <t>fen</t>
  </si>
  <si>
    <t>ZARA  sph clig blanc/8bqtschevblanc</t>
  </si>
  <si>
    <t>Musique  1</t>
  </si>
  <si>
    <t>Musique  2</t>
  </si>
  <si>
    <t>Zara bouquet rose clig</t>
  </si>
  <si>
    <t>ZARA Bouquet magnésium rouge(ROSE clig)</t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</si>
  <si>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 coups  serpentins argent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</si>
  <si>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rouge et sifflet titanium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</si>
  <si>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argent et sifflet rouge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</si>
  <si>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6 bouquets 2 couleurs(QueueBC)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</si>
  <si>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étoiles filantes arg chgt rouge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</si>
  <si>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jaune + Bqt Jaune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</si>
  <si>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bleu + Bqt bleu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</si>
  <si>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viol + Bqt viol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</si>
  <si>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vert + Bqt vert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</si>
  <si>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rouge + Bqt rouge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</si>
  <si>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vert cligno  + Bqt viol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</si>
  <si>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blanc cligno  + Bqt rouge</t>
    </r>
  </si>
  <si>
    <r>
      <rPr>
        <b/>
        <sz val="10"/>
        <color indexed="8"/>
        <rFont val="Calibri"/>
        <family val="2"/>
      </rPr>
      <t xml:space="preserve">Zara </t>
    </r>
    <r>
      <rPr>
        <sz val="10"/>
        <color indexed="8"/>
        <rFont val="Calibri"/>
        <family val="2"/>
      </rPr>
      <t>8</t>
    </r>
    <r>
      <rPr>
        <b/>
        <sz val="10"/>
        <color indexed="8"/>
        <rFont val="Calibri"/>
        <family val="2"/>
      </rPr>
      <t xml:space="preserve"> </t>
    </r>
    <r>
      <rPr>
        <sz val="10"/>
        <color indexed="8"/>
        <rFont val="Calibri"/>
        <family val="2"/>
      </rPr>
      <t>PAF fris or  + Bqt bleu</t>
    </r>
  </si>
  <si>
    <r>
      <rPr>
        <b/>
        <sz val="10"/>
        <color indexed="8"/>
        <rFont val="Calibri"/>
        <family val="2"/>
      </rPr>
      <t xml:space="preserve">453 looping </t>
    </r>
    <r>
      <rPr>
        <sz val="10"/>
        <color indexed="8"/>
        <rFont val="Calibri"/>
        <family val="2"/>
      </rPr>
      <t>alternance détos et bouquets</t>
    </r>
  </si>
  <si>
    <t>Fontaine progress OR</t>
  </si>
  <si>
    <t>Fontaine progress CRAQ ARG</t>
  </si>
  <si>
    <t xml:space="preserve">Jet 16 mm filière dorée </t>
  </si>
  <si>
    <t>Jet 16 mm gerbes titanium blanc</t>
  </si>
  <si>
    <t>Jet 21 mm à gerbes filière dorée</t>
  </si>
  <si>
    <t>Jet 21 mm à gerbes titanium blanc/Z</t>
  </si>
  <si>
    <t>Jet titanium Igual</t>
  </si>
  <si>
    <t>.Jet argent instantanés 28 mm/UP****</t>
  </si>
  <si>
    <t>UP/ jet instantané red</t>
  </si>
  <si>
    <t>UP/ jet instantané vert</t>
  </si>
  <si>
    <t>UP/ jet instantané violet</t>
  </si>
  <si>
    <t>JETS blanches****  courentin</t>
  </si>
  <si>
    <t>Jet 1 cascade individuel 1MN 30 SEC</t>
  </si>
  <si>
    <t>Jet cascade blanche 1 minute Brezac</t>
  </si>
  <si>
    <t>Flamme pot 100 mm violet UP</t>
  </si>
  <si>
    <t>Flamme pot 100 mm jaune UP</t>
  </si>
  <si>
    <t>UP/ jet FROID Argent  20"</t>
  </si>
  <si>
    <t>UP/ jet FROID Or  20"</t>
  </si>
  <si>
    <t>marron DE TERRE avec infla</t>
  </si>
  <si>
    <t>PAF BLEU</t>
  </si>
  <si>
    <t>PAF arg craq</t>
  </si>
  <si>
    <t>PAF or  et clig</t>
  </si>
  <si>
    <t>PAF poussière or et bleu</t>
  </si>
  <si>
    <t>pôt à feu mag violet/bleu ATPM</t>
  </si>
  <si>
    <t>Ville:</t>
  </si>
  <si>
    <t>Thème:</t>
  </si>
  <si>
    <t>Date:</t>
  </si>
  <si>
    <t>DS MAX :</t>
  </si>
  <si>
    <t>Calibre MAX :</t>
  </si>
  <si>
    <t>Durée :</t>
  </si>
  <si>
    <t>saule pleureur F4</t>
  </si>
  <si>
    <t>Z/cyl  queue de cheval et etoiles filante rouge</t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</si>
</sst>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mm\'ss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sz val="12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0"/>
      <name val="Arial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</font>
    <font>
      <b/>
      <sz val="9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9"/>
      <color indexed="8"/>
      <name val="Arial"/>
      <family val="2"/>
    </font>
    <font>
      <b/>
      <sz val="8"/>
      <color indexed="9"/>
      <name val="Arial"/>
      <family val="2"/>
    </font>
    <font>
      <b/>
      <sz val="11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sz val="11"/>
      <color indexed="9"/>
      <name val="Arial"/>
      <family val="2"/>
    </font>
    <font>
      <b/>
      <sz val="12"/>
      <color rgb="FFC00000"/>
      <name val="Arial"/>
      <family val="2"/>
    </font>
    <font>
      <sz val="10"/>
      <name val="Arial"/>
    </font>
    <font>
      <sz val="9"/>
      <name val="Arial"/>
      <family val="2"/>
    </font>
    <font>
      <sz val="9"/>
      <color indexed="8"/>
      <name val="Arial"/>
      <family val="2"/>
    </font>
    <font>
      <sz val="10"/>
      <color indexed="8"/>
      <name val="Calibri"/>
      <family val="2"/>
    </font>
    <font>
      <b/>
      <sz val="10"/>
      <color rgb="FF00B0F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sz val="11"/>
      <color indexed="8"/>
      <name val="宋体"/>
      <charset val="134"/>
    </font>
    <font>
      <b/>
      <sz val="11"/>
      <color indexed="10"/>
      <name val="Calibri"/>
      <family val="2"/>
    </font>
    <font>
      <b/>
      <sz val="11"/>
      <name val="Calibri"/>
      <family val="2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2"/>
      <color rgb="FFC00000"/>
      <name val="Arial"/>
      <family val="2"/>
    </font>
    <font>
      <b/>
      <u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color indexed="10"/>
      <name val="Arial"/>
      <family val="2"/>
    </font>
    <font>
      <b/>
      <sz val="14"/>
      <color indexed="10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sz val="8"/>
      <name val="Verdana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0" fillId="0" borderId="0" applyFont="0" applyFill="0" applyBorder="0" applyAlignment="0" applyProtection="0"/>
    <xf numFmtId="0" fontId="32" fillId="0" borderId="0"/>
  </cellStyleXfs>
  <cellXfs count="278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NumberFormat="1" applyBorder="1" applyProtection="1"/>
    <xf numFmtId="0" fontId="0" fillId="0" borderId="0" xfId="0" applyBorder="1" applyProtection="1"/>
    <xf numFmtId="0" fontId="11" fillId="5" borderId="1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14" fillId="5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7" fillId="0" borderId="0" xfId="0" applyFont="1" applyAlignment="1" applyProtection="1">
      <alignment horizontal="center" vertical="center"/>
    </xf>
    <xf numFmtId="0" fontId="0" fillId="0" borderId="0" xfId="0" applyBorder="1" applyAlignment="1" applyProtection="1">
      <alignment horizontal="left"/>
    </xf>
    <xf numFmtId="0" fontId="7" fillId="0" borderId="4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/>
    </xf>
    <xf numFmtId="0" fontId="7" fillId="5" borderId="0" xfId="0" applyFont="1" applyFill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165" fontId="3" fillId="6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Fill="1" applyBorder="1" applyAlignment="1" applyProtection="1">
      <alignment horizontal="left" vertical="center"/>
      <protection locked="0"/>
    </xf>
    <xf numFmtId="0" fontId="15" fillId="6" borderId="8" xfId="0" applyFont="1" applyFill="1" applyBorder="1" applyAlignment="1" applyProtection="1">
      <alignment horizontal="center" vertical="center"/>
      <protection locked="0"/>
    </xf>
    <xf numFmtId="0" fontId="15" fillId="6" borderId="9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</xf>
    <xf numFmtId="0" fontId="4" fillId="0" borderId="0" xfId="0" applyFont="1" applyBorder="1" applyProtection="1"/>
    <xf numFmtId="0" fontId="2" fillId="0" borderId="0" xfId="0" applyFont="1" applyBorder="1" applyProtection="1"/>
    <xf numFmtId="0" fontId="0" fillId="0" borderId="0" xfId="0" applyFill="1" applyProtection="1"/>
    <xf numFmtId="0" fontId="2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Protection="1"/>
    <xf numFmtId="0" fontId="9" fillId="0" borderId="0" xfId="0" applyFont="1" applyProtection="1"/>
    <xf numFmtId="164" fontId="0" fillId="0" borderId="0" xfId="1" applyFont="1" applyProtection="1">
      <protection locked="0"/>
    </xf>
    <xf numFmtId="164" fontId="2" fillId="0" borderId="0" xfId="1" applyFont="1" applyAlignment="1" applyProtection="1">
      <alignment horizontal="center" vertical="center"/>
    </xf>
    <xf numFmtId="164" fontId="2" fillId="0" borderId="0" xfId="1" applyFont="1" applyBorder="1" applyAlignment="1" applyProtection="1">
      <alignment horizontal="center" vertical="center"/>
    </xf>
    <xf numFmtId="164" fontId="0" fillId="0" borderId="0" xfId="1" applyFont="1" applyProtection="1"/>
    <xf numFmtId="164" fontId="9" fillId="0" borderId="0" xfId="1" applyFont="1" applyProtection="1"/>
    <xf numFmtId="164" fontId="0" fillId="0" borderId="0" xfId="1" applyFont="1" applyBorder="1" applyProtection="1"/>
    <xf numFmtId="0" fontId="7" fillId="6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9" fillId="0" borderId="0" xfId="0" applyFont="1" applyBorder="1" applyProtection="1"/>
    <xf numFmtId="0" fontId="2" fillId="9" borderId="10" xfId="0" applyFont="1" applyFill="1" applyBorder="1" applyAlignment="1" applyProtection="1">
      <alignment horizontal="center" vertical="center"/>
    </xf>
    <xf numFmtId="0" fontId="2" fillId="9" borderId="11" xfId="0" applyFont="1" applyFill="1" applyBorder="1" applyAlignment="1" applyProtection="1">
      <alignment horizontal="center" vertical="center"/>
    </xf>
    <xf numFmtId="0" fontId="0" fillId="9" borderId="11" xfId="0" applyFill="1" applyBorder="1" applyProtection="1"/>
    <xf numFmtId="0" fontId="9" fillId="9" borderId="11" xfId="0" applyFont="1" applyFill="1" applyBorder="1" applyProtection="1"/>
    <xf numFmtId="0" fontId="0" fillId="9" borderId="14" xfId="0" applyFill="1" applyBorder="1" applyProtection="1"/>
    <xf numFmtId="0" fontId="2" fillId="9" borderId="6" xfId="0" applyFont="1" applyFill="1" applyBorder="1" applyAlignment="1" applyProtection="1">
      <alignment horizontal="center" vertical="center"/>
    </xf>
    <xf numFmtId="0" fontId="2" fillId="9" borderId="0" xfId="0" applyFont="1" applyFill="1" applyBorder="1" applyAlignment="1" applyProtection="1">
      <alignment horizontal="center" vertical="center"/>
    </xf>
    <xf numFmtId="0" fontId="0" fillId="9" borderId="0" xfId="0" applyFill="1" applyBorder="1" applyProtection="1"/>
    <xf numFmtId="0" fontId="9" fillId="9" borderId="0" xfId="0" applyFont="1" applyFill="1" applyBorder="1" applyProtection="1"/>
    <xf numFmtId="0" fontId="0" fillId="9" borderId="7" xfId="0" applyFill="1" applyBorder="1" applyProtection="1"/>
    <xf numFmtId="0" fontId="2" fillId="9" borderId="12" xfId="0" applyFont="1" applyFill="1" applyBorder="1" applyAlignment="1" applyProtection="1">
      <alignment horizontal="center" vertical="center"/>
    </xf>
    <xf numFmtId="0" fontId="2" fillId="9" borderId="13" xfId="0" applyFont="1" applyFill="1" applyBorder="1" applyAlignment="1" applyProtection="1">
      <alignment horizontal="center" vertical="center"/>
    </xf>
    <xf numFmtId="0" fontId="0" fillId="9" borderId="13" xfId="0" applyFill="1" applyBorder="1" applyProtection="1"/>
    <xf numFmtId="0" fontId="9" fillId="9" borderId="13" xfId="0" applyFont="1" applyFill="1" applyBorder="1" applyProtection="1"/>
    <xf numFmtId="0" fontId="0" fillId="9" borderId="15" xfId="0" applyFill="1" applyBorder="1" applyProtection="1"/>
    <xf numFmtId="0" fontId="7" fillId="6" borderId="7" xfId="0" applyFont="1" applyFill="1" applyBorder="1" applyAlignment="1" applyProtection="1">
      <alignment horizontal="left" vertical="center"/>
      <protection locked="0"/>
    </xf>
    <xf numFmtId="165" fontId="7" fillId="6" borderId="7" xfId="0" applyNumberFormat="1" applyFont="1" applyFill="1" applyBorder="1" applyAlignment="1" applyProtection="1">
      <alignment horizontal="left" vertical="center"/>
      <protection locked="0"/>
    </xf>
    <xf numFmtId="0" fontId="2" fillId="5" borderId="0" xfId="0" applyFont="1" applyFill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0" fillId="5" borderId="0" xfId="0" applyFill="1" applyProtection="1"/>
    <xf numFmtId="0" fontId="9" fillId="5" borderId="0" xfId="0" applyFont="1" applyFill="1" applyProtection="1"/>
    <xf numFmtId="0" fontId="11" fillId="5" borderId="0" xfId="0" applyFont="1" applyFill="1" applyProtection="1"/>
    <xf numFmtId="0" fontId="2" fillId="0" borderId="1" xfId="0" applyFont="1" applyBorder="1" applyProtection="1"/>
    <xf numFmtId="0" fontId="0" fillId="0" borderId="1" xfId="0" applyBorder="1" applyProtection="1"/>
    <xf numFmtId="0" fontId="0" fillId="0" borderId="19" xfId="0" applyBorder="1" applyAlignment="1" applyProtection="1">
      <alignment horizontal="left"/>
    </xf>
    <xf numFmtId="0" fontId="0" fillId="0" borderId="20" xfId="0" applyBorder="1" applyAlignment="1" applyProtection="1">
      <alignment horizontal="left"/>
    </xf>
    <xf numFmtId="0" fontId="3" fillId="6" borderId="24" xfId="0" applyFont="1" applyFill="1" applyBorder="1" applyAlignment="1" applyProtection="1">
      <alignment horizontal="right"/>
    </xf>
    <xf numFmtId="0" fontId="3" fillId="0" borderId="19" xfId="0" applyFont="1" applyBorder="1" applyAlignment="1" applyProtection="1">
      <alignment horizontal="right"/>
    </xf>
    <xf numFmtId="164" fontId="0" fillId="0" borderId="0" xfId="1" applyFont="1" applyBorder="1" applyAlignment="1" applyProtection="1">
      <alignment horizontal="left"/>
    </xf>
    <xf numFmtId="0" fontId="2" fillId="0" borderId="19" xfId="0" applyFont="1" applyBorder="1" applyAlignment="1" applyProtection="1">
      <alignment horizontal="right"/>
    </xf>
    <xf numFmtId="0" fontId="2" fillId="5" borderId="19" xfId="0" applyFont="1" applyFill="1" applyBorder="1" applyAlignment="1" applyProtection="1">
      <alignment horizontal="right"/>
    </xf>
    <xf numFmtId="0" fontId="0" fillId="5" borderId="0" xfId="0" applyFill="1" applyBorder="1" applyAlignment="1" applyProtection="1">
      <alignment horizontal="left"/>
    </xf>
    <xf numFmtId="0" fontId="16" fillId="5" borderId="19" xfId="0" applyFont="1" applyFill="1" applyBorder="1" applyAlignment="1" applyProtection="1">
      <alignment horizontal="right"/>
    </xf>
    <xf numFmtId="0" fontId="19" fillId="7" borderId="0" xfId="0" applyFont="1" applyFill="1" applyBorder="1" applyAlignment="1" applyProtection="1">
      <alignment horizontal="right"/>
    </xf>
    <xf numFmtId="0" fontId="2" fillId="5" borderId="21" xfId="0" applyFont="1" applyFill="1" applyBorder="1" applyAlignment="1" applyProtection="1">
      <alignment horizontal="right"/>
    </xf>
    <xf numFmtId="0" fontId="0" fillId="5" borderId="22" xfId="0" applyFill="1" applyBorder="1" applyAlignment="1" applyProtection="1">
      <alignment horizontal="left"/>
    </xf>
    <xf numFmtId="0" fontId="7" fillId="0" borderId="0" xfId="0" applyFont="1" applyBorder="1" applyAlignment="1" applyProtection="1">
      <alignment horizontal="center" vertical="center"/>
    </xf>
    <xf numFmtId="0" fontId="2" fillId="3" borderId="24" xfId="0" applyFont="1" applyFill="1" applyBorder="1" applyAlignment="1" applyProtection="1">
      <alignment horizontal="right"/>
    </xf>
    <xf numFmtId="0" fontId="2" fillId="3" borderId="25" xfId="0" applyFont="1" applyFill="1" applyBorder="1" applyAlignment="1" applyProtection="1">
      <alignment horizontal="right"/>
    </xf>
    <xf numFmtId="0" fontId="0" fillId="0" borderId="22" xfId="0" applyBorder="1" applyAlignment="1" applyProtection="1">
      <alignment horizontal="left"/>
    </xf>
    <xf numFmtId="0" fontId="7" fillId="3" borderId="26" xfId="0" applyFont="1" applyFill="1" applyBorder="1" applyAlignment="1" applyProtection="1">
      <alignment horizontal="center" vertical="center"/>
    </xf>
    <xf numFmtId="0" fontId="7" fillId="5" borderId="0" xfId="0" applyFont="1" applyFill="1" applyBorder="1" applyAlignment="1" applyProtection="1">
      <alignment horizontal="center" vertical="center"/>
    </xf>
    <xf numFmtId="0" fontId="18" fillId="5" borderId="0" xfId="0" applyFont="1" applyFill="1" applyBorder="1" applyAlignment="1" applyProtection="1">
      <alignment horizontal="center" vertical="center"/>
    </xf>
    <xf numFmtId="0" fontId="18" fillId="5" borderId="0" xfId="0" applyFont="1" applyFill="1" applyBorder="1" applyAlignment="1" applyProtection="1">
      <alignment horizontal="left" vertical="center"/>
    </xf>
    <xf numFmtId="0" fontId="7" fillId="5" borderId="22" xfId="0" applyFont="1" applyFill="1" applyBorder="1" applyAlignment="1" applyProtection="1">
      <alignment horizontal="center" vertical="center"/>
    </xf>
    <xf numFmtId="0" fontId="2" fillId="0" borderId="0" xfId="0" applyNumberFormat="1" applyFont="1" applyBorder="1" applyProtection="1"/>
    <xf numFmtId="0" fontId="2" fillId="0" borderId="0" xfId="0" applyNumberFormat="1" applyFont="1" applyFill="1" applyBorder="1" applyProtection="1"/>
    <xf numFmtId="0" fontId="17" fillId="5" borderId="0" xfId="0" applyNumberFormat="1" applyFont="1" applyFill="1" applyBorder="1" applyAlignment="1" applyProtection="1">
      <alignment vertical="center"/>
    </xf>
    <xf numFmtId="1" fontId="41" fillId="5" borderId="0" xfId="0" applyNumberFormat="1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horizontal="right" vertical="center"/>
    </xf>
    <xf numFmtId="165" fontId="0" fillId="0" borderId="1" xfId="0" applyNumberFormat="1" applyBorder="1" applyProtection="1"/>
    <xf numFmtId="0" fontId="0" fillId="0" borderId="0" xfId="0" applyFill="1" applyAlignment="1" applyProtection="1">
      <alignment horizontal="right"/>
    </xf>
    <xf numFmtId="0" fontId="0" fillId="0" borderId="0" xfId="0" applyFill="1" applyBorder="1" applyAlignment="1" applyProtection="1">
      <alignment horizontal="right"/>
    </xf>
    <xf numFmtId="0" fontId="21" fillId="0" borderId="0" xfId="0" applyFont="1" applyFill="1" applyAlignment="1" applyProtection="1">
      <alignment horizontal="right"/>
    </xf>
    <xf numFmtId="0" fontId="2" fillId="0" borderId="1" xfId="0" applyFont="1" applyFill="1" applyBorder="1" applyAlignment="1" applyProtection="1">
      <alignment horizontal="right"/>
    </xf>
    <xf numFmtId="0" fontId="2" fillId="0" borderId="5" xfId="0" applyFont="1" applyFill="1" applyBorder="1" applyAlignment="1" applyProtection="1">
      <alignment horizontal="right"/>
    </xf>
    <xf numFmtId="0" fontId="21" fillId="0" borderId="1" xfId="0" applyFont="1" applyFill="1" applyBorder="1" applyAlignment="1" applyProtection="1">
      <alignment horizontal="right"/>
    </xf>
    <xf numFmtId="0" fontId="2" fillId="0" borderId="1" xfId="0" applyFont="1" applyBorder="1" applyAlignment="1" applyProtection="1">
      <alignment horizontal="right"/>
    </xf>
    <xf numFmtId="0" fontId="23" fillId="0" borderId="1" xfId="0" applyFont="1" applyFill="1" applyBorder="1" applyAlignment="1" applyProtection="1"/>
    <xf numFmtId="0" fontId="28" fillId="0" borderId="1" xfId="0" applyFont="1" applyFill="1" applyBorder="1" applyAlignment="1" applyProtection="1"/>
    <xf numFmtId="0" fontId="29" fillId="0" borderId="1" xfId="0" applyFont="1" applyFill="1" applyBorder="1" applyAlignment="1" applyProtection="1"/>
    <xf numFmtId="0" fontId="21" fillId="0" borderId="1" xfId="0" applyFont="1" applyFill="1" applyBorder="1" applyAlignment="1" applyProtection="1">
      <alignment vertical="center"/>
    </xf>
    <xf numFmtId="0" fontId="35" fillId="0" borderId="1" xfId="0" applyFont="1" applyFill="1" applyBorder="1" applyAlignment="1" applyProtection="1"/>
    <xf numFmtId="0" fontId="21" fillId="0" borderId="1" xfId="0" applyFont="1" applyFill="1" applyBorder="1" applyAlignment="1" applyProtection="1">
      <alignment horizontal="left" vertical="center" wrapText="1"/>
    </xf>
    <xf numFmtId="0" fontId="23" fillId="0" borderId="1" xfId="0" applyFont="1" applyBorder="1" applyAlignment="1" applyProtection="1">
      <alignment vertical="center"/>
    </xf>
    <xf numFmtId="0" fontId="22" fillId="0" borderId="1" xfId="0" applyFont="1" applyFill="1" applyBorder="1" applyAlignment="1" applyProtection="1">
      <alignment horizontal="left" vertical="center" wrapText="1" shrinkToFit="1"/>
    </xf>
    <xf numFmtId="0" fontId="21" fillId="0" borderId="1" xfId="0" applyFont="1" applyFill="1" applyBorder="1" applyAlignment="1" applyProtection="1">
      <alignment vertical="center" wrapText="1"/>
    </xf>
    <xf numFmtId="0" fontId="21" fillId="0" borderId="1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 applyProtection="1"/>
    <xf numFmtId="0" fontId="2" fillId="0" borderId="2" xfId="0" applyFont="1" applyFill="1" applyBorder="1" applyAlignment="1" applyProtection="1">
      <alignment horizontal="right"/>
    </xf>
    <xf numFmtId="0" fontId="35" fillId="7" borderId="1" xfId="0" applyFont="1" applyFill="1" applyBorder="1" applyAlignment="1" applyProtection="1"/>
    <xf numFmtId="0" fontId="28" fillId="0" borderId="1" xfId="0" applyFont="1" applyFill="1" applyBorder="1" applyAlignment="1" applyProtection="1">
      <alignment vertical="center"/>
    </xf>
    <xf numFmtId="0" fontId="0" fillId="0" borderId="1" xfId="0" applyFill="1" applyBorder="1" applyAlignment="1" applyProtection="1">
      <alignment horizontal="right"/>
    </xf>
    <xf numFmtId="0" fontId="1" fillId="0" borderId="1" xfId="0" applyFont="1" applyFill="1" applyBorder="1" applyAlignment="1" applyProtection="1"/>
    <xf numFmtId="0" fontId="21" fillId="0" borderId="1" xfId="0" applyFont="1" applyFill="1" applyBorder="1" applyAlignment="1" applyProtection="1">
      <alignment horizontal="right" vertical="center" wrapText="1"/>
    </xf>
    <xf numFmtId="0" fontId="27" fillId="0" borderId="1" xfId="0" applyFont="1" applyFill="1" applyBorder="1" applyAlignment="1" applyProtection="1"/>
    <xf numFmtId="165" fontId="2" fillId="0" borderId="1" xfId="0" applyNumberFormat="1" applyFont="1" applyBorder="1" applyAlignment="1" applyProtection="1">
      <alignment horizontal="right" vertical="center"/>
    </xf>
    <xf numFmtId="0" fontId="30" fillId="0" borderId="3" xfId="2" applyFont="1" applyFill="1" applyBorder="1" applyAlignment="1" applyProtection="1">
      <alignment horizontal="left" vertical="center" wrapText="1"/>
    </xf>
    <xf numFmtId="0" fontId="23" fillId="0" borderId="1" xfId="0" applyFont="1" applyBorder="1" applyAlignment="1" applyProtection="1"/>
    <xf numFmtId="0" fontId="2" fillId="0" borderId="1" xfId="0" applyFont="1" applyFill="1" applyBorder="1" applyAlignment="1" applyProtection="1">
      <alignment horizontal="left" vertical="center"/>
    </xf>
    <xf numFmtId="0" fontId="24" fillId="0" borderId="1" xfId="0" applyFont="1" applyFill="1" applyBorder="1" applyAlignment="1" applyProtection="1"/>
    <xf numFmtId="0" fontId="21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/>
    </xf>
    <xf numFmtId="0" fontId="0" fillId="0" borderId="1" xfId="0" applyBorder="1" applyAlignment="1" applyProtection="1">
      <alignment horizontal="right"/>
    </xf>
    <xf numFmtId="0" fontId="0" fillId="0" borderId="5" xfId="0" applyFill="1" applyBorder="1" applyAlignment="1" applyProtection="1">
      <alignment horizontal="right"/>
    </xf>
    <xf numFmtId="0" fontId="1" fillId="0" borderId="1" xfId="0" applyFont="1" applyBorder="1" applyAlignment="1" applyProtection="1">
      <alignment vertical="center"/>
    </xf>
    <xf numFmtId="0" fontId="2" fillId="0" borderId="1" xfId="0" applyFont="1" applyFill="1" applyBorder="1" applyAlignment="1" applyProtection="1">
      <alignment horizontal="left" vertical="center" wrapText="1"/>
    </xf>
    <xf numFmtId="0" fontId="0" fillId="0" borderId="0" xfId="0" applyAlignment="1" applyProtection="1">
      <alignment horizontal="right"/>
    </xf>
    <xf numFmtId="0" fontId="35" fillId="0" borderId="1" xfId="0" applyFont="1" applyBorder="1" applyAlignment="1" applyProtection="1"/>
    <xf numFmtId="0" fontId="2" fillId="0" borderId="0" xfId="0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right" vertical="center"/>
    </xf>
    <xf numFmtId="0" fontId="23" fillId="0" borderId="1" xfId="0" applyFont="1" applyFill="1" applyBorder="1" applyAlignment="1" applyProtection="1">
      <alignment vertical="center"/>
    </xf>
    <xf numFmtId="0" fontId="0" fillId="0" borderId="2" xfId="0" applyFill="1" applyBorder="1" applyAlignment="1" applyProtection="1">
      <alignment horizontal="right"/>
    </xf>
    <xf numFmtId="0" fontId="29" fillId="0" borderId="1" xfId="0" applyFont="1" applyFill="1" applyBorder="1" applyAlignment="1" applyProtection="1">
      <alignment vertical="center" wrapText="1"/>
    </xf>
    <xf numFmtId="0" fontId="25" fillId="0" borderId="1" xfId="0" applyFont="1" applyFill="1" applyBorder="1" applyAlignment="1" applyProtection="1"/>
    <xf numFmtId="0" fontId="30" fillId="0" borderId="1" xfId="0" applyFont="1" applyFill="1" applyBorder="1" applyAlignment="1" applyProtection="1"/>
    <xf numFmtId="0" fontId="23" fillId="0" borderId="0" xfId="0" applyFont="1" applyAlignment="1" applyProtection="1">
      <alignment vertical="center"/>
    </xf>
    <xf numFmtId="0" fontId="21" fillId="0" borderId="1" xfId="0" applyFont="1" applyFill="1" applyBorder="1" applyAlignment="1" applyProtection="1">
      <alignment horizontal="left" vertical="center" shrinkToFit="1"/>
    </xf>
    <xf numFmtId="0" fontId="28" fillId="0" borderId="1" xfId="0" applyFont="1" applyBorder="1" applyAlignment="1" applyProtection="1">
      <alignment vertical="center"/>
    </xf>
    <xf numFmtId="0" fontId="26" fillId="0" borderId="1" xfId="0" applyFont="1" applyFill="1" applyBorder="1" applyAlignment="1" applyProtection="1">
      <alignment horizontal="left" vertical="center" wrapText="1"/>
    </xf>
    <xf numFmtId="0" fontId="29" fillId="0" borderId="1" xfId="0" applyFont="1" applyFill="1" applyBorder="1" applyAlignment="1" applyProtection="1">
      <alignment horizontal="left" vertical="center" wrapText="1"/>
    </xf>
    <xf numFmtId="0" fontId="26" fillId="0" borderId="1" xfId="0" applyFont="1" applyFill="1" applyBorder="1" applyAlignment="1" applyProtection="1">
      <alignment horizontal="left" vertical="center"/>
    </xf>
    <xf numFmtId="0" fontId="29" fillId="0" borderId="1" xfId="0" applyFont="1" applyFill="1" applyBorder="1" applyAlignment="1" applyProtection="1">
      <alignment horizontal="left" vertical="center"/>
    </xf>
    <xf numFmtId="0" fontId="0" fillId="0" borderId="1" xfId="0" applyFill="1" applyBorder="1" applyAlignment="1" applyProtection="1">
      <alignment horizontal="left"/>
    </xf>
    <xf numFmtId="0" fontId="0" fillId="0" borderId="5" xfId="0" applyBorder="1" applyAlignment="1" applyProtection="1">
      <alignment horizontal="right"/>
    </xf>
    <xf numFmtId="0" fontId="21" fillId="0" borderId="1" xfId="0" applyFont="1" applyBorder="1" applyAlignment="1" applyProtection="1">
      <alignment horizontal="right"/>
    </xf>
    <xf numFmtId="0" fontId="2" fillId="8" borderId="1" xfId="0" applyFont="1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right"/>
    </xf>
    <xf numFmtId="0" fontId="21" fillId="0" borderId="0" xfId="0" applyFont="1" applyAlignment="1" applyProtection="1">
      <alignment horizontal="right"/>
    </xf>
    <xf numFmtId="0" fontId="2" fillId="10" borderId="1" xfId="0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right" vertical="center"/>
    </xf>
    <xf numFmtId="165" fontId="0" fillId="0" borderId="0" xfId="0" applyNumberForma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right"/>
    </xf>
    <xf numFmtId="0" fontId="23" fillId="0" borderId="1" xfId="0" applyFont="1" applyFill="1" applyBorder="1" applyAlignment="1" applyProtection="1">
      <alignment horizontal="right"/>
    </xf>
    <xf numFmtId="0" fontId="24" fillId="0" borderId="1" xfId="0" applyFont="1" applyFill="1" applyBorder="1" applyAlignment="1" applyProtection="1">
      <alignment horizontal="right"/>
    </xf>
    <xf numFmtId="0" fontId="21" fillId="0" borderId="1" xfId="0" applyFont="1" applyFill="1" applyBorder="1" applyAlignment="1" applyProtection="1">
      <alignment horizontal="right" vertical="center"/>
    </xf>
    <xf numFmtId="0" fontId="25" fillId="0" borderId="1" xfId="0" applyFont="1" applyFill="1" applyBorder="1" applyAlignment="1" applyProtection="1">
      <alignment horizontal="right"/>
    </xf>
    <xf numFmtId="0" fontId="21" fillId="0" borderId="1" xfId="0" applyFont="1" applyFill="1" applyBorder="1" applyAlignment="1" applyProtection="1">
      <alignment horizontal="right" vertical="center" shrinkToFit="1"/>
    </xf>
    <xf numFmtId="0" fontId="26" fillId="0" borderId="1" xfId="0" applyFont="1" applyFill="1" applyBorder="1" applyAlignment="1" applyProtection="1">
      <alignment horizontal="right" vertical="center" wrapText="1"/>
    </xf>
    <xf numFmtId="0" fontId="26" fillId="0" borderId="1" xfId="0" applyFont="1" applyFill="1" applyBorder="1" applyAlignment="1" applyProtection="1">
      <alignment horizontal="right" vertical="center"/>
    </xf>
    <xf numFmtId="0" fontId="27" fillId="0" borderId="1" xfId="0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left" vertical="center"/>
    </xf>
    <xf numFmtId="0" fontId="30" fillId="0" borderId="1" xfId="2" applyFont="1" applyFill="1" applyBorder="1" applyAlignment="1" applyProtection="1">
      <alignment horizontal="left" vertical="center" wrapText="1"/>
    </xf>
    <xf numFmtId="165" fontId="2" fillId="0" borderId="0" xfId="0" applyNumberFormat="1" applyFont="1" applyFill="1" applyBorder="1" applyAlignment="1" applyProtection="1">
      <alignment horizontal="right" vertical="center"/>
    </xf>
    <xf numFmtId="0" fontId="21" fillId="0" borderId="0" xfId="0" applyFont="1" applyFill="1" applyBorder="1" applyAlignment="1" applyProtection="1">
      <alignment horizontal="right"/>
    </xf>
    <xf numFmtId="0" fontId="21" fillId="10" borderId="1" xfId="0" applyFont="1" applyFill="1" applyBorder="1" applyAlignment="1" applyProtection="1">
      <alignment horizontal="right"/>
    </xf>
    <xf numFmtId="0" fontId="21" fillId="0" borderId="1" xfId="0" applyFont="1" applyFill="1" applyBorder="1" applyAlignment="1" applyProtection="1">
      <alignment horizontal="left"/>
    </xf>
    <xf numFmtId="0" fontId="8" fillId="0" borderId="0" xfId="0" applyFont="1" applyAlignment="1" applyProtection="1">
      <alignment horizontal="center" vertical="center"/>
    </xf>
    <xf numFmtId="0" fontId="3" fillId="0" borderId="0" xfId="0" applyFont="1" applyProtection="1"/>
    <xf numFmtId="0" fontId="8" fillId="5" borderId="10" xfId="0" applyFont="1" applyFill="1" applyBorder="1" applyAlignment="1" applyProtection="1">
      <alignment horizontal="center" vertical="center"/>
    </xf>
    <xf numFmtId="0" fontId="3" fillId="5" borderId="11" xfId="0" applyFont="1" applyFill="1" applyBorder="1" applyProtection="1"/>
    <xf numFmtId="0" fontId="0" fillId="5" borderId="11" xfId="0" applyFill="1" applyBorder="1" applyProtection="1"/>
    <xf numFmtId="0" fontId="7" fillId="5" borderId="11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horizontal="left"/>
    </xf>
    <xf numFmtId="0" fontId="38" fillId="0" borderId="0" xfId="0" applyFont="1" applyFill="1" applyBorder="1" applyAlignment="1" applyProtection="1">
      <alignment horizontal="right" vertical="center"/>
    </xf>
    <xf numFmtId="0" fontId="7" fillId="6" borderId="7" xfId="0" applyFont="1" applyFill="1" applyBorder="1" applyAlignment="1" applyProtection="1">
      <alignment horizontal="left" vertical="center"/>
    </xf>
    <xf numFmtId="0" fontId="8" fillId="5" borderId="6" xfId="0" applyFont="1" applyFill="1" applyBorder="1" applyAlignment="1" applyProtection="1">
      <alignment horizontal="center" vertical="center"/>
    </xf>
    <xf numFmtId="0" fontId="3" fillId="5" borderId="0" xfId="0" applyFont="1" applyFill="1" applyBorder="1" applyProtection="1"/>
    <xf numFmtId="0" fontId="0" fillId="5" borderId="0" xfId="0" applyFill="1" applyBorder="1" applyProtection="1"/>
    <xf numFmtId="0" fontId="0" fillId="0" borderId="7" xfId="0" applyBorder="1" applyAlignment="1" applyProtection="1">
      <alignment horizontal="left"/>
    </xf>
    <xf numFmtId="0" fontId="8" fillId="0" borderId="6" xfId="0" applyFont="1" applyBorder="1" applyAlignment="1" applyProtection="1">
      <alignment horizontal="center" vertical="center"/>
    </xf>
    <xf numFmtId="0" fontId="3" fillId="0" borderId="0" xfId="0" applyFont="1" applyBorder="1" applyProtection="1"/>
    <xf numFmtId="0" fontId="0" fillId="9" borderId="0" xfId="0" applyFill="1" applyProtection="1"/>
    <xf numFmtId="165" fontId="7" fillId="6" borderId="7" xfId="0" applyNumberFormat="1" applyFont="1" applyFill="1" applyBorder="1" applyAlignment="1" applyProtection="1">
      <alignment horizontal="left" vertical="center"/>
    </xf>
    <xf numFmtId="0" fontId="8" fillId="5" borderId="12" xfId="0" applyFont="1" applyFill="1" applyBorder="1" applyAlignment="1" applyProtection="1">
      <alignment horizontal="center" vertical="center"/>
    </xf>
    <xf numFmtId="0" fontId="3" fillId="5" borderId="13" xfId="0" applyFont="1" applyFill="1" applyBorder="1" applyProtection="1"/>
    <xf numFmtId="0" fontId="0" fillId="5" borderId="13" xfId="0" applyFill="1" applyBorder="1" applyProtection="1"/>
    <xf numFmtId="0" fontId="7" fillId="5" borderId="13" xfId="0" applyFont="1" applyFill="1" applyBorder="1" applyAlignment="1" applyProtection="1">
      <alignment horizontal="center" vertical="center"/>
    </xf>
    <xf numFmtId="0" fontId="2" fillId="5" borderId="13" xfId="0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left"/>
    </xf>
    <xf numFmtId="0" fontId="8" fillId="5" borderId="0" xfId="0" applyFont="1" applyFill="1" applyAlignment="1" applyProtection="1">
      <alignment horizontal="center" vertical="center"/>
    </xf>
    <xf numFmtId="0" fontId="3" fillId="5" borderId="0" xfId="0" applyFont="1" applyFill="1" applyProtection="1"/>
    <xf numFmtId="0" fontId="0" fillId="0" borderId="0" xfId="0" applyFill="1" applyAlignment="1" applyProtection="1">
      <alignment horizontal="left"/>
    </xf>
    <xf numFmtId="0" fontId="2" fillId="0" borderId="18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8" fillId="5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Protection="1"/>
    <xf numFmtId="0" fontId="0" fillId="0" borderId="0" xfId="0" applyFill="1" applyBorder="1" applyProtection="1"/>
    <xf numFmtId="0" fontId="7" fillId="0" borderId="0" xfId="0" applyFont="1" applyFill="1" applyBorder="1" applyAlignment="1" applyProtection="1">
      <alignment horizontal="center" vertical="center"/>
    </xf>
    <xf numFmtId="164" fontId="8" fillId="0" borderId="0" xfId="1" applyFont="1" applyAlignment="1" applyProtection="1">
      <alignment horizontal="center" vertical="center"/>
    </xf>
    <xf numFmtId="164" fontId="3" fillId="0" borderId="0" xfId="1" applyFont="1" applyProtection="1"/>
    <xf numFmtId="164" fontId="7" fillId="0" borderId="0" xfId="1" applyFont="1" applyAlignment="1" applyProtection="1">
      <alignment horizontal="center" vertical="center"/>
    </xf>
    <xf numFmtId="164" fontId="2" fillId="0" borderId="20" xfId="1" applyFont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4" fillId="0" borderId="4" xfId="0" applyFont="1" applyBorder="1" applyProtection="1"/>
    <xf numFmtId="0" fontId="4" fillId="0" borderId="0" xfId="0" applyFont="1" applyBorder="1" applyAlignment="1" applyProtection="1">
      <alignment horizontal="left"/>
    </xf>
    <xf numFmtId="0" fontId="4" fillId="0" borderId="7" xfId="0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7" fillId="11" borderId="1" xfId="0" applyFont="1" applyFill="1" applyBorder="1" applyAlignment="1" applyProtection="1">
      <alignment horizontal="center" vertic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/>
      <protection locked="0"/>
    </xf>
    <xf numFmtId="0" fontId="7" fillId="12" borderId="1" xfId="0" applyFont="1" applyFill="1" applyBorder="1" applyAlignment="1" applyProtection="1">
      <alignment horizontal="center" vertical="center"/>
      <protection locked="0"/>
    </xf>
    <xf numFmtId="0" fontId="7" fillId="13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/>
    <xf numFmtId="0" fontId="39" fillId="4" borderId="1" xfId="0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0" fillId="3" borderId="11" xfId="0" applyFill="1" applyBorder="1" applyProtection="1"/>
    <xf numFmtId="0" fontId="9" fillId="3" borderId="11" xfId="0" applyFont="1" applyFill="1" applyBorder="1" applyProtection="1"/>
    <xf numFmtId="0" fontId="0" fillId="3" borderId="14" xfId="0" applyFill="1" applyBorder="1" applyProtection="1"/>
    <xf numFmtId="0" fontId="2" fillId="3" borderId="6" xfId="0" applyFont="1" applyFill="1" applyBorder="1" applyAlignment="1" applyProtection="1">
      <alignment horizontal="center" vertical="center"/>
    </xf>
    <xf numFmtId="0" fontId="0" fillId="3" borderId="0" xfId="0" applyFill="1" applyBorder="1" applyProtection="1"/>
    <xf numFmtId="0" fontId="9" fillId="3" borderId="0" xfId="0" applyFont="1" applyFill="1" applyBorder="1" applyProtection="1"/>
    <xf numFmtId="0" fontId="0" fillId="3" borderId="7" xfId="0" applyFill="1" applyBorder="1" applyProtection="1"/>
    <xf numFmtId="0" fontId="0" fillId="3" borderId="0" xfId="0" applyFill="1" applyProtection="1"/>
    <xf numFmtId="0" fontId="2" fillId="3" borderId="12" xfId="0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0" fillId="3" borderId="13" xfId="0" applyFill="1" applyBorder="1" applyProtection="1"/>
    <xf numFmtId="0" fontId="9" fillId="3" borderId="13" xfId="0" applyFont="1" applyFill="1" applyBorder="1" applyProtection="1"/>
    <xf numFmtId="0" fontId="0" fillId="3" borderId="15" xfId="0" applyFill="1" applyBorder="1" applyProtection="1"/>
    <xf numFmtId="0" fontId="17" fillId="5" borderId="6" xfId="0" applyFont="1" applyFill="1" applyBorder="1" applyAlignment="1" applyProtection="1">
      <alignment horizontal="right" vertical="center"/>
    </xf>
    <xf numFmtId="0" fontId="17" fillId="5" borderId="0" xfId="0" applyFont="1" applyFill="1" applyBorder="1" applyAlignment="1" applyProtection="1">
      <alignment horizontal="right" vertical="center"/>
    </xf>
    <xf numFmtId="0" fontId="36" fillId="0" borderId="0" xfId="0" applyFont="1" applyAlignment="1" applyProtection="1">
      <alignment horizontal="center" vertical="center"/>
    </xf>
    <xf numFmtId="0" fontId="37" fillId="0" borderId="0" xfId="0" applyFont="1" applyFill="1" applyBorder="1" applyAlignment="1" applyProtection="1">
      <alignment horizontal="left" vertical="center"/>
      <protection locked="0"/>
    </xf>
    <xf numFmtId="15" fontId="37" fillId="0" borderId="0" xfId="0" applyNumberFormat="1" applyFont="1" applyFill="1" applyBorder="1" applyAlignment="1" applyProtection="1">
      <alignment horizontal="left" vertical="center"/>
      <protection locked="0"/>
    </xf>
    <xf numFmtId="0" fontId="17" fillId="5" borderId="3" xfId="0" applyFont="1" applyFill="1" applyBorder="1" applyAlignment="1" applyProtection="1">
      <alignment horizontal="center" vertical="center"/>
      <protection locked="0"/>
    </xf>
    <xf numFmtId="0" fontId="17" fillId="5" borderId="27" xfId="0" applyFont="1" applyFill="1" applyBorder="1" applyAlignment="1" applyProtection="1">
      <alignment horizontal="center" vertical="center"/>
      <protection locked="0"/>
    </xf>
    <xf numFmtId="0" fontId="12" fillId="6" borderId="3" xfId="0" applyFont="1" applyFill="1" applyBorder="1" applyAlignment="1" applyProtection="1">
      <alignment horizontal="center" vertical="center"/>
    </xf>
    <xf numFmtId="0" fontId="12" fillId="6" borderId="4" xfId="0" applyFont="1" applyFill="1" applyBorder="1" applyAlignment="1" applyProtection="1">
      <alignment horizontal="center" vertical="center"/>
    </xf>
    <xf numFmtId="0" fontId="12" fillId="6" borderId="2" xfId="0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37" fillId="0" borderId="0" xfId="0" applyFont="1" applyFill="1" applyBorder="1" applyAlignment="1" applyProtection="1">
      <alignment horizontal="left" vertical="center"/>
    </xf>
    <xf numFmtId="15" fontId="37" fillId="0" borderId="0" xfId="0" applyNumberFormat="1" applyFont="1" applyFill="1" applyBorder="1" applyAlignment="1" applyProtection="1">
      <alignment horizontal="left" vertical="center"/>
    </xf>
    <xf numFmtId="0" fontId="40" fillId="7" borderId="0" xfId="0" applyFont="1" applyFill="1" applyBorder="1" applyAlignment="1" applyProtection="1">
      <alignment horizontal="center" vertical="center"/>
      <protection locked="0"/>
    </xf>
    <xf numFmtId="0" fontId="16" fillId="5" borderId="0" xfId="0" applyFont="1" applyFill="1" applyBorder="1" applyAlignment="1" applyProtection="1">
      <alignment horizontal="right" vertical="center"/>
    </xf>
    <xf numFmtId="0" fontId="17" fillId="5" borderId="16" xfId="0" applyFont="1" applyFill="1" applyBorder="1" applyAlignment="1" applyProtection="1">
      <alignment horizontal="center" vertical="center"/>
    </xf>
    <xf numFmtId="0" fontId="17" fillId="5" borderId="17" xfId="0" applyFont="1" applyFill="1" applyBorder="1" applyAlignment="1" applyProtection="1">
      <alignment horizontal="center" vertical="center"/>
    </xf>
    <xf numFmtId="0" fontId="37" fillId="5" borderId="0" xfId="0" applyFont="1" applyFill="1" applyBorder="1" applyAlignment="1" applyProtection="1">
      <alignment horizontal="left" vertical="center"/>
    </xf>
    <xf numFmtId="0" fontId="39" fillId="7" borderId="13" xfId="0" applyNumberFormat="1" applyFont="1" applyFill="1" applyBorder="1" applyAlignment="1" applyProtection="1">
      <alignment horizontal="center" vertical="center"/>
    </xf>
    <xf numFmtId="1" fontId="42" fillId="7" borderId="11" xfId="0" applyNumberFormat="1" applyFont="1" applyFill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right" vertical="center"/>
    </xf>
    <xf numFmtId="0" fontId="39" fillId="7" borderId="0" xfId="0" applyFont="1" applyFill="1" applyBorder="1" applyAlignment="1" applyProtection="1">
      <alignment horizontal="right"/>
    </xf>
    <xf numFmtId="0" fontId="7" fillId="0" borderId="0" xfId="0" applyFont="1" applyAlignment="1" applyProtection="1">
      <alignment horizontal="center" vertical="center"/>
    </xf>
    <xf numFmtId="0" fontId="0" fillId="0" borderId="17" xfId="0" applyBorder="1" applyProtection="1"/>
    <xf numFmtId="0" fontId="43" fillId="0" borderId="0" xfId="0" applyFont="1" applyAlignment="1" applyProtection="1">
      <alignment horizontal="center" vertical="center"/>
    </xf>
    <xf numFmtId="0" fontId="44" fillId="0" borderId="3" xfId="0" applyFont="1" applyBorder="1" applyAlignment="1" applyProtection="1">
      <alignment horizontal="center" vertical="center"/>
      <protection locked="0"/>
    </xf>
    <xf numFmtId="0" fontId="44" fillId="0" borderId="4" xfId="0" applyFont="1" applyBorder="1" applyAlignment="1" applyProtection="1">
      <alignment horizontal="center" vertical="center"/>
      <protection locked="0"/>
    </xf>
    <xf numFmtId="0" fontId="44" fillId="0" borderId="2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9"/>
  <colors>
    <mruColors>
      <color rgb="FFFF3399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419859</xdr:colOff>
      <xdr:row>1</xdr:row>
      <xdr:rowOff>8283</xdr:rowOff>
    </xdr:from>
    <xdr:to>
      <xdr:col>19</xdr:col>
      <xdr:colOff>250676</xdr:colOff>
      <xdr:row>11</xdr:row>
      <xdr:rowOff>84490</xdr:rowOff>
    </xdr:to>
    <xdr:pic>
      <xdr:nvPicPr>
        <xdr:cNvPr id="2" name="Image 1" descr="logo JCO l'art de l'artific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20934" y="265458"/>
          <a:ext cx="2050142" cy="17049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1100"/>
        </a:defPPr>
      </a:lstStyle>
      <a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a:style>
    </a:sp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X770"/>
  <sheetViews>
    <sheetView tabSelected="1" view="pageBreakPreview" zoomScale="80" zoomScaleNormal="85" zoomScaleSheetLayoutView="80" zoomScalePageLayoutView="85" workbookViewId="0">
      <selection activeCell="I9" sqref="I9"/>
    </sheetView>
  </sheetViews>
  <sheetFormatPr baseColWidth="10" defaultRowHeight="18"/>
  <cols>
    <col min="1" max="1" width="6.5" style="171" customWidth="1"/>
    <col min="2" max="2" width="4.6640625" style="172" customWidth="1"/>
    <col min="3" max="3" width="2" style="2" customWidth="1"/>
    <col min="4" max="4" width="7.5" style="13" customWidth="1"/>
    <col min="5" max="5" width="2.33203125" style="10" customWidth="1"/>
    <col min="6" max="7" width="7.1640625" style="13" customWidth="1"/>
    <col min="8" max="8" width="2.33203125" style="10" customWidth="1"/>
    <col min="9" max="9" width="22.1640625" style="10" customWidth="1"/>
    <col min="10" max="10" width="50" style="12" customWidth="1"/>
    <col min="11" max="12" width="7.83203125" style="12" customWidth="1"/>
    <col min="13" max="13" width="1.5" style="10" customWidth="1"/>
    <col min="14" max="14" width="9" style="9" customWidth="1"/>
    <col min="15" max="15" width="7" style="9" customWidth="1"/>
    <col min="16" max="16" width="1.5" style="10" customWidth="1"/>
    <col min="17" max="17" width="5.33203125" style="2" customWidth="1"/>
    <col min="18" max="18" width="5.33203125" style="34" customWidth="1"/>
    <col min="19" max="21" width="5.33203125" style="2" customWidth="1"/>
    <col min="22" max="22" width="12.5" style="2" customWidth="1"/>
    <col min="23" max="24" width="10.83203125" style="2"/>
    <col min="25" max="16384" width="10.83203125" style="1"/>
  </cols>
  <sheetData>
    <row r="1" spans="1:21">
      <c r="N1" s="10"/>
      <c r="O1" s="10"/>
      <c r="Q1" s="4"/>
      <c r="R1" s="43"/>
      <c r="S1" s="4"/>
      <c r="T1" s="4"/>
      <c r="U1" s="4"/>
    </row>
    <row r="2" spans="1:21" ht="8.25" customHeight="1">
      <c r="A2" s="173"/>
      <c r="B2" s="174"/>
      <c r="C2" s="175"/>
      <c r="D2" s="176"/>
      <c r="E2" s="177"/>
      <c r="F2" s="176"/>
      <c r="G2" s="176"/>
      <c r="H2" s="177"/>
      <c r="I2" s="178"/>
      <c r="J2" s="179"/>
      <c r="N2" s="228"/>
      <c r="O2" s="229"/>
      <c r="P2" s="230"/>
      <c r="Q2" s="231"/>
      <c r="R2" s="232"/>
      <c r="S2" s="231"/>
      <c r="T2" s="231"/>
      <c r="U2" s="233"/>
    </row>
    <row r="3" spans="1:21" ht="17">
      <c r="A3" s="244" t="s">
        <v>768</v>
      </c>
      <c r="B3" s="245"/>
      <c r="C3" s="247"/>
      <c r="D3" s="247"/>
      <c r="E3" s="247"/>
      <c r="F3" s="247"/>
      <c r="G3" s="247"/>
      <c r="H3" s="62"/>
      <c r="I3" s="180" t="s">
        <v>771</v>
      </c>
      <c r="J3" s="59"/>
      <c r="N3" s="234"/>
      <c r="O3" s="230"/>
      <c r="P3" s="230"/>
      <c r="Q3" s="235"/>
      <c r="R3" s="236"/>
      <c r="S3" s="235"/>
      <c r="T3" s="235"/>
      <c r="U3" s="237"/>
    </row>
    <row r="4" spans="1:21" ht="8.25" customHeight="1">
      <c r="A4" s="182"/>
      <c r="B4" s="183"/>
      <c r="C4" s="184"/>
      <c r="D4" s="85"/>
      <c r="E4" s="62"/>
      <c r="F4" s="85"/>
      <c r="G4" s="85"/>
      <c r="H4" s="62"/>
      <c r="I4" s="32"/>
      <c r="J4" s="185"/>
      <c r="N4" s="234"/>
      <c r="O4" s="230"/>
      <c r="P4" s="230"/>
      <c r="Q4" s="235"/>
      <c r="R4" s="236"/>
      <c r="S4" s="235"/>
      <c r="T4" s="235"/>
      <c r="U4" s="237"/>
    </row>
    <row r="5" spans="1:21" ht="16.5" customHeight="1">
      <c r="A5" s="186"/>
      <c r="B5" s="187"/>
      <c r="C5" s="4"/>
      <c r="D5" s="80"/>
      <c r="F5" s="80"/>
      <c r="G5" s="80"/>
      <c r="J5" s="185"/>
      <c r="N5" s="234"/>
      <c r="O5" s="238"/>
      <c r="P5" s="230"/>
      <c r="Q5" s="235"/>
      <c r="R5" s="236"/>
      <c r="S5" s="235"/>
      <c r="T5" s="235"/>
      <c r="U5" s="237"/>
    </row>
    <row r="6" spans="1:21" ht="8.25" customHeight="1">
      <c r="A6" s="182"/>
      <c r="B6" s="183"/>
      <c r="C6" s="184"/>
      <c r="D6" s="85"/>
      <c r="E6" s="62"/>
      <c r="F6" s="85"/>
      <c r="G6" s="85"/>
      <c r="H6" s="62"/>
      <c r="I6" s="32"/>
      <c r="J6" s="185"/>
      <c r="N6" s="234"/>
      <c r="O6" s="230"/>
      <c r="P6" s="230"/>
      <c r="Q6" s="235"/>
      <c r="R6" s="236"/>
      <c r="S6" s="235"/>
      <c r="T6" s="235"/>
      <c r="U6" s="237"/>
    </row>
    <row r="7" spans="1:21" ht="17">
      <c r="A7" s="244" t="s">
        <v>769</v>
      </c>
      <c r="B7" s="245"/>
      <c r="C7" s="247"/>
      <c r="D7" s="247"/>
      <c r="E7" s="247"/>
      <c r="F7" s="247"/>
      <c r="G7" s="247"/>
      <c r="H7" s="62"/>
      <c r="I7" s="180" t="s">
        <v>772</v>
      </c>
      <c r="J7" s="59"/>
      <c r="N7" s="234"/>
      <c r="O7" s="230"/>
      <c r="P7" s="230"/>
      <c r="Q7" s="235"/>
      <c r="R7" s="236"/>
      <c r="S7" s="235"/>
      <c r="T7" s="235"/>
      <c r="U7" s="237"/>
    </row>
    <row r="8" spans="1:21" ht="8.25" customHeight="1">
      <c r="A8" s="182"/>
      <c r="B8" s="183"/>
      <c r="C8" s="184"/>
      <c r="D8" s="85"/>
      <c r="E8" s="62"/>
      <c r="F8" s="85"/>
      <c r="G8" s="85"/>
      <c r="H8" s="62"/>
      <c r="I8" s="32"/>
      <c r="J8" s="185"/>
      <c r="N8" s="234"/>
      <c r="O8" s="230"/>
      <c r="P8" s="230"/>
      <c r="Q8" s="235"/>
      <c r="R8" s="236"/>
      <c r="S8" s="235"/>
      <c r="T8" s="235"/>
      <c r="U8" s="237"/>
    </row>
    <row r="9" spans="1:21" ht="16.5" customHeight="1">
      <c r="A9" s="186"/>
      <c r="B9" s="187"/>
      <c r="C9" s="4"/>
      <c r="D9" s="80"/>
      <c r="F9" s="80"/>
      <c r="G9" s="80"/>
      <c r="J9" s="185"/>
      <c r="N9" s="234"/>
      <c r="O9" s="230"/>
      <c r="P9" s="230"/>
      <c r="Q9" s="235"/>
      <c r="R9" s="236"/>
      <c r="S9" s="235"/>
      <c r="T9" s="235"/>
      <c r="U9" s="237"/>
    </row>
    <row r="10" spans="1:21" ht="8.25" customHeight="1">
      <c r="A10" s="182"/>
      <c r="B10" s="183"/>
      <c r="C10" s="184"/>
      <c r="D10" s="85"/>
      <c r="E10" s="62"/>
      <c r="F10" s="85"/>
      <c r="G10" s="85"/>
      <c r="H10" s="62"/>
      <c r="I10" s="32"/>
      <c r="J10" s="185"/>
      <c r="N10" s="234"/>
      <c r="O10" s="230"/>
      <c r="P10" s="230"/>
      <c r="Q10" s="235"/>
      <c r="R10" s="236"/>
      <c r="S10" s="235"/>
      <c r="T10" s="235"/>
      <c r="U10" s="237"/>
    </row>
    <row r="11" spans="1:21" ht="17">
      <c r="A11" s="244" t="s">
        <v>770</v>
      </c>
      <c r="B11" s="245"/>
      <c r="C11" s="248"/>
      <c r="D11" s="247"/>
      <c r="E11" s="247"/>
      <c r="F11" s="247"/>
      <c r="G11" s="247"/>
      <c r="H11" s="62"/>
      <c r="I11" s="180" t="s">
        <v>773</v>
      </c>
      <c r="J11" s="60"/>
      <c r="N11" s="234"/>
      <c r="O11" s="230"/>
      <c r="P11" s="230"/>
      <c r="Q11" s="235"/>
      <c r="R11" s="236"/>
      <c r="S11" s="235"/>
      <c r="T11" s="235"/>
      <c r="U11" s="237"/>
    </row>
    <row r="12" spans="1:21" ht="8.25" customHeight="1">
      <c r="A12" s="190"/>
      <c r="B12" s="191"/>
      <c r="C12" s="192"/>
      <c r="D12" s="193"/>
      <c r="E12" s="194"/>
      <c r="F12" s="193"/>
      <c r="G12" s="193"/>
      <c r="H12" s="194"/>
      <c r="I12" s="195"/>
      <c r="J12" s="196"/>
      <c r="N12" s="239"/>
      <c r="O12" s="240"/>
      <c r="P12" s="230"/>
      <c r="Q12" s="241"/>
      <c r="R12" s="242"/>
      <c r="S12" s="241"/>
      <c r="T12" s="241"/>
      <c r="U12" s="243"/>
    </row>
    <row r="13" spans="1:21" ht="17">
      <c r="A13" s="246"/>
      <c r="B13" s="246"/>
    </row>
    <row r="14" spans="1:21" ht="19.5" customHeight="1">
      <c r="A14" s="212" t="s">
        <v>30</v>
      </c>
      <c r="B14" s="213" t="s">
        <v>33</v>
      </c>
      <c r="C14" s="9"/>
      <c r="D14" s="5" t="s">
        <v>31</v>
      </c>
      <c r="E14" s="28"/>
      <c r="F14" s="5" t="s">
        <v>36</v>
      </c>
      <c r="G14" s="5" t="s">
        <v>37</v>
      </c>
      <c r="H14" s="28"/>
      <c r="I14" s="251" t="s">
        <v>32</v>
      </c>
      <c r="J14" s="252"/>
      <c r="K14" s="252"/>
      <c r="L14" s="253"/>
      <c r="M14" s="28"/>
      <c r="N14" s="5" t="s">
        <v>53</v>
      </c>
      <c r="O14" s="11" t="s">
        <v>54</v>
      </c>
      <c r="P14" s="28"/>
      <c r="Q14" s="254" t="s">
        <v>34</v>
      </c>
      <c r="R14" s="255"/>
      <c r="S14" s="255"/>
      <c r="T14" s="255"/>
      <c r="U14" s="255"/>
    </row>
    <row r="15" spans="1:21" ht="7.5" customHeight="1">
      <c r="A15" s="214"/>
      <c r="B15" s="215"/>
      <c r="C15" s="29"/>
      <c r="D15" s="15"/>
      <c r="F15" s="15"/>
      <c r="G15" s="15"/>
      <c r="J15" s="216"/>
      <c r="K15" s="216"/>
      <c r="L15" s="216"/>
      <c r="N15" s="6"/>
      <c r="O15" s="6"/>
      <c r="Q15" s="29"/>
      <c r="R15" s="30"/>
    </row>
    <row r="16" spans="1:21">
      <c r="A16" s="218">
        <v>1</v>
      </c>
      <c r="B16" s="19"/>
      <c r="C16" s="20"/>
      <c r="D16" s="21">
        <v>2.3148148148148147E-5</v>
      </c>
      <c r="E16" s="22"/>
      <c r="F16" s="23">
        <v>8</v>
      </c>
      <c r="G16" s="23">
        <v>1</v>
      </c>
      <c r="H16" s="22"/>
      <c r="I16" s="24" t="s">
        <v>363</v>
      </c>
      <c r="J16" s="25" t="s">
        <v>371</v>
      </c>
      <c r="K16" s="26"/>
      <c r="L16" s="27"/>
      <c r="M16" s="217"/>
      <c r="N16" s="7">
        <f>IF(ISBLANK(I16),"",IF(COUNTIF(I16,"*bombe*"),(G16-1)*SUMIF('base de donnée JCO '!C$3:C$10,K16,'base de donnée JCO '!D$3:D$10)+SUMIF(entete,L16,'base de donnée JCO '!D$14:D$20),SUMIFS('base de donnée JCO '!I$173:I$1080,'base de donnée JCO '!F$173:F$1080,I16,'base de donnée JCO '!G$173:G$1080,J16)))</f>
        <v>0</v>
      </c>
      <c r="O16" s="7">
        <f>IF(ISBLANK(I16),"",IF(ISBLANK(D16),#REF!+N16,D16+N16))</f>
        <v>2.3148148148148147E-5</v>
      </c>
      <c r="P16" s="217"/>
      <c r="Q16" s="23"/>
      <c r="R16" s="23"/>
      <c r="S16" s="23"/>
      <c r="T16" s="23"/>
      <c r="U16" s="23"/>
    </row>
    <row r="17" spans="1:21">
      <c r="A17" s="218"/>
      <c r="B17" s="19"/>
      <c r="C17" s="20"/>
      <c r="D17" s="21"/>
      <c r="E17" s="22"/>
      <c r="F17" s="23"/>
      <c r="G17" s="23"/>
      <c r="H17" s="22"/>
      <c r="I17" s="249" t="s">
        <v>726</v>
      </c>
      <c r="J17" s="250"/>
      <c r="K17" s="26"/>
      <c r="L17" s="27"/>
      <c r="M17" s="217"/>
      <c r="N17" s="7"/>
      <c r="O17" s="7"/>
      <c r="P17" s="217"/>
      <c r="Q17" s="23"/>
      <c r="R17" s="23"/>
      <c r="S17" s="23"/>
      <c r="T17" s="23"/>
      <c r="U17" s="23"/>
    </row>
    <row r="18" spans="1:21">
      <c r="A18" s="218">
        <v>2</v>
      </c>
      <c r="B18" s="19"/>
      <c r="C18" s="20"/>
      <c r="D18" s="21">
        <v>6.7129629629629625E-4</v>
      </c>
      <c r="E18" s="22"/>
      <c r="F18" s="23">
        <v>1</v>
      </c>
      <c r="G18" s="23">
        <v>2</v>
      </c>
      <c r="H18" s="22"/>
      <c r="I18" s="24" t="s">
        <v>64</v>
      </c>
      <c r="J18" s="25" t="s">
        <v>334</v>
      </c>
      <c r="K18" s="26" t="s">
        <v>96</v>
      </c>
      <c r="L18" s="27"/>
      <c r="M18" s="217"/>
      <c r="N18" s="7">
        <f>IF(ISBLANK(I18),"",IF(COUNTIF(I18,"*bombe*"),(G18-1)*SUMIF('base de donnée JCO '!C$3:C$10,K18,'base de donnée JCO '!D$3:D$10)+SUMIF(entete,L18,'base de donnée JCO '!D$14:D$20),SUMIFS('base de donnée JCO '!I$173:I$1080,'base de donnée JCO '!F$173:F$1080,I18,'base de donnée JCO '!G$173:G$1080,J18)))</f>
        <v>0</v>
      </c>
      <c r="O18" s="7">
        <f t="shared" ref="O18:O67" si="0">IF(ISBLANK(I18),"",IF(ISBLANK(D18),D17+N18,D18+N18))</f>
        <v>6.7129629629629625E-4</v>
      </c>
      <c r="P18" s="217"/>
      <c r="Q18" s="23"/>
      <c r="R18" s="23"/>
      <c r="S18" s="23"/>
      <c r="T18" s="23"/>
      <c r="U18" s="23"/>
    </row>
    <row r="19" spans="1:21">
      <c r="A19" s="218"/>
      <c r="B19" s="19"/>
      <c r="C19" s="20"/>
      <c r="D19" s="21"/>
      <c r="E19" s="22"/>
      <c r="F19" s="23"/>
      <c r="G19" s="23"/>
      <c r="H19" s="22"/>
      <c r="I19" s="24"/>
      <c r="J19" s="25"/>
      <c r="K19" s="26"/>
      <c r="L19" s="27"/>
      <c r="M19" s="217"/>
      <c r="N19" s="7" t="str">
        <f>IF(ISBLANK(I19),"",IF(COUNTIF(I19,"*bombe*"),(G19-1)*SUMIF('base de donnée JCO '!C$3:C$10,K19,'base de donnée JCO '!D$3:D$10)+SUMIF(entete,L19,'base de donnée JCO '!D$14:D$20),SUMIFS('base de donnée JCO '!I$173:I$1080,'base de donnée JCO '!F$173:F$1080,I19,'base de donnée JCO '!G$173:G$1080,J19)))</f>
        <v/>
      </c>
      <c r="O19" s="7" t="str">
        <f t="shared" si="0"/>
        <v/>
      </c>
      <c r="P19" s="217"/>
      <c r="Q19" s="23"/>
      <c r="R19" s="23"/>
      <c r="S19" s="23"/>
      <c r="T19" s="23"/>
      <c r="U19" s="23"/>
    </row>
    <row r="20" spans="1:21">
      <c r="A20" s="218">
        <v>3</v>
      </c>
      <c r="B20" s="19"/>
      <c r="C20" s="20"/>
      <c r="D20" s="21">
        <v>7.291666666666667E-4</v>
      </c>
      <c r="E20" s="22"/>
      <c r="F20" s="23">
        <v>1</v>
      </c>
      <c r="G20" s="23">
        <v>1</v>
      </c>
      <c r="H20" s="22"/>
      <c r="I20" s="24" t="s">
        <v>167</v>
      </c>
      <c r="J20" s="25" t="s">
        <v>216</v>
      </c>
      <c r="K20" s="26"/>
      <c r="L20" s="27"/>
      <c r="M20" s="217"/>
      <c r="N20" s="7">
        <f>IF(ISBLANK(I20),"",IF(COUNTIF(I20,"*bombe*"),(G20-1)*SUMIF('base de donnée JCO '!C$3:C$10,K20,'base de donnée JCO '!D$3:D$10)+SUMIF(entete,L20,'base de donnée JCO '!D$14:D$20),SUMIFS('base de donnée JCO '!I$173:I$1080,'base de donnée JCO '!F$173:F$1080,I20,'base de donnée JCO '!G$173:G$1080,J20)))</f>
        <v>0</v>
      </c>
      <c r="O20" s="7">
        <f t="shared" si="0"/>
        <v>7.291666666666667E-4</v>
      </c>
      <c r="P20" s="217"/>
      <c r="Q20" s="23"/>
      <c r="R20" s="23"/>
      <c r="S20" s="227" t="s">
        <v>724</v>
      </c>
      <c r="T20" s="23"/>
      <c r="U20" s="23"/>
    </row>
    <row r="21" spans="1:21">
      <c r="A21" s="218"/>
      <c r="B21" s="19"/>
      <c r="C21" s="20"/>
      <c r="D21" s="21"/>
      <c r="E21" s="22"/>
      <c r="F21" s="23"/>
      <c r="G21" s="23"/>
      <c r="H21" s="22"/>
      <c r="I21" s="24"/>
      <c r="J21" s="25"/>
      <c r="K21" s="26"/>
      <c r="L21" s="27"/>
      <c r="M21" s="217"/>
      <c r="N21" s="7" t="str">
        <f>IF(ISBLANK(I21),"",IF(COUNTIF(I21,"*bombe*"),(G21-1)*SUMIF('base de donnée JCO '!C$3:C$10,K21,'base de donnée JCO '!D$3:D$10)+SUMIF(entete,L21,'base de donnée JCO '!D$14:D$20),SUMIFS('base de donnée JCO '!I$173:I$1080,'base de donnée JCO '!F$173:F$1080,I21,'base de donnée JCO '!G$173:G$1080,J21)))</f>
        <v/>
      </c>
      <c r="O21" s="7" t="str">
        <f>IF(ISBLANK(I21),"",IF(ISBLANK(D21),#REF!+N21,D21+N21))</f>
        <v/>
      </c>
      <c r="P21" s="217"/>
      <c r="Q21" s="23"/>
      <c r="R21" s="23"/>
      <c r="S21" s="23"/>
      <c r="T21" s="23"/>
      <c r="U21" s="23"/>
    </row>
    <row r="22" spans="1:21">
      <c r="A22" s="218">
        <v>4</v>
      </c>
      <c r="B22" s="19"/>
      <c r="C22" s="20"/>
      <c r="D22" s="21">
        <v>8.1018518518518516E-4</v>
      </c>
      <c r="E22" s="22"/>
      <c r="F22" s="23">
        <v>2</v>
      </c>
      <c r="G22" s="23">
        <v>1</v>
      </c>
      <c r="H22" s="22"/>
      <c r="I22" s="24" t="s">
        <v>166</v>
      </c>
      <c r="J22" s="25" t="s">
        <v>631</v>
      </c>
      <c r="K22" s="26"/>
      <c r="L22" s="27"/>
      <c r="M22" s="217"/>
      <c r="N22" s="7">
        <f>IF(ISBLANK(I22),"",IF(COUNTIF(I22,"*bombe*"),(G22-1)*SUMIF('base de donnée JCO '!C$3:C$10,K22,'base de donnée JCO '!D$3:D$10)+SUMIF(entete,L22,'base de donnée JCO '!D$14:D$20),SUMIFS('base de donnée JCO '!I$173:I$1080,'base de donnée JCO '!F$173:F$1080,I22,'base de donnée JCO '!G$173:G$1080,J22)))</f>
        <v>0</v>
      </c>
      <c r="O22" s="7">
        <f t="shared" si="0"/>
        <v>8.1018518518518516E-4</v>
      </c>
      <c r="P22" s="217"/>
      <c r="Q22" s="224" t="s">
        <v>99</v>
      </c>
      <c r="R22" s="23"/>
      <c r="S22" s="23"/>
      <c r="T22" s="23"/>
      <c r="U22" s="224" t="s">
        <v>99</v>
      </c>
    </row>
    <row r="23" spans="1:21">
      <c r="A23" s="218">
        <v>4</v>
      </c>
      <c r="B23" s="19"/>
      <c r="C23" s="20"/>
      <c r="D23" s="21"/>
      <c r="E23" s="22"/>
      <c r="F23" s="23">
        <v>1</v>
      </c>
      <c r="G23" s="23">
        <v>10</v>
      </c>
      <c r="H23" s="22"/>
      <c r="I23" s="24" t="s">
        <v>64</v>
      </c>
      <c r="J23" s="25" t="s">
        <v>378</v>
      </c>
      <c r="K23" s="26" t="s">
        <v>43</v>
      </c>
      <c r="L23" s="27"/>
      <c r="M23" s="217"/>
      <c r="N23" s="7">
        <f>IF(ISBLANK(I23),"",IF(COUNTIF(I23,"*bombe*"),(G23-1)*SUMIF('base de donnée JCO '!C$3:C$10,K23,'base de donnée JCO '!D$3:D$10)+SUMIF(entete,L23,'base de donnée JCO '!D$14:D$20),SUMIFS('base de donnée JCO '!I$173:I$1080,'base de donnée JCO '!F$173:F$1080,I23,'base de donnée JCO '!G$173:G$1080,J23)))</f>
        <v>54.000624999999999</v>
      </c>
      <c r="O23" s="220">
        <f>IF(ISBLANK(I23),"",IF(ISBLANK(D23),D22+N23,D23+N23))</f>
        <v>54.001435185185187</v>
      </c>
      <c r="P23" s="217"/>
      <c r="Q23" s="23"/>
      <c r="R23" s="23"/>
      <c r="S23" s="23" t="s">
        <v>668</v>
      </c>
      <c r="T23" s="23"/>
      <c r="U23" s="23"/>
    </row>
    <row r="24" spans="1:21">
      <c r="A24" s="218">
        <v>4</v>
      </c>
      <c r="B24" s="19"/>
      <c r="C24" s="20"/>
      <c r="D24" s="21"/>
      <c r="E24" s="22"/>
      <c r="F24" s="23">
        <v>1</v>
      </c>
      <c r="G24" s="23">
        <v>10</v>
      </c>
      <c r="H24" s="22"/>
      <c r="I24" s="24" t="s">
        <v>64</v>
      </c>
      <c r="J24" s="25" t="s">
        <v>378</v>
      </c>
      <c r="K24" s="26" t="s">
        <v>43</v>
      </c>
      <c r="L24" s="27"/>
      <c r="M24" s="217"/>
      <c r="N24" s="7">
        <f>IF(ISBLANK(I24),"",IF(COUNTIF(I24,"*bombe*"),(G24-1)*SUMIF('base de donnée JCO '!C$3:C$10,K24,'base de donnée JCO '!D$3:D$10)+SUMIF(entete,L24,'base de donnée JCO '!D$14:D$20),SUMIFS('base de donnée JCO '!I$173:I$1080,'base de donnée JCO '!F$173:F$1080,I24,'base de donnée JCO '!G$173:G$1080,J24)))</f>
        <v>54.000624999999999</v>
      </c>
      <c r="O24" s="220">
        <f>IF(ISBLANK(I24),"",IF(ISBLANK(D24),D22+N24,D24+N24))</f>
        <v>54.001435185185187</v>
      </c>
      <c r="P24" s="217"/>
      <c r="Q24" s="23"/>
      <c r="R24" s="23"/>
      <c r="S24" s="23" t="s">
        <v>668</v>
      </c>
      <c r="T24" s="23"/>
      <c r="U24" s="23"/>
    </row>
    <row r="25" spans="1:21">
      <c r="A25" s="218"/>
      <c r="B25" s="19"/>
      <c r="C25" s="20"/>
      <c r="D25" s="21"/>
      <c r="E25" s="22"/>
      <c r="F25" s="23"/>
      <c r="G25" s="23"/>
      <c r="H25" s="22"/>
      <c r="I25" s="24"/>
      <c r="J25" s="25"/>
      <c r="K25" s="26"/>
      <c r="L25" s="27"/>
      <c r="M25" s="217"/>
      <c r="N25" s="7" t="str">
        <f>IF(ISBLANK(I25),"",IF(COUNTIF(I25,"*bombe*"),(G25-1)*SUMIF('base de donnée JCO '!C$3:C$10,K25,'base de donnée JCO '!D$3:D$10)+SUMIF(entete,L25,'base de donnée JCO '!D$14:D$20),SUMIFS('base de donnée JCO '!I$173:I$1080,'base de donnée JCO '!F$173:F$1080,I25,'base de donnée JCO '!G$173:G$1080,J25)))</f>
        <v/>
      </c>
      <c r="O25" s="7" t="str">
        <f>IF(ISBLANK(I25),"",IF(ISBLANK(D25),#REF!+N25,D25+N25))</f>
        <v/>
      </c>
      <c r="P25" s="217"/>
      <c r="Q25" s="23"/>
      <c r="R25" s="23"/>
      <c r="S25" s="23"/>
      <c r="T25" s="23"/>
      <c r="U25" s="23"/>
    </row>
    <row r="26" spans="1:21">
      <c r="A26" s="218">
        <v>5</v>
      </c>
      <c r="B26" s="19"/>
      <c r="C26" s="20"/>
      <c r="D26" s="21">
        <v>8.564814814814815E-4</v>
      </c>
      <c r="E26" s="22"/>
      <c r="F26" s="23">
        <v>2</v>
      </c>
      <c r="G26" s="23">
        <v>2</v>
      </c>
      <c r="H26" s="22"/>
      <c r="I26" s="24" t="s">
        <v>84</v>
      </c>
      <c r="J26" s="25" t="s">
        <v>152</v>
      </c>
      <c r="K26" s="26"/>
      <c r="L26" s="27"/>
      <c r="M26" s="217"/>
      <c r="N26" s="7">
        <f>IF(ISBLANK(I26),"",IF(COUNTIF(I26,"*bombe*"),(G26-1)*SUMIF('base de donnée JCO '!C$3:C$10,K26,'base de donnée JCO '!D$3:D$10)+SUMIF(entete,L26,'base de donnée JCO '!D$14:D$20),SUMIFS('base de donnée JCO '!I$173:I$1080,'base de donnée JCO '!F$173:F$1080,I26,'base de donnée JCO '!G$173:G$1080,J26)))</f>
        <v>0</v>
      </c>
      <c r="O26" s="7">
        <f>IF(ISBLANK(I26),"",IF(ISBLANK(D26),#REF!+N26,D26+N26))</f>
        <v>8.564814814814815E-4</v>
      </c>
      <c r="P26" s="217"/>
      <c r="Q26" s="225" t="s">
        <v>94</v>
      </c>
      <c r="R26" s="23"/>
      <c r="S26" s="23"/>
      <c r="T26" s="23"/>
      <c r="U26" s="225" t="s">
        <v>94</v>
      </c>
    </row>
    <row r="27" spans="1:21">
      <c r="A27" s="218"/>
      <c r="B27" s="19"/>
      <c r="C27" s="20"/>
      <c r="D27" s="21"/>
      <c r="E27" s="22"/>
      <c r="F27" s="23"/>
      <c r="G27" s="23"/>
      <c r="H27" s="22"/>
      <c r="I27" s="24"/>
      <c r="J27" s="25"/>
      <c r="K27" s="26"/>
      <c r="L27" s="27"/>
      <c r="M27" s="217"/>
      <c r="N27" s="7" t="str">
        <f>IF(ISBLANK(I27),"",IF(COUNTIF(I27,"*bombe*"),(G27-1)*SUMIF('base de donnée JCO '!C$3:C$10,K27,'base de donnée JCO '!D$3:D$10)+SUMIF(entete,L27,'base de donnée JCO '!D$14:D$20),SUMIFS('base de donnée JCO '!I$173:I$1080,'base de donnée JCO '!F$173:F$1080,I27,'base de donnée JCO '!G$173:G$1080,J27)))</f>
        <v/>
      </c>
      <c r="O27" s="7" t="str">
        <f>IF(ISBLANK(I27),"",IF(ISBLANK(D27),#REF!+N27,D27+N27))</f>
        <v/>
      </c>
      <c r="P27" s="217"/>
      <c r="Q27" s="23"/>
      <c r="R27" s="23"/>
      <c r="S27" s="23"/>
      <c r="T27" s="23"/>
      <c r="U27" s="23"/>
    </row>
    <row r="28" spans="1:21">
      <c r="A28" s="218">
        <v>6</v>
      </c>
      <c r="B28" s="19"/>
      <c r="C28" s="20"/>
      <c r="D28" s="21">
        <v>1.1689814814814816E-3</v>
      </c>
      <c r="E28" s="22"/>
      <c r="F28" s="23">
        <v>2</v>
      </c>
      <c r="G28" s="23">
        <v>1</v>
      </c>
      <c r="H28" s="22"/>
      <c r="I28" s="24" t="s">
        <v>166</v>
      </c>
      <c r="J28" s="25" t="s">
        <v>641</v>
      </c>
      <c r="K28" s="26"/>
      <c r="L28" s="27"/>
      <c r="M28" s="217"/>
      <c r="N28" s="7">
        <f>IF(ISBLANK(I28),"",IF(COUNTIF(I28,"*bombe*"),(G28-1)*SUMIF('base de donnée JCO '!C$3:C$10,K28,'base de donnée JCO '!D$3:D$10)+SUMIF(entete,L28,'base de donnée JCO '!D$14:D$20),SUMIFS('base de donnée JCO '!I$173:I$1080,'base de donnée JCO '!F$173:F$1080,I28,'base de donnée JCO '!G$173:G$1080,J28)))</f>
        <v>0</v>
      </c>
      <c r="O28" s="7">
        <f t="shared" si="0"/>
        <v>1.1689814814814816E-3</v>
      </c>
      <c r="P28" s="217"/>
      <c r="Q28" s="23" t="s">
        <v>99</v>
      </c>
      <c r="R28" s="23"/>
      <c r="S28" s="23"/>
      <c r="T28" s="23"/>
      <c r="U28" s="23" t="s">
        <v>99</v>
      </c>
    </row>
    <row r="29" spans="1:21">
      <c r="A29" s="218">
        <v>6</v>
      </c>
      <c r="B29" s="19"/>
      <c r="C29" s="20"/>
      <c r="D29" s="21"/>
      <c r="E29" s="22"/>
      <c r="F29" s="23">
        <v>1</v>
      </c>
      <c r="G29" s="23">
        <v>5</v>
      </c>
      <c r="H29" s="22"/>
      <c r="I29" s="24" t="s">
        <v>64</v>
      </c>
      <c r="J29" s="25" t="s">
        <v>719</v>
      </c>
      <c r="K29" s="26" t="s">
        <v>40</v>
      </c>
      <c r="L29" s="27"/>
      <c r="M29" s="217"/>
      <c r="N29" s="7">
        <f>IF(ISBLANK(I29),"",IF(COUNTIF(I29,"*bombe*"),(G29-1)*SUMIF('base de donnée JCO '!C$3:C$10,K29,'base de donnée JCO '!D$3:D$10)+SUMIF(entete,L29,'base de donnée JCO '!D$14:D$20),SUMIFS('base de donnée JCO '!I$173:I$1080,'base de donnée JCO '!F$173:F$1080,I29,'base de donnée JCO '!G$173:G$1080,J29)))</f>
        <v>12.000138888888889</v>
      </c>
      <c r="O29" s="7">
        <f>IF(ISBLANK(I29),"",IF(ISBLANK(D29),D28+N29,D29+N29))</f>
        <v>12.00130787037037</v>
      </c>
      <c r="P29" s="217"/>
      <c r="Q29" s="23"/>
      <c r="R29" s="23"/>
      <c r="S29" s="23" t="s">
        <v>99</v>
      </c>
      <c r="T29" s="23"/>
      <c r="U29" s="23"/>
    </row>
    <row r="30" spans="1:21">
      <c r="A30" s="218"/>
      <c r="B30" s="19"/>
      <c r="C30" s="20"/>
      <c r="D30" s="21"/>
      <c r="E30" s="22"/>
      <c r="F30" s="23"/>
      <c r="G30" s="23"/>
      <c r="H30" s="22"/>
      <c r="I30" s="24"/>
      <c r="J30" s="25"/>
      <c r="K30" s="26"/>
      <c r="L30" s="27"/>
      <c r="M30" s="217"/>
      <c r="N30" s="7" t="str">
        <f>IF(ISBLANK(I30),"",IF(COUNTIF(I30,"*bombe*"),(G30-1)*SUMIF('base de donnée JCO '!C$3:C$10,K30,'base de donnée JCO '!D$3:D$10)+SUMIF(entete,L30,'base de donnée JCO '!D$14:D$20),SUMIFS('base de donnée JCO '!I$173:I$1080,'base de donnée JCO '!F$173:F$1080,I30,'base de donnée JCO '!G$173:G$1080,J30)))</f>
        <v/>
      </c>
      <c r="O30" s="7" t="str">
        <f>IF(ISBLANK(I30),"",IF(ISBLANK(D30),D28+N30,D30+N30))</f>
        <v/>
      </c>
      <c r="P30" s="217"/>
      <c r="Q30" s="23"/>
      <c r="R30" s="23"/>
      <c r="S30" s="23"/>
      <c r="T30" s="23"/>
      <c r="U30" s="23"/>
    </row>
    <row r="31" spans="1:21">
      <c r="A31" s="218">
        <v>7</v>
      </c>
      <c r="B31" s="19"/>
      <c r="C31" s="20"/>
      <c r="D31" s="21">
        <v>1.2152777777777778E-3</v>
      </c>
      <c r="E31" s="22"/>
      <c r="F31" s="23">
        <v>1</v>
      </c>
      <c r="G31" s="23">
        <v>4</v>
      </c>
      <c r="H31" s="22"/>
      <c r="I31" s="24" t="s">
        <v>84</v>
      </c>
      <c r="J31" s="25" t="s">
        <v>149</v>
      </c>
      <c r="K31" s="26"/>
      <c r="L31" s="27"/>
      <c r="M31" s="217"/>
      <c r="N31" s="7">
        <f>IF(ISBLANK(I31),"",IF(COUNTIF(I31,"*bombe*"),(G31-1)*SUMIF('base de donnée JCO '!C$3:C$10,K31,'base de donnée JCO '!D$3:D$10)+SUMIF(entete,L31,'base de donnée JCO '!D$14:D$20),SUMIFS('base de donnée JCO '!I$173:I$1080,'base de donnée JCO '!F$173:F$1080,I31,'base de donnée JCO '!G$173:G$1080,J31)))</f>
        <v>0</v>
      </c>
      <c r="O31" s="7">
        <f>IF(ISBLANK(I31),"",IF(ISBLANK(D31),#REF!+N31,D31+N31))</f>
        <v>1.2152777777777778E-3</v>
      </c>
      <c r="P31" s="217"/>
      <c r="Q31" s="23"/>
      <c r="R31" s="23"/>
      <c r="S31" s="227" t="s">
        <v>724</v>
      </c>
      <c r="T31" s="23"/>
      <c r="U31" s="23"/>
    </row>
    <row r="32" spans="1:21">
      <c r="A32" s="218"/>
      <c r="B32" s="19"/>
      <c r="C32" s="20"/>
      <c r="D32" s="21"/>
      <c r="E32" s="22"/>
      <c r="F32" s="23"/>
      <c r="G32" s="23"/>
      <c r="H32" s="22"/>
      <c r="I32" s="24"/>
      <c r="J32" s="25"/>
      <c r="K32" s="26"/>
      <c r="L32" s="27"/>
      <c r="M32" s="217"/>
      <c r="N32" s="7" t="str">
        <f>IF(ISBLANK(I32),"",IF(COUNTIF(I32,"*bombe*"),(G32-1)*SUMIF('base de donnée JCO '!C$3:C$10,K32,'base de donnée JCO '!D$3:D$10)+SUMIF(entete,L32,'base de donnée JCO '!D$14:D$20),SUMIFS('base de donnée JCO '!I$173:I$1080,'base de donnée JCO '!F$173:F$1080,I32,'base de donnée JCO '!G$173:G$1080,J32)))</f>
        <v/>
      </c>
      <c r="O32" s="7" t="str">
        <f t="shared" si="0"/>
        <v/>
      </c>
      <c r="P32" s="217"/>
      <c r="Q32" s="222"/>
      <c r="R32" s="23"/>
      <c r="S32" s="23"/>
      <c r="T32" s="23"/>
      <c r="U32" s="23"/>
    </row>
    <row r="33" spans="1:21">
      <c r="A33" s="218">
        <v>8</v>
      </c>
      <c r="B33" s="19"/>
      <c r="C33" s="20"/>
      <c r="D33" s="21">
        <v>1.3425925925925925E-3</v>
      </c>
      <c r="E33" s="22"/>
      <c r="F33" s="23">
        <v>1</v>
      </c>
      <c r="G33" s="23">
        <v>5</v>
      </c>
      <c r="H33" s="22"/>
      <c r="I33" s="24" t="s">
        <v>64</v>
      </c>
      <c r="J33" s="25" t="s">
        <v>719</v>
      </c>
      <c r="K33" s="26" t="s">
        <v>39</v>
      </c>
      <c r="L33" s="27"/>
      <c r="M33" s="217"/>
      <c r="N33" s="7">
        <f>IF(ISBLANK(I33),"",IF(COUNTIF(I33,"*bombe*"),(G33-1)*SUMIF('base de donnée JCO '!C$3:C$10,K33,'base de donnée JCO '!D$3:D$10)+SUMIF(entete,L33,'base de donnée JCO '!D$14:D$20),SUMIFS('base de donnée JCO '!I$173:I$1080,'base de donnée JCO '!F$173:F$1080,I33,'base de donnée JCO '!G$173:G$1080,J33)))</f>
        <v>8.0000925925925923</v>
      </c>
      <c r="O33" s="220">
        <f t="shared" ref="O33" si="1">IF(ISBLANK(I33),"",IF(ISBLANK(D33),D31+N33,D33+N33))</f>
        <v>8.0014351851851853</v>
      </c>
      <c r="P33" s="217"/>
      <c r="Q33" s="223"/>
      <c r="R33" s="23"/>
      <c r="S33" s="23" t="s">
        <v>99</v>
      </c>
      <c r="T33" s="23"/>
      <c r="U33" s="23"/>
    </row>
    <row r="34" spans="1:21">
      <c r="A34" s="218"/>
      <c r="B34" s="19"/>
      <c r="C34" s="20"/>
      <c r="D34" s="21"/>
      <c r="E34" s="22"/>
      <c r="F34" s="23"/>
      <c r="G34" s="23"/>
      <c r="H34" s="22"/>
      <c r="I34" s="24"/>
      <c r="J34" s="25"/>
      <c r="K34" s="26"/>
      <c r="L34" s="27"/>
      <c r="M34" s="217"/>
      <c r="N34" s="7" t="str">
        <f>IF(ISBLANK(I34),"",IF(COUNTIF(I34,"*bombe*"),(G34-1)*SUMIF('base de donnée JCO '!C$3:C$10,K34,'base de donnée JCO '!D$3:D$10)+SUMIF(entete,L34,'base de donnée JCO '!D$14:D$20),SUMIFS('base de donnée JCO '!I$173:I$1080,'base de donnée JCO '!F$173:F$1080,I34,'base de donnée JCO '!G$173:G$1080,J34)))</f>
        <v/>
      </c>
      <c r="O34" s="7" t="str">
        <f t="shared" ref="O34" si="2">IF(ISBLANK(I34),"",IF(ISBLANK(D34),D32+N34,D34+N34))</f>
        <v/>
      </c>
      <c r="P34" s="217"/>
      <c r="Q34" s="223"/>
      <c r="R34" s="23"/>
      <c r="S34" s="23"/>
      <c r="T34" s="23"/>
      <c r="U34" s="23"/>
    </row>
    <row r="35" spans="1:21">
      <c r="A35" s="218">
        <v>9</v>
      </c>
      <c r="B35" s="19"/>
      <c r="C35" s="20"/>
      <c r="D35" s="21">
        <v>1.4814814814814814E-3</v>
      </c>
      <c r="E35" s="22"/>
      <c r="F35" s="23">
        <v>2</v>
      </c>
      <c r="G35" s="23">
        <v>7</v>
      </c>
      <c r="H35" s="22"/>
      <c r="I35" s="24" t="s">
        <v>68</v>
      </c>
      <c r="J35" s="25" t="s">
        <v>508</v>
      </c>
      <c r="K35" s="26" t="s">
        <v>40</v>
      </c>
      <c r="L35" s="27"/>
      <c r="M35" s="217"/>
      <c r="N35" s="7">
        <f>IF(ISBLANK(I35),"",IF(COUNTIF(I35,"*bombe*"),(G35-1)*SUMIF('base de donnée JCO '!C$3:C$10,K35,'base de donnée JCO '!D$3:D$10)+SUMIF(entete,L35,'base de donnée JCO '!D$14:D$20),SUMIFS('base de donnée JCO '!I$173:I$1080,'base de donnée JCO '!F$173:F$1080,I35,'base de donnée JCO '!G$173:G$1080,J35)))</f>
        <v>18.000208333333333</v>
      </c>
      <c r="O35" s="220">
        <f>IF(ISBLANK(I35),"",IF(ISBLANK(D35),#REF!+N35,D35+N35))</f>
        <v>18.001689814814814</v>
      </c>
      <c r="P35" s="217"/>
      <c r="Q35" s="23"/>
      <c r="R35" s="23"/>
      <c r="S35" s="23" t="s">
        <v>94</v>
      </c>
      <c r="T35" s="23"/>
      <c r="U35" s="23"/>
    </row>
    <row r="36" spans="1:21">
      <c r="A36" s="218">
        <v>9</v>
      </c>
      <c r="B36" s="19"/>
      <c r="C36" s="20"/>
      <c r="D36" s="21"/>
      <c r="E36" s="22"/>
      <c r="F36" s="23">
        <v>1</v>
      </c>
      <c r="G36" s="23">
        <v>4</v>
      </c>
      <c r="H36" s="22"/>
      <c r="I36" s="24" t="s">
        <v>69</v>
      </c>
      <c r="J36" s="25" t="s">
        <v>508</v>
      </c>
      <c r="K36" s="26" t="s">
        <v>43</v>
      </c>
      <c r="L36" s="27"/>
      <c r="M36" s="217"/>
      <c r="N36" s="7">
        <f>IF(ISBLANK(I36),"",IF(COUNTIF(I36,"*bombe*"),(G36-1)*SUMIF('base de donnée JCO '!C$3:C$10,K36,'base de donnée JCO '!D$3:D$10)+SUMIF(entete,L36,'base de donnée JCO '!D$14:D$20),SUMIFS('base de donnée JCO '!I$173:I$1080,'base de donnée JCO '!F$173:F$1080,I36,'base de donnée JCO '!G$173:G$1080,J36)))</f>
        <v>18.000208333333333</v>
      </c>
      <c r="O36" s="220">
        <f>IF(ISBLANK(I36),"",IF(ISBLANK(D36),D35+N36,D36+N36))</f>
        <v>18.001689814814814</v>
      </c>
      <c r="P36" s="217"/>
      <c r="Q36" s="23"/>
      <c r="R36" s="23"/>
      <c r="S36" s="23" t="s">
        <v>99</v>
      </c>
      <c r="T36" s="23"/>
      <c r="U36" s="23"/>
    </row>
    <row r="37" spans="1:21">
      <c r="A37" s="218"/>
      <c r="B37" s="19"/>
      <c r="C37" s="20"/>
      <c r="D37" s="21"/>
      <c r="E37" s="22"/>
      <c r="F37" s="23"/>
      <c r="G37" s="23"/>
      <c r="H37" s="22"/>
      <c r="I37" s="24"/>
      <c r="J37" s="25"/>
      <c r="K37" s="26"/>
      <c r="L37" s="27"/>
      <c r="M37" s="217"/>
      <c r="N37" s="7" t="str">
        <f>IF(ISBLANK(I37),"",IF(COUNTIF(I37,"*bombe*"),(G37-1)*SUMIF('base de donnée JCO '!C$3:C$10,K37,'base de donnée JCO '!D$3:D$10)+SUMIF(entete,L37,'base de donnée JCO '!D$14:D$20),SUMIFS('base de donnée JCO '!I$173:I$1080,'base de donnée JCO '!F$173:F$1080,I37,'base de donnée JCO '!G$173:G$1080,J37)))</f>
        <v/>
      </c>
      <c r="O37" s="7" t="str">
        <f>IF(ISBLANK(I37),"",IF(ISBLANK(D37),#REF!+N37,D37+N37))</f>
        <v/>
      </c>
      <c r="P37" s="217"/>
      <c r="Q37" s="23"/>
      <c r="R37" s="23"/>
      <c r="S37" s="23"/>
      <c r="T37" s="23"/>
      <c r="U37" s="23"/>
    </row>
    <row r="38" spans="1:21">
      <c r="A38" s="218">
        <v>10</v>
      </c>
      <c r="B38" s="19"/>
      <c r="C38" s="20"/>
      <c r="D38" s="21">
        <v>1.5162037037037036E-3</v>
      </c>
      <c r="E38" s="22"/>
      <c r="F38" s="23">
        <v>2</v>
      </c>
      <c r="G38" s="23">
        <v>1</v>
      </c>
      <c r="H38" s="22"/>
      <c r="I38" s="24" t="s">
        <v>168</v>
      </c>
      <c r="J38" s="25" t="s">
        <v>259</v>
      </c>
      <c r="K38" s="26"/>
      <c r="L38" s="27"/>
      <c r="M38" s="217"/>
      <c r="N38" s="7">
        <f>IF(ISBLANK(I38),"",IF(COUNTIF(I38,"*bombe*"),(G38-1)*SUMIF('base de donnée JCO '!C$3:C$10,K38,'base de donnée JCO '!D$3:D$10)+SUMIF(entete,L38,'base de donnée JCO '!D$14:D$20),SUMIFS('base de donnée JCO '!I$173:I$1080,'base de donnée JCO '!F$173:F$1080,I38,'base de donnée JCO '!G$173:G$1080,J38)))</f>
        <v>0</v>
      </c>
      <c r="O38" s="7">
        <f t="shared" si="0"/>
        <v>1.5162037037037036E-3</v>
      </c>
      <c r="P38" s="217"/>
      <c r="Q38" s="227" t="s">
        <v>724</v>
      </c>
      <c r="R38" s="23"/>
      <c r="S38" s="23"/>
      <c r="T38" s="23"/>
      <c r="U38" s="227" t="s">
        <v>724</v>
      </c>
    </row>
    <row r="39" spans="1:21">
      <c r="A39" s="218"/>
      <c r="B39" s="19"/>
      <c r="C39" s="20"/>
      <c r="D39" s="21"/>
      <c r="E39" s="22"/>
      <c r="F39" s="23"/>
      <c r="G39" s="23"/>
      <c r="H39" s="22"/>
      <c r="I39" s="24"/>
      <c r="J39" s="25"/>
      <c r="K39" s="26"/>
      <c r="L39" s="27"/>
      <c r="M39" s="217"/>
      <c r="N39" s="7" t="str">
        <f>IF(ISBLANK(I39),"",IF(COUNTIF(I39,"*bombe*"),(G39-1)*SUMIF('base de donnée JCO '!C$3:C$10,K39,'base de donnée JCO '!D$3:D$10)+SUMIF(entete,L39,'base de donnée JCO '!D$14:D$20),SUMIFS('base de donnée JCO '!I$173:I$1080,'base de donnée JCO '!F$173:F$1080,I39,'base de donnée JCO '!G$173:G$1080,J39)))</f>
        <v/>
      </c>
      <c r="O39" s="7" t="str">
        <f>IF(ISBLANK(I39),"",IF(ISBLANK(D39),D37+N39,D39+N39))</f>
        <v/>
      </c>
      <c r="P39" s="217"/>
      <c r="Q39" s="23"/>
      <c r="R39" s="23"/>
      <c r="S39" s="23"/>
      <c r="T39" s="23"/>
      <c r="U39" s="23"/>
    </row>
    <row r="40" spans="1:21">
      <c r="A40" s="218">
        <v>11</v>
      </c>
      <c r="B40" s="19"/>
      <c r="C40" s="20"/>
      <c r="D40" s="21">
        <v>1.5509259259259261E-3</v>
      </c>
      <c r="E40" s="22"/>
      <c r="F40" s="23">
        <v>2</v>
      </c>
      <c r="G40" s="23">
        <v>5</v>
      </c>
      <c r="H40" s="22"/>
      <c r="I40" s="24" t="s">
        <v>68</v>
      </c>
      <c r="J40" s="25" t="s">
        <v>508</v>
      </c>
      <c r="K40" s="26" t="s">
        <v>40</v>
      </c>
      <c r="L40" s="27"/>
      <c r="M40" s="217"/>
      <c r="N40" s="7">
        <f>IF(ISBLANK(I40),"",IF(COUNTIF(I40,"*bombe*"),(G40-1)*SUMIF('base de donnée JCO '!C$3:C$10,K40,'base de donnée JCO '!D$3:D$10)+SUMIF(entete,L40,'base de donnée JCO '!D$14:D$20),SUMIFS('base de donnée JCO '!I$173:I$1080,'base de donnée JCO '!F$173:F$1080,I40,'base de donnée JCO '!G$173:G$1080,J40)))</f>
        <v>12.000138888888889</v>
      </c>
      <c r="O40" s="220">
        <f t="shared" si="0"/>
        <v>12.001689814814815</v>
      </c>
      <c r="P40" s="217"/>
      <c r="Q40" s="23"/>
      <c r="R40" s="23"/>
      <c r="S40" s="23" t="s">
        <v>94</v>
      </c>
      <c r="T40" s="23"/>
      <c r="U40" s="23"/>
    </row>
    <row r="41" spans="1:21">
      <c r="A41" s="218"/>
      <c r="B41" s="19"/>
      <c r="C41" s="20"/>
      <c r="D41" s="21"/>
      <c r="E41" s="22"/>
      <c r="F41" s="23"/>
      <c r="G41" s="23"/>
      <c r="H41" s="22"/>
      <c r="I41" s="24"/>
      <c r="J41" s="25"/>
      <c r="K41" s="26"/>
      <c r="L41" s="27"/>
      <c r="M41" s="217"/>
      <c r="N41" s="7" t="str">
        <f>IF(ISBLANK(I41),"",IF(COUNTIF(I41,"*bombe*"),(G41-1)*SUMIF('base de donnée JCO '!C$3:C$10,K41,'base de donnée JCO '!D$3:D$10)+SUMIF(entete,L41,'base de donnée JCO '!D$14:D$20),SUMIFS('base de donnée JCO '!I$173:I$1080,'base de donnée JCO '!F$173:F$1080,I41,'base de donnée JCO '!G$173:G$1080,J41)))</f>
        <v/>
      </c>
      <c r="O41" s="7" t="str">
        <f t="shared" si="0"/>
        <v/>
      </c>
      <c r="P41" s="217"/>
      <c r="Q41" s="23"/>
      <c r="R41" s="23"/>
      <c r="S41" s="23"/>
      <c r="T41" s="23"/>
      <c r="U41" s="23"/>
    </row>
    <row r="42" spans="1:21">
      <c r="A42" s="218">
        <v>12</v>
      </c>
      <c r="B42" s="19"/>
      <c r="C42" s="20"/>
      <c r="D42" s="21">
        <v>1.712962962962963E-3</v>
      </c>
      <c r="E42" s="22"/>
      <c r="F42" s="23">
        <v>1</v>
      </c>
      <c r="G42" s="23">
        <v>2</v>
      </c>
      <c r="H42" s="22"/>
      <c r="I42" s="24" t="s">
        <v>70</v>
      </c>
      <c r="J42" s="25" t="s">
        <v>725</v>
      </c>
      <c r="K42" s="26" t="s">
        <v>96</v>
      </c>
      <c r="L42" s="27"/>
      <c r="M42" s="217"/>
      <c r="N42" s="7"/>
      <c r="O42" s="7"/>
      <c r="P42" s="217"/>
      <c r="Q42" s="226"/>
      <c r="R42" s="23"/>
      <c r="S42" s="23" t="s">
        <v>94</v>
      </c>
      <c r="T42" s="23"/>
      <c r="U42" s="226"/>
    </row>
    <row r="43" spans="1:21">
      <c r="A43" s="218"/>
      <c r="B43" s="19"/>
      <c r="C43" s="20"/>
      <c r="D43" s="21"/>
      <c r="E43" s="22"/>
      <c r="F43" s="23"/>
      <c r="G43" s="23"/>
      <c r="H43" s="22"/>
      <c r="I43" s="24"/>
      <c r="J43" s="25"/>
      <c r="K43" s="26"/>
      <c r="L43" s="27"/>
      <c r="M43" s="217"/>
      <c r="N43" s="7" t="str">
        <f>IF(ISBLANK(I43),"",IF(COUNTIF(I43,"*bombe*"),(G43-1)*SUMIF('base de donnée JCO '!C$3:C$10,K43,'base de donnée JCO '!D$3:D$10)+SUMIF(entete,L43,'base de donnée JCO '!D$14:D$20),SUMIFS('base de donnée JCO '!I$173:I$1080,'base de donnée JCO '!F$173:F$1080,I43,'base de donnée JCO '!G$173:G$1080,J43)))</f>
        <v/>
      </c>
      <c r="O43" s="7" t="str">
        <f t="shared" si="0"/>
        <v/>
      </c>
      <c r="P43" s="217"/>
      <c r="Q43" s="23"/>
      <c r="R43" s="23"/>
      <c r="S43" s="23"/>
      <c r="T43" s="23"/>
      <c r="U43" s="23"/>
    </row>
    <row r="44" spans="1:21">
      <c r="A44" s="218">
        <v>13</v>
      </c>
      <c r="B44" s="19"/>
      <c r="C44" s="20"/>
      <c r="D44" s="21">
        <v>1.7824074074074072E-3</v>
      </c>
      <c r="E44" s="22"/>
      <c r="F44" s="23">
        <v>3</v>
      </c>
      <c r="G44" s="23">
        <v>5</v>
      </c>
      <c r="H44" s="22"/>
      <c r="I44" s="24" t="s">
        <v>68</v>
      </c>
      <c r="J44" s="25" t="s">
        <v>517</v>
      </c>
      <c r="K44" s="26" t="s">
        <v>39</v>
      </c>
      <c r="L44" s="27"/>
      <c r="M44" s="217"/>
      <c r="N44" s="7">
        <f>IF(ISBLANK(I44),"",IF(COUNTIF(I44,"*bombe*"),(G44-1)*SUMIF('base de donnée JCO '!C$3:C$10,K44,'base de donnée JCO '!D$3:D$10)+SUMIF(entete,L44,'base de donnée JCO '!D$14:D$20),SUMIFS('base de donnée JCO '!I$173:I$1080,'base de donnée JCO '!F$173:F$1080,I44,'base de donnée JCO '!G$173:G$1080,J44)))</f>
        <v>8.0000925925925923</v>
      </c>
      <c r="O44" s="220">
        <f t="shared" ref="O44" si="3">IF(ISBLANK(I44),"",IF(ISBLANK(D44),D43+N44,D44+N44))</f>
        <v>8.0018750000000001</v>
      </c>
      <c r="P44" s="217"/>
      <c r="Q44" s="23"/>
      <c r="R44" s="23"/>
      <c r="S44" s="23" t="s">
        <v>35</v>
      </c>
      <c r="T44" s="23"/>
      <c r="U44" s="23"/>
    </row>
    <row r="45" spans="1:21">
      <c r="A45" s="218"/>
      <c r="B45" s="19"/>
      <c r="C45" s="20"/>
      <c r="D45" s="21"/>
      <c r="E45" s="22"/>
      <c r="F45" s="23"/>
      <c r="G45" s="23"/>
      <c r="H45" s="22"/>
      <c r="I45" s="24"/>
      <c r="J45" s="25"/>
      <c r="K45" s="26"/>
      <c r="L45" s="27"/>
      <c r="M45" s="217"/>
      <c r="N45" s="7" t="str">
        <f>IF(ISBLANK(I45),"",IF(COUNTIF(I45,"*bombe*"),(G45-1)*SUMIF('base de donnée JCO '!C$3:C$10,K45,'base de donnée JCO '!D$3:D$10)+SUMIF(entete,L45,'base de donnée JCO '!D$14:D$20),SUMIFS('base de donnée JCO '!I$173:I$1080,'base de donnée JCO '!F$173:F$1080,I45,'base de donnée JCO '!G$173:G$1080,J45)))</f>
        <v/>
      </c>
      <c r="O45" s="7" t="str">
        <f>IF(ISBLANK(I45),"",IF(ISBLANK(D45),D43+N45,D45+N45))</f>
        <v/>
      </c>
      <c r="P45" s="217"/>
      <c r="Q45" s="23"/>
      <c r="R45" s="23"/>
      <c r="S45" s="23"/>
      <c r="T45" s="23"/>
      <c r="U45" s="23"/>
    </row>
    <row r="46" spans="1:21">
      <c r="A46" s="218">
        <v>14</v>
      </c>
      <c r="B46" s="19"/>
      <c r="C46" s="20"/>
      <c r="D46" s="21">
        <v>1.8287037037037037E-3</v>
      </c>
      <c r="E46" s="22"/>
      <c r="F46" s="23">
        <v>4</v>
      </c>
      <c r="G46" s="23">
        <v>5</v>
      </c>
      <c r="H46" s="22"/>
      <c r="I46" s="24" t="s">
        <v>64</v>
      </c>
      <c r="J46" s="25" t="s">
        <v>445</v>
      </c>
      <c r="K46" s="26" t="s">
        <v>38</v>
      </c>
      <c r="L46" s="27"/>
      <c r="M46" s="217"/>
      <c r="N46" s="7">
        <f>IF(ISBLANK(I46),"",IF(COUNTIF(I46,"*bombe*"),(G46-1)*SUMIF('base de donnée JCO '!C$3:C$10,K46,'base de donnée JCO '!D$3:D$10)+SUMIF(entete,L46,'base de donnée JCO '!D$14:D$20),SUMIFS('base de donnée JCO '!I$173:I$1080,'base de donnée JCO '!F$173:F$1080,I46,'base de donnée JCO '!G$173:G$1080,J46)))</f>
        <v>4.0000462962962962</v>
      </c>
      <c r="O46" s="220">
        <f t="shared" ref="O46" si="4">IF(ISBLANK(I46),"",IF(ISBLANK(D46),D45+N46,D46+N46))</f>
        <v>4.0018750000000001</v>
      </c>
      <c r="P46" s="217"/>
      <c r="Q46" s="23"/>
      <c r="R46" s="23" t="s">
        <v>97</v>
      </c>
      <c r="S46" s="23" t="s">
        <v>94</v>
      </c>
      <c r="T46" s="23" t="s">
        <v>98</v>
      </c>
      <c r="U46" s="23"/>
    </row>
    <row r="47" spans="1:21">
      <c r="A47" s="218"/>
      <c r="B47" s="19"/>
      <c r="C47" s="20"/>
      <c r="D47" s="21"/>
      <c r="E47" s="22"/>
      <c r="F47" s="23"/>
      <c r="G47" s="23"/>
      <c r="H47" s="22"/>
      <c r="I47" s="24"/>
      <c r="J47" s="25"/>
      <c r="K47" s="26"/>
      <c r="L47" s="27"/>
      <c r="M47" s="217"/>
      <c r="N47" s="7" t="str">
        <f>IF(ISBLANK(I47),"",IF(COUNTIF(I47,"*bombe*"),(G47-1)*SUMIF('base de donnée JCO '!C$3:C$10,K47,'base de donnée JCO '!D$3:D$10)+SUMIF(entete,L47,'base de donnée JCO '!D$14:D$20),SUMIFS('base de donnée JCO '!I$173:I$1080,'base de donnée JCO '!F$173:F$1080,I47,'base de donnée JCO '!G$173:G$1080,J47)))</f>
        <v/>
      </c>
      <c r="O47" s="7" t="str">
        <f t="shared" si="0"/>
        <v/>
      </c>
      <c r="P47" s="217"/>
      <c r="Q47" s="23"/>
      <c r="R47" s="23"/>
      <c r="S47" s="23"/>
      <c r="T47" s="23"/>
      <c r="U47" s="23"/>
    </row>
    <row r="48" spans="1:21">
      <c r="A48" s="218"/>
      <c r="B48" s="19"/>
      <c r="C48" s="20"/>
      <c r="D48" s="21"/>
      <c r="E48" s="22"/>
      <c r="F48" s="23"/>
      <c r="G48" s="23"/>
      <c r="H48" s="22"/>
      <c r="I48" s="249" t="s">
        <v>727</v>
      </c>
      <c r="J48" s="250"/>
      <c r="K48" s="26"/>
      <c r="L48" s="27"/>
      <c r="M48" s="217"/>
      <c r="N48" s="7"/>
      <c r="O48" s="7"/>
      <c r="P48" s="217"/>
      <c r="Q48" s="23"/>
      <c r="R48" s="23"/>
      <c r="S48" s="23"/>
      <c r="T48" s="23"/>
      <c r="U48" s="23"/>
    </row>
    <row r="49" spans="1:21">
      <c r="A49" s="218">
        <v>15</v>
      </c>
      <c r="B49" s="19"/>
      <c r="C49" s="20"/>
      <c r="D49" s="21">
        <v>1.9328703703703704E-3</v>
      </c>
      <c r="E49" s="22"/>
      <c r="F49" s="23">
        <v>1</v>
      </c>
      <c r="G49" s="23">
        <v>1</v>
      </c>
      <c r="H49" s="22"/>
      <c r="I49" s="24" t="s">
        <v>168</v>
      </c>
      <c r="J49" s="25" t="s">
        <v>268</v>
      </c>
      <c r="K49" s="26"/>
      <c r="L49" s="27"/>
      <c r="M49" s="217"/>
      <c r="N49" s="7">
        <f>IF(ISBLANK(I49),"",IF(COUNTIF(I49,"*bombe*"),(G49-1)*SUMIF('base de donnée JCO '!C$3:C$10,K49,'base de donnée JCO '!D$3:D$10)+SUMIF(entete,L49,'base de donnée JCO '!D$14:D$20),SUMIFS('base de donnée JCO '!I$173:I$1080,'base de donnée JCO '!F$173:F$1080,I49,'base de donnée JCO '!G$173:G$1080,J49)))</f>
        <v>0</v>
      </c>
      <c r="O49" s="7">
        <f t="shared" si="0"/>
        <v>1.9328703703703704E-3</v>
      </c>
      <c r="P49" s="217"/>
      <c r="Q49" s="23"/>
      <c r="R49" s="23"/>
      <c r="S49" s="227" t="s">
        <v>724</v>
      </c>
      <c r="T49" s="23"/>
      <c r="U49" s="23"/>
    </row>
    <row r="50" spans="1:21">
      <c r="A50" s="218"/>
      <c r="B50" s="19"/>
      <c r="C50" s="20"/>
      <c r="D50" s="21"/>
      <c r="E50" s="22"/>
      <c r="F50" s="23"/>
      <c r="G50" s="23"/>
      <c r="H50" s="22"/>
      <c r="I50" s="24"/>
      <c r="J50" s="25"/>
      <c r="K50" s="26"/>
      <c r="L50" s="27"/>
      <c r="M50" s="217"/>
      <c r="N50" s="7" t="str">
        <f>IF(ISBLANK(I50),"",IF(COUNTIF(I50,"*bombe*"),(G50-1)*SUMIF('base de donnée JCO '!C$3:C$10,K50,'base de donnée JCO '!D$3:D$10)+SUMIF(entete,L50,'base de donnée JCO '!D$14:D$20),SUMIFS('base de donnée JCO '!I$173:I$1080,'base de donnée JCO '!F$173:F$1080,I50,'base de donnée JCO '!G$173:G$1080,J50)))</f>
        <v/>
      </c>
      <c r="O50" s="7" t="str">
        <f t="shared" si="0"/>
        <v/>
      </c>
      <c r="P50" s="217"/>
      <c r="Q50" s="23"/>
      <c r="R50" s="23"/>
      <c r="S50" s="23"/>
      <c r="T50" s="23"/>
      <c r="U50" s="23"/>
    </row>
    <row r="51" spans="1:21">
      <c r="A51" s="218">
        <v>16</v>
      </c>
      <c r="B51" s="19"/>
      <c r="C51" s="20"/>
      <c r="D51" s="21">
        <v>2.0138888888888888E-3</v>
      </c>
      <c r="E51" s="22"/>
      <c r="F51" s="23">
        <v>2</v>
      </c>
      <c r="G51" s="23">
        <v>1</v>
      </c>
      <c r="H51" s="22"/>
      <c r="I51" s="24" t="s">
        <v>28</v>
      </c>
      <c r="J51" s="25" t="s">
        <v>192</v>
      </c>
      <c r="K51" s="26"/>
      <c r="L51" s="27"/>
      <c r="M51" s="217"/>
      <c r="N51" s="7">
        <f>IF(ISBLANK(I51),"",IF(COUNTIF(I51,"*bombe*"),(G51-1)*SUMIF('base de donnée JCO '!C$3:C$10,K51,'base de donnée JCO '!D$3:D$10)+SUMIF(entete,L51,'base de donnée JCO '!D$14:D$20),SUMIFS('base de donnée JCO '!I$173:I$1080,'base de donnée JCO '!F$173:F$1080,I51,'base de donnée JCO '!G$173:G$1080,J51)))</f>
        <v>0</v>
      </c>
      <c r="O51" s="7">
        <f>IF(ISBLANK(I51),"",IF(ISBLANK(D51),D49+N51,D51+N51))</f>
        <v>2.0138888888888888E-3</v>
      </c>
      <c r="P51" s="217"/>
      <c r="Q51" s="227" t="s">
        <v>724</v>
      </c>
      <c r="R51" s="23"/>
      <c r="S51" s="23"/>
      <c r="T51" s="23"/>
      <c r="U51" s="227" t="s">
        <v>724</v>
      </c>
    </row>
    <row r="52" spans="1:21">
      <c r="A52" s="218">
        <v>16</v>
      </c>
      <c r="B52" s="19"/>
      <c r="C52" s="20"/>
      <c r="D52" s="21"/>
      <c r="E52" s="22"/>
      <c r="F52" s="23">
        <v>2</v>
      </c>
      <c r="G52" s="23">
        <v>10</v>
      </c>
      <c r="H52" s="22"/>
      <c r="I52" s="24" t="s">
        <v>64</v>
      </c>
      <c r="J52" s="25" t="s">
        <v>433</v>
      </c>
      <c r="K52" s="26" t="s">
        <v>42</v>
      </c>
      <c r="L52" s="27"/>
      <c r="M52" s="217"/>
      <c r="N52" s="7">
        <f>IF(ISBLANK(I52),"",IF(COUNTIF(I52,"*bombe*"),(G52-1)*SUMIF('base de donnée JCO '!C$3:C$10,K52,'base de donnée JCO '!D$3:D$10)+SUMIF(entete,L52,'base de donnée JCO '!D$14:D$20),SUMIFS('base de donnée JCO '!I$173:I$1080,'base de donnée JCO '!F$173:F$1080,I52,'base de donnée JCO '!G$173:G$1080,J52)))</f>
        <v>45.000520833333333</v>
      </c>
      <c r="O52" s="7">
        <f t="shared" si="0"/>
        <v>45.002534722222222</v>
      </c>
      <c r="P52" s="217"/>
      <c r="Q52" s="23"/>
      <c r="R52" s="23"/>
      <c r="S52" s="23" t="s">
        <v>94</v>
      </c>
      <c r="T52" s="23"/>
      <c r="U52" s="23"/>
    </row>
    <row r="53" spans="1:21">
      <c r="A53" s="218">
        <v>16</v>
      </c>
      <c r="B53" s="19"/>
      <c r="C53" s="20"/>
      <c r="D53" s="21"/>
      <c r="E53" s="22"/>
      <c r="F53" s="23">
        <v>1</v>
      </c>
      <c r="G53" s="23">
        <v>10</v>
      </c>
      <c r="H53" s="22"/>
      <c r="I53" s="24" t="s">
        <v>68</v>
      </c>
      <c r="J53" s="25" t="s">
        <v>504</v>
      </c>
      <c r="K53" s="26" t="s">
        <v>42</v>
      </c>
      <c r="L53" s="27" t="s">
        <v>46</v>
      </c>
      <c r="M53" s="217"/>
      <c r="N53" s="7">
        <f>IF(ISBLANK(I53),"",IF(COUNTIF(I53,"*bombe*"),(G53-1)*SUMIF('base de donnée JCO '!C$3:C$10,K53,'base de donnée JCO '!D$3:D$10)+SUMIF(entete,L53,'base de donnée JCO '!D$14:D$20),SUMIFS('base de donnée JCO '!I$173:I$1080,'base de donnée JCO '!F$173:F$1080,I53,'base de donnée JCO '!G$173:G$1080,J53)))</f>
        <v>47.000543981481478</v>
      </c>
      <c r="O53" s="220">
        <f>IF(ISBLANK(I53),"",IF(ISBLANK(D53),D51+N53,D53+N53))</f>
        <v>47.002557870370367</v>
      </c>
      <c r="P53" s="217"/>
      <c r="Q53" s="23"/>
      <c r="R53" s="23"/>
      <c r="S53" s="23" t="s">
        <v>668</v>
      </c>
      <c r="T53" s="23"/>
      <c r="U53" s="23"/>
    </row>
    <row r="54" spans="1:21">
      <c r="A54" s="218"/>
      <c r="B54" s="19"/>
      <c r="C54" s="20"/>
      <c r="D54" s="21"/>
      <c r="E54" s="22"/>
      <c r="F54" s="23"/>
      <c r="G54" s="23"/>
      <c r="H54" s="22"/>
      <c r="I54" s="24"/>
      <c r="J54" s="25"/>
      <c r="K54" s="26"/>
      <c r="L54" s="27"/>
      <c r="M54" s="217"/>
      <c r="N54" s="7" t="str">
        <f>IF(ISBLANK(I54),"",IF(COUNTIF(I54,"*bombe*"),(G54-1)*SUMIF('base de donnée JCO '!C$3:C$10,K54,'base de donnée JCO '!D$3:D$10)+SUMIF(entete,L54,'base de donnée JCO '!D$14:D$20),SUMIFS('base de donnée JCO '!I$173:I$1080,'base de donnée JCO '!F$173:F$1080,I54,'base de donnée JCO '!G$173:G$1080,J54)))</f>
        <v/>
      </c>
      <c r="O54" s="7" t="str">
        <f>IF(ISBLANK(I54),"",IF(ISBLANK(D54),D52+N54,D54+N54))</f>
        <v/>
      </c>
      <c r="P54" s="217"/>
      <c r="Q54" s="23"/>
      <c r="R54" s="23"/>
      <c r="S54" s="23"/>
      <c r="T54" s="23"/>
      <c r="U54" s="23"/>
    </row>
    <row r="55" spans="1:21">
      <c r="A55" s="218">
        <v>17</v>
      </c>
      <c r="B55" s="19"/>
      <c r="C55" s="20"/>
      <c r="D55" s="21">
        <v>2.2106481481481478E-3</v>
      </c>
      <c r="E55" s="22"/>
      <c r="F55" s="23">
        <v>2</v>
      </c>
      <c r="G55" s="23">
        <v>1</v>
      </c>
      <c r="H55" s="22"/>
      <c r="I55" s="24" t="s">
        <v>168</v>
      </c>
      <c r="J55" s="25" t="s">
        <v>264</v>
      </c>
      <c r="K55" s="26"/>
      <c r="L55" s="27"/>
      <c r="M55" s="217"/>
      <c r="N55" s="7">
        <v>4.0509259259259258E-4</v>
      </c>
      <c r="O55" s="7">
        <f t="shared" si="0"/>
        <v>2.6157407407407405E-3</v>
      </c>
      <c r="P55" s="217"/>
      <c r="Q55" s="227" t="s">
        <v>724</v>
      </c>
      <c r="R55" s="23"/>
      <c r="S55" s="23"/>
      <c r="T55" s="23"/>
      <c r="U55" s="227" t="s">
        <v>724</v>
      </c>
    </row>
    <row r="56" spans="1:21">
      <c r="A56" s="218"/>
      <c r="B56" s="19"/>
      <c r="C56" s="20"/>
      <c r="D56" s="21"/>
      <c r="E56" s="22"/>
      <c r="F56" s="23"/>
      <c r="G56" s="23"/>
      <c r="H56" s="22"/>
      <c r="I56" s="24"/>
      <c r="J56" s="25"/>
      <c r="K56" s="26"/>
      <c r="L56" s="27"/>
      <c r="M56" s="217"/>
      <c r="N56" s="7" t="str">
        <f>IF(ISBLANK(I56),"",IF(COUNTIF(I56,"*bombe*"),(G56-1)*SUMIF('base de donnée JCO '!C$3:C$10,K56,'base de donnée JCO '!D$3:D$10)+SUMIF(entete,L56,'base de donnée JCO '!D$14:D$20),SUMIFS('base de donnée JCO '!I$173:I$1080,'base de donnée JCO '!F$173:F$1080,I56,'base de donnée JCO '!G$173:G$1080,J56)))</f>
        <v/>
      </c>
      <c r="O56" s="7" t="str">
        <f>IF(ISBLANK(I56),"",IF(ISBLANK(D56),#REF!+N56,D56+N56))</f>
        <v/>
      </c>
      <c r="P56" s="217"/>
      <c r="Q56" s="23"/>
      <c r="R56" s="23"/>
      <c r="S56" s="23"/>
      <c r="T56" s="23"/>
      <c r="U56" s="23"/>
    </row>
    <row r="57" spans="1:21">
      <c r="A57" s="218"/>
      <c r="B57" s="19"/>
      <c r="C57" s="20"/>
      <c r="D57" s="21"/>
      <c r="E57" s="22"/>
      <c r="F57" s="23"/>
      <c r="G57" s="23"/>
      <c r="H57" s="22"/>
      <c r="I57" s="24"/>
      <c r="J57" s="25"/>
      <c r="K57" s="26"/>
      <c r="L57" s="27"/>
      <c r="M57" s="217"/>
      <c r="N57" s="7" t="str">
        <f>IF(ISBLANK(I57),"",IF(COUNTIF(I57,"*bombe*"),(G57-1)*SUMIF('base de donnée JCO '!C$3:C$10,K57,'base de donnée JCO '!D$3:D$10)+SUMIF(entete,L57,'base de donnée JCO '!D$14:D$20),SUMIFS('base de donnée JCO '!I$173:I$1080,'base de donnée JCO '!F$173:F$1080,I57,'base de donnée JCO '!G$173:G$1080,J57)))</f>
        <v/>
      </c>
      <c r="O57" s="7" t="str">
        <f t="shared" si="0"/>
        <v/>
      </c>
      <c r="P57" s="217"/>
      <c r="Q57" s="23"/>
      <c r="R57" s="23"/>
      <c r="S57" s="23"/>
      <c r="T57" s="23"/>
      <c r="U57" s="23"/>
    </row>
    <row r="58" spans="1:21">
      <c r="A58" s="218">
        <v>18</v>
      </c>
      <c r="B58" s="19"/>
      <c r="C58" s="20"/>
      <c r="D58" s="21">
        <v>2.3032407407407407E-3</v>
      </c>
      <c r="E58" s="22"/>
      <c r="F58" s="23">
        <v>2</v>
      </c>
      <c r="G58" s="23">
        <v>3</v>
      </c>
      <c r="H58" s="22"/>
      <c r="I58" s="24" t="s">
        <v>87</v>
      </c>
      <c r="J58" s="25" t="s">
        <v>723</v>
      </c>
      <c r="K58" s="26"/>
      <c r="L58" s="27"/>
      <c r="M58" s="217"/>
      <c r="N58" s="7">
        <f>IF(ISBLANK(I58),"",IF(COUNTIF(I58,"*bombe*"),(G58-1)*SUMIF('base de donnée JCO '!C$3:C$10,K58,'base de donnée JCO '!D$3:D$10)+SUMIF(entete,L58,'base de donnée JCO '!D$14:D$20),SUMIFS('base de donnée JCO '!I$173:I$1080,'base de donnée JCO '!F$173:F$1080,I58,'base de donnée JCO '!G$173:G$1080,J58)))</f>
        <v>0</v>
      </c>
      <c r="O58" s="7">
        <f>IF(ISBLANK(I58),"",IF(ISBLANK(D58),D56+N58,D58+N58))</f>
        <v>2.3032407407407407E-3</v>
      </c>
      <c r="P58" s="217"/>
      <c r="Q58" s="227" t="s">
        <v>724</v>
      </c>
      <c r="R58" s="23"/>
      <c r="S58" s="23"/>
      <c r="T58" s="23"/>
      <c r="U58" s="227" t="s">
        <v>724</v>
      </c>
    </row>
    <row r="59" spans="1:21">
      <c r="A59" s="218"/>
      <c r="B59" s="19"/>
      <c r="C59" s="20"/>
      <c r="D59" s="21"/>
      <c r="E59" s="22"/>
      <c r="F59" s="23"/>
      <c r="G59" s="23"/>
      <c r="H59" s="22"/>
      <c r="I59" s="24"/>
      <c r="J59" s="25"/>
      <c r="K59" s="26"/>
      <c r="L59" s="27"/>
      <c r="M59" s="217"/>
      <c r="N59" s="7" t="str">
        <f>IF(ISBLANK(I59),"",IF(COUNTIF(I59,"*bombe*"),(G59-1)*SUMIF('base de donnée JCO '!C$3:C$10,K59,'base de donnée JCO '!D$3:D$10)+SUMIF(entete,L59,'base de donnée JCO '!D$14:D$20),SUMIFS('base de donnée JCO '!I$173:I$1080,'base de donnée JCO '!F$173:F$1080,I59,'base de donnée JCO '!G$173:G$1080,J59)))</f>
        <v/>
      </c>
      <c r="O59" s="7" t="str">
        <f>IF(ISBLANK(I59),"",IF(ISBLANK(D59),#REF!+N59,D59+N59))</f>
        <v/>
      </c>
      <c r="P59" s="217"/>
      <c r="Q59" s="23"/>
      <c r="R59" s="23"/>
      <c r="S59" s="23"/>
      <c r="T59" s="23"/>
      <c r="U59" s="23"/>
    </row>
    <row r="60" spans="1:21">
      <c r="A60" s="218">
        <v>19</v>
      </c>
      <c r="B60" s="19"/>
      <c r="C60" s="20"/>
      <c r="D60" s="21">
        <v>2.3726851851851851E-3</v>
      </c>
      <c r="E60" s="22"/>
      <c r="F60" s="23">
        <v>2</v>
      </c>
      <c r="G60" s="23">
        <v>5</v>
      </c>
      <c r="H60" s="22"/>
      <c r="I60" s="24" t="s">
        <v>68</v>
      </c>
      <c r="J60" s="25" t="s">
        <v>504</v>
      </c>
      <c r="K60" s="26" t="s">
        <v>41</v>
      </c>
      <c r="L60" s="27"/>
      <c r="M60" s="217"/>
      <c r="N60" s="7">
        <f>IF(ISBLANK(I60),"",IF(COUNTIF(I60,"*bombe*"),(G60-1)*SUMIF('base de donnée JCO '!C$3:C$10,K60,'base de donnée JCO '!D$3:D$10)+SUMIF(entete,L60,'base de donnée JCO '!D$14:D$20),SUMIFS('base de donnée JCO '!I$173:I$1080,'base de donnée JCO '!F$173:F$1080,I60,'base de donnée JCO '!G$173:G$1080,J60)))</f>
        <v>16.000185185185185</v>
      </c>
      <c r="O60" s="220">
        <f t="shared" si="0"/>
        <v>16.002557870370371</v>
      </c>
      <c r="P60" s="217"/>
      <c r="Q60" s="23"/>
      <c r="R60" s="23"/>
      <c r="S60" s="23" t="s">
        <v>94</v>
      </c>
      <c r="T60" s="23"/>
      <c r="U60" s="23"/>
    </row>
    <row r="61" spans="1:21">
      <c r="A61" s="218"/>
      <c r="B61" s="19"/>
      <c r="C61" s="20"/>
      <c r="D61" s="21"/>
      <c r="E61" s="22"/>
      <c r="F61" s="23"/>
      <c r="G61" s="23"/>
      <c r="H61" s="22"/>
      <c r="I61" s="24"/>
      <c r="J61" s="25"/>
      <c r="K61" s="26"/>
      <c r="L61" s="27"/>
      <c r="M61" s="217"/>
      <c r="N61" s="7" t="str">
        <f>IF(ISBLANK(I61),"",IF(COUNTIF(I61,"*bombe*"),(G61-1)*SUMIF('base de donnée JCO '!C$3:C$10,K61,'base de donnée JCO '!D$3:D$10)+SUMIF(entete,L61,'base de donnée JCO '!D$14:D$20),SUMIFS('base de donnée JCO '!I$173:I$1080,'base de donnée JCO '!F$173:F$1080,I61,'base de donnée JCO '!G$173:G$1080,J61)))</f>
        <v/>
      </c>
      <c r="O61" s="7" t="str">
        <f t="shared" si="0"/>
        <v/>
      </c>
      <c r="P61" s="217"/>
      <c r="Q61" s="23"/>
      <c r="R61" s="23"/>
      <c r="S61" s="23"/>
      <c r="T61" s="23"/>
      <c r="U61" s="23"/>
    </row>
    <row r="62" spans="1:21">
      <c r="A62" s="218">
        <v>20</v>
      </c>
      <c r="B62" s="19"/>
      <c r="C62" s="20"/>
      <c r="D62" s="21">
        <v>2.5694444444444445E-3</v>
      </c>
      <c r="E62" s="22"/>
      <c r="F62" s="23">
        <v>2</v>
      </c>
      <c r="G62" s="23">
        <v>9</v>
      </c>
      <c r="H62" s="22"/>
      <c r="I62" s="24" t="s">
        <v>64</v>
      </c>
      <c r="J62" s="25" t="s">
        <v>434</v>
      </c>
      <c r="K62" s="26" t="s">
        <v>40</v>
      </c>
      <c r="L62" s="27"/>
      <c r="M62" s="217"/>
      <c r="N62" s="7">
        <f>IF(ISBLANK(I62),"",IF(COUNTIF(I62,"*bombe*"),(G62-1)*SUMIF('base de donnée JCO '!C$3:C$10,K62,'base de donnée JCO '!D$3:D$10)+SUMIF(entete,L62,'base de donnée JCO '!D$14:D$20),SUMIFS('base de donnée JCO '!I$173:I$1080,'base de donnée JCO '!F$173:F$1080,I62,'base de donnée JCO '!G$173:G$1080,J62)))</f>
        <v>24.000277777777779</v>
      </c>
      <c r="O62" s="7">
        <f t="shared" ref="O62:O64" si="5">IF(ISBLANK(I62),"",IF(ISBLANK(D62),D61+N62,D62+N62))</f>
        <v>24.002847222222222</v>
      </c>
      <c r="P62" s="217"/>
      <c r="Q62" s="23"/>
      <c r="R62" s="23"/>
      <c r="S62" s="23" t="s">
        <v>94</v>
      </c>
      <c r="T62" s="23"/>
      <c r="U62" s="23"/>
    </row>
    <row r="63" spans="1:21">
      <c r="A63" s="218">
        <v>20</v>
      </c>
      <c r="B63" s="19"/>
      <c r="C63" s="20"/>
      <c r="D63" s="21"/>
      <c r="E63" s="22"/>
      <c r="F63" s="23">
        <v>1</v>
      </c>
      <c r="G63" s="23">
        <v>5</v>
      </c>
      <c r="H63" s="22"/>
      <c r="I63" s="24" t="s">
        <v>68</v>
      </c>
      <c r="J63" s="25" t="s">
        <v>505</v>
      </c>
      <c r="K63" s="26" t="s">
        <v>42</v>
      </c>
      <c r="L63" s="27"/>
      <c r="M63" s="217"/>
      <c r="N63" s="7">
        <f>IF(ISBLANK(I63),"",IF(COUNTIF(I63,"*bombe*"),(G63-1)*SUMIF('base de donnée JCO '!C$3:C$10,K63,'base de donnée JCO '!D$3:D$10)+SUMIF(entete,L63,'base de donnée JCO '!D$14:D$20),SUMIFS('base de donnée JCO '!I$173:I$1080,'base de donnée JCO '!F$173:F$1080,I63,'base de donnée JCO '!G$173:G$1080,J63)))</f>
        <v>20.000231481481482</v>
      </c>
      <c r="O63" s="7">
        <f t="shared" si="5"/>
        <v>20.002800925925925</v>
      </c>
      <c r="P63" s="217"/>
      <c r="Q63" s="23"/>
      <c r="R63" s="23"/>
      <c r="S63" s="23" t="s">
        <v>99</v>
      </c>
      <c r="T63" s="23"/>
      <c r="U63" s="23"/>
    </row>
    <row r="64" spans="1:21">
      <c r="A64" s="218"/>
      <c r="B64" s="19"/>
      <c r="C64" s="20"/>
      <c r="D64" s="21"/>
      <c r="E64" s="22"/>
      <c r="F64" s="23"/>
      <c r="G64" s="23"/>
      <c r="H64" s="22"/>
      <c r="I64" s="24"/>
      <c r="J64" s="25"/>
      <c r="K64" s="26"/>
      <c r="L64" s="27"/>
      <c r="M64" s="217"/>
      <c r="N64" s="7" t="str">
        <f>IF(ISBLANK(I64),"",IF(COUNTIF(I64,"*bombe*"),(G64-1)*SUMIF('base de donnée JCO '!C$3:C$10,K64,'base de donnée JCO '!D$3:D$10)+SUMIF(entete,L64,'base de donnée JCO '!D$14:D$20),SUMIFS('base de donnée JCO '!I$173:I$1080,'base de donnée JCO '!F$173:F$1080,I64,'base de donnée JCO '!G$173:G$1080,J64)))</f>
        <v/>
      </c>
      <c r="O64" s="7" t="str">
        <f t="shared" si="5"/>
        <v/>
      </c>
      <c r="P64" s="217"/>
      <c r="Q64" s="23"/>
      <c r="R64" s="23"/>
      <c r="S64" s="23"/>
      <c r="T64" s="23"/>
      <c r="U64" s="23"/>
    </row>
    <row r="65" spans="1:21">
      <c r="A65" s="218">
        <v>21</v>
      </c>
      <c r="B65" s="19"/>
      <c r="C65" s="20"/>
      <c r="D65" s="21">
        <v>2.6041666666666665E-3</v>
      </c>
      <c r="E65" s="22"/>
      <c r="F65" s="23">
        <v>2</v>
      </c>
      <c r="G65" s="23">
        <v>3</v>
      </c>
      <c r="H65" s="22"/>
      <c r="I65" s="24" t="s">
        <v>87</v>
      </c>
      <c r="J65" s="25" t="s">
        <v>728</v>
      </c>
      <c r="K65" s="26"/>
      <c r="L65" s="27"/>
      <c r="M65" s="217"/>
      <c r="N65" s="7">
        <f>IF(ISBLANK(I65),"",IF(COUNTIF(I65,"*bombe*"),(G65-1)*SUMIF('base de donnée JCO '!C$3:C$10,K65,'base de donnée JCO '!D$3:D$10)+SUMIF(entete,L65,'base de donnée JCO '!D$14:D$20),SUMIFS('base de donnée JCO '!I$173:I$1080,'base de donnée JCO '!F$173:F$1080,I65,'base de donnée JCO '!G$173:G$1080,J65)))</f>
        <v>0</v>
      </c>
      <c r="O65" s="7">
        <f>IF(ISBLANK(I65),"",IF(ISBLANK(D65),D63+N65,D65+N65))</f>
        <v>2.6041666666666665E-3</v>
      </c>
      <c r="P65" s="217"/>
      <c r="Q65" s="219" t="s">
        <v>35</v>
      </c>
      <c r="R65" s="23"/>
      <c r="S65" s="23"/>
      <c r="T65" s="23"/>
      <c r="U65" s="219" t="s">
        <v>35</v>
      </c>
    </row>
    <row r="66" spans="1:21">
      <c r="A66" s="218">
        <v>21</v>
      </c>
      <c r="B66" s="19"/>
      <c r="C66" s="20"/>
      <c r="D66" s="21"/>
      <c r="E66" s="22"/>
      <c r="F66" s="23">
        <v>2</v>
      </c>
      <c r="G66" s="23">
        <v>2</v>
      </c>
      <c r="H66" s="22"/>
      <c r="I66" s="24" t="s">
        <v>88</v>
      </c>
      <c r="J66" s="25" t="s">
        <v>162</v>
      </c>
      <c r="K66" s="26"/>
      <c r="L66" s="27"/>
      <c r="M66" s="217"/>
      <c r="N66" s="7">
        <f>IF(ISBLANK(I66),"",IF(COUNTIF(I66,"*bombe*"),(G66-1)*SUMIF('base de donnée JCO '!C$3:C$10,K66,'base de donnée JCO '!D$3:D$10)+SUMIF(entete,L66,'base de donnée JCO '!D$14:D$20),SUMIFS('base de donnée JCO '!I$173:I$1080,'base de donnée JCO '!F$173:F$1080,I66,'base de donnée JCO '!G$173:G$1080,J66)))</f>
        <v>0</v>
      </c>
      <c r="O66" s="7">
        <f t="shared" si="0"/>
        <v>2.6041666666666665E-3</v>
      </c>
      <c r="P66" s="217"/>
      <c r="Q66" s="221" t="s">
        <v>94</v>
      </c>
      <c r="R66" s="23"/>
      <c r="S66" s="23"/>
      <c r="T66" s="23"/>
      <c r="U66" s="221" t="s">
        <v>94</v>
      </c>
    </row>
    <row r="67" spans="1:21">
      <c r="A67" s="218"/>
      <c r="B67" s="19"/>
      <c r="C67" s="20"/>
      <c r="D67" s="21"/>
      <c r="E67" s="22"/>
      <c r="F67" s="23"/>
      <c r="G67" s="23"/>
      <c r="H67" s="22"/>
      <c r="I67" s="24"/>
      <c r="J67" s="25"/>
      <c r="K67" s="26"/>
      <c r="L67" s="27"/>
      <c r="M67" s="217"/>
      <c r="N67" s="7" t="str">
        <f>IF(ISBLANK(I67),"",IF(COUNTIF(I67,"*bombe*"),(G67-1)*SUMIF('base de donnée JCO '!C$3:C$10,K67,'base de donnée JCO '!D$3:D$10)+SUMIF(entete,L67,'base de donnée JCO '!D$14:D$20),SUMIFS('base de donnée JCO '!I$173:I$1080,'base de donnée JCO '!F$173:F$1080,I67,'base de donnée JCO '!G$173:G$1080,J67)))</f>
        <v/>
      </c>
      <c r="O67" s="7" t="str">
        <f t="shared" si="0"/>
        <v/>
      </c>
      <c r="P67" s="217"/>
      <c r="Q67" s="23"/>
      <c r="R67" s="23"/>
      <c r="S67" s="23"/>
      <c r="T67" s="23"/>
      <c r="U67" s="23"/>
    </row>
    <row r="68" spans="1:21">
      <c r="A68" s="218">
        <v>22</v>
      </c>
      <c r="B68" s="19"/>
      <c r="C68" s="20"/>
      <c r="D68" s="21">
        <v>2.6388888888888885E-3</v>
      </c>
      <c r="E68" s="22"/>
      <c r="F68" s="23">
        <v>2</v>
      </c>
      <c r="G68" s="23">
        <v>10</v>
      </c>
      <c r="H68" s="22"/>
      <c r="I68" s="24" t="s">
        <v>64</v>
      </c>
      <c r="J68" s="25" t="s">
        <v>434</v>
      </c>
      <c r="K68" s="26" t="s">
        <v>40</v>
      </c>
      <c r="L68" s="27"/>
      <c r="M68" s="217"/>
      <c r="N68" s="7">
        <f>IF(ISBLANK(I68),"",IF(COUNTIF(I68,"*bombe*"),(G68-1)*SUMIF('base de donnée JCO '!C$3:C$10,K68,'base de donnée JCO '!D$3:D$10)+SUMIF(entete,L68,'base de donnée JCO '!D$14:D$20),SUMIFS('base de donnée JCO '!I$173:I$1080,'base de donnée JCO '!F$173:F$1080,I68,'base de donnée JCO '!G$173:G$1080,J68)))</f>
        <v>27.0003125</v>
      </c>
      <c r="O68" s="220">
        <f>IF(ISBLANK(I68),"",IF(ISBLANK(D68),D66+N68,D68+N68))</f>
        <v>27.002951388888889</v>
      </c>
      <c r="P68" s="217"/>
      <c r="Q68" s="23"/>
      <c r="R68" s="23"/>
      <c r="S68" s="23" t="s">
        <v>94</v>
      </c>
      <c r="T68" s="23"/>
      <c r="U68" s="23"/>
    </row>
    <row r="69" spans="1:21">
      <c r="A69" s="218"/>
      <c r="B69" s="19"/>
      <c r="C69" s="20"/>
      <c r="D69" s="21"/>
      <c r="E69" s="22"/>
      <c r="F69" s="23"/>
      <c r="G69" s="23"/>
      <c r="H69" s="22"/>
      <c r="I69" s="24"/>
      <c r="J69" s="25"/>
      <c r="K69" s="26"/>
      <c r="L69" s="27"/>
      <c r="M69" s="217"/>
      <c r="N69" s="7" t="str">
        <f>IF(ISBLANK(I69),"",IF(COUNTIF(I69,"*bombe*"),(G69-1)*SUMIF('base de donnée JCO '!C$3:C$10,K69,'base de donnée JCO '!D$3:D$10)+SUMIF(entete,L69,'base de donnée JCO '!D$14:D$20),SUMIFS('base de donnée JCO '!I$173:I$1080,'base de donnée JCO '!F$173:F$1080,I69,'base de donnée JCO '!G$173:G$1080,J69)))</f>
        <v/>
      </c>
      <c r="O69" s="7" t="str">
        <f>IF(ISBLANK(I69),"",IF(ISBLANK(D69),D67+N69,D69+N69))</f>
        <v/>
      </c>
      <c r="P69" s="217"/>
      <c r="Q69" s="23"/>
      <c r="R69" s="23"/>
      <c r="S69" s="23"/>
      <c r="T69" s="23"/>
      <c r="U69" s="23"/>
    </row>
    <row r="70" spans="1:21">
      <c r="A70" s="218">
        <v>23</v>
      </c>
      <c r="B70" s="19"/>
      <c r="C70" s="20"/>
      <c r="D70" s="21">
        <v>2.8587962962962963E-3</v>
      </c>
      <c r="E70" s="22"/>
      <c r="F70" s="23">
        <v>2</v>
      </c>
      <c r="G70" s="23">
        <v>5</v>
      </c>
      <c r="H70" s="22"/>
      <c r="I70" s="24" t="s">
        <v>64</v>
      </c>
      <c r="J70" s="25" t="s">
        <v>434</v>
      </c>
      <c r="K70" s="26" t="s">
        <v>39</v>
      </c>
      <c r="L70" s="27"/>
      <c r="M70" s="217"/>
      <c r="N70" s="7">
        <f>IF(ISBLANK(I70),"",IF(COUNTIF(I70,"*bombe*"),(G70-1)*SUMIF('base de donnée JCO '!C$3:C$10,K70,'base de donnée JCO '!D$3:D$10)+SUMIF(entete,L70,'base de donnée JCO '!D$14:D$20),SUMIFS('base de donnée JCO '!I$173:I$1080,'base de donnée JCO '!F$173:F$1080,I70,'base de donnée JCO '!G$173:G$1080,J70)))</f>
        <v>8.0000925925925923</v>
      </c>
      <c r="O70" s="220">
        <f>IF(ISBLANK(I70),"",IF(ISBLANK(D70),D67+N70,D70+N70))</f>
        <v>8.0029513888888886</v>
      </c>
      <c r="P70" s="217"/>
      <c r="Q70" s="23"/>
      <c r="R70" s="23"/>
      <c r="S70" s="23" t="s">
        <v>94</v>
      </c>
      <c r="T70" s="23"/>
      <c r="U70" s="23"/>
    </row>
    <row r="71" spans="1:21">
      <c r="A71" s="218">
        <v>23</v>
      </c>
      <c r="B71" s="19"/>
      <c r="C71" s="20"/>
      <c r="D71" s="21"/>
      <c r="E71" s="22"/>
      <c r="F71" s="23">
        <v>1</v>
      </c>
      <c r="G71" s="23">
        <v>5</v>
      </c>
      <c r="H71" s="22"/>
      <c r="I71" s="24" t="s">
        <v>68</v>
      </c>
      <c r="J71" s="25" t="s">
        <v>502</v>
      </c>
      <c r="K71" s="26" t="s">
        <v>39</v>
      </c>
      <c r="L71" s="27"/>
      <c r="M71" s="217"/>
      <c r="N71" s="7">
        <f>IF(ISBLANK(I71),"",IF(COUNTIF(I71,"*bombe*"),(G71-1)*SUMIF('base de donnée JCO '!C$3:C$10,K71,'base de donnée JCO '!D$3:D$10)+SUMIF(entete,L71,'base de donnée JCO '!D$14:D$20),SUMIFS('base de donnée JCO '!I$173:I$1080,'base de donnée JCO '!F$173:F$1080,I71,'base de donnée JCO '!G$173:G$1080,J71)))</f>
        <v>8.0000925925925923</v>
      </c>
      <c r="O71" s="220">
        <f>IF(ISBLANK(I71),"",IF(ISBLANK(D71),D70+N71,D71+N71))</f>
        <v>8.0029513888888886</v>
      </c>
      <c r="P71" s="217"/>
      <c r="Q71" s="23"/>
      <c r="R71" s="23"/>
      <c r="S71" s="23" t="s">
        <v>99</v>
      </c>
      <c r="T71" s="23"/>
      <c r="U71" s="23"/>
    </row>
    <row r="72" spans="1:21">
      <c r="A72" s="218"/>
      <c r="B72" s="19"/>
      <c r="C72" s="20"/>
      <c r="D72" s="21"/>
      <c r="E72" s="22"/>
      <c r="F72" s="23"/>
      <c r="G72" s="23"/>
      <c r="H72" s="22"/>
      <c r="I72" s="24"/>
      <c r="J72" s="25"/>
      <c r="K72" s="26"/>
      <c r="L72" s="27"/>
      <c r="M72" s="217"/>
      <c r="N72" s="7" t="str">
        <f>IF(ISBLANK(I72),"",IF(COUNTIF(I72,"*bombe*"),(G72-1)*SUMIF('base de donnée JCO '!C$3:C$10,K72,'base de donnée JCO '!D$3:D$10)+SUMIF(entete,L72,'base de donnée JCO '!D$14:D$20),SUMIFS('base de donnée JCO '!I$173:I$1080,'base de donnée JCO '!F$173:F$1080,I72,'base de donnée JCO '!G$173:G$1080,J72)))</f>
        <v/>
      </c>
      <c r="O72" s="7" t="str">
        <f>IF(ISBLANK(I72),"",IF(ISBLANK(D72),D67+N72,D72+N72))</f>
        <v/>
      </c>
      <c r="P72" s="217"/>
      <c r="Q72" s="23"/>
      <c r="R72" s="23"/>
      <c r="S72" s="23"/>
      <c r="T72" s="23"/>
      <c r="U72" s="23"/>
    </row>
    <row r="73" spans="1:21">
      <c r="A73" s="218">
        <v>24</v>
      </c>
      <c r="B73" s="19"/>
      <c r="C73" s="20"/>
      <c r="D73" s="21">
        <v>2.8935185185185188E-3</v>
      </c>
      <c r="E73" s="22"/>
      <c r="F73" s="23">
        <v>2</v>
      </c>
      <c r="G73" s="23">
        <v>1</v>
      </c>
      <c r="H73" s="22"/>
      <c r="I73" s="24" t="s">
        <v>166</v>
      </c>
      <c r="J73" s="25" t="s">
        <v>22</v>
      </c>
      <c r="K73" s="26"/>
      <c r="L73" s="27"/>
      <c r="M73" s="217"/>
      <c r="N73" s="7">
        <f>IF(ISBLANK(I73),"",IF(COUNTIF(I73,"*bombe*"),(G73-1)*SUMIF('base de donnée JCO '!C$3:C$10,K73,'base de donnée JCO '!D$3:D$10)+SUMIF(entete,L73,'base de donnée JCO '!D$14:D$20),SUMIFS('base de donnée JCO '!I$173:I$1080,'base de donnée JCO '!F$173:F$1080,I73,'base de donnée JCO '!G$173:G$1080,J73)))</f>
        <v>0</v>
      </c>
      <c r="O73" s="7">
        <f>IF(ISBLANK(I73),"",IF(ISBLANK(D73),D69+N73,D73+N73))</f>
        <v>2.8935185185185188E-3</v>
      </c>
      <c r="P73" s="217"/>
      <c r="Q73" s="23" t="s">
        <v>668</v>
      </c>
      <c r="R73" s="23"/>
      <c r="S73" s="23"/>
      <c r="T73" s="23"/>
      <c r="U73" s="23" t="s">
        <v>668</v>
      </c>
    </row>
    <row r="74" spans="1:21">
      <c r="A74" s="218"/>
      <c r="B74" s="19"/>
      <c r="C74" s="20"/>
      <c r="D74" s="21"/>
      <c r="E74" s="22"/>
      <c r="F74" s="23"/>
      <c r="G74" s="23"/>
      <c r="H74" s="22"/>
      <c r="I74" s="24"/>
      <c r="J74" s="25"/>
      <c r="K74" s="26"/>
      <c r="L74" s="27"/>
      <c r="M74" s="217"/>
      <c r="N74" s="7" t="str">
        <f>IF(ISBLANK(I74),"",IF(COUNTIF(I74,"*bombe*"),(G74-1)*SUMIF('base de donnée JCO '!C$3:C$10,K74,'base de donnée JCO '!D$3:D$10)+SUMIF(entete,L74,'base de donnée JCO '!D$14:D$20),SUMIFS('base de donnée JCO '!I$173:I$1080,'base de donnée JCO '!F$173:F$1080,I74,'base de donnée JCO '!G$173:G$1080,J74)))</f>
        <v/>
      </c>
      <c r="O74" s="7" t="str">
        <f>IF(ISBLANK(I74),"",IF(ISBLANK(D74),#REF!+N74,D74+N74))</f>
        <v/>
      </c>
      <c r="P74" s="217"/>
      <c r="Q74" s="23"/>
      <c r="R74" s="23"/>
      <c r="S74" s="23"/>
      <c r="T74" s="23"/>
      <c r="U74" s="23"/>
    </row>
    <row r="75" spans="1:21">
      <c r="A75" s="18">
        <v>25</v>
      </c>
      <c r="B75" s="19"/>
      <c r="C75" s="20"/>
      <c r="D75" s="21">
        <v>2.9050925925925928E-3</v>
      </c>
      <c r="E75" s="22"/>
      <c r="F75" s="23">
        <v>2</v>
      </c>
      <c r="G75" s="23">
        <v>5</v>
      </c>
      <c r="H75" s="22"/>
      <c r="I75" s="24" t="s">
        <v>64</v>
      </c>
      <c r="J75" s="25" t="s">
        <v>434</v>
      </c>
      <c r="K75" s="26" t="s">
        <v>38</v>
      </c>
      <c r="L75" s="27"/>
      <c r="M75" s="217"/>
      <c r="N75" s="7">
        <f>IF(ISBLANK(I75),"",IF(COUNTIF(I75,"*bombe*"),(G75-1)*SUMIF('base de donnée JCO '!C$3:C$10,K75,'base de donnée JCO '!D$3:D$10)+SUMIF(entete,L75,'base de donnée JCO '!D$14:D$20),SUMIFS('base de donnée JCO '!I$173:I$1080,'base de donnée JCO '!F$173:F$1080,I75,'base de donnée JCO '!G$173:G$1080,J75)))</f>
        <v>4.0000462962962962</v>
      </c>
      <c r="O75" s="220">
        <f>IF(ISBLANK(I75),"",IF(ISBLANK(D75),#REF!+N75,D75+N75))</f>
        <v>4.0029513888888886</v>
      </c>
      <c r="P75" s="217"/>
      <c r="Q75" s="23"/>
      <c r="R75" s="23"/>
      <c r="S75" s="23" t="s">
        <v>94</v>
      </c>
      <c r="T75" s="23"/>
      <c r="U75" s="23"/>
    </row>
    <row r="76" spans="1:21">
      <c r="A76" s="218">
        <v>25</v>
      </c>
      <c r="B76" s="19"/>
      <c r="C76" s="20"/>
      <c r="D76" s="21"/>
      <c r="E76" s="22"/>
      <c r="F76" s="23">
        <v>1</v>
      </c>
      <c r="G76" s="23">
        <v>5</v>
      </c>
      <c r="H76" s="22"/>
      <c r="I76" s="24" t="s">
        <v>68</v>
      </c>
      <c r="J76" s="25" t="s">
        <v>501</v>
      </c>
      <c r="K76" s="26" t="s">
        <v>38</v>
      </c>
      <c r="L76" s="27"/>
      <c r="M76" s="217"/>
      <c r="N76" s="7">
        <f>IF(ISBLANK(I76),"",IF(COUNTIF(I76,"*bombe*"),(G76-1)*SUMIF('base de donnée JCO '!C$3:C$10,K76,'base de donnée JCO '!D$3:D$10)+SUMIF(entete,L76,'base de donnée JCO '!D$14:D$20),SUMIFS('base de donnée JCO '!I$173:I$1080,'base de donnée JCO '!F$173:F$1080,I76,'base de donnée JCO '!G$173:G$1080,J76)))</f>
        <v>4.0000462962962962</v>
      </c>
      <c r="O76" s="220">
        <f>IF(ISBLANK(I76),"",IF(ISBLANK(D76),D75+N76,D76+N76))</f>
        <v>4.0029513888888886</v>
      </c>
      <c r="P76" s="217"/>
      <c r="Q76" s="23"/>
      <c r="R76" s="23"/>
      <c r="S76" s="23" t="s">
        <v>93</v>
      </c>
      <c r="T76" s="23"/>
      <c r="U76" s="23"/>
    </row>
    <row r="77" spans="1:21">
      <c r="A77" s="18"/>
      <c r="B77" s="19"/>
      <c r="C77" s="20"/>
      <c r="D77" s="21"/>
      <c r="E77" s="22"/>
      <c r="F77" s="23"/>
      <c r="G77" s="23"/>
      <c r="H77" s="22"/>
      <c r="I77" s="24"/>
      <c r="J77" s="25"/>
      <c r="K77" s="26"/>
      <c r="L77" s="27"/>
      <c r="M77" s="217"/>
      <c r="N77" s="7" t="str">
        <f>IF(ISBLANK(I77),"",IF(COUNTIF(I77,"*bombe*"),(G77-1)*SUMIF('base de donnée JCO '!C$3:C$10,K77,'base de donnée JCO '!D$3:D$10)+SUMIF(entete,L77,'base de donnée JCO '!D$14:D$20),SUMIFS('base de donnée JCO '!I$173:I$1080,'base de donnée JCO '!F$173:F$1080,I77,'base de donnée JCO '!G$173:G$1080,J77)))</f>
        <v/>
      </c>
      <c r="O77" s="7" t="str">
        <f>IF(ISBLANK(I77),"",IF(ISBLANK(D77),#REF!+N77,D77+N77))</f>
        <v/>
      </c>
      <c r="P77" s="217"/>
      <c r="Q77" s="23"/>
      <c r="R77" s="23"/>
      <c r="S77" s="23"/>
      <c r="T77" s="23"/>
      <c r="U77" s="23"/>
    </row>
    <row r="78" spans="1:21">
      <c r="A78" s="18">
        <v>26</v>
      </c>
      <c r="B78" s="19"/>
      <c r="C78" s="20"/>
      <c r="D78" s="21">
        <v>2.9745370370370373E-3</v>
      </c>
      <c r="E78" s="22"/>
      <c r="F78" s="23">
        <v>1</v>
      </c>
      <c r="G78" s="23">
        <v>5</v>
      </c>
      <c r="H78" s="22"/>
      <c r="I78" s="24" t="s">
        <v>68</v>
      </c>
      <c r="J78" s="25" t="s">
        <v>503</v>
      </c>
      <c r="K78" s="26" t="s">
        <v>35</v>
      </c>
      <c r="L78" s="27"/>
      <c r="M78" s="217"/>
      <c r="N78" s="7"/>
      <c r="O78" s="7"/>
      <c r="P78" s="217"/>
      <c r="Q78" s="23"/>
      <c r="R78" s="23"/>
      <c r="S78" s="23" t="s">
        <v>35</v>
      </c>
      <c r="T78" s="23"/>
      <c r="U78" s="23"/>
    </row>
    <row r="79" spans="1:21">
      <c r="A79" s="18">
        <v>26</v>
      </c>
      <c r="B79" s="19"/>
      <c r="C79" s="20"/>
      <c r="D79" s="21"/>
      <c r="E79" s="22"/>
      <c r="F79" s="23">
        <v>1</v>
      </c>
      <c r="G79" s="23">
        <v>3</v>
      </c>
      <c r="H79" s="22"/>
      <c r="I79" s="24" t="s">
        <v>69</v>
      </c>
      <c r="J79" s="25" t="s">
        <v>729</v>
      </c>
      <c r="K79" s="26" t="s">
        <v>35</v>
      </c>
      <c r="L79" s="27"/>
      <c r="M79" s="217"/>
      <c r="N79" s="7"/>
      <c r="O79" s="7"/>
      <c r="P79" s="217"/>
      <c r="Q79" s="23"/>
      <c r="R79" s="23"/>
      <c r="S79" s="23" t="s">
        <v>35</v>
      </c>
      <c r="T79" s="23"/>
      <c r="U79" s="23"/>
    </row>
    <row r="80" spans="1:21">
      <c r="A80" s="18"/>
      <c r="B80" s="19"/>
      <c r="C80" s="20"/>
      <c r="D80" s="21"/>
      <c r="E80" s="22"/>
      <c r="F80" s="23"/>
      <c r="G80" s="23"/>
      <c r="H80" s="22"/>
      <c r="I80" s="24"/>
      <c r="J80" s="25"/>
      <c r="K80" s="26"/>
      <c r="L80" s="27"/>
      <c r="M80" s="217"/>
      <c r="N80" s="7" t="str">
        <f>IF(ISBLANK(I80),"",IF(COUNTIF(I80,"*bombe*"),(G80-1)*SUMIF('base de donnée JCO '!C$3:C$10,K80,'base de donnée JCO '!D$3:D$10)+SUMIF(entete,L80,'base de donnée JCO '!D$14:D$20),SUMIFS('base de donnée JCO '!I$173:I$1080,'base de donnée JCO '!F$173:F$1080,I80,'base de donnée JCO '!G$173:G$1080,J80)))</f>
        <v/>
      </c>
      <c r="O80" s="7" t="str">
        <f>IF(ISBLANK(I80),"",IF(ISBLANK(D80),#REF!+N80,D80+N80))</f>
        <v/>
      </c>
      <c r="P80" s="217"/>
      <c r="Q80" s="23"/>
      <c r="R80" s="23"/>
      <c r="S80" s="23"/>
      <c r="T80" s="23"/>
      <c r="U80" s="23"/>
    </row>
    <row r="81" spans="1:21">
      <c r="A81" s="18"/>
      <c r="B81" s="19"/>
      <c r="C81" s="20"/>
      <c r="D81" s="21"/>
      <c r="E81" s="22"/>
      <c r="F81" s="23"/>
      <c r="G81" s="23"/>
      <c r="H81" s="22"/>
      <c r="I81" s="24"/>
      <c r="J81" s="25"/>
      <c r="K81" s="26"/>
      <c r="L81" s="27"/>
      <c r="M81" s="217"/>
      <c r="N81" s="7" t="str">
        <f>IF(ISBLANK(I81),"",IF(COUNTIF(I81,"*bombe*"),(G81-1)*SUMIF('base de donnée JCO '!C$3:C$10,K81,'base de donnée JCO '!D$3:D$10)+SUMIF(entete,L81,'base de donnée JCO '!D$14:D$20),SUMIFS('base de donnée JCO '!I$173:I$1080,'base de donnée JCO '!F$173:F$1080,I81,'base de donnée JCO '!G$173:G$1080,J81)))</f>
        <v/>
      </c>
      <c r="O81" s="7" t="str">
        <f>IF(ISBLANK(I81),"",IF(ISBLANK(D81),#REF!+N81,D81+N81))</f>
        <v/>
      </c>
      <c r="P81" s="217"/>
      <c r="Q81" s="23"/>
      <c r="R81" s="23"/>
      <c r="S81" s="23"/>
      <c r="T81" s="23"/>
      <c r="U81" s="23"/>
    </row>
    <row r="82" spans="1:21">
      <c r="A82" s="18"/>
      <c r="B82" s="19"/>
      <c r="C82" s="20"/>
      <c r="D82" s="21"/>
      <c r="E82" s="22"/>
      <c r="F82" s="23"/>
      <c r="G82" s="23"/>
      <c r="H82" s="22"/>
      <c r="I82" s="24"/>
      <c r="J82" s="25"/>
      <c r="K82" s="26"/>
      <c r="L82" s="27"/>
      <c r="M82" s="217"/>
      <c r="N82" s="7" t="str">
        <f>IF(ISBLANK(I82),"",IF(COUNTIF(I82,"*bombe*"),(G82-1)*SUMIF('base de donnée JCO '!C$3:C$10,K82,'base de donnée JCO '!D$3:D$10)+SUMIF(entete,L82,'base de donnée JCO '!D$14:D$20),SUMIFS('base de donnée JCO '!I$173:I$1080,'base de donnée JCO '!F$173:F$1080,I82,'base de donnée JCO '!G$173:G$1080,J82)))</f>
        <v/>
      </c>
      <c r="O82" s="7" t="str">
        <f t="shared" ref="O82:O106" si="6">IF(ISBLANK(I82),"",IF(ISBLANK(D82),D81+N82,D82+N82))</f>
        <v/>
      </c>
      <c r="P82" s="217"/>
      <c r="Q82" s="23"/>
      <c r="R82" s="23"/>
      <c r="S82" s="23"/>
      <c r="T82" s="23"/>
      <c r="U82" s="23"/>
    </row>
    <row r="83" spans="1:21">
      <c r="A83" s="18"/>
      <c r="B83" s="19"/>
      <c r="C83" s="20"/>
      <c r="D83" s="21"/>
      <c r="E83" s="22"/>
      <c r="F83" s="23"/>
      <c r="G83" s="23"/>
      <c r="H83" s="22"/>
      <c r="I83" s="24"/>
      <c r="J83" s="25"/>
      <c r="K83" s="26"/>
      <c r="L83" s="27"/>
      <c r="M83" s="217"/>
      <c r="N83" s="7" t="str">
        <f>IF(ISBLANK(I83),"",IF(COUNTIF(I83,"*bombe*"),(G83-1)*SUMIF('base de donnée JCO '!C$3:C$10,K83,'base de donnée JCO '!D$3:D$10)+SUMIF(entete,L83,'base de donnée JCO '!D$14:D$20),SUMIFS('base de donnée JCO '!I$173:I$1080,'base de donnée JCO '!F$173:F$1080,I83,'base de donnée JCO '!G$173:G$1080,J83)))</f>
        <v/>
      </c>
      <c r="O83" s="7" t="str">
        <f t="shared" si="6"/>
        <v/>
      </c>
      <c r="P83" s="217"/>
      <c r="Q83" s="23"/>
      <c r="R83" s="23"/>
      <c r="S83" s="23"/>
      <c r="T83" s="23"/>
      <c r="U83" s="23"/>
    </row>
    <row r="84" spans="1:21">
      <c r="A84" s="18"/>
      <c r="B84" s="19"/>
      <c r="C84" s="20"/>
      <c r="D84" s="21"/>
      <c r="E84" s="22"/>
      <c r="F84" s="23"/>
      <c r="G84" s="23"/>
      <c r="H84" s="22"/>
      <c r="I84" s="24"/>
      <c r="J84" s="25"/>
      <c r="K84" s="26"/>
      <c r="L84" s="27"/>
      <c r="M84" s="217"/>
      <c r="N84" s="7" t="str">
        <f>IF(ISBLANK(I84),"",IF(COUNTIF(I84,"*bombe*"),(G84-1)*SUMIF('base de donnée JCO '!C$3:C$10,K84,'base de donnée JCO '!D$3:D$10)+SUMIF(entete,L84,'base de donnée JCO '!D$14:D$20),SUMIFS('base de donnée JCO '!I$173:I$1080,'base de donnée JCO '!F$173:F$1080,I84,'base de donnée JCO '!G$173:G$1080,J84)))</f>
        <v/>
      </c>
      <c r="O84" s="7" t="str">
        <f t="shared" si="6"/>
        <v/>
      </c>
      <c r="P84" s="217"/>
      <c r="Q84" s="23"/>
      <c r="R84" s="23"/>
      <c r="S84" s="23"/>
      <c r="T84" s="23"/>
      <c r="U84" s="23"/>
    </row>
    <row r="85" spans="1:21">
      <c r="A85" s="18"/>
      <c r="B85" s="19"/>
      <c r="C85" s="20"/>
      <c r="D85" s="21"/>
      <c r="E85" s="22"/>
      <c r="F85" s="23"/>
      <c r="G85" s="23"/>
      <c r="H85" s="22"/>
      <c r="I85" s="24"/>
      <c r="J85" s="25"/>
      <c r="K85" s="26"/>
      <c r="L85" s="27"/>
      <c r="M85" s="217"/>
      <c r="N85" s="7" t="str">
        <f>IF(ISBLANK(I85),"",IF(COUNTIF(I85,"*bombe*"),(G85-1)*SUMIF('base de donnée JCO '!C$3:C$10,K85,'base de donnée JCO '!D$3:D$10)+SUMIF(entete,L85,'base de donnée JCO '!D$14:D$20),SUMIFS('base de donnée JCO '!I$173:I$1080,'base de donnée JCO '!F$173:F$1080,I85,'base de donnée JCO '!G$173:G$1080,J85)))</f>
        <v/>
      </c>
      <c r="O85" s="7" t="str">
        <f t="shared" si="6"/>
        <v/>
      </c>
      <c r="P85" s="217"/>
      <c r="Q85" s="23"/>
      <c r="R85" s="23"/>
      <c r="S85" s="23"/>
      <c r="T85" s="23"/>
      <c r="U85" s="23"/>
    </row>
    <row r="86" spans="1:21">
      <c r="A86" s="18"/>
      <c r="B86" s="19"/>
      <c r="C86" s="20"/>
      <c r="D86" s="21"/>
      <c r="E86" s="22"/>
      <c r="F86" s="23"/>
      <c r="G86" s="23"/>
      <c r="H86" s="22"/>
      <c r="I86" s="24"/>
      <c r="J86" s="25"/>
      <c r="K86" s="26"/>
      <c r="L86" s="27"/>
      <c r="M86" s="217"/>
      <c r="N86" s="7" t="str">
        <f>IF(ISBLANK(I86),"",IF(COUNTIF(I86,"*bombe*"),(G86-1)*SUMIF('base de donnée JCO '!C$3:C$10,K86,'base de donnée JCO '!D$3:D$10)+SUMIF(entete,L86,'base de donnée JCO '!D$14:D$20),SUMIFS('base de donnée JCO '!I$173:I$1080,'base de donnée JCO '!F$173:F$1080,I86,'base de donnée JCO '!G$173:G$1080,J86)))</f>
        <v/>
      </c>
      <c r="O86" s="7" t="str">
        <f t="shared" si="6"/>
        <v/>
      </c>
      <c r="P86" s="217"/>
      <c r="Q86" s="23"/>
      <c r="R86" s="23"/>
      <c r="S86" s="23"/>
      <c r="T86" s="23"/>
      <c r="U86" s="23"/>
    </row>
    <row r="87" spans="1:21">
      <c r="A87" s="18"/>
      <c r="B87" s="19"/>
      <c r="C87" s="20"/>
      <c r="D87" s="21"/>
      <c r="E87" s="22"/>
      <c r="F87" s="23"/>
      <c r="G87" s="23"/>
      <c r="H87" s="22"/>
      <c r="I87" s="24"/>
      <c r="J87" s="25"/>
      <c r="K87" s="26"/>
      <c r="L87" s="27"/>
      <c r="M87" s="217"/>
      <c r="N87" s="7" t="str">
        <f>IF(ISBLANK(I87),"",IF(COUNTIF(I87,"*bombe*"),(G87-1)*SUMIF('base de donnée JCO '!C$3:C$10,K87,'base de donnée JCO '!D$3:D$10)+SUMIF(entete,L87,'base de donnée JCO '!D$14:D$20),SUMIFS('base de donnée JCO '!I$173:I$1080,'base de donnée JCO '!F$173:F$1080,I87,'base de donnée JCO '!G$173:G$1080,J87)))</f>
        <v/>
      </c>
      <c r="O87" s="7" t="str">
        <f t="shared" si="6"/>
        <v/>
      </c>
      <c r="P87" s="217"/>
      <c r="Q87" s="23"/>
      <c r="R87" s="23"/>
      <c r="S87" s="23"/>
      <c r="T87" s="23"/>
      <c r="U87" s="23"/>
    </row>
    <row r="88" spans="1:21">
      <c r="A88" s="18"/>
      <c r="B88" s="19"/>
      <c r="C88" s="20"/>
      <c r="D88" s="21"/>
      <c r="E88" s="22"/>
      <c r="F88" s="23"/>
      <c r="G88" s="23"/>
      <c r="H88" s="22"/>
      <c r="I88" s="24"/>
      <c r="J88" s="25"/>
      <c r="K88" s="26"/>
      <c r="L88" s="27"/>
      <c r="M88" s="217"/>
      <c r="N88" s="7" t="str">
        <f>IF(ISBLANK(I88),"",IF(COUNTIF(I88,"*bombe*"),(G88-1)*SUMIF('base de donnée JCO '!C$3:C$10,K88,'base de donnée JCO '!D$3:D$10)+SUMIF(entete,L88,'base de donnée JCO '!D$14:D$20),SUMIFS('base de donnée JCO '!I$173:I$1080,'base de donnée JCO '!F$173:F$1080,I88,'base de donnée JCO '!G$173:G$1080,J88)))</f>
        <v/>
      </c>
      <c r="O88" s="7" t="str">
        <f t="shared" si="6"/>
        <v/>
      </c>
      <c r="P88" s="217"/>
      <c r="Q88" s="23"/>
      <c r="R88" s="23"/>
      <c r="S88" s="23"/>
      <c r="T88" s="23"/>
      <c r="U88" s="23"/>
    </row>
    <row r="89" spans="1:21">
      <c r="A89" s="18"/>
      <c r="B89" s="19"/>
      <c r="C89" s="20"/>
      <c r="D89" s="21"/>
      <c r="E89" s="22"/>
      <c r="F89" s="23"/>
      <c r="G89" s="23"/>
      <c r="H89" s="22"/>
      <c r="I89" s="24"/>
      <c r="J89" s="25"/>
      <c r="K89" s="26"/>
      <c r="L89" s="27"/>
      <c r="M89" s="217"/>
      <c r="N89" s="7" t="str">
        <f>IF(ISBLANK(I89),"",IF(COUNTIF(I89,"*bombe*"),(G89-1)*SUMIF('base de donnée JCO '!C$3:C$10,K89,'base de donnée JCO '!D$3:D$10)+SUMIF(entete,L89,'base de donnée JCO '!D$14:D$20),SUMIFS('base de donnée JCO '!I$173:I$1080,'base de donnée JCO '!F$173:F$1080,I89,'base de donnée JCO '!G$173:G$1080,J89)))</f>
        <v/>
      </c>
      <c r="O89" s="7" t="str">
        <f t="shared" si="6"/>
        <v/>
      </c>
      <c r="P89" s="217"/>
      <c r="Q89" s="23"/>
      <c r="R89" s="23"/>
      <c r="S89" s="23"/>
      <c r="T89" s="23"/>
      <c r="U89" s="23"/>
    </row>
    <row r="90" spans="1:21">
      <c r="A90" s="18"/>
      <c r="B90" s="19"/>
      <c r="C90" s="20"/>
      <c r="D90" s="21"/>
      <c r="E90" s="22"/>
      <c r="F90" s="23"/>
      <c r="G90" s="23"/>
      <c r="H90" s="22"/>
      <c r="I90" s="24"/>
      <c r="J90" s="25"/>
      <c r="K90" s="26"/>
      <c r="L90" s="27"/>
      <c r="M90" s="217"/>
      <c r="N90" s="7" t="str">
        <f>IF(ISBLANK(I90),"",IF(COUNTIF(I90,"*bombe*"),(G90-1)*SUMIF('base de donnée JCO '!C$3:C$10,K90,'base de donnée JCO '!D$3:D$10)+SUMIF(entete,L90,'base de donnée JCO '!D$14:D$20),SUMIFS('base de donnée JCO '!I$173:I$1080,'base de donnée JCO '!F$173:F$1080,I90,'base de donnée JCO '!G$173:G$1080,J90)))</f>
        <v/>
      </c>
      <c r="O90" s="7" t="str">
        <f t="shared" si="6"/>
        <v/>
      </c>
      <c r="P90" s="217"/>
      <c r="Q90" s="23"/>
      <c r="R90" s="23"/>
      <c r="S90" s="23"/>
      <c r="T90" s="23"/>
      <c r="U90" s="23"/>
    </row>
    <row r="91" spans="1:21">
      <c r="A91" s="18"/>
      <c r="B91" s="19"/>
      <c r="C91" s="20"/>
      <c r="D91" s="21"/>
      <c r="E91" s="22"/>
      <c r="F91" s="23"/>
      <c r="G91" s="23"/>
      <c r="H91" s="22"/>
      <c r="I91" s="24"/>
      <c r="J91" s="25"/>
      <c r="K91" s="26"/>
      <c r="L91" s="27"/>
      <c r="M91" s="217"/>
      <c r="N91" s="7" t="str">
        <f>IF(ISBLANK(I91),"",IF(COUNTIF(I91,"*bombe*"),(G91-1)*SUMIF('base de donnée JCO '!C$3:C$10,K91,'base de donnée JCO '!D$3:D$10)+SUMIF(entete,L91,'base de donnée JCO '!D$14:D$20),SUMIFS('base de donnée JCO '!I$173:I$1080,'base de donnée JCO '!F$173:F$1080,I91,'base de donnée JCO '!G$173:G$1080,J91)))</f>
        <v/>
      </c>
      <c r="O91" s="7" t="str">
        <f t="shared" si="6"/>
        <v/>
      </c>
      <c r="P91" s="217"/>
      <c r="Q91" s="23"/>
      <c r="R91" s="23"/>
      <c r="S91" s="23"/>
      <c r="T91" s="23"/>
      <c r="U91" s="23"/>
    </row>
    <row r="92" spans="1:21">
      <c r="A92" s="18"/>
      <c r="B92" s="19"/>
      <c r="C92" s="20"/>
      <c r="D92" s="21"/>
      <c r="E92" s="22"/>
      <c r="F92" s="23"/>
      <c r="G92" s="23"/>
      <c r="H92" s="22"/>
      <c r="I92" s="24"/>
      <c r="J92" s="25"/>
      <c r="K92" s="26"/>
      <c r="L92" s="27"/>
      <c r="M92" s="217"/>
      <c r="N92" s="7" t="str">
        <f>IF(ISBLANK(I92),"",IF(COUNTIF(I92,"*bombe*"),(G92-1)*SUMIF('base de donnée JCO '!C$3:C$10,K92,'base de donnée JCO '!D$3:D$10)+SUMIF(entete,L92,'base de donnée JCO '!D$14:D$20),SUMIFS('base de donnée JCO '!I$173:I$1080,'base de donnée JCO '!F$173:F$1080,I92,'base de donnée JCO '!G$173:G$1080,J92)))</f>
        <v/>
      </c>
      <c r="O92" s="7" t="str">
        <f t="shared" si="6"/>
        <v/>
      </c>
      <c r="P92" s="217"/>
      <c r="Q92" s="23"/>
      <c r="R92" s="23"/>
      <c r="S92" s="23"/>
      <c r="T92" s="23"/>
      <c r="U92" s="23"/>
    </row>
    <row r="93" spans="1:21">
      <c r="A93" s="18"/>
      <c r="B93" s="19"/>
      <c r="C93" s="20"/>
      <c r="D93" s="21"/>
      <c r="E93" s="22"/>
      <c r="F93" s="23"/>
      <c r="G93" s="23"/>
      <c r="H93" s="22"/>
      <c r="I93" s="24"/>
      <c r="J93" s="25"/>
      <c r="K93" s="26"/>
      <c r="L93" s="27"/>
      <c r="M93" s="217"/>
      <c r="N93" s="7" t="str">
        <f>IF(ISBLANK(I93),"",IF(COUNTIF(I93,"*bombe*"),(G93-1)*SUMIF('base de donnée JCO '!C$3:C$10,K93,'base de donnée JCO '!D$3:D$10)+SUMIF(entete,L93,'base de donnée JCO '!D$14:D$20),SUMIFS('base de donnée JCO '!I$173:I$1080,'base de donnée JCO '!F$173:F$1080,I93,'base de donnée JCO '!G$173:G$1080,J93)))</f>
        <v/>
      </c>
      <c r="O93" s="7" t="str">
        <f t="shared" si="6"/>
        <v/>
      </c>
      <c r="P93" s="217"/>
      <c r="Q93" s="23"/>
      <c r="R93" s="23"/>
      <c r="S93" s="23"/>
      <c r="T93" s="23"/>
      <c r="U93" s="23"/>
    </row>
    <row r="94" spans="1:21">
      <c r="A94" s="18"/>
      <c r="B94" s="19"/>
      <c r="C94" s="20"/>
      <c r="D94" s="21"/>
      <c r="E94" s="22"/>
      <c r="F94" s="23"/>
      <c r="G94" s="23"/>
      <c r="H94" s="22"/>
      <c r="I94" s="24"/>
      <c r="J94" s="25"/>
      <c r="K94" s="26"/>
      <c r="L94" s="27"/>
      <c r="M94" s="217"/>
      <c r="N94" s="7" t="str">
        <f>IF(ISBLANK(I94),"",IF(COUNTIF(I94,"*bombe*"),(G94-1)*SUMIF('base de donnée JCO '!C$3:C$10,K94,'base de donnée JCO '!D$3:D$10)+SUMIF(entete,L94,'base de donnée JCO '!D$14:D$20),SUMIFS('base de donnée JCO '!I$173:I$1080,'base de donnée JCO '!F$173:F$1080,I94,'base de donnée JCO '!G$173:G$1080,J94)))</f>
        <v/>
      </c>
      <c r="O94" s="7" t="str">
        <f t="shared" si="6"/>
        <v/>
      </c>
      <c r="P94" s="217"/>
      <c r="Q94" s="23"/>
      <c r="R94" s="23"/>
      <c r="S94" s="23"/>
      <c r="T94" s="23"/>
      <c r="U94" s="23"/>
    </row>
    <row r="95" spans="1:21">
      <c r="A95" s="18"/>
      <c r="B95" s="19"/>
      <c r="C95" s="20"/>
      <c r="D95" s="21"/>
      <c r="E95" s="22"/>
      <c r="F95" s="23"/>
      <c r="G95" s="23"/>
      <c r="H95" s="22"/>
      <c r="I95" s="24"/>
      <c r="J95" s="25"/>
      <c r="K95" s="26"/>
      <c r="L95" s="27"/>
      <c r="M95" s="217"/>
      <c r="N95" s="7" t="str">
        <f>IF(ISBLANK(I95),"",IF(COUNTIF(I95,"*bombe*"),(G95-1)*SUMIF('base de donnée JCO '!C$3:C$10,K95,'base de donnée JCO '!D$3:D$10)+SUMIF(entete,L95,'base de donnée JCO '!D$14:D$20),SUMIFS('base de donnée JCO '!I$173:I$1080,'base de donnée JCO '!F$173:F$1080,I95,'base de donnée JCO '!G$173:G$1080,J95)))</f>
        <v/>
      </c>
      <c r="O95" s="7" t="str">
        <f t="shared" si="6"/>
        <v/>
      </c>
      <c r="P95" s="217"/>
      <c r="Q95" s="23"/>
      <c r="R95" s="23"/>
      <c r="S95" s="23"/>
      <c r="T95" s="23"/>
      <c r="U95" s="23"/>
    </row>
    <row r="96" spans="1:21">
      <c r="A96" s="18"/>
      <c r="B96" s="19"/>
      <c r="C96" s="20"/>
      <c r="D96" s="21"/>
      <c r="E96" s="22"/>
      <c r="F96" s="23"/>
      <c r="G96" s="23"/>
      <c r="H96" s="22"/>
      <c r="I96" s="24"/>
      <c r="J96" s="25"/>
      <c r="K96" s="26"/>
      <c r="L96" s="27"/>
      <c r="M96" s="217"/>
      <c r="N96" s="7" t="str">
        <f>IF(ISBLANK(I96),"",IF(COUNTIF(I96,"*bombe*"),(G96-1)*SUMIF('base de donnée JCO '!C$3:C$10,K96,'base de donnée JCO '!D$3:D$10)+SUMIF(entete,L96,'base de donnée JCO '!D$14:D$20),SUMIFS('base de donnée JCO '!I$173:I$1080,'base de donnée JCO '!F$173:F$1080,I96,'base de donnée JCO '!G$173:G$1080,J96)))</f>
        <v/>
      </c>
      <c r="O96" s="7" t="str">
        <f t="shared" si="6"/>
        <v/>
      </c>
      <c r="P96" s="217"/>
      <c r="Q96" s="23"/>
      <c r="R96" s="23"/>
      <c r="S96" s="23"/>
      <c r="T96" s="23"/>
      <c r="U96" s="23"/>
    </row>
    <row r="97" spans="1:21">
      <c r="A97" s="18"/>
      <c r="B97" s="19"/>
      <c r="C97" s="20"/>
      <c r="D97" s="21"/>
      <c r="E97" s="22"/>
      <c r="F97" s="23"/>
      <c r="G97" s="23"/>
      <c r="H97" s="22"/>
      <c r="I97" s="24"/>
      <c r="J97" s="25"/>
      <c r="K97" s="26"/>
      <c r="L97" s="27"/>
      <c r="M97" s="217"/>
      <c r="N97" s="7" t="str">
        <f>IF(ISBLANK(I97),"",IF(COUNTIF(I97,"*bombe*"),(G97-1)*SUMIF('base de donnée JCO '!C$3:C$10,K97,'base de donnée JCO '!D$3:D$10)+SUMIF(entete,L97,'base de donnée JCO '!D$14:D$20),SUMIFS('base de donnée JCO '!I$173:I$1080,'base de donnée JCO '!F$173:F$1080,I97,'base de donnée JCO '!G$173:G$1080,J97)))</f>
        <v/>
      </c>
      <c r="O97" s="7" t="str">
        <f t="shared" si="6"/>
        <v/>
      </c>
      <c r="P97" s="217"/>
      <c r="Q97" s="23"/>
      <c r="R97" s="23"/>
      <c r="S97" s="23"/>
      <c r="T97" s="23"/>
      <c r="U97" s="23"/>
    </row>
    <row r="98" spans="1:21">
      <c r="A98" s="18"/>
      <c r="B98" s="19"/>
      <c r="C98" s="20"/>
      <c r="D98" s="21"/>
      <c r="E98" s="22"/>
      <c r="F98" s="23"/>
      <c r="G98" s="23"/>
      <c r="H98" s="22"/>
      <c r="I98" s="24"/>
      <c r="J98" s="25"/>
      <c r="K98" s="26"/>
      <c r="L98" s="27"/>
      <c r="M98" s="217"/>
      <c r="N98" s="7" t="str">
        <f>IF(ISBLANK(I98),"",IF(COUNTIF(I98,"*bombe*"),(G98-1)*SUMIF('base de donnée JCO '!C$3:C$10,K98,'base de donnée JCO '!D$3:D$10)+SUMIF(entete,L98,'base de donnée JCO '!D$14:D$20),SUMIFS('base de donnée JCO '!I$173:I$1080,'base de donnée JCO '!F$173:F$1080,I98,'base de donnée JCO '!G$173:G$1080,J98)))</f>
        <v/>
      </c>
      <c r="O98" s="7" t="str">
        <f t="shared" si="6"/>
        <v/>
      </c>
      <c r="P98" s="217"/>
      <c r="Q98" s="23"/>
      <c r="R98" s="23"/>
      <c r="S98" s="23"/>
      <c r="T98" s="23"/>
      <c r="U98" s="23"/>
    </row>
    <row r="99" spans="1:21">
      <c r="A99" s="18"/>
      <c r="B99" s="19"/>
      <c r="C99" s="20"/>
      <c r="D99" s="21"/>
      <c r="E99" s="22"/>
      <c r="F99" s="23"/>
      <c r="G99" s="23"/>
      <c r="H99" s="22"/>
      <c r="I99" s="24"/>
      <c r="J99" s="25"/>
      <c r="K99" s="26"/>
      <c r="L99" s="27"/>
      <c r="M99" s="217"/>
      <c r="N99" s="7" t="str">
        <f>IF(ISBLANK(I99),"",IF(COUNTIF(I99,"*bombe*"),(G99-1)*SUMIF('base de donnée JCO '!C$3:C$10,K99,'base de donnée JCO '!D$3:D$10)+SUMIF(entete,L99,'base de donnée JCO '!D$14:D$20),SUMIFS('base de donnée JCO '!I$173:I$1080,'base de donnée JCO '!F$173:F$1080,I99,'base de donnée JCO '!G$173:G$1080,J99)))</f>
        <v/>
      </c>
      <c r="O99" s="7" t="str">
        <f t="shared" si="6"/>
        <v/>
      </c>
      <c r="P99" s="217"/>
      <c r="Q99" s="23"/>
      <c r="R99" s="23"/>
      <c r="S99" s="23"/>
      <c r="T99" s="23"/>
      <c r="U99" s="23"/>
    </row>
    <row r="100" spans="1:21">
      <c r="A100" s="18"/>
      <c r="B100" s="19"/>
      <c r="C100" s="20"/>
      <c r="D100" s="21"/>
      <c r="E100" s="22"/>
      <c r="F100" s="23"/>
      <c r="G100" s="23"/>
      <c r="H100" s="22"/>
      <c r="I100" s="24"/>
      <c r="J100" s="25"/>
      <c r="K100" s="26"/>
      <c r="L100" s="27"/>
      <c r="M100" s="217"/>
      <c r="N100" s="7" t="str">
        <f>IF(ISBLANK(I100),"",IF(COUNTIF(I100,"*bombe*"),(G100-1)*SUMIF('base de donnée JCO '!C$3:C$10,K100,'base de donnée JCO '!D$3:D$10)+SUMIF(entete,L100,'base de donnée JCO '!D$14:D$20),SUMIFS('base de donnée JCO '!I$173:I$1080,'base de donnée JCO '!F$173:F$1080,I100,'base de donnée JCO '!G$173:G$1080,J100)))</f>
        <v/>
      </c>
      <c r="O100" s="7" t="str">
        <f t="shared" si="6"/>
        <v/>
      </c>
      <c r="P100" s="217"/>
      <c r="Q100" s="23"/>
      <c r="R100" s="23"/>
      <c r="S100" s="23"/>
      <c r="T100" s="23"/>
      <c r="U100" s="23"/>
    </row>
    <row r="101" spans="1:21">
      <c r="A101" s="18"/>
      <c r="B101" s="19"/>
      <c r="C101" s="20"/>
      <c r="D101" s="21"/>
      <c r="E101" s="22"/>
      <c r="F101" s="23"/>
      <c r="G101" s="23"/>
      <c r="H101" s="22"/>
      <c r="I101" s="24"/>
      <c r="J101" s="25"/>
      <c r="K101" s="26"/>
      <c r="L101" s="27"/>
      <c r="M101" s="217"/>
      <c r="N101" s="7" t="str">
        <f>IF(ISBLANK(I101),"",IF(COUNTIF(I101,"*bombe*"),(G101-1)*SUMIF('base de donnée JCO '!C$3:C$10,K101,'base de donnée JCO '!D$3:D$10)+SUMIF(entete,L101,'base de donnée JCO '!D$14:D$20),SUMIFS('base de donnée JCO '!I$173:I$1080,'base de donnée JCO '!F$173:F$1080,I101,'base de donnée JCO '!G$173:G$1080,J101)))</f>
        <v/>
      </c>
      <c r="O101" s="7" t="str">
        <f t="shared" si="6"/>
        <v/>
      </c>
      <c r="P101" s="217"/>
      <c r="Q101" s="23"/>
      <c r="R101" s="23"/>
      <c r="S101" s="23"/>
      <c r="T101" s="23"/>
      <c r="U101" s="23"/>
    </row>
    <row r="102" spans="1:21">
      <c r="A102" s="18"/>
      <c r="B102" s="19"/>
      <c r="C102" s="20"/>
      <c r="D102" s="21"/>
      <c r="E102" s="22"/>
      <c r="F102" s="23"/>
      <c r="G102" s="23"/>
      <c r="H102" s="22"/>
      <c r="I102" s="24"/>
      <c r="J102" s="25"/>
      <c r="K102" s="26"/>
      <c r="L102" s="27"/>
      <c r="M102" s="217"/>
      <c r="N102" s="7" t="str">
        <f>IF(ISBLANK(I102),"",IF(COUNTIF(I102,"*bombe*"),(G102-1)*SUMIF('base de donnée JCO '!C$3:C$10,K102,'base de donnée JCO '!D$3:D$10)+SUMIF(entete,L102,'base de donnée JCO '!D$14:D$20),SUMIFS('base de donnée JCO '!I$173:I$1080,'base de donnée JCO '!F$173:F$1080,I102,'base de donnée JCO '!G$173:G$1080,J102)))</f>
        <v/>
      </c>
      <c r="O102" s="7" t="str">
        <f t="shared" si="6"/>
        <v/>
      </c>
      <c r="P102" s="217"/>
      <c r="Q102" s="23"/>
      <c r="R102" s="23"/>
      <c r="S102" s="23"/>
      <c r="T102" s="23"/>
      <c r="U102" s="23"/>
    </row>
    <row r="103" spans="1:21">
      <c r="A103" s="18"/>
      <c r="B103" s="19"/>
      <c r="C103" s="20"/>
      <c r="D103" s="21"/>
      <c r="E103" s="22"/>
      <c r="F103" s="23"/>
      <c r="G103" s="23"/>
      <c r="H103" s="22"/>
      <c r="I103" s="24"/>
      <c r="J103" s="25"/>
      <c r="K103" s="26"/>
      <c r="L103" s="27"/>
      <c r="M103" s="217"/>
      <c r="N103" s="7" t="str">
        <f>IF(ISBLANK(I103),"",IF(COUNTIF(I103,"*bombe*"),(G103-1)*SUMIF('base de donnée JCO '!C$3:C$10,K103,'base de donnée JCO '!D$3:D$10)+SUMIF(entete,L103,'base de donnée JCO '!D$14:D$20),SUMIFS('base de donnée JCO '!I$173:I$1080,'base de donnée JCO '!F$173:F$1080,I103,'base de donnée JCO '!G$173:G$1080,J103)))</f>
        <v/>
      </c>
      <c r="O103" s="7" t="str">
        <f t="shared" si="6"/>
        <v/>
      </c>
      <c r="P103" s="217"/>
      <c r="Q103" s="23"/>
      <c r="R103" s="23"/>
      <c r="S103" s="23"/>
      <c r="T103" s="23"/>
      <c r="U103" s="23"/>
    </row>
    <row r="104" spans="1:21">
      <c r="A104" s="18"/>
      <c r="B104" s="19"/>
      <c r="C104" s="20"/>
      <c r="D104" s="21"/>
      <c r="E104" s="22"/>
      <c r="F104" s="23"/>
      <c r="G104" s="23"/>
      <c r="H104" s="22"/>
      <c r="I104" s="24"/>
      <c r="J104" s="25"/>
      <c r="K104" s="26"/>
      <c r="L104" s="27"/>
      <c r="M104" s="217"/>
      <c r="N104" s="7" t="str">
        <f>IF(ISBLANK(I104),"",IF(COUNTIF(I104,"*bombe*"),(G104-1)*SUMIF('base de donnée JCO '!C$3:C$10,K104,'base de donnée JCO '!D$3:D$10)+SUMIF(entete,L104,'base de donnée JCO '!D$14:D$20),SUMIFS('base de donnée JCO '!I$173:I$1080,'base de donnée JCO '!F$173:F$1080,I104,'base de donnée JCO '!G$173:G$1080,J104)))</f>
        <v/>
      </c>
      <c r="O104" s="7" t="str">
        <f t="shared" si="6"/>
        <v/>
      </c>
      <c r="P104" s="217"/>
      <c r="Q104" s="23"/>
      <c r="R104" s="23"/>
      <c r="S104" s="23"/>
      <c r="T104" s="23"/>
      <c r="U104" s="23"/>
    </row>
    <row r="105" spans="1:21">
      <c r="A105" s="18"/>
      <c r="B105" s="19"/>
      <c r="C105" s="20"/>
      <c r="D105" s="21"/>
      <c r="E105" s="22"/>
      <c r="F105" s="23"/>
      <c r="G105" s="23"/>
      <c r="H105" s="22"/>
      <c r="I105" s="24"/>
      <c r="J105" s="25"/>
      <c r="K105" s="26"/>
      <c r="L105" s="27"/>
      <c r="M105" s="217"/>
      <c r="N105" s="7" t="str">
        <f>IF(ISBLANK(I105),"",IF(COUNTIF(I105,"*bombe*"),(G105-1)*SUMIF('base de donnée JCO '!C$3:C$10,K105,'base de donnée JCO '!D$3:D$10)+SUMIF(entete,L105,'base de donnée JCO '!D$14:D$20),SUMIFS('base de donnée JCO '!I$173:I$1080,'base de donnée JCO '!F$173:F$1080,I105,'base de donnée JCO '!G$173:G$1080,J105)))</f>
        <v/>
      </c>
      <c r="O105" s="7" t="str">
        <f t="shared" si="6"/>
        <v/>
      </c>
      <c r="P105" s="217"/>
      <c r="Q105" s="23"/>
      <c r="R105" s="23"/>
      <c r="S105" s="23"/>
      <c r="T105" s="23"/>
      <c r="U105" s="23"/>
    </row>
    <row r="106" spans="1:21">
      <c r="A106" s="18"/>
      <c r="B106" s="19"/>
      <c r="C106" s="20"/>
      <c r="D106" s="21"/>
      <c r="E106" s="22"/>
      <c r="F106" s="23"/>
      <c r="G106" s="23"/>
      <c r="H106" s="22"/>
      <c r="I106" s="24"/>
      <c r="J106" s="25"/>
      <c r="K106" s="26"/>
      <c r="L106" s="27"/>
      <c r="M106" s="217"/>
      <c r="N106" s="7" t="str">
        <f>IF(ISBLANK(I106),"",IF(COUNTIF(I106,"*bombe*"),(G106-1)*SUMIF('base de donnée JCO '!C$3:C$10,K106,'base de donnée JCO '!D$3:D$10)+SUMIF(entete,L106,'base de donnée JCO '!D$14:D$20),SUMIFS('base de donnée JCO '!I$173:I$1080,'base de donnée JCO '!F$173:F$1080,I106,'base de donnée JCO '!G$173:G$1080,J106)))</f>
        <v/>
      </c>
      <c r="O106" s="7" t="str">
        <f t="shared" si="6"/>
        <v/>
      </c>
      <c r="P106" s="217"/>
      <c r="Q106" s="23"/>
      <c r="R106" s="23"/>
      <c r="S106" s="23"/>
      <c r="T106" s="23"/>
      <c r="U106" s="23"/>
    </row>
    <row r="107" spans="1:21">
      <c r="A107" s="18"/>
      <c r="B107" s="19"/>
      <c r="C107" s="20"/>
      <c r="D107" s="21"/>
      <c r="E107" s="22"/>
      <c r="F107" s="23"/>
      <c r="G107" s="23"/>
      <c r="H107" s="22"/>
      <c r="I107" s="24"/>
      <c r="J107" s="25"/>
      <c r="K107" s="26"/>
      <c r="L107" s="27"/>
      <c r="M107" s="217"/>
      <c r="N107" s="7" t="str">
        <f>IF(ISBLANK(I107),"",IF(COUNTIF(I107,"*bombe*"),(G107-1)*SUMIF('base de donnée JCO '!C$3:C$10,K107,'base de donnée JCO '!D$3:D$10)+SUMIF(entete,L107,'base de donnée JCO '!D$14:D$20),SUMIFS('base de donnée JCO '!I$173:I$1080,'base de donnée JCO '!F$173:F$1080,I107,'base de donnée JCO '!G$173:G$1080,J107)))</f>
        <v/>
      </c>
      <c r="O107" s="7" t="str">
        <f t="shared" ref="O107:O170" si="7">IF(ISBLANK(I107),"",IF(ISBLANK(D107),D106+N107,D107+N107))</f>
        <v/>
      </c>
      <c r="P107" s="217"/>
      <c r="Q107" s="23"/>
      <c r="R107" s="23"/>
      <c r="S107" s="23"/>
      <c r="T107" s="23"/>
      <c r="U107" s="23"/>
    </row>
    <row r="108" spans="1:21">
      <c r="A108" s="18"/>
      <c r="B108" s="19"/>
      <c r="C108" s="20"/>
      <c r="D108" s="21"/>
      <c r="E108" s="22"/>
      <c r="F108" s="23"/>
      <c r="G108" s="23"/>
      <c r="H108" s="22"/>
      <c r="I108" s="24"/>
      <c r="J108" s="25"/>
      <c r="K108" s="26"/>
      <c r="L108" s="27"/>
      <c r="M108" s="217"/>
      <c r="N108" s="7" t="str">
        <f>IF(ISBLANK(I108),"",IF(COUNTIF(I108,"*bombe*"),(G108-1)*SUMIF('base de donnée JCO '!C$3:C$10,K108,'base de donnée JCO '!D$3:D$10)+SUMIF(entete,L108,'base de donnée JCO '!D$14:D$20),SUMIFS('base de donnée JCO '!I$173:I$1080,'base de donnée JCO '!F$173:F$1080,I108,'base de donnée JCO '!G$173:G$1080,J108)))</f>
        <v/>
      </c>
      <c r="O108" s="7" t="str">
        <f t="shared" si="7"/>
        <v/>
      </c>
      <c r="P108" s="217"/>
      <c r="Q108" s="23"/>
      <c r="R108" s="23"/>
      <c r="S108" s="23"/>
      <c r="T108" s="23"/>
      <c r="U108" s="23"/>
    </row>
    <row r="109" spans="1:21">
      <c r="A109" s="18"/>
      <c r="B109" s="19"/>
      <c r="C109" s="20"/>
      <c r="D109" s="21"/>
      <c r="E109" s="22"/>
      <c r="F109" s="23"/>
      <c r="G109" s="23"/>
      <c r="H109" s="22"/>
      <c r="I109" s="24"/>
      <c r="J109" s="25"/>
      <c r="K109" s="26"/>
      <c r="L109" s="27"/>
      <c r="M109" s="217"/>
      <c r="N109" s="7" t="str">
        <f>IF(ISBLANK(I109),"",IF(COUNTIF(I109,"*bombe*"),(G109-1)*SUMIF('base de donnée JCO '!C$3:C$10,K109,'base de donnée JCO '!D$3:D$10)+SUMIF(entete,L109,'base de donnée JCO '!D$14:D$20),SUMIFS('base de donnée JCO '!I$173:I$1080,'base de donnée JCO '!F$173:F$1080,I109,'base de donnée JCO '!G$173:G$1080,J109)))</f>
        <v/>
      </c>
      <c r="O109" s="7" t="str">
        <f t="shared" si="7"/>
        <v/>
      </c>
      <c r="P109" s="217"/>
      <c r="Q109" s="23"/>
      <c r="R109" s="23"/>
      <c r="S109" s="23"/>
      <c r="T109" s="23"/>
      <c r="U109" s="23"/>
    </row>
    <row r="110" spans="1:21">
      <c r="A110" s="18"/>
      <c r="B110" s="19"/>
      <c r="C110" s="20"/>
      <c r="D110" s="21"/>
      <c r="E110" s="22"/>
      <c r="F110" s="23"/>
      <c r="G110" s="23"/>
      <c r="H110" s="22"/>
      <c r="I110" s="24"/>
      <c r="J110" s="25"/>
      <c r="K110" s="26"/>
      <c r="L110" s="27"/>
      <c r="M110" s="217"/>
      <c r="N110" s="7" t="str">
        <f>IF(ISBLANK(I110),"",IF(COUNTIF(I110,"*bombe*"),(G110-1)*SUMIF('base de donnée JCO '!C$3:C$10,K110,'base de donnée JCO '!D$3:D$10)+SUMIF(entete,L110,'base de donnée JCO '!D$14:D$20),SUMIFS('base de donnée JCO '!I$173:I$1080,'base de donnée JCO '!F$173:F$1080,I110,'base de donnée JCO '!G$173:G$1080,J110)))</f>
        <v/>
      </c>
      <c r="O110" s="7" t="str">
        <f t="shared" si="7"/>
        <v/>
      </c>
      <c r="P110" s="217"/>
      <c r="Q110" s="23"/>
      <c r="R110" s="23"/>
      <c r="S110" s="23"/>
      <c r="T110" s="23"/>
      <c r="U110" s="23"/>
    </row>
    <row r="111" spans="1:21">
      <c r="A111" s="18"/>
      <c r="B111" s="19"/>
      <c r="C111" s="20"/>
      <c r="D111" s="21"/>
      <c r="E111" s="22"/>
      <c r="F111" s="23"/>
      <c r="G111" s="23"/>
      <c r="H111" s="22"/>
      <c r="I111" s="24"/>
      <c r="J111" s="25"/>
      <c r="K111" s="26"/>
      <c r="L111" s="27"/>
      <c r="M111" s="217"/>
      <c r="N111" s="7" t="str">
        <f>IF(ISBLANK(I111),"",IF(COUNTIF(I111,"*bombe*"),(G111-1)*SUMIF('base de donnée JCO '!C$3:C$10,K111,'base de donnée JCO '!D$3:D$10)+SUMIF(entete,L111,'base de donnée JCO '!D$14:D$20),SUMIFS('base de donnée JCO '!I$173:I$1080,'base de donnée JCO '!F$173:F$1080,I111,'base de donnée JCO '!G$173:G$1080,J111)))</f>
        <v/>
      </c>
      <c r="O111" s="7" t="str">
        <f t="shared" si="7"/>
        <v/>
      </c>
      <c r="P111" s="217"/>
      <c r="Q111" s="23"/>
      <c r="R111" s="23"/>
      <c r="S111" s="23"/>
      <c r="T111" s="23"/>
      <c r="U111" s="23"/>
    </row>
    <row r="112" spans="1:21">
      <c r="A112" s="18"/>
      <c r="B112" s="19"/>
      <c r="C112" s="20"/>
      <c r="D112" s="21"/>
      <c r="E112" s="22"/>
      <c r="F112" s="23"/>
      <c r="G112" s="23"/>
      <c r="H112" s="22"/>
      <c r="I112" s="24"/>
      <c r="J112" s="25"/>
      <c r="K112" s="26"/>
      <c r="L112" s="27"/>
      <c r="M112" s="217"/>
      <c r="N112" s="7" t="str">
        <f>IF(ISBLANK(I112),"",IF(COUNTIF(I112,"*bombe*"),(G112-1)*SUMIF('base de donnée JCO '!C$3:C$10,K112,'base de donnée JCO '!D$3:D$10)+SUMIF(entete,L112,'base de donnée JCO '!D$14:D$20),SUMIFS('base de donnée JCO '!I$173:I$1080,'base de donnée JCO '!F$173:F$1080,I112,'base de donnée JCO '!G$173:G$1080,J112)))</f>
        <v/>
      </c>
      <c r="O112" s="7" t="str">
        <f t="shared" si="7"/>
        <v/>
      </c>
      <c r="P112" s="217"/>
      <c r="Q112" s="23"/>
      <c r="R112" s="23"/>
      <c r="S112" s="23"/>
      <c r="T112" s="23"/>
      <c r="U112" s="23"/>
    </row>
    <row r="113" spans="1:21">
      <c r="A113" s="18"/>
      <c r="B113" s="19"/>
      <c r="C113" s="20"/>
      <c r="D113" s="21"/>
      <c r="E113" s="22"/>
      <c r="F113" s="23"/>
      <c r="G113" s="23"/>
      <c r="H113" s="22"/>
      <c r="I113" s="24"/>
      <c r="J113" s="25"/>
      <c r="K113" s="26"/>
      <c r="L113" s="27"/>
      <c r="M113" s="217"/>
      <c r="N113" s="7" t="str">
        <f>IF(ISBLANK(I113),"",IF(COUNTIF(I113,"*bombe*"),(G113-1)*SUMIF('base de donnée JCO '!C$3:C$10,K113,'base de donnée JCO '!D$3:D$10)+SUMIF(entete,L113,'base de donnée JCO '!D$14:D$20),SUMIFS('base de donnée JCO '!I$173:I$1080,'base de donnée JCO '!F$173:F$1080,I113,'base de donnée JCO '!G$173:G$1080,J113)))</f>
        <v/>
      </c>
      <c r="O113" s="7" t="str">
        <f t="shared" si="7"/>
        <v/>
      </c>
      <c r="P113" s="217"/>
      <c r="Q113" s="23"/>
      <c r="R113" s="23"/>
      <c r="S113" s="23"/>
      <c r="T113" s="23"/>
      <c r="U113" s="23"/>
    </row>
    <row r="114" spans="1:21">
      <c r="A114" s="18"/>
      <c r="B114" s="19"/>
      <c r="C114" s="20"/>
      <c r="D114" s="21"/>
      <c r="E114" s="22"/>
      <c r="F114" s="23"/>
      <c r="G114" s="23"/>
      <c r="H114" s="22"/>
      <c r="I114" s="24"/>
      <c r="J114" s="25"/>
      <c r="K114" s="26"/>
      <c r="L114" s="27"/>
      <c r="M114" s="217"/>
      <c r="N114" s="7" t="str">
        <f>IF(ISBLANK(I114),"",IF(COUNTIF(I114,"*bombe*"),(G114-1)*SUMIF('base de donnée JCO '!C$3:C$10,K114,'base de donnée JCO '!D$3:D$10)+SUMIF(entete,L114,'base de donnée JCO '!D$14:D$20),SUMIFS('base de donnée JCO '!I$173:I$1080,'base de donnée JCO '!F$173:F$1080,I114,'base de donnée JCO '!G$173:G$1080,J114)))</f>
        <v/>
      </c>
      <c r="O114" s="7" t="str">
        <f t="shared" si="7"/>
        <v/>
      </c>
      <c r="P114" s="217"/>
      <c r="Q114" s="23"/>
      <c r="R114" s="23"/>
      <c r="S114" s="23"/>
      <c r="T114" s="23"/>
      <c r="U114" s="23"/>
    </row>
    <row r="115" spans="1:21">
      <c r="A115" s="18"/>
      <c r="B115" s="19"/>
      <c r="C115" s="20"/>
      <c r="D115" s="21"/>
      <c r="E115" s="22"/>
      <c r="F115" s="23"/>
      <c r="G115" s="23"/>
      <c r="H115" s="22"/>
      <c r="I115" s="24"/>
      <c r="J115" s="25"/>
      <c r="K115" s="26"/>
      <c r="L115" s="27"/>
      <c r="M115" s="217"/>
      <c r="N115" s="7" t="str">
        <f>IF(ISBLANK(I115),"",IF(COUNTIF(I115,"*bombe*"),(G115-1)*SUMIF('base de donnée JCO '!C$3:C$10,K115,'base de donnée JCO '!D$3:D$10)+SUMIF(entete,L115,'base de donnée JCO '!D$14:D$20),SUMIFS('base de donnée JCO '!I$173:I$1080,'base de donnée JCO '!F$173:F$1080,I115,'base de donnée JCO '!G$173:G$1080,J115)))</f>
        <v/>
      </c>
      <c r="O115" s="7" t="str">
        <f t="shared" si="7"/>
        <v/>
      </c>
      <c r="P115" s="217"/>
      <c r="Q115" s="23"/>
      <c r="R115" s="23"/>
      <c r="S115" s="23"/>
      <c r="T115" s="23"/>
      <c r="U115" s="23"/>
    </row>
    <row r="116" spans="1:21">
      <c r="A116" s="18"/>
      <c r="B116" s="19"/>
      <c r="C116" s="20"/>
      <c r="D116" s="21"/>
      <c r="E116" s="22"/>
      <c r="F116" s="23"/>
      <c r="G116" s="23"/>
      <c r="H116" s="22"/>
      <c r="I116" s="24"/>
      <c r="J116" s="25"/>
      <c r="K116" s="26"/>
      <c r="L116" s="27"/>
      <c r="M116" s="217"/>
      <c r="N116" s="7" t="str">
        <f>IF(ISBLANK(I116),"",IF(COUNTIF(I116,"*bombe*"),(G116-1)*SUMIF('base de donnée JCO '!C$3:C$10,K116,'base de donnée JCO '!D$3:D$10)+SUMIF(entete,L116,'base de donnée JCO '!D$14:D$20),SUMIFS('base de donnée JCO '!I$173:I$1080,'base de donnée JCO '!F$173:F$1080,I116,'base de donnée JCO '!G$173:G$1080,J116)))</f>
        <v/>
      </c>
      <c r="O116" s="7" t="str">
        <f t="shared" si="7"/>
        <v/>
      </c>
      <c r="P116" s="217"/>
      <c r="Q116" s="23"/>
      <c r="R116" s="23"/>
      <c r="S116" s="23"/>
      <c r="T116" s="23"/>
      <c r="U116" s="23"/>
    </row>
    <row r="117" spans="1:21">
      <c r="A117" s="18"/>
      <c r="B117" s="19"/>
      <c r="C117" s="20"/>
      <c r="D117" s="21"/>
      <c r="E117" s="22"/>
      <c r="F117" s="23"/>
      <c r="G117" s="23"/>
      <c r="H117" s="22"/>
      <c r="I117" s="24"/>
      <c r="J117" s="25"/>
      <c r="K117" s="26"/>
      <c r="L117" s="27"/>
      <c r="M117" s="217"/>
      <c r="N117" s="7" t="str">
        <f>IF(ISBLANK(I117),"",IF(COUNTIF(I117,"*bombe*"),(G117-1)*SUMIF('base de donnée JCO '!C$3:C$10,K117,'base de donnée JCO '!D$3:D$10)+SUMIF(entete,L117,'base de donnée JCO '!D$14:D$20),SUMIFS('base de donnée JCO '!I$173:I$1080,'base de donnée JCO '!F$173:F$1080,I117,'base de donnée JCO '!G$173:G$1080,J117)))</f>
        <v/>
      </c>
      <c r="O117" s="7" t="str">
        <f t="shared" si="7"/>
        <v/>
      </c>
      <c r="P117" s="217"/>
      <c r="Q117" s="23"/>
      <c r="R117" s="23"/>
      <c r="S117" s="23"/>
      <c r="T117" s="23"/>
      <c r="U117" s="23"/>
    </row>
    <row r="118" spans="1:21">
      <c r="A118" s="18"/>
      <c r="B118" s="19"/>
      <c r="C118" s="20"/>
      <c r="D118" s="21"/>
      <c r="E118" s="22"/>
      <c r="F118" s="23"/>
      <c r="G118" s="23"/>
      <c r="H118" s="22"/>
      <c r="I118" s="24"/>
      <c r="J118" s="25"/>
      <c r="K118" s="26"/>
      <c r="L118" s="27"/>
      <c r="M118" s="217"/>
      <c r="N118" s="7" t="str">
        <f>IF(ISBLANK(I118),"",IF(COUNTIF(I118,"*bombe*"),(G118-1)*SUMIF('base de donnée JCO '!C$3:C$10,K118,'base de donnée JCO '!D$3:D$10)+SUMIF(entete,L118,'base de donnée JCO '!D$14:D$20),SUMIFS('base de donnée JCO '!I$173:I$1080,'base de donnée JCO '!F$173:F$1080,I118,'base de donnée JCO '!G$173:G$1080,J118)))</f>
        <v/>
      </c>
      <c r="O118" s="7" t="str">
        <f t="shared" si="7"/>
        <v/>
      </c>
      <c r="P118" s="217"/>
      <c r="Q118" s="23"/>
      <c r="R118" s="23"/>
      <c r="S118" s="23"/>
      <c r="T118" s="23"/>
      <c r="U118" s="23"/>
    </row>
    <row r="119" spans="1:21">
      <c r="A119" s="18"/>
      <c r="B119" s="19"/>
      <c r="C119" s="20"/>
      <c r="D119" s="21"/>
      <c r="E119" s="22"/>
      <c r="F119" s="23"/>
      <c r="G119" s="23"/>
      <c r="H119" s="22"/>
      <c r="I119" s="24"/>
      <c r="J119" s="25"/>
      <c r="K119" s="26"/>
      <c r="L119" s="27"/>
      <c r="M119" s="217"/>
      <c r="N119" s="7" t="str">
        <f>IF(ISBLANK(I119),"",IF(COUNTIF(I119,"*bombe*"),(G119-1)*SUMIF('base de donnée JCO '!C$3:C$10,K119,'base de donnée JCO '!D$3:D$10)+SUMIF(entete,L119,'base de donnée JCO '!D$14:D$20),SUMIFS('base de donnée JCO '!I$173:I$1080,'base de donnée JCO '!F$173:F$1080,I119,'base de donnée JCO '!G$173:G$1080,J119)))</f>
        <v/>
      </c>
      <c r="O119" s="7" t="str">
        <f t="shared" si="7"/>
        <v/>
      </c>
      <c r="P119" s="217"/>
      <c r="Q119" s="23"/>
      <c r="R119" s="23"/>
      <c r="S119" s="23"/>
      <c r="T119" s="23"/>
      <c r="U119" s="23"/>
    </row>
    <row r="120" spans="1:21">
      <c r="A120" s="18"/>
      <c r="B120" s="19"/>
      <c r="C120" s="20"/>
      <c r="D120" s="21"/>
      <c r="E120" s="22"/>
      <c r="F120" s="23"/>
      <c r="G120" s="23"/>
      <c r="H120" s="22"/>
      <c r="I120" s="24"/>
      <c r="J120" s="25"/>
      <c r="K120" s="26"/>
      <c r="L120" s="27"/>
      <c r="M120" s="217"/>
      <c r="N120" s="7" t="str">
        <f>IF(ISBLANK(I120),"",IF(COUNTIF(I120,"*bombe*"),(G120-1)*SUMIF('base de donnée JCO '!C$3:C$10,K120,'base de donnée JCO '!D$3:D$10)+SUMIF(entete,L120,'base de donnée JCO '!D$14:D$20),SUMIFS('base de donnée JCO '!I$173:I$1080,'base de donnée JCO '!F$173:F$1080,I120,'base de donnée JCO '!G$173:G$1080,J120)))</f>
        <v/>
      </c>
      <c r="O120" s="7" t="str">
        <f t="shared" si="7"/>
        <v/>
      </c>
      <c r="P120" s="217"/>
      <c r="Q120" s="23"/>
      <c r="R120" s="23"/>
      <c r="S120" s="23"/>
      <c r="T120" s="23"/>
      <c r="U120" s="23"/>
    </row>
    <row r="121" spans="1:21">
      <c r="A121" s="18"/>
      <c r="B121" s="19"/>
      <c r="C121" s="20"/>
      <c r="D121" s="21"/>
      <c r="E121" s="22"/>
      <c r="F121" s="23"/>
      <c r="G121" s="23"/>
      <c r="H121" s="22"/>
      <c r="I121" s="24"/>
      <c r="J121" s="25"/>
      <c r="K121" s="26"/>
      <c r="L121" s="27"/>
      <c r="M121" s="217"/>
      <c r="N121" s="7" t="str">
        <f>IF(ISBLANK(I121),"",IF(COUNTIF(I121,"*bombe*"),(G121-1)*SUMIF('base de donnée JCO '!C$3:C$10,K121,'base de donnée JCO '!D$3:D$10)+SUMIF(entete,L121,'base de donnée JCO '!D$14:D$20),SUMIFS('base de donnée JCO '!I$173:I$1080,'base de donnée JCO '!F$173:F$1080,I121,'base de donnée JCO '!G$173:G$1080,J121)))</f>
        <v/>
      </c>
      <c r="O121" s="7" t="str">
        <f t="shared" si="7"/>
        <v/>
      </c>
      <c r="P121" s="217"/>
      <c r="Q121" s="23"/>
      <c r="R121" s="23"/>
      <c r="S121" s="23"/>
      <c r="T121" s="23"/>
      <c r="U121" s="23"/>
    </row>
    <row r="122" spans="1:21">
      <c r="A122" s="18"/>
      <c r="B122" s="19"/>
      <c r="C122" s="20"/>
      <c r="D122" s="21"/>
      <c r="E122" s="22"/>
      <c r="F122" s="23"/>
      <c r="G122" s="23"/>
      <c r="H122" s="22"/>
      <c r="I122" s="24"/>
      <c r="J122" s="25"/>
      <c r="K122" s="26"/>
      <c r="L122" s="27"/>
      <c r="M122" s="217"/>
      <c r="N122" s="7" t="str">
        <f>IF(ISBLANK(I122),"",IF(COUNTIF(I122,"*bombe*"),(G122-1)*SUMIF('base de donnée JCO '!C$3:C$10,K122,'base de donnée JCO '!D$3:D$10)+SUMIF(entete,L122,'base de donnée JCO '!D$14:D$20),SUMIFS('base de donnée JCO '!I$173:I$1080,'base de donnée JCO '!F$173:F$1080,I122,'base de donnée JCO '!G$173:G$1080,J122)))</f>
        <v/>
      </c>
      <c r="O122" s="7" t="str">
        <f t="shared" si="7"/>
        <v/>
      </c>
      <c r="P122" s="217"/>
      <c r="Q122" s="23"/>
      <c r="R122" s="23"/>
      <c r="S122" s="23"/>
      <c r="T122" s="23"/>
      <c r="U122" s="23"/>
    </row>
    <row r="123" spans="1:21">
      <c r="A123" s="18"/>
      <c r="B123" s="19"/>
      <c r="C123" s="20"/>
      <c r="D123" s="21"/>
      <c r="E123" s="22"/>
      <c r="F123" s="23"/>
      <c r="G123" s="23"/>
      <c r="H123" s="22"/>
      <c r="I123" s="24"/>
      <c r="J123" s="25"/>
      <c r="K123" s="26"/>
      <c r="L123" s="27"/>
      <c r="M123" s="217"/>
      <c r="N123" s="7" t="str">
        <f>IF(ISBLANK(I123),"",IF(COUNTIF(I123,"*bombe*"),(G123-1)*SUMIF('base de donnée JCO '!C$3:C$10,K123,'base de donnée JCO '!D$3:D$10)+SUMIF(entete,L123,'base de donnée JCO '!D$14:D$20),SUMIFS('base de donnée JCO '!I$173:I$1080,'base de donnée JCO '!F$173:F$1080,I123,'base de donnée JCO '!G$173:G$1080,J123)))</f>
        <v/>
      </c>
      <c r="O123" s="7" t="str">
        <f t="shared" si="7"/>
        <v/>
      </c>
      <c r="P123" s="217"/>
      <c r="Q123" s="23"/>
      <c r="R123" s="23"/>
      <c r="S123" s="23"/>
      <c r="T123" s="23"/>
      <c r="U123" s="23"/>
    </row>
    <row r="124" spans="1:21">
      <c r="A124" s="18"/>
      <c r="B124" s="19"/>
      <c r="C124" s="20"/>
      <c r="D124" s="21"/>
      <c r="E124" s="22"/>
      <c r="F124" s="23"/>
      <c r="G124" s="23"/>
      <c r="H124" s="22"/>
      <c r="I124" s="24"/>
      <c r="J124" s="25"/>
      <c r="K124" s="26"/>
      <c r="L124" s="27"/>
      <c r="M124" s="217"/>
      <c r="N124" s="7" t="str">
        <f>IF(ISBLANK(I124),"",IF(COUNTIF(I124,"*bombe*"),(G124-1)*SUMIF('base de donnée JCO '!C$3:C$10,K124,'base de donnée JCO '!D$3:D$10)+SUMIF(entete,L124,'base de donnée JCO '!D$14:D$20),SUMIFS('base de donnée JCO '!I$173:I$1080,'base de donnée JCO '!F$173:F$1080,I124,'base de donnée JCO '!G$173:G$1080,J124)))</f>
        <v/>
      </c>
      <c r="O124" s="7" t="str">
        <f t="shared" si="7"/>
        <v/>
      </c>
      <c r="P124" s="217"/>
      <c r="Q124" s="23"/>
      <c r="R124" s="23"/>
      <c r="S124" s="23"/>
      <c r="T124" s="23"/>
      <c r="U124" s="23"/>
    </row>
    <row r="125" spans="1:21">
      <c r="A125" s="18"/>
      <c r="B125" s="19"/>
      <c r="C125" s="20"/>
      <c r="D125" s="21"/>
      <c r="E125" s="22"/>
      <c r="F125" s="23"/>
      <c r="G125" s="23"/>
      <c r="H125" s="22"/>
      <c r="I125" s="24"/>
      <c r="J125" s="25"/>
      <c r="K125" s="26"/>
      <c r="L125" s="27"/>
      <c r="M125" s="217"/>
      <c r="N125" s="7" t="str">
        <f>IF(ISBLANK(I125),"",IF(COUNTIF(I125,"*bombe*"),(G125-1)*SUMIF('base de donnée JCO '!C$3:C$10,K125,'base de donnée JCO '!D$3:D$10)+SUMIF(entete,L125,'base de donnée JCO '!D$14:D$20),SUMIFS('base de donnée JCO '!I$173:I$1080,'base de donnée JCO '!F$173:F$1080,I125,'base de donnée JCO '!G$173:G$1080,J125)))</f>
        <v/>
      </c>
      <c r="O125" s="7" t="str">
        <f t="shared" si="7"/>
        <v/>
      </c>
      <c r="P125" s="217"/>
      <c r="Q125" s="23"/>
      <c r="R125" s="23"/>
      <c r="S125" s="23"/>
      <c r="T125" s="23"/>
      <c r="U125" s="23"/>
    </row>
    <row r="126" spans="1:21">
      <c r="A126" s="18"/>
      <c r="B126" s="19"/>
      <c r="C126" s="20"/>
      <c r="D126" s="21"/>
      <c r="E126" s="22"/>
      <c r="F126" s="23"/>
      <c r="G126" s="23"/>
      <c r="H126" s="22"/>
      <c r="I126" s="24"/>
      <c r="J126" s="25"/>
      <c r="K126" s="26"/>
      <c r="L126" s="27"/>
      <c r="M126" s="217"/>
      <c r="N126" s="7" t="str">
        <f>IF(ISBLANK(I126),"",IF(COUNTIF(I126,"*bombe*"),(G126-1)*SUMIF('base de donnée JCO '!C$3:C$10,K126,'base de donnée JCO '!D$3:D$10)+SUMIF(entete,L126,'base de donnée JCO '!D$14:D$20),SUMIFS('base de donnée JCO '!I$173:I$1080,'base de donnée JCO '!F$173:F$1080,I126,'base de donnée JCO '!G$173:G$1080,J126)))</f>
        <v/>
      </c>
      <c r="O126" s="7" t="str">
        <f t="shared" si="7"/>
        <v/>
      </c>
      <c r="P126" s="217"/>
      <c r="Q126" s="23"/>
      <c r="R126" s="23"/>
      <c r="S126" s="23"/>
      <c r="T126" s="23"/>
      <c r="U126" s="23"/>
    </row>
    <row r="127" spans="1:21">
      <c r="A127" s="18"/>
      <c r="B127" s="19"/>
      <c r="C127" s="20"/>
      <c r="D127" s="21"/>
      <c r="E127" s="22"/>
      <c r="F127" s="23"/>
      <c r="G127" s="23"/>
      <c r="H127" s="22"/>
      <c r="I127" s="24"/>
      <c r="J127" s="25"/>
      <c r="K127" s="26"/>
      <c r="L127" s="27"/>
      <c r="M127" s="217"/>
      <c r="N127" s="7" t="str">
        <f>IF(ISBLANK(I127),"",IF(COUNTIF(I127,"*bombe*"),(G127-1)*SUMIF('base de donnée JCO '!C$3:C$10,K127,'base de donnée JCO '!D$3:D$10)+SUMIF(entete,L127,'base de donnée JCO '!D$14:D$20),SUMIFS('base de donnée JCO '!I$173:I$1080,'base de donnée JCO '!F$173:F$1080,I127,'base de donnée JCO '!G$173:G$1080,J127)))</f>
        <v/>
      </c>
      <c r="O127" s="7" t="str">
        <f t="shared" si="7"/>
        <v/>
      </c>
      <c r="P127" s="217"/>
      <c r="Q127" s="23"/>
      <c r="R127" s="23"/>
      <c r="S127" s="23"/>
      <c r="T127" s="23"/>
      <c r="U127" s="23"/>
    </row>
    <row r="128" spans="1:21">
      <c r="A128" s="18"/>
      <c r="B128" s="19"/>
      <c r="C128" s="20"/>
      <c r="D128" s="21"/>
      <c r="E128" s="22"/>
      <c r="F128" s="23"/>
      <c r="G128" s="23"/>
      <c r="H128" s="22"/>
      <c r="I128" s="24"/>
      <c r="J128" s="25"/>
      <c r="K128" s="26"/>
      <c r="L128" s="27"/>
      <c r="M128" s="217"/>
      <c r="N128" s="7" t="str">
        <f>IF(ISBLANK(I128),"",IF(COUNTIF(I128,"*bombe*"),(G128-1)*SUMIF('base de donnée JCO '!C$3:C$10,K128,'base de donnée JCO '!D$3:D$10)+SUMIF(entete,L128,'base de donnée JCO '!D$14:D$20),SUMIFS('base de donnée JCO '!I$173:I$1080,'base de donnée JCO '!F$173:F$1080,I128,'base de donnée JCO '!G$173:G$1080,J128)))</f>
        <v/>
      </c>
      <c r="O128" s="7" t="str">
        <f t="shared" si="7"/>
        <v/>
      </c>
      <c r="P128" s="217"/>
      <c r="Q128" s="23"/>
      <c r="R128" s="23"/>
      <c r="S128" s="23"/>
      <c r="T128" s="23"/>
      <c r="U128" s="23"/>
    </row>
    <row r="129" spans="1:21">
      <c r="A129" s="18"/>
      <c r="B129" s="19"/>
      <c r="C129" s="20"/>
      <c r="D129" s="21"/>
      <c r="E129" s="22"/>
      <c r="F129" s="23"/>
      <c r="G129" s="23"/>
      <c r="H129" s="22"/>
      <c r="I129" s="24"/>
      <c r="J129" s="25"/>
      <c r="K129" s="26"/>
      <c r="L129" s="27"/>
      <c r="M129" s="217"/>
      <c r="N129" s="7" t="str">
        <f>IF(ISBLANK(I129),"",IF(COUNTIF(I129,"*bombe*"),(G129-1)*SUMIF('base de donnée JCO '!C$3:C$10,K129,'base de donnée JCO '!D$3:D$10)+SUMIF(entete,L129,'base de donnée JCO '!D$14:D$20),SUMIFS('base de donnée JCO '!I$173:I$1080,'base de donnée JCO '!F$173:F$1080,I129,'base de donnée JCO '!G$173:G$1080,J129)))</f>
        <v/>
      </c>
      <c r="O129" s="7" t="str">
        <f t="shared" si="7"/>
        <v/>
      </c>
      <c r="P129" s="217"/>
      <c r="Q129" s="23"/>
      <c r="R129" s="23"/>
      <c r="S129" s="23"/>
      <c r="T129" s="23"/>
      <c r="U129" s="23"/>
    </row>
    <row r="130" spans="1:21">
      <c r="A130" s="18"/>
      <c r="B130" s="19"/>
      <c r="C130" s="20"/>
      <c r="D130" s="21"/>
      <c r="E130" s="22"/>
      <c r="F130" s="23"/>
      <c r="G130" s="23"/>
      <c r="H130" s="22"/>
      <c r="I130" s="24"/>
      <c r="J130" s="25"/>
      <c r="K130" s="26"/>
      <c r="L130" s="27"/>
      <c r="M130" s="217"/>
      <c r="N130" s="7" t="str">
        <f>IF(ISBLANK(I130),"",IF(COUNTIF(I130,"*bombe*"),(G130-1)*SUMIF('base de donnée JCO '!C$3:C$10,K130,'base de donnée JCO '!D$3:D$10)+SUMIF(entete,L130,'base de donnée JCO '!D$14:D$20),SUMIFS('base de donnée JCO '!I$173:I$1080,'base de donnée JCO '!F$173:F$1080,I130,'base de donnée JCO '!G$173:G$1080,J130)))</f>
        <v/>
      </c>
      <c r="O130" s="7" t="str">
        <f t="shared" si="7"/>
        <v/>
      </c>
      <c r="P130" s="217"/>
      <c r="Q130" s="23"/>
      <c r="R130" s="23"/>
      <c r="S130" s="23"/>
      <c r="T130" s="23"/>
      <c r="U130" s="23"/>
    </row>
    <row r="131" spans="1:21">
      <c r="A131" s="18"/>
      <c r="B131" s="19"/>
      <c r="C131" s="20"/>
      <c r="D131" s="21"/>
      <c r="E131" s="22"/>
      <c r="F131" s="23"/>
      <c r="G131" s="23"/>
      <c r="H131" s="22"/>
      <c r="I131" s="24"/>
      <c r="J131" s="25"/>
      <c r="K131" s="26"/>
      <c r="L131" s="27"/>
      <c r="M131" s="217"/>
      <c r="N131" s="7" t="str">
        <f>IF(ISBLANK(I131),"",IF(COUNTIF(I131,"*bombe*"),(G131-1)*SUMIF('base de donnée JCO '!C$3:C$10,K131,'base de donnée JCO '!D$3:D$10)+SUMIF(entete,L131,'base de donnée JCO '!D$14:D$20),SUMIFS('base de donnée JCO '!I$173:I$1080,'base de donnée JCO '!F$173:F$1080,I131,'base de donnée JCO '!G$173:G$1080,J131)))</f>
        <v/>
      </c>
      <c r="O131" s="7" t="str">
        <f t="shared" si="7"/>
        <v/>
      </c>
      <c r="P131" s="217"/>
      <c r="Q131" s="23"/>
      <c r="R131" s="23"/>
      <c r="S131" s="23"/>
      <c r="T131" s="23"/>
      <c r="U131" s="23"/>
    </row>
    <row r="132" spans="1:21">
      <c r="A132" s="18"/>
      <c r="B132" s="19"/>
      <c r="C132" s="20"/>
      <c r="D132" s="21"/>
      <c r="E132" s="22"/>
      <c r="F132" s="23"/>
      <c r="G132" s="23"/>
      <c r="H132" s="22"/>
      <c r="I132" s="24"/>
      <c r="J132" s="25"/>
      <c r="K132" s="26"/>
      <c r="L132" s="27"/>
      <c r="M132" s="217"/>
      <c r="N132" s="7" t="str">
        <f>IF(ISBLANK(I132),"",IF(COUNTIF(I132,"*bombe*"),(G132-1)*SUMIF('base de donnée JCO '!C$3:C$10,K132,'base de donnée JCO '!D$3:D$10)+SUMIF(entete,L132,'base de donnée JCO '!D$14:D$20),SUMIFS('base de donnée JCO '!I$173:I$1080,'base de donnée JCO '!F$173:F$1080,I132,'base de donnée JCO '!G$173:G$1080,J132)))</f>
        <v/>
      </c>
      <c r="O132" s="7" t="str">
        <f t="shared" si="7"/>
        <v/>
      </c>
      <c r="P132" s="217"/>
      <c r="Q132" s="23"/>
      <c r="R132" s="23"/>
      <c r="S132" s="23"/>
      <c r="T132" s="23"/>
      <c r="U132" s="23"/>
    </row>
    <row r="133" spans="1:21">
      <c r="A133" s="18"/>
      <c r="B133" s="19"/>
      <c r="C133" s="20"/>
      <c r="D133" s="21"/>
      <c r="E133" s="22"/>
      <c r="F133" s="23"/>
      <c r="G133" s="23"/>
      <c r="H133" s="22"/>
      <c r="I133" s="24"/>
      <c r="J133" s="25"/>
      <c r="K133" s="26"/>
      <c r="L133" s="27"/>
      <c r="M133" s="217"/>
      <c r="N133" s="7" t="str">
        <f>IF(ISBLANK(I133),"",IF(COUNTIF(I133,"*bombe*"),(G133-1)*SUMIF('base de donnée JCO '!C$3:C$10,K133,'base de donnée JCO '!D$3:D$10)+SUMIF(entete,L133,'base de donnée JCO '!D$14:D$20),SUMIFS('base de donnée JCO '!I$173:I$1080,'base de donnée JCO '!F$173:F$1080,I133,'base de donnée JCO '!G$173:G$1080,J133)))</f>
        <v/>
      </c>
      <c r="O133" s="7" t="str">
        <f t="shared" si="7"/>
        <v/>
      </c>
      <c r="P133" s="217"/>
      <c r="Q133" s="23"/>
      <c r="R133" s="23"/>
      <c r="S133" s="23"/>
      <c r="T133" s="23"/>
      <c r="U133" s="23"/>
    </row>
    <row r="134" spans="1:21">
      <c r="A134" s="18"/>
      <c r="B134" s="19"/>
      <c r="C134" s="20"/>
      <c r="D134" s="21"/>
      <c r="E134" s="22"/>
      <c r="F134" s="23"/>
      <c r="G134" s="23"/>
      <c r="H134" s="22"/>
      <c r="I134" s="24"/>
      <c r="J134" s="25"/>
      <c r="K134" s="26"/>
      <c r="L134" s="27"/>
      <c r="M134" s="217"/>
      <c r="N134" s="7" t="str">
        <f>IF(ISBLANK(I134),"",IF(COUNTIF(I134,"*bombe*"),(G134-1)*SUMIF('base de donnée JCO '!C$3:C$10,K134,'base de donnée JCO '!D$3:D$10)+SUMIF(entete,L134,'base de donnée JCO '!D$14:D$20),SUMIFS('base de donnée JCO '!I$173:I$1080,'base de donnée JCO '!F$173:F$1080,I134,'base de donnée JCO '!G$173:G$1080,J134)))</f>
        <v/>
      </c>
      <c r="O134" s="7" t="str">
        <f t="shared" si="7"/>
        <v/>
      </c>
      <c r="P134" s="217"/>
      <c r="Q134" s="23"/>
      <c r="R134" s="23"/>
      <c r="S134" s="23"/>
      <c r="T134" s="23"/>
      <c r="U134" s="23"/>
    </row>
    <row r="135" spans="1:21">
      <c r="A135" s="18"/>
      <c r="B135" s="19"/>
      <c r="C135" s="20"/>
      <c r="D135" s="21"/>
      <c r="E135" s="22"/>
      <c r="F135" s="23"/>
      <c r="G135" s="23"/>
      <c r="H135" s="22"/>
      <c r="I135" s="24"/>
      <c r="J135" s="25"/>
      <c r="K135" s="26"/>
      <c r="L135" s="27"/>
      <c r="M135" s="217"/>
      <c r="N135" s="7" t="str">
        <f>IF(ISBLANK(I135),"",IF(COUNTIF(I135,"*bombe*"),(G135-1)*SUMIF('base de donnée JCO '!C$3:C$10,K135,'base de donnée JCO '!D$3:D$10)+SUMIF(entete,L135,'base de donnée JCO '!D$14:D$20),SUMIFS('base de donnée JCO '!I$173:I$1080,'base de donnée JCO '!F$173:F$1080,I135,'base de donnée JCO '!G$173:G$1080,J135)))</f>
        <v/>
      </c>
      <c r="O135" s="7" t="str">
        <f t="shared" si="7"/>
        <v/>
      </c>
      <c r="P135" s="217"/>
      <c r="Q135" s="23"/>
      <c r="R135" s="23"/>
      <c r="S135" s="23"/>
      <c r="T135" s="23"/>
      <c r="U135" s="23"/>
    </row>
    <row r="136" spans="1:21">
      <c r="A136" s="18"/>
      <c r="B136" s="19"/>
      <c r="C136" s="20"/>
      <c r="D136" s="21"/>
      <c r="E136" s="22"/>
      <c r="F136" s="23"/>
      <c r="G136" s="23"/>
      <c r="H136" s="22"/>
      <c r="I136" s="24"/>
      <c r="J136" s="25"/>
      <c r="K136" s="26"/>
      <c r="L136" s="27"/>
      <c r="M136" s="217"/>
      <c r="N136" s="7" t="str">
        <f>IF(ISBLANK(I136),"",IF(COUNTIF(I136,"*bombe*"),(G136-1)*SUMIF('base de donnée JCO '!C$3:C$10,K136,'base de donnée JCO '!D$3:D$10)+SUMIF(entete,L136,'base de donnée JCO '!D$14:D$20),SUMIFS('base de donnée JCO '!I$173:I$1080,'base de donnée JCO '!F$173:F$1080,I136,'base de donnée JCO '!G$173:G$1080,J136)))</f>
        <v/>
      </c>
      <c r="O136" s="7" t="str">
        <f t="shared" si="7"/>
        <v/>
      </c>
      <c r="P136" s="217"/>
      <c r="Q136" s="23"/>
      <c r="R136" s="23"/>
      <c r="S136" s="23"/>
      <c r="T136" s="23"/>
      <c r="U136" s="23"/>
    </row>
    <row r="137" spans="1:21">
      <c r="A137" s="18"/>
      <c r="B137" s="19"/>
      <c r="C137" s="20"/>
      <c r="D137" s="21"/>
      <c r="E137" s="22"/>
      <c r="F137" s="23"/>
      <c r="G137" s="23"/>
      <c r="H137" s="22"/>
      <c r="I137" s="24"/>
      <c r="J137" s="25"/>
      <c r="K137" s="26"/>
      <c r="L137" s="27"/>
      <c r="M137" s="217"/>
      <c r="N137" s="7" t="str">
        <f>IF(ISBLANK(I137),"",IF(COUNTIF(I137,"*bombe*"),(G137-1)*SUMIF('base de donnée JCO '!C$3:C$10,K137,'base de donnée JCO '!D$3:D$10)+SUMIF(entete,L137,'base de donnée JCO '!D$14:D$20),SUMIFS('base de donnée JCO '!I$173:I$1080,'base de donnée JCO '!F$173:F$1080,I137,'base de donnée JCO '!G$173:G$1080,J137)))</f>
        <v/>
      </c>
      <c r="O137" s="7" t="str">
        <f t="shared" si="7"/>
        <v/>
      </c>
      <c r="P137" s="217"/>
      <c r="Q137" s="23"/>
      <c r="R137" s="23"/>
      <c r="S137" s="23"/>
      <c r="T137" s="23"/>
      <c r="U137" s="23"/>
    </row>
    <row r="138" spans="1:21">
      <c r="A138" s="18"/>
      <c r="B138" s="19"/>
      <c r="C138" s="20"/>
      <c r="D138" s="21"/>
      <c r="E138" s="22"/>
      <c r="F138" s="23"/>
      <c r="G138" s="23"/>
      <c r="H138" s="22"/>
      <c r="I138" s="24"/>
      <c r="J138" s="25"/>
      <c r="K138" s="26"/>
      <c r="L138" s="27"/>
      <c r="M138" s="217"/>
      <c r="N138" s="7" t="str">
        <f>IF(ISBLANK(I138),"",IF(COUNTIF(I138,"*bombe*"),(G138-1)*SUMIF('base de donnée JCO '!C$3:C$10,K138,'base de donnée JCO '!D$3:D$10)+SUMIF(entete,L138,'base de donnée JCO '!D$14:D$20),SUMIFS('base de donnée JCO '!I$173:I$1080,'base de donnée JCO '!F$173:F$1080,I138,'base de donnée JCO '!G$173:G$1080,J138)))</f>
        <v/>
      </c>
      <c r="O138" s="7" t="str">
        <f t="shared" si="7"/>
        <v/>
      </c>
      <c r="P138" s="217"/>
      <c r="Q138" s="23"/>
      <c r="R138" s="23"/>
      <c r="S138" s="23"/>
      <c r="T138" s="23"/>
      <c r="U138" s="23"/>
    </row>
    <row r="139" spans="1:21">
      <c r="A139" s="18"/>
      <c r="B139" s="19"/>
      <c r="C139" s="20"/>
      <c r="D139" s="21"/>
      <c r="E139" s="22"/>
      <c r="F139" s="23"/>
      <c r="G139" s="23"/>
      <c r="H139" s="22"/>
      <c r="I139" s="24"/>
      <c r="J139" s="25"/>
      <c r="K139" s="26"/>
      <c r="L139" s="27"/>
      <c r="M139" s="217"/>
      <c r="N139" s="7" t="str">
        <f>IF(ISBLANK(I139),"",IF(COUNTIF(I139,"*bombe*"),(G139-1)*SUMIF('base de donnée JCO '!C$3:C$10,K139,'base de donnée JCO '!D$3:D$10)+SUMIF(entete,L139,'base de donnée JCO '!D$14:D$20),SUMIFS('base de donnée JCO '!I$173:I$1080,'base de donnée JCO '!F$173:F$1080,I139,'base de donnée JCO '!G$173:G$1080,J139)))</f>
        <v/>
      </c>
      <c r="O139" s="7" t="str">
        <f t="shared" si="7"/>
        <v/>
      </c>
      <c r="P139" s="217"/>
      <c r="Q139" s="23"/>
      <c r="R139" s="23"/>
      <c r="S139" s="23"/>
      <c r="T139" s="23"/>
      <c r="U139" s="23"/>
    </row>
    <row r="140" spans="1:21">
      <c r="A140" s="18"/>
      <c r="B140" s="19"/>
      <c r="C140" s="20"/>
      <c r="D140" s="21"/>
      <c r="E140" s="22"/>
      <c r="F140" s="23"/>
      <c r="G140" s="23"/>
      <c r="H140" s="22"/>
      <c r="I140" s="24"/>
      <c r="J140" s="25"/>
      <c r="K140" s="26"/>
      <c r="L140" s="27"/>
      <c r="M140" s="217"/>
      <c r="N140" s="7" t="str">
        <f>IF(ISBLANK(I140),"",IF(COUNTIF(I140,"*bombe*"),(G140-1)*SUMIF('base de donnée JCO '!C$3:C$10,K140,'base de donnée JCO '!D$3:D$10)+SUMIF(entete,L140,'base de donnée JCO '!D$14:D$20),SUMIFS('base de donnée JCO '!I$173:I$1080,'base de donnée JCO '!F$173:F$1080,I140,'base de donnée JCO '!G$173:G$1080,J140)))</f>
        <v/>
      </c>
      <c r="O140" s="7" t="str">
        <f t="shared" si="7"/>
        <v/>
      </c>
      <c r="P140" s="217"/>
      <c r="Q140" s="23"/>
      <c r="R140" s="23"/>
      <c r="S140" s="23"/>
      <c r="T140" s="23"/>
      <c r="U140" s="23"/>
    </row>
    <row r="141" spans="1:21">
      <c r="A141" s="18"/>
      <c r="B141" s="19"/>
      <c r="C141" s="20"/>
      <c r="D141" s="21"/>
      <c r="E141" s="22"/>
      <c r="F141" s="23"/>
      <c r="G141" s="23"/>
      <c r="H141" s="22"/>
      <c r="I141" s="24"/>
      <c r="J141" s="25"/>
      <c r="K141" s="26"/>
      <c r="L141" s="27"/>
      <c r="M141" s="217"/>
      <c r="N141" s="7" t="str">
        <f>IF(ISBLANK(I141),"",IF(COUNTIF(I141,"*bombe*"),(G141-1)*SUMIF('base de donnée JCO '!C$3:C$10,K141,'base de donnée JCO '!D$3:D$10)+SUMIF(entete,L141,'base de donnée JCO '!D$14:D$20),SUMIFS('base de donnée JCO '!I$173:I$1080,'base de donnée JCO '!F$173:F$1080,I141,'base de donnée JCO '!G$173:G$1080,J141)))</f>
        <v/>
      </c>
      <c r="O141" s="7" t="str">
        <f t="shared" si="7"/>
        <v/>
      </c>
      <c r="P141" s="217"/>
      <c r="Q141" s="23"/>
      <c r="R141" s="23"/>
      <c r="S141" s="23"/>
      <c r="T141" s="23"/>
      <c r="U141" s="23"/>
    </row>
    <row r="142" spans="1:21">
      <c r="A142" s="18"/>
      <c r="B142" s="19"/>
      <c r="C142" s="20"/>
      <c r="D142" s="21"/>
      <c r="E142" s="22"/>
      <c r="F142" s="23"/>
      <c r="G142" s="23"/>
      <c r="H142" s="22"/>
      <c r="I142" s="24"/>
      <c r="J142" s="25"/>
      <c r="K142" s="26"/>
      <c r="L142" s="27"/>
      <c r="M142" s="217"/>
      <c r="N142" s="7" t="str">
        <f>IF(ISBLANK(I142),"",IF(COUNTIF(I142,"*bombe*"),(G142-1)*SUMIF('base de donnée JCO '!C$3:C$10,K142,'base de donnée JCO '!D$3:D$10)+SUMIF(entete,L142,'base de donnée JCO '!D$14:D$20),SUMIFS('base de donnée JCO '!I$173:I$1080,'base de donnée JCO '!F$173:F$1080,I142,'base de donnée JCO '!G$173:G$1080,J142)))</f>
        <v/>
      </c>
      <c r="O142" s="7" t="str">
        <f t="shared" si="7"/>
        <v/>
      </c>
      <c r="P142" s="217"/>
      <c r="Q142" s="23"/>
      <c r="R142" s="23"/>
      <c r="S142" s="23"/>
      <c r="T142" s="23"/>
      <c r="U142" s="23"/>
    </row>
    <row r="143" spans="1:21">
      <c r="A143" s="18"/>
      <c r="B143" s="19"/>
      <c r="C143" s="20"/>
      <c r="D143" s="21"/>
      <c r="E143" s="22"/>
      <c r="F143" s="23"/>
      <c r="G143" s="23"/>
      <c r="H143" s="22"/>
      <c r="I143" s="24"/>
      <c r="J143" s="25"/>
      <c r="K143" s="26"/>
      <c r="L143" s="27"/>
      <c r="M143" s="217"/>
      <c r="N143" s="7" t="str">
        <f>IF(ISBLANK(I143),"",IF(COUNTIF(I143,"*bombe*"),(G143-1)*SUMIF('base de donnée JCO '!C$3:C$10,K143,'base de donnée JCO '!D$3:D$10)+SUMIF(entete,L143,'base de donnée JCO '!D$14:D$20),SUMIFS('base de donnée JCO '!I$173:I$1080,'base de donnée JCO '!F$173:F$1080,I143,'base de donnée JCO '!G$173:G$1080,J143)))</f>
        <v/>
      </c>
      <c r="O143" s="7" t="str">
        <f t="shared" si="7"/>
        <v/>
      </c>
      <c r="P143" s="217"/>
      <c r="Q143" s="23"/>
      <c r="R143" s="23"/>
      <c r="S143" s="23"/>
      <c r="T143" s="23"/>
      <c r="U143" s="23"/>
    </row>
    <row r="144" spans="1:21">
      <c r="A144" s="18"/>
      <c r="B144" s="19"/>
      <c r="C144" s="20"/>
      <c r="D144" s="21"/>
      <c r="E144" s="22"/>
      <c r="F144" s="23"/>
      <c r="G144" s="23"/>
      <c r="H144" s="22"/>
      <c r="I144" s="24"/>
      <c r="J144" s="25"/>
      <c r="K144" s="26"/>
      <c r="L144" s="27"/>
      <c r="M144" s="217"/>
      <c r="N144" s="7" t="str">
        <f>IF(ISBLANK(I144),"",IF(COUNTIF(I144,"*bombe*"),(G144-1)*SUMIF('base de donnée JCO '!C$3:C$10,K144,'base de donnée JCO '!D$3:D$10)+SUMIF(entete,L144,'base de donnée JCO '!D$14:D$20),SUMIFS('base de donnée JCO '!I$173:I$1080,'base de donnée JCO '!F$173:F$1080,I144,'base de donnée JCO '!G$173:G$1080,J144)))</f>
        <v/>
      </c>
      <c r="O144" s="7" t="str">
        <f t="shared" si="7"/>
        <v/>
      </c>
      <c r="P144" s="217"/>
      <c r="Q144" s="23"/>
      <c r="R144" s="23"/>
      <c r="S144" s="23"/>
      <c r="T144" s="23"/>
      <c r="U144" s="23"/>
    </row>
    <row r="145" spans="1:21">
      <c r="A145" s="18"/>
      <c r="B145" s="19"/>
      <c r="C145" s="20"/>
      <c r="D145" s="21"/>
      <c r="E145" s="22"/>
      <c r="F145" s="23"/>
      <c r="G145" s="23"/>
      <c r="H145" s="22"/>
      <c r="I145" s="24"/>
      <c r="J145" s="25"/>
      <c r="K145" s="26"/>
      <c r="L145" s="27"/>
      <c r="M145" s="217"/>
      <c r="N145" s="7" t="str">
        <f>IF(ISBLANK(I145),"",IF(COUNTIF(I145,"*bombe*"),(G145-1)*SUMIF('base de donnée JCO '!C$3:C$10,K145,'base de donnée JCO '!D$3:D$10)+SUMIF(entete,L145,'base de donnée JCO '!D$14:D$20),SUMIFS('base de donnée JCO '!I$173:I$1080,'base de donnée JCO '!F$173:F$1080,I145,'base de donnée JCO '!G$173:G$1080,J145)))</f>
        <v/>
      </c>
      <c r="O145" s="7" t="str">
        <f t="shared" si="7"/>
        <v/>
      </c>
      <c r="P145" s="217"/>
      <c r="Q145" s="23"/>
      <c r="R145" s="23"/>
      <c r="S145" s="23"/>
      <c r="T145" s="23"/>
      <c r="U145" s="23"/>
    </row>
    <row r="146" spans="1:21">
      <c r="A146" s="18"/>
      <c r="B146" s="19"/>
      <c r="C146" s="20"/>
      <c r="D146" s="21"/>
      <c r="E146" s="22"/>
      <c r="F146" s="23"/>
      <c r="G146" s="23"/>
      <c r="H146" s="22"/>
      <c r="I146" s="24"/>
      <c r="J146" s="25"/>
      <c r="K146" s="26"/>
      <c r="L146" s="27"/>
      <c r="M146" s="217"/>
      <c r="N146" s="7" t="str">
        <f>IF(ISBLANK(I146),"",IF(COUNTIF(I146,"*bombe*"),(G146-1)*SUMIF('base de donnée JCO '!C$3:C$10,K146,'base de donnée JCO '!D$3:D$10)+SUMIF(entete,L146,'base de donnée JCO '!D$14:D$20),SUMIFS('base de donnée JCO '!I$173:I$1080,'base de donnée JCO '!F$173:F$1080,I146,'base de donnée JCO '!G$173:G$1080,J146)))</f>
        <v/>
      </c>
      <c r="O146" s="7" t="str">
        <f t="shared" si="7"/>
        <v/>
      </c>
      <c r="P146" s="217"/>
      <c r="Q146" s="23"/>
      <c r="R146" s="23"/>
      <c r="S146" s="23"/>
      <c r="T146" s="23"/>
      <c r="U146" s="23"/>
    </row>
    <row r="147" spans="1:21">
      <c r="A147" s="18"/>
      <c r="B147" s="19"/>
      <c r="C147" s="20"/>
      <c r="D147" s="21"/>
      <c r="E147" s="22"/>
      <c r="F147" s="23"/>
      <c r="G147" s="23"/>
      <c r="H147" s="22"/>
      <c r="I147" s="24"/>
      <c r="J147" s="25"/>
      <c r="K147" s="26"/>
      <c r="L147" s="27"/>
      <c r="M147" s="217"/>
      <c r="N147" s="7" t="str">
        <f>IF(ISBLANK(I147),"",IF(COUNTIF(I147,"*bombe*"),(G147-1)*SUMIF('base de donnée JCO '!C$3:C$10,K147,'base de donnée JCO '!D$3:D$10)+SUMIF(entete,L147,'base de donnée JCO '!D$14:D$20),SUMIFS('base de donnée JCO '!I$173:I$1080,'base de donnée JCO '!F$173:F$1080,I147,'base de donnée JCO '!G$173:G$1080,J147)))</f>
        <v/>
      </c>
      <c r="O147" s="7" t="str">
        <f t="shared" si="7"/>
        <v/>
      </c>
      <c r="P147" s="217"/>
      <c r="Q147" s="23"/>
      <c r="R147" s="23"/>
      <c r="S147" s="23"/>
      <c r="T147" s="23"/>
      <c r="U147" s="23"/>
    </row>
    <row r="148" spans="1:21">
      <c r="A148" s="18"/>
      <c r="B148" s="19"/>
      <c r="C148" s="20"/>
      <c r="D148" s="21"/>
      <c r="E148" s="22"/>
      <c r="F148" s="23"/>
      <c r="G148" s="23"/>
      <c r="H148" s="22"/>
      <c r="I148" s="24"/>
      <c r="J148" s="25"/>
      <c r="K148" s="26"/>
      <c r="L148" s="27"/>
      <c r="M148" s="217"/>
      <c r="N148" s="7" t="str">
        <f>IF(ISBLANK(I148),"",IF(COUNTIF(I148,"*bombe*"),(G148-1)*SUMIF('base de donnée JCO '!C$3:C$10,K148,'base de donnée JCO '!D$3:D$10)+SUMIF(entete,L148,'base de donnée JCO '!D$14:D$20),SUMIFS('base de donnée JCO '!I$173:I$1080,'base de donnée JCO '!F$173:F$1080,I148,'base de donnée JCO '!G$173:G$1080,J148)))</f>
        <v/>
      </c>
      <c r="O148" s="7" t="str">
        <f t="shared" si="7"/>
        <v/>
      </c>
      <c r="P148" s="217"/>
      <c r="Q148" s="23"/>
      <c r="R148" s="23"/>
      <c r="S148" s="23"/>
      <c r="T148" s="23"/>
      <c r="U148" s="23"/>
    </row>
    <row r="149" spans="1:21">
      <c r="A149" s="18"/>
      <c r="B149" s="19"/>
      <c r="C149" s="20"/>
      <c r="D149" s="21"/>
      <c r="E149" s="22"/>
      <c r="F149" s="23"/>
      <c r="G149" s="23"/>
      <c r="H149" s="22"/>
      <c r="I149" s="24"/>
      <c r="J149" s="25"/>
      <c r="K149" s="26"/>
      <c r="L149" s="27"/>
      <c r="M149" s="217"/>
      <c r="N149" s="7" t="str">
        <f>IF(ISBLANK(I149),"",IF(COUNTIF(I149,"*bombe*"),(G149-1)*SUMIF('base de donnée JCO '!C$3:C$10,K149,'base de donnée JCO '!D$3:D$10)+SUMIF(entete,L149,'base de donnée JCO '!D$14:D$20),SUMIFS('base de donnée JCO '!I$173:I$1080,'base de donnée JCO '!F$173:F$1080,I149,'base de donnée JCO '!G$173:G$1080,J149)))</f>
        <v/>
      </c>
      <c r="O149" s="7" t="str">
        <f t="shared" si="7"/>
        <v/>
      </c>
      <c r="P149" s="217"/>
      <c r="Q149" s="23"/>
      <c r="R149" s="23"/>
      <c r="S149" s="23"/>
      <c r="T149" s="23"/>
      <c r="U149" s="23"/>
    </row>
    <row r="150" spans="1:21">
      <c r="A150" s="18"/>
      <c r="B150" s="19"/>
      <c r="C150" s="20"/>
      <c r="D150" s="21"/>
      <c r="E150" s="22"/>
      <c r="F150" s="23"/>
      <c r="G150" s="23"/>
      <c r="H150" s="22"/>
      <c r="I150" s="24"/>
      <c r="J150" s="25"/>
      <c r="K150" s="26"/>
      <c r="L150" s="27"/>
      <c r="M150" s="217"/>
      <c r="N150" s="7" t="str">
        <f>IF(ISBLANK(I150),"",IF(COUNTIF(I150,"*bombe*"),(G150-1)*SUMIF('base de donnée JCO '!C$3:C$10,K150,'base de donnée JCO '!D$3:D$10)+SUMIF(entete,L150,'base de donnée JCO '!D$14:D$20),SUMIFS('base de donnée JCO '!I$173:I$1080,'base de donnée JCO '!F$173:F$1080,I150,'base de donnée JCO '!G$173:G$1080,J150)))</f>
        <v/>
      </c>
      <c r="O150" s="7" t="str">
        <f t="shared" si="7"/>
        <v/>
      </c>
      <c r="P150" s="217"/>
      <c r="Q150" s="23"/>
      <c r="R150" s="23"/>
      <c r="S150" s="23"/>
      <c r="T150" s="23"/>
      <c r="U150" s="23"/>
    </row>
    <row r="151" spans="1:21">
      <c r="A151" s="18"/>
      <c r="B151" s="19"/>
      <c r="C151" s="20"/>
      <c r="D151" s="21"/>
      <c r="E151" s="22"/>
      <c r="F151" s="23"/>
      <c r="G151" s="23"/>
      <c r="H151" s="22"/>
      <c r="I151" s="24"/>
      <c r="J151" s="25"/>
      <c r="K151" s="26"/>
      <c r="L151" s="27"/>
      <c r="M151" s="217"/>
      <c r="N151" s="7" t="str">
        <f>IF(ISBLANK(I151),"",IF(COUNTIF(I151,"*bombe*"),(G151-1)*SUMIF('base de donnée JCO '!C$3:C$10,K151,'base de donnée JCO '!D$3:D$10)+SUMIF(entete,L151,'base de donnée JCO '!D$14:D$20),SUMIFS('base de donnée JCO '!I$173:I$1080,'base de donnée JCO '!F$173:F$1080,I151,'base de donnée JCO '!G$173:G$1080,J151)))</f>
        <v/>
      </c>
      <c r="O151" s="7" t="str">
        <f t="shared" si="7"/>
        <v/>
      </c>
      <c r="P151" s="217"/>
      <c r="Q151" s="23"/>
      <c r="R151" s="23"/>
      <c r="S151" s="23"/>
      <c r="T151" s="23"/>
      <c r="U151" s="23"/>
    </row>
    <row r="152" spans="1:21">
      <c r="A152" s="18"/>
      <c r="B152" s="19"/>
      <c r="C152" s="20"/>
      <c r="D152" s="21"/>
      <c r="E152" s="22"/>
      <c r="F152" s="23"/>
      <c r="G152" s="23"/>
      <c r="H152" s="22"/>
      <c r="I152" s="24"/>
      <c r="J152" s="25"/>
      <c r="K152" s="26"/>
      <c r="L152" s="27"/>
      <c r="M152" s="217"/>
      <c r="N152" s="7" t="str">
        <f>IF(ISBLANK(I152),"",IF(COUNTIF(I152,"*bombe*"),(G152-1)*SUMIF('base de donnée JCO '!C$3:C$10,K152,'base de donnée JCO '!D$3:D$10)+SUMIF(entete,L152,'base de donnée JCO '!D$14:D$20),SUMIFS('base de donnée JCO '!I$173:I$1080,'base de donnée JCO '!F$173:F$1080,I152,'base de donnée JCO '!G$173:G$1080,J152)))</f>
        <v/>
      </c>
      <c r="O152" s="7" t="str">
        <f t="shared" si="7"/>
        <v/>
      </c>
      <c r="P152" s="217"/>
      <c r="Q152" s="23"/>
      <c r="R152" s="23"/>
      <c r="S152" s="23"/>
      <c r="T152" s="23"/>
      <c r="U152" s="23"/>
    </row>
    <row r="153" spans="1:21">
      <c r="A153" s="18"/>
      <c r="B153" s="19"/>
      <c r="C153" s="20"/>
      <c r="D153" s="21"/>
      <c r="E153" s="22"/>
      <c r="F153" s="23"/>
      <c r="G153" s="23"/>
      <c r="H153" s="22"/>
      <c r="I153" s="24"/>
      <c r="J153" s="25"/>
      <c r="K153" s="26"/>
      <c r="L153" s="27"/>
      <c r="M153" s="217"/>
      <c r="N153" s="7" t="str">
        <f>IF(ISBLANK(I153),"",IF(COUNTIF(I153,"*bombe*"),(G153-1)*SUMIF('base de donnée JCO '!C$3:C$10,K153,'base de donnée JCO '!D$3:D$10)+SUMIF(entete,L153,'base de donnée JCO '!D$14:D$20),SUMIFS('base de donnée JCO '!I$173:I$1080,'base de donnée JCO '!F$173:F$1080,I153,'base de donnée JCO '!G$173:G$1080,J153)))</f>
        <v/>
      </c>
      <c r="O153" s="7" t="str">
        <f t="shared" si="7"/>
        <v/>
      </c>
      <c r="P153" s="217"/>
      <c r="Q153" s="23"/>
      <c r="R153" s="23"/>
      <c r="S153" s="23"/>
      <c r="T153" s="23"/>
      <c r="U153" s="23"/>
    </row>
    <row r="154" spans="1:21">
      <c r="A154" s="18"/>
      <c r="B154" s="19"/>
      <c r="C154" s="20"/>
      <c r="D154" s="21"/>
      <c r="E154" s="22"/>
      <c r="F154" s="23"/>
      <c r="G154" s="23"/>
      <c r="H154" s="22"/>
      <c r="I154" s="24"/>
      <c r="J154" s="25"/>
      <c r="K154" s="26"/>
      <c r="L154" s="27"/>
      <c r="M154" s="217"/>
      <c r="N154" s="7" t="str">
        <f>IF(ISBLANK(I154),"",IF(COUNTIF(I154,"*bombe*"),(G154-1)*SUMIF('base de donnée JCO '!C$3:C$10,K154,'base de donnée JCO '!D$3:D$10)+SUMIF(entete,L154,'base de donnée JCO '!D$14:D$20),SUMIFS('base de donnée JCO '!I$173:I$1080,'base de donnée JCO '!F$173:F$1080,I154,'base de donnée JCO '!G$173:G$1080,J154)))</f>
        <v/>
      </c>
      <c r="O154" s="7" t="str">
        <f t="shared" si="7"/>
        <v/>
      </c>
      <c r="P154" s="217"/>
      <c r="Q154" s="23"/>
      <c r="R154" s="23"/>
      <c r="S154" s="23"/>
      <c r="T154" s="23"/>
      <c r="U154" s="23"/>
    </row>
    <row r="155" spans="1:21">
      <c r="A155" s="18"/>
      <c r="B155" s="19"/>
      <c r="C155" s="20"/>
      <c r="D155" s="21"/>
      <c r="E155" s="22"/>
      <c r="F155" s="23"/>
      <c r="G155" s="23"/>
      <c r="H155" s="22"/>
      <c r="I155" s="24"/>
      <c r="J155" s="25"/>
      <c r="K155" s="26"/>
      <c r="L155" s="27"/>
      <c r="M155" s="217"/>
      <c r="N155" s="7" t="str">
        <f>IF(ISBLANK(I155),"",IF(COUNTIF(I155,"*bombe*"),(G155-1)*SUMIF('base de donnée JCO '!C$3:C$10,K155,'base de donnée JCO '!D$3:D$10)+SUMIF(entete,L155,'base de donnée JCO '!D$14:D$20),SUMIFS('base de donnée JCO '!I$173:I$1080,'base de donnée JCO '!F$173:F$1080,I155,'base de donnée JCO '!G$173:G$1080,J155)))</f>
        <v/>
      </c>
      <c r="O155" s="7" t="str">
        <f t="shared" si="7"/>
        <v/>
      </c>
      <c r="P155" s="217"/>
      <c r="Q155" s="23"/>
      <c r="R155" s="23"/>
      <c r="S155" s="23"/>
      <c r="T155" s="23"/>
      <c r="U155" s="23"/>
    </row>
    <row r="156" spans="1:21">
      <c r="A156" s="18"/>
      <c r="B156" s="19"/>
      <c r="C156" s="20"/>
      <c r="D156" s="21"/>
      <c r="E156" s="22"/>
      <c r="F156" s="23"/>
      <c r="G156" s="23"/>
      <c r="H156" s="22"/>
      <c r="I156" s="24"/>
      <c r="J156" s="25"/>
      <c r="K156" s="26"/>
      <c r="L156" s="27"/>
      <c r="M156" s="217"/>
      <c r="N156" s="7" t="str">
        <f>IF(ISBLANK(I156),"",IF(COUNTIF(I156,"*bombe*"),(G156-1)*SUMIF('base de donnée JCO '!C$3:C$10,K156,'base de donnée JCO '!D$3:D$10)+SUMIF(entete,L156,'base de donnée JCO '!D$14:D$20),SUMIFS('base de donnée JCO '!I$173:I$1080,'base de donnée JCO '!F$173:F$1080,I156,'base de donnée JCO '!G$173:G$1080,J156)))</f>
        <v/>
      </c>
      <c r="O156" s="7" t="str">
        <f t="shared" si="7"/>
        <v/>
      </c>
      <c r="P156" s="217"/>
      <c r="Q156" s="23"/>
      <c r="R156" s="23"/>
      <c r="S156" s="23"/>
      <c r="T156" s="23"/>
      <c r="U156" s="23"/>
    </row>
    <row r="157" spans="1:21">
      <c r="A157" s="18"/>
      <c r="B157" s="19"/>
      <c r="C157" s="20"/>
      <c r="D157" s="21"/>
      <c r="E157" s="22"/>
      <c r="F157" s="23"/>
      <c r="G157" s="23"/>
      <c r="H157" s="22"/>
      <c r="I157" s="24"/>
      <c r="J157" s="25"/>
      <c r="K157" s="26"/>
      <c r="L157" s="27"/>
      <c r="M157" s="217"/>
      <c r="N157" s="7" t="str">
        <f>IF(ISBLANK(I157),"",IF(COUNTIF(I157,"*bombe*"),(G157-1)*SUMIF('base de donnée JCO '!C$3:C$10,K157,'base de donnée JCO '!D$3:D$10)+SUMIF(entete,L157,'base de donnée JCO '!D$14:D$20),SUMIFS('base de donnée JCO '!I$173:I$1080,'base de donnée JCO '!F$173:F$1080,I157,'base de donnée JCO '!G$173:G$1080,J157)))</f>
        <v/>
      </c>
      <c r="O157" s="7" t="str">
        <f t="shared" si="7"/>
        <v/>
      </c>
      <c r="P157" s="217"/>
      <c r="Q157" s="23"/>
      <c r="R157" s="23"/>
      <c r="S157" s="23"/>
      <c r="T157" s="23"/>
      <c r="U157" s="23"/>
    </row>
    <row r="158" spans="1:21">
      <c r="A158" s="18"/>
      <c r="B158" s="19"/>
      <c r="C158" s="20"/>
      <c r="D158" s="21"/>
      <c r="E158" s="22"/>
      <c r="F158" s="23"/>
      <c r="G158" s="23"/>
      <c r="H158" s="22"/>
      <c r="I158" s="24"/>
      <c r="J158" s="25"/>
      <c r="K158" s="26"/>
      <c r="L158" s="27"/>
      <c r="M158" s="217"/>
      <c r="N158" s="7" t="str">
        <f>IF(ISBLANK(I158),"",IF(COUNTIF(I158,"*bombe*"),(G158-1)*SUMIF('base de donnée JCO '!C$3:C$10,K158,'base de donnée JCO '!D$3:D$10)+SUMIF(entete,L158,'base de donnée JCO '!D$14:D$20),SUMIFS('base de donnée JCO '!I$173:I$1080,'base de donnée JCO '!F$173:F$1080,I158,'base de donnée JCO '!G$173:G$1080,J158)))</f>
        <v/>
      </c>
      <c r="O158" s="7" t="str">
        <f t="shared" si="7"/>
        <v/>
      </c>
      <c r="P158" s="217"/>
      <c r="Q158" s="23"/>
      <c r="R158" s="23"/>
      <c r="S158" s="23"/>
      <c r="T158" s="23"/>
      <c r="U158" s="23"/>
    </row>
    <row r="159" spans="1:21">
      <c r="A159" s="18"/>
      <c r="B159" s="19"/>
      <c r="C159" s="20"/>
      <c r="D159" s="21"/>
      <c r="E159" s="22"/>
      <c r="F159" s="23"/>
      <c r="G159" s="23"/>
      <c r="H159" s="22"/>
      <c r="I159" s="24"/>
      <c r="J159" s="25"/>
      <c r="K159" s="26"/>
      <c r="L159" s="27"/>
      <c r="M159" s="217"/>
      <c r="N159" s="7" t="str">
        <f>IF(ISBLANK(I159),"",IF(COUNTIF(I159,"*bombe*"),(G159-1)*SUMIF('base de donnée JCO '!C$3:C$10,K159,'base de donnée JCO '!D$3:D$10)+SUMIF(entete,L159,'base de donnée JCO '!D$14:D$20),SUMIFS('base de donnée JCO '!I$173:I$1080,'base de donnée JCO '!F$173:F$1080,I159,'base de donnée JCO '!G$173:G$1080,J159)))</f>
        <v/>
      </c>
      <c r="O159" s="7" t="str">
        <f t="shared" si="7"/>
        <v/>
      </c>
      <c r="P159" s="217"/>
      <c r="Q159" s="23"/>
      <c r="R159" s="23"/>
      <c r="S159" s="23"/>
      <c r="T159" s="23"/>
      <c r="U159" s="23"/>
    </row>
    <row r="160" spans="1:21">
      <c r="A160" s="18"/>
      <c r="B160" s="19"/>
      <c r="C160" s="20"/>
      <c r="D160" s="21"/>
      <c r="E160" s="22"/>
      <c r="F160" s="23"/>
      <c r="G160" s="23"/>
      <c r="H160" s="22"/>
      <c r="I160" s="24"/>
      <c r="J160" s="25"/>
      <c r="K160" s="26"/>
      <c r="L160" s="27"/>
      <c r="M160" s="217"/>
      <c r="N160" s="7" t="str">
        <f>IF(ISBLANK(I160),"",IF(COUNTIF(I160,"*bombe*"),(G160-1)*SUMIF('base de donnée JCO '!C$3:C$10,K160,'base de donnée JCO '!D$3:D$10)+SUMIF(entete,L160,'base de donnée JCO '!D$14:D$20),SUMIFS('base de donnée JCO '!I$173:I$1080,'base de donnée JCO '!F$173:F$1080,I160,'base de donnée JCO '!G$173:G$1080,J160)))</f>
        <v/>
      </c>
      <c r="O160" s="7" t="str">
        <f t="shared" si="7"/>
        <v/>
      </c>
      <c r="P160" s="217"/>
      <c r="Q160" s="23"/>
      <c r="R160" s="23"/>
      <c r="S160" s="23"/>
      <c r="T160" s="23"/>
      <c r="U160" s="23"/>
    </row>
    <row r="161" spans="1:21">
      <c r="A161" s="18"/>
      <c r="B161" s="19"/>
      <c r="C161" s="20"/>
      <c r="D161" s="21"/>
      <c r="E161" s="22"/>
      <c r="F161" s="23"/>
      <c r="G161" s="23"/>
      <c r="H161" s="22"/>
      <c r="I161" s="24"/>
      <c r="J161" s="25"/>
      <c r="K161" s="26"/>
      <c r="L161" s="27"/>
      <c r="M161" s="217"/>
      <c r="N161" s="7" t="str">
        <f>IF(ISBLANK(I161),"",IF(COUNTIF(I161,"*bombe*"),(G161-1)*SUMIF('base de donnée JCO '!C$3:C$10,K161,'base de donnée JCO '!D$3:D$10)+SUMIF(entete,L161,'base de donnée JCO '!D$14:D$20),SUMIFS('base de donnée JCO '!I$173:I$1080,'base de donnée JCO '!F$173:F$1080,I161,'base de donnée JCO '!G$173:G$1080,J161)))</f>
        <v/>
      </c>
      <c r="O161" s="7" t="str">
        <f t="shared" si="7"/>
        <v/>
      </c>
      <c r="P161" s="217"/>
      <c r="Q161" s="23"/>
      <c r="R161" s="23"/>
      <c r="S161" s="23"/>
      <c r="T161" s="23"/>
      <c r="U161" s="23"/>
    </row>
    <row r="162" spans="1:21">
      <c r="A162" s="18"/>
      <c r="B162" s="19"/>
      <c r="C162" s="20"/>
      <c r="D162" s="21"/>
      <c r="E162" s="22"/>
      <c r="F162" s="23"/>
      <c r="G162" s="23"/>
      <c r="H162" s="22"/>
      <c r="I162" s="24"/>
      <c r="J162" s="25"/>
      <c r="K162" s="26"/>
      <c r="L162" s="27"/>
      <c r="M162" s="217"/>
      <c r="N162" s="7" t="str">
        <f>IF(ISBLANK(I162),"",IF(COUNTIF(I162,"*bombe*"),(G162-1)*SUMIF('base de donnée JCO '!C$3:C$10,K162,'base de donnée JCO '!D$3:D$10)+SUMIF(entete,L162,'base de donnée JCO '!D$14:D$20),SUMIFS('base de donnée JCO '!I$173:I$1080,'base de donnée JCO '!F$173:F$1080,I162,'base de donnée JCO '!G$173:G$1080,J162)))</f>
        <v/>
      </c>
      <c r="O162" s="7" t="str">
        <f t="shared" si="7"/>
        <v/>
      </c>
      <c r="P162" s="217"/>
      <c r="Q162" s="23"/>
      <c r="R162" s="23"/>
      <c r="S162" s="23"/>
      <c r="T162" s="23"/>
      <c r="U162" s="23"/>
    </row>
    <row r="163" spans="1:21">
      <c r="A163" s="18"/>
      <c r="B163" s="19"/>
      <c r="C163" s="20"/>
      <c r="D163" s="21"/>
      <c r="E163" s="22"/>
      <c r="F163" s="23"/>
      <c r="G163" s="23"/>
      <c r="H163" s="22"/>
      <c r="I163" s="24"/>
      <c r="J163" s="25"/>
      <c r="K163" s="26"/>
      <c r="L163" s="27"/>
      <c r="M163" s="217"/>
      <c r="N163" s="7" t="str">
        <f>IF(ISBLANK(I163),"",IF(COUNTIF(I163,"*bombe*"),(G163-1)*SUMIF('base de donnée JCO '!C$3:C$10,K163,'base de donnée JCO '!D$3:D$10)+SUMIF(entete,L163,'base de donnée JCO '!D$14:D$20),SUMIFS('base de donnée JCO '!I$173:I$1080,'base de donnée JCO '!F$173:F$1080,I163,'base de donnée JCO '!G$173:G$1080,J163)))</f>
        <v/>
      </c>
      <c r="O163" s="7" t="str">
        <f t="shared" si="7"/>
        <v/>
      </c>
      <c r="P163" s="217"/>
      <c r="Q163" s="23"/>
      <c r="R163" s="23"/>
      <c r="S163" s="23"/>
      <c r="T163" s="23"/>
      <c r="U163" s="23"/>
    </row>
    <row r="164" spans="1:21">
      <c r="A164" s="18"/>
      <c r="B164" s="19"/>
      <c r="C164" s="20"/>
      <c r="D164" s="21"/>
      <c r="E164" s="22"/>
      <c r="F164" s="23"/>
      <c r="G164" s="23"/>
      <c r="H164" s="22"/>
      <c r="I164" s="24"/>
      <c r="J164" s="25"/>
      <c r="K164" s="26"/>
      <c r="L164" s="27"/>
      <c r="M164" s="217"/>
      <c r="N164" s="7" t="str">
        <f>IF(ISBLANK(I164),"",IF(COUNTIF(I164,"*bombe*"),(G164-1)*SUMIF('base de donnée JCO '!C$3:C$10,K164,'base de donnée JCO '!D$3:D$10)+SUMIF(entete,L164,'base de donnée JCO '!D$14:D$20),SUMIFS('base de donnée JCO '!I$173:I$1080,'base de donnée JCO '!F$173:F$1080,I164,'base de donnée JCO '!G$173:G$1080,J164)))</f>
        <v/>
      </c>
      <c r="O164" s="7" t="str">
        <f t="shared" si="7"/>
        <v/>
      </c>
      <c r="P164" s="217"/>
      <c r="Q164" s="23"/>
      <c r="R164" s="23"/>
      <c r="S164" s="23"/>
      <c r="T164" s="23"/>
      <c r="U164" s="23"/>
    </row>
    <row r="165" spans="1:21">
      <c r="A165" s="18"/>
      <c r="B165" s="19"/>
      <c r="C165" s="20"/>
      <c r="D165" s="21"/>
      <c r="E165" s="22"/>
      <c r="F165" s="23"/>
      <c r="G165" s="23"/>
      <c r="H165" s="22"/>
      <c r="I165" s="24"/>
      <c r="J165" s="25"/>
      <c r="K165" s="26"/>
      <c r="L165" s="27"/>
      <c r="M165" s="217"/>
      <c r="N165" s="7" t="str">
        <f>IF(ISBLANK(I165),"",IF(COUNTIF(I165,"*bombe*"),(G165-1)*SUMIF('base de donnée JCO '!C$3:C$10,K165,'base de donnée JCO '!D$3:D$10)+SUMIF(entete,L165,'base de donnée JCO '!D$14:D$20),SUMIFS('base de donnée JCO '!I$173:I$1080,'base de donnée JCO '!F$173:F$1080,I165,'base de donnée JCO '!G$173:G$1080,J165)))</f>
        <v/>
      </c>
      <c r="O165" s="7" t="str">
        <f t="shared" si="7"/>
        <v/>
      </c>
      <c r="P165" s="217"/>
      <c r="Q165" s="23"/>
      <c r="R165" s="23"/>
      <c r="S165" s="23"/>
      <c r="T165" s="23"/>
      <c r="U165" s="23"/>
    </row>
    <row r="166" spans="1:21">
      <c r="A166" s="18"/>
      <c r="B166" s="19"/>
      <c r="C166" s="20"/>
      <c r="D166" s="21"/>
      <c r="E166" s="22"/>
      <c r="F166" s="23"/>
      <c r="G166" s="23"/>
      <c r="H166" s="22"/>
      <c r="I166" s="24"/>
      <c r="J166" s="25"/>
      <c r="K166" s="26"/>
      <c r="L166" s="27"/>
      <c r="M166" s="217"/>
      <c r="N166" s="7" t="str">
        <f>IF(ISBLANK(I166),"",IF(COUNTIF(I166,"*bombe*"),(G166-1)*SUMIF('base de donnée JCO '!C$3:C$10,K166,'base de donnée JCO '!D$3:D$10)+SUMIF(entete,L166,'base de donnée JCO '!D$14:D$20),SUMIFS('base de donnée JCO '!I$173:I$1080,'base de donnée JCO '!F$173:F$1080,I166,'base de donnée JCO '!G$173:G$1080,J166)))</f>
        <v/>
      </c>
      <c r="O166" s="7" t="str">
        <f t="shared" si="7"/>
        <v/>
      </c>
      <c r="P166" s="217"/>
      <c r="Q166" s="23"/>
      <c r="R166" s="23"/>
      <c r="S166" s="23"/>
      <c r="T166" s="23"/>
      <c r="U166" s="23"/>
    </row>
    <row r="167" spans="1:21">
      <c r="A167" s="18"/>
      <c r="B167" s="19"/>
      <c r="C167" s="20"/>
      <c r="D167" s="21"/>
      <c r="E167" s="22"/>
      <c r="F167" s="23"/>
      <c r="G167" s="23"/>
      <c r="H167" s="22"/>
      <c r="I167" s="24"/>
      <c r="J167" s="25"/>
      <c r="K167" s="26"/>
      <c r="L167" s="27"/>
      <c r="M167" s="217"/>
      <c r="N167" s="7" t="str">
        <f>IF(ISBLANK(I167),"",IF(COUNTIF(I167,"*bombe*"),(G167-1)*SUMIF('base de donnée JCO '!C$3:C$10,K167,'base de donnée JCO '!D$3:D$10)+SUMIF(entete,L167,'base de donnée JCO '!D$14:D$20),SUMIFS('base de donnée JCO '!I$173:I$1080,'base de donnée JCO '!F$173:F$1080,I167,'base de donnée JCO '!G$173:G$1080,J167)))</f>
        <v/>
      </c>
      <c r="O167" s="7" t="str">
        <f t="shared" si="7"/>
        <v/>
      </c>
      <c r="P167" s="217"/>
      <c r="Q167" s="23"/>
      <c r="R167" s="23"/>
      <c r="S167" s="23"/>
      <c r="T167" s="23"/>
      <c r="U167" s="23"/>
    </row>
    <row r="168" spans="1:21">
      <c r="A168" s="18"/>
      <c r="B168" s="19"/>
      <c r="C168" s="20"/>
      <c r="D168" s="21"/>
      <c r="E168" s="22"/>
      <c r="F168" s="23"/>
      <c r="G168" s="23"/>
      <c r="H168" s="22"/>
      <c r="I168" s="24"/>
      <c r="J168" s="25"/>
      <c r="K168" s="26"/>
      <c r="L168" s="27"/>
      <c r="M168" s="217"/>
      <c r="N168" s="7" t="str">
        <f>IF(ISBLANK(I168),"",IF(COUNTIF(I168,"*bombe*"),(G168-1)*SUMIF('base de donnée JCO '!C$3:C$10,K168,'base de donnée JCO '!D$3:D$10)+SUMIF(entete,L168,'base de donnée JCO '!D$14:D$20),SUMIFS('base de donnée JCO '!I$173:I$1080,'base de donnée JCO '!F$173:F$1080,I168,'base de donnée JCO '!G$173:G$1080,J168)))</f>
        <v/>
      </c>
      <c r="O168" s="7" t="str">
        <f t="shared" si="7"/>
        <v/>
      </c>
      <c r="P168" s="217"/>
      <c r="Q168" s="23"/>
      <c r="R168" s="23"/>
      <c r="S168" s="23"/>
      <c r="T168" s="23"/>
      <c r="U168" s="23"/>
    </row>
    <row r="169" spans="1:21">
      <c r="A169" s="18"/>
      <c r="B169" s="19"/>
      <c r="C169" s="20"/>
      <c r="D169" s="21"/>
      <c r="E169" s="22"/>
      <c r="F169" s="23"/>
      <c r="G169" s="23"/>
      <c r="H169" s="22"/>
      <c r="I169" s="24"/>
      <c r="J169" s="25"/>
      <c r="K169" s="26"/>
      <c r="L169" s="27"/>
      <c r="M169" s="217"/>
      <c r="N169" s="7" t="str">
        <f>IF(ISBLANK(I169),"",IF(COUNTIF(I169,"*bombe*"),(G169-1)*SUMIF('base de donnée JCO '!C$3:C$10,K169,'base de donnée JCO '!D$3:D$10)+SUMIF(entete,L169,'base de donnée JCO '!D$14:D$20),SUMIFS('base de donnée JCO '!I$173:I$1080,'base de donnée JCO '!F$173:F$1080,I169,'base de donnée JCO '!G$173:G$1080,J169)))</f>
        <v/>
      </c>
      <c r="O169" s="7" t="str">
        <f t="shared" si="7"/>
        <v/>
      </c>
      <c r="P169" s="217"/>
      <c r="Q169" s="23"/>
      <c r="R169" s="23"/>
      <c r="S169" s="23"/>
      <c r="T169" s="23"/>
      <c r="U169" s="23"/>
    </row>
    <row r="170" spans="1:21">
      <c r="A170" s="18"/>
      <c r="B170" s="19"/>
      <c r="C170" s="20"/>
      <c r="D170" s="21"/>
      <c r="E170" s="22"/>
      <c r="F170" s="23"/>
      <c r="G170" s="23"/>
      <c r="H170" s="22"/>
      <c r="I170" s="24"/>
      <c r="J170" s="25"/>
      <c r="K170" s="26"/>
      <c r="L170" s="27"/>
      <c r="M170" s="217"/>
      <c r="N170" s="7" t="str">
        <f>IF(ISBLANK(I170),"",IF(COUNTIF(I170,"*bombe*"),(G170-1)*SUMIF('base de donnée JCO '!C$3:C$10,K170,'base de donnée JCO '!D$3:D$10)+SUMIF(entete,L170,'base de donnée JCO '!D$14:D$20),SUMIFS('base de donnée JCO '!I$173:I$1080,'base de donnée JCO '!F$173:F$1080,I170,'base de donnée JCO '!G$173:G$1080,J170)))</f>
        <v/>
      </c>
      <c r="O170" s="7" t="str">
        <f t="shared" si="7"/>
        <v/>
      </c>
      <c r="P170" s="217"/>
      <c r="Q170" s="23"/>
      <c r="R170" s="23"/>
      <c r="S170" s="23"/>
      <c r="T170" s="23"/>
      <c r="U170" s="23"/>
    </row>
    <row r="171" spans="1:21">
      <c r="A171" s="18"/>
      <c r="B171" s="19"/>
      <c r="C171" s="20"/>
      <c r="D171" s="21"/>
      <c r="E171" s="22"/>
      <c r="F171" s="23"/>
      <c r="G171" s="23"/>
      <c r="H171" s="22"/>
      <c r="I171" s="24"/>
      <c r="J171" s="25"/>
      <c r="K171" s="26"/>
      <c r="L171" s="27"/>
      <c r="M171" s="217"/>
      <c r="N171" s="7" t="str">
        <f>IF(ISBLANK(I171),"",IF(COUNTIF(I171,"*bombe*"),(G171-1)*SUMIF('base de donnée JCO '!C$3:C$10,K171,'base de donnée JCO '!D$3:D$10)+SUMIF(entete,L171,'base de donnée JCO '!D$14:D$20),SUMIFS('base de donnée JCO '!I$173:I$1080,'base de donnée JCO '!F$173:F$1080,I171,'base de donnée JCO '!G$173:G$1080,J171)))</f>
        <v/>
      </c>
      <c r="O171" s="7" t="str">
        <f t="shared" ref="O171:O234" si="8">IF(ISBLANK(I171),"",IF(ISBLANK(D171),D170+N171,D171+N171))</f>
        <v/>
      </c>
      <c r="P171" s="217"/>
      <c r="Q171" s="23"/>
      <c r="R171" s="23"/>
      <c r="S171" s="23"/>
      <c r="T171" s="23"/>
      <c r="U171" s="23"/>
    </row>
    <row r="172" spans="1:21">
      <c r="A172" s="18"/>
      <c r="B172" s="19"/>
      <c r="C172" s="20"/>
      <c r="D172" s="21"/>
      <c r="E172" s="22"/>
      <c r="F172" s="23"/>
      <c r="G172" s="23"/>
      <c r="H172" s="22"/>
      <c r="I172" s="24"/>
      <c r="J172" s="25"/>
      <c r="K172" s="26"/>
      <c r="L172" s="27"/>
      <c r="M172" s="217"/>
      <c r="N172" s="7" t="str">
        <f>IF(ISBLANK(I172),"",IF(COUNTIF(I172,"*bombe*"),(G172-1)*SUMIF('base de donnée JCO '!C$3:C$10,K172,'base de donnée JCO '!D$3:D$10)+SUMIF(entete,L172,'base de donnée JCO '!D$14:D$20),SUMIFS('base de donnée JCO '!I$173:I$1080,'base de donnée JCO '!F$173:F$1080,I172,'base de donnée JCO '!G$173:G$1080,J172)))</f>
        <v/>
      </c>
      <c r="O172" s="7" t="str">
        <f t="shared" si="8"/>
        <v/>
      </c>
      <c r="P172" s="217"/>
      <c r="Q172" s="23"/>
      <c r="R172" s="23"/>
      <c r="S172" s="23"/>
      <c r="T172" s="23"/>
      <c r="U172" s="23"/>
    </row>
    <row r="173" spans="1:21">
      <c r="A173" s="18"/>
      <c r="B173" s="19"/>
      <c r="C173" s="20"/>
      <c r="D173" s="21"/>
      <c r="E173" s="22"/>
      <c r="F173" s="23"/>
      <c r="G173" s="23"/>
      <c r="H173" s="22"/>
      <c r="I173" s="24"/>
      <c r="J173" s="25"/>
      <c r="K173" s="26"/>
      <c r="L173" s="27"/>
      <c r="M173" s="217"/>
      <c r="N173" s="7" t="str">
        <f>IF(ISBLANK(I173),"",IF(COUNTIF(I173,"*bombe*"),(G173-1)*SUMIF('base de donnée JCO '!C$3:C$10,K173,'base de donnée JCO '!D$3:D$10)+SUMIF(entete,L173,'base de donnée JCO '!D$14:D$20),SUMIFS('base de donnée JCO '!I$173:I$1080,'base de donnée JCO '!F$173:F$1080,I173,'base de donnée JCO '!G$173:G$1080,J173)))</f>
        <v/>
      </c>
      <c r="O173" s="7" t="str">
        <f t="shared" si="8"/>
        <v/>
      </c>
      <c r="P173" s="217"/>
      <c r="Q173" s="23"/>
      <c r="R173" s="23"/>
      <c r="S173" s="23"/>
      <c r="T173" s="23"/>
      <c r="U173" s="23"/>
    </row>
    <row r="174" spans="1:21">
      <c r="A174" s="18"/>
      <c r="B174" s="19"/>
      <c r="C174" s="20"/>
      <c r="D174" s="21"/>
      <c r="E174" s="22"/>
      <c r="F174" s="23"/>
      <c r="G174" s="23"/>
      <c r="H174" s="22"/>
      <c r="I174" s="24"/>
      <c r="J174" s="25"/>
      <c r="K174" s="26"/>
      <c r="L174" s="27"/>
      <c r="M174" s="217"/>
      <c r="N174" s="7" t="str">
        <f>IF(ISBLANK(I174),"",IF(COUNTIF(I174,"*bombe*"),(G174-1)*SUMIF('base de donnée JCO '!C$3:C$10,K174,'base de donnée JCO '!D$3:D$10)+SUMIF(entete,L174,'base de donnée JCO '!D$14:D$20),SUMIFS('base de donnée JCO '!I$173:I$1080,'base de donnée JCO '!F$173:F$1080,I174,'base de donnée JCO '!G$173:G$1080,J174)))</f>
        <v/>
      </c>
      <c r="O174" s="7" t="str">
        <f t="shared" si="8"/>
        <v/>
      </c>
      <c r="P174" s="217"/>
      <c r="Q174" s="23"/>
      <c r="R174" s="23"/>
      <c r="S174" s="23"/>
      <c r="T174" s="23"/>
      <c r="U174" s="23"/>
    </row>
    <row r="175" spans="1:21">
      <c r="A175" s="18"/>
      <c r="B175" s="19"/>
      <c r="C175" s="20"/>
      <c r="D175" s="21"/>
      <c r="E175" s="22"/>
      <c r="F175" s="23"/>
      <c r="G175" s="23"/>
      <c r="H175" s="22"/>
      <c r="I175" s="24"/>
      <c r="J175" s="25"/>
      <c r="K175" s="26"/>
      <c r="L175" s="27"/>
      <c r="M175" s="217"/>
      <c r="N175" s="7" t="str">
        <f>IF(ISBLANK(I175),"",IF(COUNTIF(I175,"*bombe*"),(G175-1)*SUMIF('base de donnée JCO '!C$3:C$10,K175,'base de donnée JCO '!D$3:D$10)+SUMIF(entete,L175,'base de donnée JCO '!D$14:D$20),SUMIFS('base de donnée JCO '!I$173:I$1080,'base de donnée JCO '!F$173:F$1080,I175,'base de donnée JCO '!G$173:G$1080,J175)))</f>
        <v/>
      </c>
      <c r="O175" s="7" t="str">
        <f t="shared" si="8"/>
        <v/>
      </c>
      <c r="P175" s="217"/>
      <c r="Q175" s="23"/>
      <c r="R175" s="23"/>
      <c r="S175" s="23"/>
      <c r="T175" s="23"/>
      <c r="U175" s="23"/>
    </row>
    <row r="176" spans="1:21">
      <c r="A176" s="18"/>
      <c r="B176" s="19"/>
      <c r="C176" s="20"/>
      <c r="D176" s="21"/>
      <c r="E176" s="22"/>
      <c r="F176" s="23"/>
      <c r="G176" s="23"/>
      <c r="H176" s="22"/>
      <c r="I176" s="24"/>
      <c r="J176" s="25"/>
      <c r="K176" s="26"/>
      <c r="L176" s="27"/>
      <c r="M176" s="217"/>
      <c r="N176" s="7" t="str">
        <f>IF(ISBLANK(I176),"",IF(COUNTIF(I176,"*bombe*"),(G176-1)*SUMIF('base de donnée JCO '!C$3:C$10,K176,'base de donnée JCO '!D$3:D$10)+SUMIF(entete,L176,'base de donnée JCO '!D$14:D$20),SUMIFS('base de donnée JCO '!I$173:I$1080,'base de donnée JCO '!F$173:F$1080,I176,'base de donnée JCO '!G$173:G$1080,J176)))</f>
        <v/>
      </c>
      <c r="O176" s="7" t="str">
        <f t="shared" si="8"/>
        <v/>
      </c>
      <c r="P176" s="217"/>
      <c r="Q176" s="23"/>
      <c r="R176" s="23"/>
      <c r="S176" s="23"/>
      <c r="T176" s="23"/>
      <c r="U176" s="23"/>
    </row>
    <row r="177" spans="1:21">
      <c r="A177" s="18"/>
      <c r="B177" s="19"/>
      <c r="C177" s="20"/>
      <c r="D177" s="21"/>
      <c r="E177" s="22"/>
      <c r="F177" s="23"/>
      <c r="G177" s="23"/>
      <c r="H177" s="22"/>
      <c r="I177" s="24"/>
      <c r="J177" s="25"/>
      <c r="K177" s="26"/>
      <c r="L177" s="27"/>
      <c r="M177" s="217"/>
      <c r="N177" s="7" t="str">
        <f>IF(ISBLANK(I177),"",IF(COUNTIF(I177,"*bombe*"),(G177-1)*SUMIF('base de donnée JCO '!C$3:C$10,K177,'base de donnée JCO '!D$3:D$10)+SUMIF(entete,L177,'base de donnée JCO '!D$14:D$20),SUMIFS('base de donnée JCO '!I$173:I$1080,'base de donnée JCO '!F$173:F$1080,I177,'base de donnée JCO '!G$173:G$1080,J177)))</f>
        <v/>
      </c>
      <c r="O177" s="7" t="str">
        <f t="shared" si="8"/>
        <v/>
      </c>
      <c r="P177" s="217"/>
      <c r="Q177" s="23"/>
      <c r="R177" s="23"/>
      <c r="S177" s="23"/>
      <c r="T177" s="23"/>
      <c r="U177" s="23"/>
    </row>
    <row r="178" spans="1:21">
      <c r="A178" s="18"/>
      <c r="B178" s="19"/>
      <c r="C178" s="20"/>
      <c r="D178" s="21"/>
      <c r="E178" s="22"/>
      <c r="F178" s="23"/>
      <c r="G178" s="23"/>
      <c r="H178" s="22"/>
      <c r="I178" s="24"/>
      <c r="J178" s="25"/>
      <c r="K178" s="26"/>
      <c r="L178" s="27"/>
      <c r="M178" s="217"/>
      <c r="N178" s="7" t="str">
        <f>IF(ISBLANK(I178),"",IF(COUNTIF(I178,"*bombe*"),(G178-1)*SUMIF('base de donnée JCO '!C$3:C$10,K178,'base de donnée JCO '!D$3:D$10)+SUMIF(entete,L178,'base de donnée JCO '!D$14:D$20),SUMIFS('base de donnée JCO '!I$173:I$1080,'base de donnée JCO '!F$173:F$1080,I178,'base de donnée JCO '!G$173:G$1080,J178)))</f>
        <v/>
      </c>
      <c r="O178" s="7" t="str">
        <f t="shared" si="8"/>
        <v/>
      </c>
      <c r="P178" s="217"/>
      <c r="Q178" s="23"/>
      <c r="R178" s="23"/>
      <c r="S178" s="23"/>
      <c r="T178" s="23"/>
      <c r="U178" s="23"/>
    </row>
    <row r="179" spans="1:21">
      <c r="A179" s="18"/>
      <c r="B179" s="19"/>
      <c r="C179" s="20"/>
      <c r="D179" s="21"/>
      <c r="E179" s="22"/>
      <c r="F179" s="23"/>
      <c r="G179" s="23"/>
      <c r="H179" s="22"/>
      <c r="I179" s="24"/>
      <c r="J179" s="25"/>
      <c r="K179" s="26"/>
      <c r="L179" s="27"/>
      <c r="M179" s="217"/>
      <c r="N179" s="7" t="str">
        <f>IF(ISBLANK(I179),"",IF(COUNTIF(I179,"*bombe*"),(G179-1)*SUMIF('base de donnée JCO '!C$3:C$10,K179,'base de donnée JCO '!D$3:D$10)+SUMIF(entete,L179,'base de donnée JCO '!D$14:D$20),SUMIFS('base de donnée JCO '!I$173:I$1080,'base de donnée JCO '!F$173:F$1080,I179,'base de donnée JCO '!G$173:G$1080,J179)))</f>
        <v/>
      </c>
      <c r="O179" s="7" t="str">
        <f t="shared" si="8"/>
        <v/>
      </c>
      <c r="P179" s="217"/>
      <c r="Q179" s="23"/>
      <c r="R179" s="23"/>
      <c r="S179" s="23"/>
      <c r="T179" s="23"/>
      <c r="U179" s="23"/>
    </row>
    <row r="180" spans="1:21">
      <c r="A180" s="18"/>
      <c r="B180" s="19"/>
      <c r="C180" s="20"/>
      <c r="D180" s="21"/>
      <c r="E180" s="22"/>
      <c r="F180" s="23"/>
      <c r="G180" s="23"/>
      <c r="H180" s="22"/>
      <c r="I180" s="24"/>
      <c r="J180" s="25"/>
      <c r="K180" s="26"/>
      <c r="L180" s="27"/>
      <c r="M180" s="217"/>
      <c r="N180" s="7" t="str">
        <f>IF(ISBLANK(I180),"",IF(COUNTIF(I180,"*bombe*"),(G180-1)*SUMIF('base de donnée JCO '!C$3:C$10,K180,'base de donnée JCO '!D$3:D$10)+SUMIF(entete,L180,'base de donnée JCO '!D$14:D$20),SUMIFS('base de donnée JCO '!I$173:I$1080,'base de donnée JCO '!F$173:F$1080,I180,'base de donnée JCO '!G$173:G$1080,J180)))</f>
        <v/>
      </c>
      <c r="O180" s="7" t="str">
        <f t="shared" si="8"/>
        <v/>
      </c>
      <c r="P180" s="217"/>
      <c r="Q180" s="23"/>
      <c r="R180" s="23"/>
      <c r="S180" s="23"/>
      <c r="T180" s="23"/>
      <c r="U180" s="23"/>
    </row>
    <row r="181" spans="1:21">
      <c r="A181" s="18"/>
      <c r="B181" s="19"/>
      <c r="C181" s="20"/>
      <c r="D181" s="21"/>
      <c r="E181" s="22"/>
      <c r="F181" s="23"/>
      <c r="G181" s="23"/>
      <c r="H181" s="22"/>
      <c r="I181" s="24"/>
      <c r="J181" s="25"/>
      <c r="K181" s="26"/>
      <c r="L181" s="27"/>
      <c r="M181" s="217"/>
      <c r="N181" s="7" t="str">
        <f>IF(ISBLANK(I181),"",IF(COUNTIF(I181,"*bombe*"),(G181-1)*SUMIF('base de donnée JCO '!C$3:C$10,K181,'base de donnée JCO '!D$3:D$10)+SUMIF(entete,L181,'base de donnée JCO '!D$14:D$20),SUMIFS('base de donnée JCO '!I$173:I$1080,'base de donnée JCO '!F$173:F$1080,I181,'base de donnée JCO '!G$173:G$1080,J181)))</f>
        <v/>
      </c>
      <c r="O181" s="7" t="str">
        <f t="shared" si="8"/>
        <v/>
      </c>
      <c r="P181" s="217"/>
      <c r="Q181" s="23"/>
      <c r="R181" s="23"/>
      <c r="S181" s="23"/>
      <c r="T181" s="23"/>
      <c r="U181" s="23"/>
    </row>
    <row r="182" spans="1:21">
      <c r="A182" s="18"/>
      <c r="B182" s="19"/>
      <c r="C182" s="20"/>
      <c r="D182" s="21"/>
      <c r="E182" s="22"/>
      <c r="F182" s="23"/>
      <c r="G182" s="23"/>
      <c r="H182" s="22"/>
      <c r="I182" s="24"/>
      <c r="J182" s="25"/>
      <c r="K182" s="26"/>
      <c r="L182" s="27"/>
      <c r="M182" s="217"/>
      <c r="N182" s="7" t="str">
        <f>IF(ISBLANK(I182),"",IF(COUNTIF(I182,"*bombe*"),(G182-1)*SUMIF('base de donnée JCO '!C$3:C$10,K182,'base de donnée JCO '!D$3:D$10)+SUMIF(entete,L182,'base de donnée JCO '!D$14:D$20),SUMIFS('base de donnée JCO '!I$173:I$1080,'base de donnée JCO '!F$173:F$1080,I182,'base de donnée JCO '!G$173:G$1080,J182)))</f>
        <v/>
      </c>
      <c r="O182" s="7" t="str">
        <f t="shared" si="8"/>
        <v/>
      </c>
      <c r="P182" s="217"/>
      <c r="Q182" s="23"/>
      <c r="R182" s="23"/>
      <c r="S182" s="23"/>
      <c r="T182" s="23"/>
      <c r="U182" s="23"/>
    </row>
    <row r="183" spans="1:21">
      <c r="A183" s="18"/>
      <c r="B183" s="19"/>
      <c r="C183" s="20"/>
      <c r="D183" s="21"/>
      <c r="E183" s="22"/>
      <c r="F183" s="23"/>
      <c r="G183" s="23"/>
      <c r="H183" s="22"/>
      <c r="I183" s="24"/>
      <c r="J183" s="25"/>
      <c r="K183" s="26"/>
      <c r="L183" s="27"/>
      <c r="M183" s="217"/>
      <c r="N183" s="7" t="str">
        <f>IF(ISBLANK(I183),"",IF(COUNTIF(I183,"*bombe*"),(G183-1)*SUMIF('base de donnée JCO '!C$3:C$10,K183,'base de donnée JCO '!D$3:D$10)+SUMIF(entete,L183,'base de donnée JCO '!D$14:D$20),SUMIFS('base de donnée JCO '!I$173:I$1080,'base de donnée JCO '!F$173:F$1080,I183,'base de donnée JCO '!G$173:G$1080,J183)))</f>
        <v/>
      </c>
      <c r="O183" s="7" t="str">
        <f t="shared" si="8"/>
        <v/>
      </c>
      <c r="P183" s="217"/>
      <c r="Q183" s="23"/>
      <c r="R183" s="23"/>
      <c r="S183" s="23"/>
      <c r="T183" s="23"/>
      <c r="U183" s="23"/>
    </row>
    <row r="184" spans="1:21">
      <c r="A184" s="18"/>
      <c r="B184" s="19"/>
      <c r="C184" s="20"/>
      <c r="D184" s="21"/>
      <c r="E184" s="22"/>
      <c r="F184" s="23"/>
      <c r="G184" s="23"/>
      <c r="H184" s="22"/>
      <c r="I184" s="24"/>
      <c r="J184" s="25"/>
      <c r="K184" s="26"/>
      <c r="L184" s="27"/>
      <c r="M184" s="217"/>
      <c r="N184" s="7" t="str">
        <f>IF(ISBLANK(I184),"",IF(COUNTIF(I184,"*bombe*"),(G184-1)*SUMIF('base de donnée JCO '!C$3:C$10,K184,'base de donnée JCO '!D$3:D$10)+SUMIF(entete,L184,'base de donnée JCO '!D$14:D$20),SUMIFS('base de donnée JCO '!I$173:I$1080,'base de donnée JCO '!F$173:F$1080,I184,'base de donnée JCO '!G$173:G$1080,J184)))</f>
        <v/>
      </c>
      <c r="O184" s="7" t="str">
        <f t="shared" si="8"/>
        <v/>
      </c>
      <c r="P184" s="217"/>
      <c r="Q184" s="23"/>
      <c r="R184" s="23"/>
      <c r="S184" s="23"/>
      <c r="T184" s="23"/>
      <c r="U184" s="23"/>
    </row>
    <row r="185" spans="1:21">
      <c r="A185" s="18"/>
      <c r="B185" s="19"/>
      <c r="C185" s="20"/>
      <c r="D185" s="21"/>
      <c r="E185" s="22"/>
      <c r="F185" s="23"/>
      <c r="G185" s="23"/>
      <c r="H185" s="22"/>
      <c r="I185" s="24"/>
      <c r="J185" s="25"/>
      <c r="K185" s="26"/>
      <c r="L185" s="27"/>
      <c r="M185" s="217"/>
      <c r="N185" s="7" t="str">
        <f>IF(ISBLANK(I185),"",IF(COUNTIF(I185,"*bombe*"),(G185-1)*SUMIF('base de donnée JCO '!C$3:C$10,K185,'base de donnée JCO '!D$3:D$10)+SUMIF(entete,L185,'base de donnée JCO '!D$14:D$20),SUMIFS('base de donnée JCO '!I$173:I$1080,'base de donnée JCO '!F$173:F$1080,I185,'base de donnée JCO '!G$173:G$1080,J185)))</f>
        <v/>
      </c>
      <c r="O185" s="7" t="str">
        <f t="shared" si="8"/>
        <v/>
      </c>
      <c r="P185" s="217"/>
      <c r="Q185" s="23"/>
      <c r="R185" s="23"/>
      <c r="S185" s="23"/>
      <c r="T185" s="23"/>
      <c r="U185" s="23"/>
    </row>
    <row r="186" spans="1:21">
      <c r="A186" s="18"/>
      <c r="B186" s="19"/>
      <c r="C186" s="20"/>
      <c r="D186" s="21"/>
      <c r="E186" s="22"/>
      <c r="F186" s="23"/>
      <c r="G186" s="23"/>
      <c r="H186" s="22"/>
      <c r="I186" s="24"/>
      <c r="J186" s="25"/>
      <c r="K186" s="26"/>
      <c r="L186" s="27"/>
      <c r="M186" s="217"/>
      <c r="N186" s="7" t="str">
        <f>IF(ISBLANK(I186),"",IF(COUNTIF(I186,"*bombe*"),(G186-1)*SUMIF('base de donnée JCO '!C$3:C$10,K186,'base de donnée JCO '!D$3:D$10)+SUMIF(entete,L186,'base de donnée JCO '!D$14:D$20),SUMIFS('base de donnée JCO '!I$173:I$1080,'base de donnée JCO '!F$173:F$1080,I186,'base de donnée JCO '!G$173:G$1080,J186)))</f>
        <v/>
      </c>
      <c r="O186" s="7" t="str">
        <f t="shared" si="8"/>
        <v/>
      </c>
      <c r="P186" s="217"/>
      <c r="Q186" s="23"/>
      <c r="R186" s="23"/>
      <c r="S186" s="23"/>
      <c r="T186" s="23"/>
      <c r="U186" s="23"/>
    </row>
    <row r="187" spans="1:21">
      <c r="A187" s="18"/>
      <c r="B187" s="19"/>
      <c r="C187" s="20"/>
      <c r="D187" s="21"/>
      <c r="E187" s="22"/>
      <c r="F187" s="23"/>
      <c r="G187" s="23"/>
      <c r="H187" s="22"/>
      <c r="I187" s="24"/>
      <c r="J187" s="25"/>
      <c r="K187" s="26"/>
      <c r="L187" s="27"/>
      <c r="M187" s="217"/>
      <c r="N187" s="7" t="str">
        <f>IF(ISBLANK(I187),"",IF(COUNTIF(I187,"*bombe*"),(G187-1)*SUMIF('base de donnée JCO '!C$3:C$10,K187,'base de donnée JCO '!D$3:D$10)+SUMIF(entete,L187,'base de donnée JCO '!D$14:D$20),SUMIFS('base de donnée JCO '!I$173:I$1080,'base de donnée JCO '!F$173:F$1080,I187,'base de donnée JCO '!G$173:G$1080,J187)))</f>
        <v/>
      </c>
      <c r="O187" s="7" t="str">
        <f t="shared" si="8"/>
        <v/>
      </c>
      <c r="P187" s="217"/>
      <c r="Q187" s="23"/>
      <c r="R187" s="23"/>
      <c r="S187" s="23"/>
      <c r="T187" s="23"/>
      <c r="U187" s="23"/>
    </row>
    <row r="188" spans="1:21">
      <c r="A188" s="18"/>
      <c r="B188" s="19"/>
      <c r="C188" s="20"/>
      <c r="D188" s="21"/>
      <c r="E188" s="22"/>
      <c r="F188" s="23"/>
      <c r="G188" s="23"/>
      <c r="H188" s="22"/>
      <c r="I188" s="24"/>
      <c r="J188" s="25"/>
      <c r="K188" s="26"/>
      <c r="L188" s="27"/>
      <c r="M188" s="217"/>
      <c r="N188" s="7" t="str">
        <f>IF(ISBLANK(I188),"",IF(COUNTIF(I188,"*bombe*"),(G188-1)*SUMIF('base de donnée JCO '!C$3:C$10,K188,'base de donnée JCO '!D$3:D$10)+SUMIF(entete,L188,'base de donnée JCO '!D$14:D$20),SUMIFS('base de donnée JCO '!I$173:I$1080,'base de donnée JCO '!F$173:F$1080,I188,'base de donnée JCO '!G$173:G$1080,J188)))</f>
        <v/>
      </c>
      <c r="O188" s="7" t="str">
        <f t="shared" si="8"/>
        <v/>
      </c>
      <c r="P188" s="217"/>
      <c r="Q188" s="23"/>
      <c r="R188" s="23"/>
      <c r="S188" s="23"/>
      <c r="T188" s="23"/>
      <c r="U188" s="23"/>
    </row>
    <row r="189" spans="1:21">
      <c r="A189" s="18"/>
      <c r="B189" s="19"/>
      <c r="C189" s="20"/>
      <c r="D189" s="21"/>
      <c r="E189" s="22"/>
      <c r="F189" s="23"/>
      <c r="G189" s="23"/>
      <c r="H189" s="22"/>
      <c r="I189" s="24"/>
      <c r="J189" s="25"/>
      <c r="K189" s="26"/>
      <c r="L189" s="27"/>
      <c r="M189" s="217"/>
      <c r="N189" s="7" t="str">
        <f>IF(ISBLANK(I189),"",IF(COUNTIF(I189,"*bombe*"),(G189-1)*SUMIF('base de donnée JCO '!C$3:C$10,K189,'base de donnée JCO '!D$3:D$10)+SUMIF(entete,L189,'base de donnée JCO '!D$14:D$20),SUMIFS('base de donnée JCO '!I$173:I$1080,'base de donnée JCO '!F$173:F$1080,I189,'base de donnée JCO '!G$173:G$1080,J189)))</f>
        <v/>
      </c>
      <c r="O189" s="7" t="str">
        <f t="shared" si="8"/>
        <v/>
      </c>
      <c r="P189" s="217"/>
      <c r="Q189" s="23"/>
      <c r="R189" s="23"/>
      <c r="S189" s="23"/>
      <c r="T189" s="23"/>
      <c r="U189" s="23"/>
    </row>
    <row r="190" spans="1:21">
      <c r="A190" s="18"/>
      <c r="B190" s="19"/>
      <c r="C190" s="20"/>
      <c r="D190" s="21"/>
      <c r="E190" s="22"/>
      <c r="F190" s="23"/>
      <c r="G190" s="23"/>
      <c r="H190" s="22"/>
      <c r="I190" s="24"/>
      <c r="J190" s="25"/>
      <c r="K190" s="26"/>
      <c r="L190" s="27"/>
      <c r="M190" s="217"/>
      <c r="N190" s="7" t="str">
        <f>IF(ISBLANK(I190),"",IF(COUNTIF(I190,"*bombe*"),(G190-1)*SUMIF('base de donnée JCO '!C$3:C$10,K190,'base de donnée JCO '!D$3:D$10)+SUMIF(entete,L190,'base de donnée JCO '!D$14:D$20),SUMIFS('base de donnée JCO '!I$173:I$1080,'base de donnée JCO '!F$173:F$1080,I190,'base de donnée JCO '!G$173:G$1080,J190)))</f>
        <v/>
      </c>
      <c r="O190" s="7" t="str">
        <f t="shared" si="8"/>
        <v/>
      </c>
      <c r="P190" s="217"/>
      <c r="Q190" s="23"/>
      <c r="R190" s="23"/>
      <c r="S190" s="23"/>
      <c r="T190" s="23"/>
      <c r="U190" s="23"/>
    </row>
    <row r="191" spans="1:21">
      <c r="A191" s="18"/>
      <c r="B191" s="19"/>
      <c r="C191" s="20"/>
      <c r="D191" s="21"/>
      <c r="E191" s="22"/>
      <c r="F191" s="23"/>
      <c r="G191" s="23"/>
      <c r="H191" s="22"/>
      <c r="I191" s="24"/>
      <c r="J191" s="25"/>
      <c r="K191" s="26"/>
      <c r="L191" s="27"/>
      <c r="M191" s="217"/>
      <c r="N191" s="7" t="str">
        <f>IF(ISBLANK(I191),"",IF(COUNTIF(I191,"*bombe*"),(G191-1)*SUMIF('base de donnée JCO '!C$3:C$10,K191,'base de donnée JCO '!D$3:D$10)+SUMIF(entete,L191,'base de donnée JCO '!D$14:D$20),SUMIFS('base de donnée JCO '!I$173:I$1080,'base de donnée JCO '!F$173:F$1080,I191,'base de donnée JCO '!G$173:G$1080,J191)))</f>
        <v/>
      </c>
      <c r="O191" s="7" t="str">
        <f t="shared" si="8"/>
        <v/>
      </c>
      <c r="P191" s="217"/>
      <c r="Q191" s="23"/>
      <c r="R191" s="23"/>
      <c r="S191" s="23"/>
      <c r="T191" s="23"/>
      <c r="U191" s="23"/>
    </row>
    <row r="192" spans="1:21">
      <c r="A192" s="18"/>
      <c r="B192" s="19"/>
      <c r="C192" s="20"/>
      <c r="D192" s="21"/>
      <c r="E192" s="22"/>
      <c r="F192" s="23"/>
      <c r="G192" s="23"/>
      <c r="H192" s="22"/>
      <c r="I192" s="24"/>
      <c r="J192" s="25"/>
      <c r="K192" s="26"/>
      <c r="L192" s="27"/>
      <c r="M192" s="217"/>
      <c r="N192" s="7" t="str">
        <f>IF(ISBLANK(I192),"",IF(COUNTIF(I192,"*bombe*"),(G192-1)*SUMIF('base de donnée JCO '!C$3:C$10,K192,'base de donnée JCO '!D$3:D$10)+SUMIF(entete,L192,'base de donnée JCO '!D$14:D$20),SUMIFS('base de donnée JCO '!I$173:I$1080,'base de donnée JCO '!F$173:F$1080,I192,'base de donnée JCO '!G$173:G$1080,J192)))</f>
        <v/>
      </c>
      <c r="O192" s="7" t="str">
        <f t="shared" si="8"/>
        <v/>
      </c>
      <c r="P192" s="217"/>
      <c r="Q192" s="23"/>
      <c r="R192" s="23"/>
      <c r="S192" s="23"/>
      <c r="T192" s="23"/>
      <c r="U192" s="23"/>
    </row>
    <row r="193" spans="1:21">
      <c r="A193" s="18"/>
      <c r="B193" s="19"/>
      <c r="C193" s="20"/>
      <c r="D193" s="21"/>
      <c r="E193" s="22"/>
      <c r="F193" s="23"/>
      <c r="G193" s="23"/>
      <c r="H193" s="22"/>
      <c r="I193" s="24"/>
      <c r="J193" s="25"/>
      <c r="K193" s="26"/>
      <c r="L193" s="27"/>
      <c r="M193" s="217"/>
      <c r="N193" s="7" t="str">
        <f>IF(ISBLANK(I193),"",IF(COUNTIF(I193,"*bombe*"),(G193-1)*SUMIF('base de donnée JCO '!C$3:C$10,K193,'base de donnée JCO '!D$3:D$10)+SUMIF(entete,L193,'base de donnée JCO '!D$14:D$20),SUMIFS('base de donnée JCO '!I$173:I$1080,'base de donnée JCO '!F$173:F$1080,I193,'base de donnée JCO '!G$173:G$1080,J193)))</f>
        <v/>
      </c>
      <c r="O193" s="7" t="str">
        <f t="shared" si="8"/>
        <v/>
      </c>
      <c r="P193" s="217"/>
      <c r="Q193" s="23"/>
      <c r="R193" s="23"/>
      <c r="S193" s="23"/>
      <c r="T193" s="23"/>
      <c r="U193" s="23"/>
    </row>
    <row r="194" spans="1:21">
      <c r="A194" s="18"/>
      <c r="B194" s="19"/>
      <c r="C194" s="20"/>
      <c r="D194" s="21"/>
      <c r="E194" s="22"/>
      <c r="F194" s="23"/>
      <c r="G194" s="23"/>
      <c r="H194" s="22"/>
      <c r="I194" s="24"/>
      <c r="J194" s="25"/>
      <c r="K194" s="26"/>
      <c r="L194" s="27"/>
      <c r="M194" s="217"/>
      <c r="N194" s="7" t="str">
        <f>IF(ISBLANK(I194),"",IF(COUNTIF(I194,"*bombe*"),(G194-1)*SUMIF('base de donnée JCO '!C$3:C$10,K194,'base de donnée JCO '!D$3:D$10)+SUMIF(entete,L194,'base de donnée JCO '!D$14:D$20),SUMIFS('base de donnée JCO '!I$173:I$1080,'base de donnée JCO '!F$173:F$1080,I194,'base de donnée JCO '!G$173:G$1080,J194)))</f>
        <v/>
      </c>
      <c r="O194" s="7" t="str">
        <f t="shared" si="8"/>
        <v/>
      </c>
      <c r="P194" s="217"/>
      <c r="Q194" s="23"/>
      <c r="R194" s="23"/>
      <c r="S194" s="23"/>
      <c r="T194" s="23"/>
      <c r="U194" s="23"/>
    </row>
    <row r="195" spans="1:21">
      <c r="A195" s="18"/>
      <c r="B195" s="19"/>
      <c r="C195" s="20"/>
      <c r="D195" s="21"/>
      <c r="E195" s="22"/>
      <c r="F195" s="23"/>
      <c r="G195" s="23"/>
      <c r="H195" s="22"/>
      <c r="I195" s="24"/>
      <c r="J195" s="25"/>
      <c r="K195" s="26"/>
      <c r="L195" s="27"/>
      <c r="M195" s="217"/>
      <c r="N195" s="7" t="str">
        <f>IF(ISBLANK(I195),"",IF(COUNTIF(I195,"*bombe*"),(G195-1)*SUMIF('base de donnée JCO '!C$3:C$10,K195,'base de donnée JCO '!D$3:D$10)+SUMIF(entete,L195,'base de donnée JCO '!D$14:D$20),SUMIFS('base de donnée JCO '!I$173:I$1080,'base de donnée JCO '!F$173:F$1080,I195,'base de donnée JCO '!G$173:G$1080,J195)))</f>
        <v/>
      </c>
      <c r="O195" s="7" t="str">
        <f t="shared" si="8"/>
        <v/>
      </c>
      <c r="P195" s="217"/>
      <c r="Q195" s="23"/>
      <c r="R195" s="23"/>
      <c r="S195" s="23"/>
      <c r="T195" s="23"/>
      <c r="U195" s="23"/>
    </row>
    <row r="196" spans="1:21">
      <c r="A196" s="18"/>
      <c r="B196" s="19"/>
      <c r="C196" s="20"/>
      <c r="D196" s="21"/>
      <c r="E196" s="22"/>
      <c r="F196" s="23"/>
      <c r="G196" s="23"/>
      <c r="H196" s="22"/>
      <c r="I196" s="24"/>
      <c r="J196" s="25"/>
      <c r="K196" s="26"/>
      <c r="L196" s="27"/>
      <c r="M196" s="217"/>
      <c r="N196" s="7" t="str">
        <f>IF(ISBLANK(I196),"",IF(COUNTIF(I196,"*bombe*"),(G196-1)*SUMIF('base de donnée JCO '!C$3:C$10,K196,'base de donnée JCO '!D$3:D$10)+SUMIF(entete,L196,'base de donnée JCO '!D$14:D$20),SUMIFS('base de donnée JCO '!I$173:I$1080,'base de donnée JCO '!F$173:F$1080,I196,'base de donnée JCO '!G$173:G$1080,J196)))</f>
        <v/>
      </c>
      <c r="O196" s="7" t="str">
        <f t="shared" si="8"/>
        <v/>
      </c>
      <c r="P196" s="217"/>
      <c r="Q196" s="23"/>
      <c r="R196" s="23"/>
      <c r="S196" s="23"/>
      <c r="T196" s="23"/>
      <c r="U196" s="23"/>
    </row>
    <row r="197" spans="1:21">
      <c r="A197" s="18"/>
      <c r="B197" s="19"/>
      <c r="C197" s="20"/>
      <c r="D197" s="21"/>
      <c r="E197" s="22"/>
      <c r="F197" s="23"/>
      <c r="G197" s="23"/>
      <c r="H197" s="22"/>
      <c r="I197" s="24"/>
      <c r="J197" s="25"/>
      <c r="K197" s="26"/>
      <c r="L197" s="27"/>
      <c r="M197" s="217"/>
      <c r="N197" s="7" t="str">
        <f>IF(ISBLANK(I197),"",IF(COUNTIF(I197,"*bombe*"),(G197-1)*SUMIF('base de donnée JCO '!C$3:C$10,K197,'base de donnée JCO '!D$3:D$10)+SUMIF(entete,L197,'base de donnée JCO '!D$14:D$20),SUMIFS('base de donnée JCO '!I$173:I$1080,'base de donnée JCO '!F$173:F$1080,I197,'base de donnée JCO '!G$173:G$1080,J197)))</f>
        <v/>
      </c>
      <c r="O197" s="7" t="str">
        <f t="shared" si="8"/>
        <v/>
      </c>
      <c r="P197" s="217"/>
      <c r="Q197" s="23"/>
      <c r="R197" s="23"/>
      <c r="S197" s="23"/>
      <c r="T197" s="23"/>
      <c r="U197" s="23"/>
    </row>
    <row r="198" spans="1:21">
      <c r="A198" s="18"/>
      <c r="B198" s="19"/>
      <c r="C198" s="20"/>
      <c r="D198" s="21"/>
      <c r="E198" s="22"/>
      <c r="F198" s="23"/>
      <c r="G198" s="23"/>
      <c r="H198" s="22"/>
      <c r="I198" s="24"/>
      <c r="J198" s="25"/>
      <c r="K198" s="26"/>
      <c r="L198" s="27"/>
      <c r="M198" s="217"/>
      <c r="N198" s="7" t="str">
        <f>IF(ISBLANK(I198),"",IF(COUNTIF(I198,"*bombe*"),(G198-1)*SUMIF('base de donnée JCO '!C$3:C$10,K198,'base de donnée JCO '!D$3:D$10)+SUMIF(entete,L198,'base de donnée JCO '!D$14:D$20),SUMIFS('base de donnée JCO '!I$173:I$1080,'base de donnée JCO '!F$173:F$1080,I198,'base de donnée JCO '!G$173:G$1080,J198)))</f>
        <v/>
      </c>
      <c r="O198" s="7" t="str">
        <f t="shared" si="8"/>
        <v/>
      </c>
      <c r="P198" s="217"/>
      <c r="Q198" s="23"/>
      <c r="R198" s="23"/>
      <c r="S198" s="23"/>
      <c r="T198" s="23"/>
      <c r="U198" s="23"/>
    </row>
    <row r="199" spans="1:21">
      <c r="A199" s="18"/>
      <c r="B199" s="19"/>
      <c r="C199" s="20"/>
      <c r="D199" s="21"/>
      <c r="E199" s="22"/>
      <c r="F199" s="23"/>
      <c r="G199" s="23"/>
      <c r="H199" s="22"/>
      <c r="I199" s="24"/>
      <c r="J199" s="25"/>
      <c r="K199" s="26"/>
      <c r="L199" s="27"/>
      <c r="M199" s="217"/>
      <c r="N199" s="7" t="str">
        <f>IF(ISBLANK(I199),"",IF(COUNTIF(I199,"*bombe*"),(G199-1)*SUMIF('base de donnée JCO '!C$3:C$10,K199,'base de donnée JCO '!D$3:D$10)+SUMIF(entete,L199,'base de donnée JCO '!D$14:D$20),SUMIFS('base de donnée JCO '!I$173:I$1080,'base de donnée JCO '!F$173:F$1080,I199,'base de donnée JCO '!G$173:G$1080,J199)))</f>
        <v/>
      </c>
      <c r="O199" s="7" t="str">
        <f t="shared" si="8"/>
        <v/>
      </c>
      <c r="P199" s="217"/>
      <c r="Q199" s="23"/>
      <c r="R199" s="23"/>
      <c r="S199" s="23"/>
      <c r="T199" s="23"/>
      <c r="U199" s="23"/>
    </row>
    <row r="200" spans="1:21">
      <c r="A200" s="18"/>
      <c r="B200" s="19"/>
      <c r="C200" s="20"/>
      <c r="D200" s="21"/>
      <c r="E200" s="22"/>
      <c r="F200" s="23"/>
      <c r="G200" s="23"/>
      <c r="H200" s="22"/>
      <c r="I200" s="24"/>
      <c r="J200" s="25"/>
      <c r="K200" s="26"/>
      <c r="L200" s="27"/>
      <c r="M200" s="217"/>
      <c r="N200" s="7" t="str">
        <f>IF(ISBLANK(I200),"",IF(COUNTIF(I200,"*bombe*"),(G200-1)*SUMIF('base de donnée JCO '!C$3:C$10,K200,'base de donnée JCO '!D$3:D$10)+SUMIF(entete,L200,'base de donnée JCO '!D$14:D$20),SUMIFS('base de donnée JCO '!I$173:I$1080,'base de donnée JCO '!F$173:F$1080,I200,'base de donnée JCO '!G$173:G$1080,J200)))</f>
        <v/>
      </c>
      <c r="O200" s="7" t="str">
        <f t="shared" si="8"/>
        <v/>
      </c>
      <c r="P200" s="217"/>
      <c r="Q200" s="23"/>
      <c r="R200" s="23"/>
      <c r="S200" s="23"/>
      <c r="T200" s="23"/>
      <c r="U200" s="23"/>
    </row>
    <row r="201" spans="1:21">
      <c r="A201" s="18"/>
      <c r="B201" s="19"/>
      <c r="C201" s="20"/>
      <c r="D201" s="21"/>
      <c r="E201" s="22"/>
      <c r="F201" s="23"/>
      <c r="G201" s="23"/>
      <c r="H201" s="22"/>
      <c r="I201" s="24"/>
      <c r="J201" s="25"/>
      <c r="K201" s="26"/>
      <c r="L201" s="27"/>
      <c r="M201" s="217"/>
      <c r="N201" s="7" t="str">
        <f>IF(ISBLANK(I201),"",IF(COUNTIF(I201,"*bombe*"),(G201-1)*SUMIF('base de donnée JCO '!C$3:C$10,K201,'base de donnée JCO '!D$3:D$10)+SUMIF(entete,L201,'base de donnée JCO '!D$14:D$20),SUMIFS('base de donnée JCO '!I$173:I$1080,'base de donnée JCO '!F$173:F$1080,I201,'base de donnée JCO '!G$173:G$1080,J201)))</f>
        <v/>
      </c>
      <c r="O201" s="7" t="str">
        <f t="shared" si="8"/>
        <v/>
      </c>
      <c r="P201" s="217"/>
      <c r="Q201" s="23"/>
      <c r="R201" s="23"/>
      <c r="S201" s="23"/>
      <c r="T201" s="23"/>
      <c r="U201" s="23"/>
    </row>
    <row r="202" spans="1:21">
      <c r="A202" s="18"/>
      <c r="B202" s="19"/>
      <c r="C202" s="20"/>
      <c r="D202" s="21"/>
      <c r="E202" s="22"/>
      <c r="F202" s="23"/>
      <c r="G202" s="23"/>
      <c r="H202" s="22"/>
      <c r="I202" s="24"/>
      <c r="J202" s="25"/>
      <c r="K202" s="26"/>
      <c r="L202" s="27"/>
      <c r="M202" s="217"/>
      <c r="N202" s="7" t="str">
        <f>IF(ISBLANK(I202),"",IF(COUNTIF(I202,"*bombe*"),(G202-1)*SUMIF('base de donnée JCO '!C$3:C$10,K202,'base de donnée JCO '!D$3:D$10)+SUMIF(entete,L202,'base de donnée JCO '!D$14:D$20),SUMIFS('base de donnée JCO '!I$173:I$1080,'base de donnée JCO '!F$173:F$1080,I202,'base de donnée JCO '!G$173:G$1080,J202)))</f>
        <v/>
      </c>
      <c r="O202" s="7" t="str">
        <f t="shared" si="8"/>
        <v/>
      </c>
      <c r="P202" s="217"/>
      <c r="Q202" s="23"/>
      <c r="R202" s="23"/>
      <c r="S202" s="23"/>
      <c r="T202" s="23"/>
      <c r="U202" s="23"/>
    </row>
    <row r="203" spans="1:21">
      <c r="A203" s="18"/>
      <c r="B203" s="19"/>
      <c r="C203" s="20"/>
      <c r="D203" s="21"/>
      <c r="E203" s="22"/>
      <c r="F203" s="23"/>
      <c r="G203" s="23"/>
      <c r="H203" s="22"/>
      <c r="I203" s="24"/>
      <c r="J203" s="25"/>
      <c r="K203" s="26"/>
      <c r="L203" s="27"/>
      <c r="M203" s="217"/>
      <c r="N203" s="7" t="str">
        <f>IF(ISBLANK(I203),"",IF(COUNTIF(I203,"*bombe*"),(G203-1)*SUMIF('base de donnée JCO '!C$3:C$10,K203,'base de donnée JCO '!D$3:D$10)+SUMIF(entete,L203,'base de donnée JCO '!D$14:D$20),SUMIFS('base de donnée JCO '!I$173:I$1080,'base de donnée JCO '!F$173:F$1080,I203,'base de donnée JCO '!G$173:G$1080,J203)))</f>
        <v/>
      </c>
      <c r="O203" s="7" t="str">
        <f t="shared" si="8"/>
        <v/>
      </c>
      <c r="P203" s="217"/>
      <c r="Q203" s="23"/>
      <c r="R203" s="23"/>
      <c r="S203" s="23"/>
      <c r="T203" s="23"/>
      <c r="U203" s="23"/>
    </row>
    <row r="204" spans="1:21">
      <c r="A204" s="18"/>
      <c r="B204" s="19"/>
      <c r="C204" s="20"/>
      <c r="D204" s="21"/>
      <c r="E204" s="22"/>
      <c r="F204" s="23"/>
      <c r="G204" s="23"/>
      <c r="H204" s="22"/>
      <c r="I204" s="24"/>
      <c r="J204" s="25"/>
      <c r="K204" s="26"/>
      <c r="L204" s="27"/>
      <c r="M204" s="217"/>
      <c r="N204" s="7" t="str">
        <f>IF(ISBLANK(I204),"",IF(COUNTIF(I204,"*bombe*"),(G204-1)*SUMIF('base de donnée JCO '!C$3:C$10,K204,'base de donnée JCO '!D$3:D$10)+SUMIF(entete,L204,'base de donnée JCO '!D$14:D$20),SUMIFS('base de donnée JCO '!I$173:I$1080,'base de donnée JCO '!F$173:F$1080,I204,'base de donnée JCO '!G$173:G$1080,J204)))</f>
        <v/>
      </c>
      <c r="O204" s="7" t="str">
        <f t="shared" si="8"/>
        <v/>
      </c>
      <c r="P204" s="217"/>
      <c r="Q204" s="23"/>
      <c r="R204" s="23"/>
      <c r="S204" s="23"/>
      <c r="T204" s="23"/>
      <c r="U204" s="23"/>
    </row>
    <row r="205" spans="1:21">
      <c r="A205" s="18"/>
      <c r="B205" s="19"/>
      <c r="C205" s="20"/>
      <c r="D205" s="21"/>
      <c r="E205" s="22"/>
      <c r="F205" s="23"/>
      <c r="G205" s="23"/>
      <c r="H205" s="22"/>
      <c r="I205" s="24"/>
      <c r="J205" s="25"/>
      <c r="K205" s="26"/>
      <c r="L205" s="27"/>
      <c r="M205" s="217"/>
      <c r="N205" s="7" t="str">
        <f>IF(ISBLANK(I205),"",IF(COUNTIF(I205,"*bombe*"),(G205-1)*SUMIF('base de donnée JCO '!C$3:C$10,K205,'base de donnée JCO '!D$3:D$10)+SUMIF(entete,L205,'base de donnée JCO '!D$14:D$20),SUMIFS('base de donnée JCO '!I$173:I$1080,'base de donnée JCO '!F$173:F$1080,I205,'base de donnée JCO '!G$173:G$1080,J205)))</f>
        <v/>
      </c>
      <c r="O205" s="7" t="str">
        <f t="shared" si="8"/>
        <v/>
      </c>
      <c r="P205" s="217"/>
      <c r="Q205" s="23"/>
      <c r="R205" s="23"/>
      <c r="S205" s="23"/>
      <c r="T205" s="23"/>
      <c r="U205" s="23"/>
    </row>
    <row r="206" spans="1:21">
      <c r="A206" s="18"/>
      <c r="B206" s="19"/>
      <c r="C206" s="20"/>
      <c r="D206" s="21"/>
      <c r="E206" s="22"/>
      <c r="F206" s="23"/>
      <c r="G206" s="23"/>
      <c r="H206" s="22"/>
      <c r="I206" s="24"/>
      <c r="J206" s="25"/>
      <c r="K206" s="26"/>
      <c r="L206" s="27"/>
      <c r="M206" s="217"/>
      <c r="N206" s="7" t="str">
        <f>IF(ISBLANK(I206),"",IF(COUNTIF(I206,"*bombe*"),(G206-1)*SUMIF('base de donnée JCO '!C$3:C$10,K206,'base de donnée JCO '!D$3:D$10)+SUMIF(entete,L206,'base de donnée JCO '!D$14:D$20),SUMIFS('base de donnée JCO '!I$173:I$1080,'base de donnée JCO '!F$173:F$1080,I206,'base de donnée JCO '!G$173:G$1080,J206)))</f>
        <v/>
      </c>
      <c r="O206" s="7" t="str">
        <f t="shared" si="8"/>
        <v/>
      </c>
      <c r="P206" s="217"/>
      <c r="Q206" s="23"/>
      <c r="R206" s="23"/>
      <c r="S206" s="23"/>
      <c r="T206" s="23"/>
      <c r="U206" s="23"/>
    </row>
    <row r="207" spans="1:21">
      <c r="A207" s="18"/>
      <c r="B207" s="19"/>
      <c r="C207" s="20"/>
      <c r="D207" s="21"/>
      <c r="E207" s="22"/>
      <c r="F207" s="23"/>
      <c r="G207" s="23"/>
      <c r="H207" s="22"/>
      <c r="I207" s="24"/>
      <c r="J207" s="25"/>
      <c r="K207" s="26"/>
      <c r="L207" s="27"/>
      <c r="M207" s="217"/>
      <c r="N207" s="7" t="str">
        <f>IF(ISBLANK(I207),"",IF(COUNTIF(I207,"*bombe*"),(G207-1)*SUMIF('base de donnée JCO '!C$3:C$10,K207,'base de donnée JCO '!D$3:D$10)+SUMIF(entete,L207,'base de donnée JCO '!D$14:D$20),SUMIFS('base de donnée JCO '!I$173:I$1080,'base de donnée JCO '!F$173:F$1080,I207,'base de donnée JCO '!G$173:G$1080,J207)))</f>
        <v/>
      </c>
      <c r="O207" s="7" t="str">
        <f t="shared" si="8"/>
        <v/>
      </c>
      <c r="P207" s="217"/>
      <c r="Q207" s="23"/>
      <c r="R207" s="23"/>
      <c r="S207" s="23"/>
      <c r="T207" s="23"/>
      <c r="U207" s="23"/>
    </row>
    <row r="208" spans="1:21">
      <c r="A208" s="18"/>
      <c r="B208" s="19"/>
      <c r="C208" s="20"/>
      <c r="D208" s="21"/>
      <c r="E208" s="22"/>
      <c r="F208" s="23"/>
      <c r="G208" s="23"/>
      <c r="H208" s="22"/>
      <c r="I208" s="24"/>
      <c r="J208" s="25"/>
      <c r="K208" s="26"/>
      <c r="L208" s="27"/>
      <c r="M208" s="217"/>
      <c r="N208" s="7" t="str">
        <f>IF(ISBLANK(I208),"",IF(COUNTIF(I208,"*bombe*"),(G208-1)*SUMIF('base de donnée JCO '!C$3:C$10,K208,'base de donnée JCO '!D$3:D$10)+SUMIF(entete,L208,'base de donnée JCO '!D$14:D$20),SUMIFS('base de donnée JCO '!I$173:I$1080,'base de donnée JCO '!F$173:F$1080,I208,'base de donnée JCO '!G$173:G$1080,J208)))</f>
        <v/>
      </c>
      <c r="O208" s="7" t="str">
        <f t="shared" si="8"/>
        <v/>
      </c>
      <c r="P208" s="217"/>
      <c r="Q208" s="23"/>
      <c r="R208" s="23"/>
      <c r="S208" s="23"/>
      <c r="T208" s="23"/>
      <c r="U208" s="23"/>
    </row>
    <row r="209" spans="1:21">
      <c r="A209" s="18"/>
      <c r="B209" s="19"/>
      <c r="C209" s="20"/>
      <c r="D209" s="21"/>
      <c r="E209" s="22"/>
      <c r="F209" s="23"/>
      <c r="G209" s="23"/>
      <c r="H209" s="22"/>
      <c r="I209" s="24"/>
      <c r="J209" s="25"/>
      <c r="K209" s="26"/>
      <c r="L209" s="27"/>
      <c r="M209" s="217"/>
      <c r="N209" s="7" t="str">
        <f>IF(ISBLANK(I209),"",IF(COUNTIF(I209,"*bombe*"),(G209-1)*SUMIF('base de donnée JCO '!C$3:C$10,K209,'base de donnée JCO '!D$3:D$10)+SUMIF(entete,L209,'base de donnée JCO '!D$14:D$20),SUMIFS('base de donnée JCO '!I$173:I$1080,'base de donnée JCO '!F$173:F$1080,I209,'base de donnée JCO '!G$173:G$1080,J209)))</f>
        <v/>
      </c>
      <c r="O209" s="7" t="str">
        <f t="shared" si="8"/>
        <v/>
      </c>
      <c r="P209" s="217"/>
      <c r="Q209" s="23"/>
      <c r="R209" s="23"/>
      <c r="S209" s="23"/>
      <c r="T209" s="23"/>
      <c r="U209" s="23"/>
    </row>
    <row r="210" spans="1:21">
      <c r="A210" s="18"/>
      <c r="B210" s="19"/>
      <c r="C210" s="20"/>
      <c r="D210" s="21"/>
      <c r="E210" s="22"/>
      <c r="F210" s="23"/>
      <c r="G210" s="23"/>
      <c r="H210" s="22"/>
      <c r="I210" s="24"/>
      <c r="J210" s="25"/>
      <c r="K210" s="26"/>
      <c r="L210" s="27"/>
      <c r="M210" s="217"/>
      <c r="N210" s="7" t="str">
        <f>IF(ISBLANK(I210),"",IF(COUNTIF(I210,"*bombe*"),(G210-1)*SUMIF('base de donnée JCO '!C$3:C$10,K210,'base de donnée JCO '!D$3:D$10)+SUMIF(entete,L210,'base de donnée JCO '!D$14:D$20),SUMIFS('base de donnée JCO '!I$173:I$1080,'base de donnée JCO '!F$173:F$1080,I210,'base de donnée JCO '!G$173:G$1080,J210)))</f>
        <v/>
      </c>
      <c r="O210" s="7" t="str">
        <f t="shared" si="8"/>
        <v/>
      </c>
      <c r="P210" s="217"/>
      <c r="Q210" s="23"/>
      <c r="R210" s="23"/>
      <c r="S210" s="23"/>
      <c r="T210" s="23"/>
      <c r="U210" s="23"/>
    </row>
    <row r="211" spans="1:21">
      <c r="A211" s="18"/>
      <c r="B211" s="19"/>
      <c r="C211" s="20"/>
      <c r="D211" s="21"/>
      <c r="E211" s="22"/>
      <c r="F211" s="23"/>
      <c r="G211" s="23"/>
      <c r="H211" s="22"/>
      <c r="I211" s="24"/>
      <c r="J211" s="25"/>
      <c r="K211" s="26"/>
      <c r="L211" s="27"/>
      <c r="M211" s="217"/>
      <c r="N211" s="7" t="str">
        <f>IF(ISBLANK(I211),"",IF(COUNTIF(I211,"*bombe*"),(G211-1)*SUMIF('base de donnée JCO '!C$3:C$10,K211,'base de donnée JCO '!D$3:D$10)+SUMIF(entete,L211,'base de donnée JCO '!D$14:D$20),SUMIFS('base de donnée JCO '!I$173:I$1080,'base de donnée JCO '!F$173:F$1080,I211,'base de donnée JCO '!G$173:G$1080,J211)))</f>
        <v/>
      </c>
      <c r="O211" s="7" t="str">
        <f t="shared" si="8"/>
        <v/>
      </c>
      <c r="P211" s="217"/>
      <c r="Q211" s="23"/>
      <c r="R211" s="23"/>
      <c r="S211" s="23"/>
      <c r="T211" s="23"/>
      <c r="U211" s="23"/>
    </row>
    <row r="212" spans="1:21">
      <c r="A212" s="18"/>
      <c r="B212" s="19"/>
      <c r="C212" s="20"/>
      <c r="D212" s="21"/>
      <c r="E212" s="22"/>
      <c r="F212" s="23"/>
      <c r="G212" s="23"/>
      <c r="H212" s="22"/>
      <c r="I212" s="24"/>
      <c r="J212" s="25"/>
      <c r="K212" s="26"/>
      <c r="L212" s="27"/>
      <c r="M212" s="217"/>
      <c r="N212" s="7" t="str">
        <f>IF(ISBLANK(I212),"",IF(COUNTIF(I212,"*bombe*"),(G212-1)*SUMIF('base de donnée JCO '!C$3:C$10,K212,'base de donnée JCO '!D$3:D$10)+SUMIF(entete,L212,'base de donnée JCO '!D$14:D$20),SUMIFS('base de donnée JCO '!I$173:I$1080,'base de donnée JCO '!F$173:F$1080,I212,'base de donnée JCO '!G$173:G$1080,J212)))</f>
        <v/>
      </c>
      <c r="O212" s="7" t="str">
        <f t="shared" si="8"/>
        <v/>
      </c>
      <c r="P212" s="217"/>
      <c r="Q212" s="23"/>
      <c r="R212" s="23"/>
      <c r="S212" s="23"/>
      <c r="T212" s="23"/>
      <c r="U212" s="23"/>
    </row>
    <row r="213" spans="1:21">
      <c r="A213" s="18"/>
      <c r="B213" s="19"/>
      <c r="C213" s="20"/>
      <c r="D213" s="21"/>
      <c r="E213" s="22"/>
      <c r="F213" s="23"/>
      <c r="G213" s="23"/>
      <c r="H213" s="22"/>
      <c r="I213" s="24"/>
      <c r="J213" s="25"/>
      <c r="K213" s="26"/>
      <c r="L213" s="27"/>
      <c r="M213" s="217"/>
      <c r="N213" s="7" t="str">
        <f>IF(ISBLANK(I213),"",IF(COUNTIF(I213,"*bombe*"),(G213-1)*SUMIF('base de donnée JCO '!C$3:C$10,K213,'base de donnée JCO '!D$3:D$10)+SUMIF(entete,L213,'base de donnée JCO '!D$14:D$20),SUMIFS('base de donnée JCO '!I$173:I$1080,'base de donnée JCO '!F$173:F$1080,I213,'base de donnée JCO '!G$173:G$1080,J213)))</f>
        <v/>
      </c>
      <c r="O213" s="7" t="str">
        <f t="shared" si="8"/>
        <v/>
      </c>
      <c r="P213" s="217"/>
      <c r="Q213" s="23"/>
      <c r="R213" s="23"/>
      <c r="S213" s="23"/>
      <c r="T213" s="23"/>
      <c r="U213" s="23"/>
    </row>
    <row r="214" spans="1:21">
      <c r="A214" s="18"/>
      <c r="B214" s="19"/>
      <c r="C214" s="20"/>
      <c r="D214" s="21"/>
      <c r="E214" s="22"/>
      <c r="F214" s="23"/>
      <c r="G214" s="23"/>
      <c r="H214" s="22"/>
      <c r="I214" s="24"/>
      <c r="J214" s="25"/>
      <c r="K214" s="26"/>
      <c r="L214" s="27"/>
      <c r="M214" s="217"/>
      <c r="N214" s="7" t="str">
        <f>IF(ISBLANK(I214),"",IF(COUNTIF(I214,"*bombe*"),(G214-1)*SUMIF('base de donnée JCO '!C$3:C$10,K214,'base de donnée JCO '!D$3:D$10)+SUMIF(entete,L214,'base de donnée JCO '!D$14:D$20),SUMIFS('base de donnée JCO '!I$173:I$1080,'base de donnée JCO '!F$173:F$1080,I214,'base de donnée JCO '!G$173:G$1080,J214)))</f>
        <v/>
      </c>
      <c r="O214" s="7" t="str">
        <f t="shared" si="8"/>
        <v/>
      </c>
      <c r="P214" s="217"/>
      <c r="Q214" s="23"/>
      <c r="R214" s="23"/>
      <c r="S214" s="23"/>
      <c r="T214" s="23"/>
      <c r="U214" s="23"/>
    </row>
    <row r="215" spans="1:21">
      <c r="A215" s="18"/>
      <c r="B215" s="19"/>
      <c r="C215" s="20"/>
      <c r="D215" s="21"/>
      <c r="E215" s="22"/>
      <c r="F215" s="23"/>
      <c r="G215" s="23"/>
      <c r="H215" s="22"/>
      <c r="I215" s="24"/>
      <c r="J215" s="25"/>
      <c r="K215" s="26"/>
      <c r="L215" s="27"/>
      <c r="M215" s="217"/>
      <c r="N215" s="7" t="str">
        <f>IF(ISBLANK(I215),"",IF(COUNTIF(I215,"*bombe*"),(G215-1)*SUMIF('base de donnée JCO '!C$3:C$10,K215,'base de donnée JCO '!D$3:D$10)+SUMIF(entete,L215,'base de donnée JCO '!D$14:D$20),SUMIFS('base de donnée JCO '!I$173:I$1080,'base de donnée JCO '!F$173:F$1080,I215,'base de donnée JCO '!G$173:G$1080,J215)))</f>
        <v/>
      </c>
      <c r="O215" s="7" t="str">
        <f t="shared" si="8"/>
        <v/>
      </c>
      <c r="P215" s="217"/>
      <c r="Q215" s="23"/>
      <c r="R215" s="23"/>
      <c r="S215" s="23"/>
      <c r="T215" s="23"/>
      <c r="U215" s="23"/>
    </row>
    <row r="216" spans="1:21">
      <c r="A216" s="18"/>
      <c r="B216" s="19"/>
      <c r="C216" s="20"/>
      <c r="D216" s="21"/>
      <c r="E216" s="22"/>
      <c r="F216" s="23"/>
      <c r="G216" s="23"/>
      <c r="H216" s="22"/>
      <c r="I216" s="24"/>
      <c r="J216" s="25"/>
      <c r="K216" s="26"/>
      <c r="L216" s="27"/>
      <c r="M216" s="217"/>
      <c r="N216" s="7" t="str">
        <f>IF(ISBLANK(I216),"",IF(COUNTIF(I216,"*bombe*"),(G216-1)*SUMIF('base de donnée JCO '!C$3:C$10,K216,'base de donnée JCO '!D$3:D$10)+SUMIF(entete,L216,'base de donnée JCO '!D$14:D$20),SUMIFS('base de donnée JCO '!I$173:I$1080,'base de donnée JCO '!F$173:F$1080,I216,'base de donnée JCO '!G$173:G$1080,J216)))</f>
        <v/>
      </c>
      <c r="O216" s="7" t="str">
        <f t="shared" si="8"/>
        <v/>
      </c>
      <c r="P216" s="217"/>
      <c r="Q216" s="23"/>
      <c r="R216" s="23"/>
      <c r="S216" s="23"/>
      <c r="T216" s="23"/>
      <c r="U216" s="23"/>
    </row>
    <row r="217" spans="1:21">
      <c r="A217" s="18"/>
      <c r="B217" s="19"/>
      <c r="C217" s="20"/>
      <c r="D217" s="21"/>
      <c r="E217" s="22"/>
      <c r="F217" s="23"/>
      <c r="G217" s="23"/>
      <c r="H217" s="22"/>
      <c r="I217" s="24"/>
      <c r="J217" s="25"/>
      <c r="K217" s="26"/>
      <c r="L217" s="27"/>
      <c r="M217" s="217"/>
      <c r="N217" s="7" t="str">
        <f>IF(ISBLANK(I217),"",IF(COUNTIF(I217,"*bombe*"),(G217-1)*SUMIF('base de donnée JCO '!C$3:C$10,K217,'base de donnée JCO '!D$3:D$10)+SUMIF(entete,L217,'base de donnée JCO '!D$14:D$20),SUMIFS('base de donnée JCO '!I$173:I$1080,'base de donnée JCO '!F$173:F$1080,I217,'base de donnée JCO '!G$173:G$1080,J217)))</f>
        <v/>
      </c>
      <c r="O217" s="7" t="str">
        <f t="shared" si="8"/>
        <v/>
      </c>
      <c r="P217" s="217"/>
      <c r="Q217" s="23"/>
      <c r="R217" s="23"/>
      <c r="S217" s="23"/>
      <c r="T217" s="23"/>
      <c r="U217" s="23"/>
    </row>
    <row r="218" spans="1:21">
      <c r="A218" s="18"/>
      <c r="B218" s="19"/>
      <c r="C218" s="20"/>
      <c r="D218" s="21"/>
      <c r="E218" s="22"/>
      <c r="F218" s="23"/>
      <c r="G218" s="23"/>
      <c r="H218" s="22"/>
      <c r="I218" s="24"/>
      <c r="J218" s="25"/>
      <c r="K218" s="26"/>
      <c r="L218" s="27"/>
      <c r="M218" s="217"/>
      <c r="N218" s="7" t="str">
        <f>IF(ISBLANK(I218),"",IF(COUNTIF(I218,"*bombe*"),(G218-1)*SUMIF('base de donnée JCO '!C$3:C$10,K218,'base de donnée JCO '!D$3:D$10)+SUMIF(entete,L218,'base de donnée JCO '!D$14:D$20),SUMIFS('base de donnée JCO '!I$173:I$1080,'base de donnée JCO '!F$173:F$1080,I218,'base de donnée JCO '!G$173:G$1080,J218)))</f>
        <v/>
      </c>
      <c r="O218" s="7" t="str">
        <f t="shared" si="8"/>
        <v/>
      </c>
      <c r="P218" s="217"/>
      <c r="Q218" s="23"/>
      <c r="R218" s="23"/>
      <c r="S218" s="23"/>
      <c r="T218" s="23"/>
      <c r="U218" s="23"/>
    </row>
    <row r="219" spans="1:21">
      <c r="A219" s="18"/>
      <c r="B219" s="19"/>
      <c r="C219" s="20"/>
      <c r="D219" s="21"/>
      <c r="E219" s="22"/>
      <c r="F219" s="23"/>
      <c r="G219" s="23"/>
      <c r="H219" s="22"/>
      <c r="I219" s="24"/>
      <c r="J219" s="25"/>
      <c r="K219" s="26"/>
      <c r="L219" s="27"/>
      <c r="M219" s="217"/>
      <c r="N219" s="7" t="str">
        <f>IF(ISBLANK(I219),"",IF(COUNTIF(I219,"*bombe*"),(G219-1)*SUMIF('base de donnée JCO '!C$3:C$10,K219,'base de donnée JCO '!D$3:D$10)+SUMIF(entete,L219,'base de donnée JCO '!D$14:D$20),SUMIFS('base de donnée JCO '!I$173:I$1080,'base de donnée JCO '!F$173:F$1080,I219,'base de donnée JCO '!G$173:G$1080,J219)))</f>
        <v/>
      </c>
      <c r="O219" s="7" t="str">
        <f t="shared" si="8"/>
        <v/>
      </c>
      <c r="P219" s="217"/>
      <c r="Q219" s="23"/>
      <c r="R219" s="23"/>
      <c r="S219" s="23"/>
      <c r="T219" s="23"/>
      <c r="U219" s="23"/>
    </row>
    <row r="220" spans="1:21">
      <c r="A220" s="18"/>
      <c r="B220" s="19"/>
      <c r="C220" s="20"/>
      <c r="D220" s="21"/>
      <c r="E220" s="22"/>
      <c r="F220" s="23"/>
      <c r="G220" s="23"/>
      <c r="H220" s="22"/>
      <c r="I220" s="24"/>
      <c r="J220" s="25"/>
      <c r="K220" s="26"/>
      <c r="L220" s="27"/>
      <c r="M220" s="217"/>
      <c r="N220" s="7" t="str">
        <f>IF(ISBLANK(I220),"",IF(COUNTIF(I220,"*bombe*"),(G220-1)*SUMIF('base de donnée JCO '!C$3:C$10,K220,'base de donnée JCO '!D$3:D$10)+SUMIF(entete,L220,'base de donnée JCO '!D$14:D$20),SUMIFS('base de donnée JCO '!I$173:I$1080,'base de donnée JCO '!F$173:F$1080,I220,'base de donnée JCO '!G$173:G$1080,J220)))</f>
        <v/>
      </c>
      <c r="O220" s="7" t="str">
        <f t="shared" si="8"/>
        <v/>
      </c>
      <c r="P220" s="217"/>
      <c r="Q220" s="23"/>
      <c r="R220" s="23"/>
      <c r="S220" s="23"/>
      <c r="T220" s="23"/>
      <c r="U220" s="23"/>
    </row>
    <row r="221" spans="1:21">
      <c r="A221" s="18"/>
      <c r="B221" s="19"/>
      <c r="C221" s="20"/>
      <c r="D221" s="21"/>
      <c r="E221" s="22"/>
      <c r="F221" s="23"/>
      <c r="G221" s="23"/>
      <c r="H221" s="22"/>
      <c r="I221" s="24"/>
      <c r="J221" s="25"/>
      <c r="K221" s="26"/>
      <c r="L221" s="27"/>
      <c r="M221" s="217"/>
      <c r="N221" s="7" t="str">
        <f>IF(ISBLANK(I221),"",IF(COUNTIF(I221,"*bombe*"),(G221-1)*SUMIF('base de donnée JCO '!C$3:C$10,K221,'base de donnée JCO '!D$3:D$10)+SUMIF(entete,L221,'base de donnée JCO '!D$14:D$20),SUMIFS('base de donnée JCO '!I$173:I$1080,'base de donnée JCO '!F$173:F$1080,I221,'base de donnée JCO '!G$173:G$1080,J221)))</f>
        <v/>
      </c>
      <c r="O221" s="7" t="str">
        <f t="shared" si="8"/>
        <v/>
      </c>
      <c r="P221" s="217"/>
      <c r="Q221" s="23"/>
      <c r="R221" s="23"/>
      <c r="S221" s="23"/>
      <c r="T221" s="23"/>
      <c r="U221" s="23"/>
    </row>
    <row r="222" spans="1:21">
      <c r="A222" s="18"/>
      <c r="B222" s="19"/>
      <c r="C222" s="20"/>
      <c r="D222" s="21"/>
      <c r="E222" s="22"/>
      <c r="F222" s="23"/>
      <c r="G222" s="23"/>
      <c r="H222" s="22"/>
      <c r="I222" s="24"/>
      <c r="J222" s="25"/>
      <c r="K222" s="26"/>
      <c r="L222" s="27"/>
      <c r="M222" s="217"/>
      <c r="N222" s="7" t="str">
        <f>IF(ISBLANK(I222),"",IF(COUNTIF(I222,"*bombe*"),(G222-1)*SUMIF('base de donnée JCO '!C$3:C$10,K222,'base de donnée JCO '!D$3:D$10)+SUMIF(entete,L222,'base de donnée JCO '!D$14:D$20),SUMIFS('base de donnée JCO '!I$173:I$1080,'base de donnée JCO '!F$173:F$1080,I222,'base de donnée JCO '!G$173:G$1080,J222)))</f>
        <v/>
      </c>
      <c r="O222" s="7" t="str">
        <f t="shared" si="8"/>
        <v/>
      </c>
      <c r="P222" s="217"/>
      <c r="Q222" s="23"/>
      <c r="R222" s="23"/>
      <c r="S222" s="23"/>
      <c r="T222" s="23"/>
      <c r="U222" s="23"/>
    </row>
    <row r="223" spans="1:21">
      <c r="A223" s="18"/>
      <c r="B223" s="19"/>
      <c r="C223" s="20"/>
      <c r="D223" s="21"/>
      <c r="E223" s="22"/>
      <c r="F223" s="23"/>
      <c r="G223" s="23"/>
      <c r="H223" s="22"/>
      <c r="I223" s="24"/>
      <c r="J223" s="25"/>
      <c r="K223" s="26"/>
      <c r="L223" s="27"/>
      <c r="M223" s="217"/>
      <c r="N223" s="7" t="str">
        <f>IF(ISBLANK(I223),"",IF(COUNTIF(I223,"*bombe*"),(G223-1)*SUMIF('base de donnée JCO '!C$3:C$10,K223,'base de donnée JCO '!D$3:D$10)+SUMIF(entete,L223,'base de donnée JCO '!D$14:D$20),SUMIFS('base de donnée JCO '!I$173:I$1080,'base de donnée JCO '!F$173:F$1080,I223,'base de donnée JCO '!G$173:G$1080,J223)))</f>
        <v/>
      </c>
      <c r="O223" s="7" t="str">
        <f t="shared" si="8"/>
        <v/>
      </c>
      <c r="P223" s="217"/>
      <c r="Q223" s="23"/>
      <c r="R223" s="23"/>
      <c r="S223" s="23"/>
      <c r="T223" s="23"/>
      <c r="U223" s="23"/>
    </row>
    <row r="224" spans="1:21">
      <c r="A224" s="18"/>
      <c r="B224" s="19"/>
      <c r="C224" s="20"/>
      <c r="D224" s="21"/>
      <c r="E224" s="22"/>
      <c r="F224" s="23"/>
      <c r="G224" s="23"/>
      <c r="H224" s="22"/>
      <c r="I224" s="24"/>
      <c r="J224" s="25"/>
      <c r="K224" s="26"/>
      <c r="L224" s="27"/>
      <c r="M224" s="217"/>
      <c r="N224" s="7" t="str">
        <f>IF(ISBLANK(I224),"",IF(COUNTIF(I224,"*bombe*"),(G224-1)*SUMIF('base de donnée JCO '!C$3:C$10,K224,'base de donnée JCO '!D$3:D$10)+SUMIF(entete,L224,'base de donnée JCO '!D$14:D$20),SUMIFS('base de donnée JCO '!I$173:I$1080,'base de donnée JCO '!F$173:F$1080,I224,'base de donnée JCO '!G$173:G$1080,J224)))</f>
        <v/>
      </c>
      <c r="O224" s="7" t="str">
        <f t="shared" si="8"/>
        <v/>
      </c>
      <c r="P224" s="217"/>
      <c r="Q224" s="23"/>
      <c r="R224" s="23"/>
      <c r="S224" s="23"/>
      <c r="T224" s="23"/>
      <c r="U224" s="23"/>
    </row>
    <row r="225" spans="1:21">
      <c r="A225" s="18"/>
      <c r="B225" s="19"/>
      <c r="C225" s="20"/>
      <c r="D225" s="21"/>
      <c r="E225" s="22"/>
      <c r="F225" s="23"/>
      <c r="G225" s="23"/>
      <c r="H225" s="22"/>
      <c r="I225" s="24"/>
      <c r="J225" s="25"/>
      <c r="K225" s="26"/>
      <c r="L225" s="27"/>
      <c r="M225" s="217"/>
      <c r="N225" s="7" t="str">
        <f>IF(ISBLANK(I225),"",IF(COUNTIF(I225,"*bombe*"),(G225-1)*SUMIF('base de donnée JCO '!C$3:C$10,K225,'base de donnée JCO '!D$3:D$10)+SUMIF(entete,L225,'base de donnée JCO '!D$14:D$20),SUMIFS('base de donnée JCO '!I$173:I$1080,'base de donnée JCO '!F$173:F$1080,I225,'base de donnée JCO '!G$173:G$1080,J225)))</f>
        <v/>
      </c>
      <c r="O225" s="7" t="str">
        <f t="shared" si="8"/>
        <v/>
      </c>
      <c r="P225" s="217"/>
      <c r="Q225" s="23"/>
      <c r="R225" s="23"/>
      <c r="S225" s="23"/>
      <c r="T225" s="23"/>
      <c r="U225" s="23"/>
    </row>
    <row r="226" spans="1:21">
      <c r="A226" s="18"/>
      <c r="B226" s="19"/>
      <c r="C226" s="20"/>
      <c r="D226" s="21"/>
      <c r="E226" s="22"/>
      <c r="F226" s="23"/>
      <c r="G226" s="23"/>
      <c r="H226" s="22"/>
      <c r="I226" s="24"/>
      <c r="J226" s="25"/>
      <c r="K226" s="26"/>
      <c r="L226" s="27"/>
      <c r="M226" s="217"/>
      <c r="N226" s="7" t="str">
        <f>IF(ISBLANK(I226),"",IF(COUNTIF(I226,"*bombe*"),(G226-1)*SUMIF('base de donnée JCO '!C$3:C$10,K226,'base de donnée JCO '!D$3:D$10)+SUMIF(entete,L226,'base de donnée JCO '!D$14:D$20),SUMIFS('base de donnée JCO '!I$173:I$1080,'base de donnée JCO '!F$173:F$1080,I226,'base de donnée JCO '!G$173:G$1080,J226)))</f>
        <v/>
      </c>
      <c r="O226" s="7" t="str">
        <f t="shared" si="8"/>
        <v/>
      </c>
      <c r="P226" s="217"/>
      <c r="Q226" s="23"/>
      <c r="R226" s="23"/>
      <c r="S226" s="23"/>
      <c r="T226" s="23"/>
      <c r="U226" s="23"/>
    </row>
    <row r="227" spans="1:21">
      <c r="A227" s="18"/>
      <c r="B227" s="19"/>
      <c r="C227" s="20"/>
      <c r="D227" s="21"/>
      <c r="E227" s="22"/>
      <c r="F227" s="23"/>
      <c r="G227" s="23"/>
      <c r="H227" s="22"/>
      <c r="I227" s="24"/>
      <c r="J227" s="25"/>
      <c r="K227" s="26"/>
      <c r="L227" s="27"/>
      <c r="M227" s="217"/>
      <c r="N227" s="7" t="str">
        <f>IF(ISBLANK(I227),"",IF(COUNTIF(I227,"*bombe*"),(G227-1)*SUMIF('base de donnée JCO '!C$3:C$10,K227,'base de donnée JCO '!D$3:D$10)+SUMIF(entete,L227,'base de donnée JCO '!D$14:D$20),SUMIFS('base de donnée JCO '!I$173:I$1080,'base de donnée JCO '!F$173:F$1080,I227,'base de donnée JCO '!G$173:G$1080,J227)))</f>
        <v/>
      </c>
      <c r="O227" s="7" t="str">
        <f t="shared" si="8"/>
        <v/>
      </c>
      <c r="P227" s="217"/>
      <c r="Q227" s="23"/>
      <c r="R227" s="23"/>
      <c r="S227" s="23"/>
      <c r="T227" s="23"/>
      <c r="U227" s="23"/>
    </row>
    <row r="228" spans="1:21">
      <c r="A228" s="18"/>
      <c r="B228" s="19"/>
      <c r="C228" s="20"/>
      <c r="D228" s="21"/>
      <c r="E228" s="22"/>
      <c r="F228" s="23"/>
      <c r="G228" s="23"/>
      <c r="H228" s="22"/>
      <c r="I228" s="24"/>
      <c r="J228" s="25"/>
      <c r="K228" s="26"/>
      <c r="L228" s="27"/>
      <c r="M228" s="217"/>
      <c r="N228" s="7" t="str">
        <f>IF(ISBLANK(I228),"",IF(COUNTIF(I228,"*bombe*"),(G228-1)*SUMIF('base de donnée JCO '!C$3:C$10,K228,'base de donnée JCO '!D$3:D$10)+SUMIF(entete,L228,'base de donnée JCO '!D$14:D$20),SUMIFS('base de donnée JCO '!I$173:I$1080,'base de donnée JCO '!F$173:F$1080,I228,'base de donnée JCO '!G$173:G$1080,J228)))</f>
        <v/>
      </c>
      <c r="O228" s="7" t="str">
        <f t="shared" si="8"/>
        <v/>
      </c>
      <c r="P228" s="217"/>
      <c r="Q228" s="23"/>
      <c r="R228" s="23"/>
      <c r="S228" s="23"/>
      <c r="T228" s="23"/>
      <c r="U228" s="23"/>
    </row>
    <row r="229" spans="1:21">
      <c r="A229" s="18"/>
      <c r="B229" s="19"/>
      <c r="C229" s="20"/>
      <c r="D229" s="21"/>
      <c r="E229" s="22"/>
      <c r="F229" s="23"/>
      <c r="G229" s="23"/>
      <c r="H229" s="22"/>
      <c r="I229" s="24"/>
      <c r="J229" s="25"/>
      <c r="K229" s="26"/>
      <c r="L229" s="27"/>
      <c r="M229" s="217"/>
      <c r="N229" s="7" t="str">
        <f>IF(ISBLANK(I229),"",IF(COUNTIF(I229,"*bombe*"),(G229-1)*SUMIF('base de donnée JCO '!C$3:C$10,K229,'base de donnée JCO '!D$3:D$10)+SUMIF(entete,L229,'base de donnée JCO '!D$14:D$20),SUMIFS('base de donnée JCO '!I$173:I$1080,'base de donnée JCO '!F$173:F$1080,I229,'base de donnée JCO '!G$173:G$1080,J229)))</f>
        <v/>
      </c>
      <c r="O229" s="7" t="str">
        <f t="shared" si="8"/>
        <v/>
      </c>
      <c r="P229" s="217"/>
      <c r="Q229" s="23"/>
      <c r="R229" s="23"/>
      <c r="S229" s="23"/>
      <c r="T229" s="23"/>
      <c r="U229" s="23"/>
    </row>
    <row r="230" spans="1:21">
      <c r="A230" s="18"/>
      <c r="B230" s="19"/>
      <c r="C230" s="20"/>
      <c r="D230" s="21"/>
      <c r="E230" s="22"/>
      <c r="F230" s="23"/>
      <c r="G230" s="23"/>
      <c r="H230" s="22"/>
      <c r="I230" s="24"/>
      <c r="J230" s="25"/>
      <c r="K230" s="26"/>
      <c r="L230" s="27"/>
      <c r="M230" s="217"/>
      <c r="N230" s="7" t="str">
        <f>IF(ISBLANK(I230),"",IF(COUNTIF(I230,"*bombe*"),(G230-1)*SUMIF('base de donnée JCO '!C$3:C$10,K230,'base de donnée JCO '!D$3:D$10)+SUMIF(entete,L230,'base de donnée JCO '!D$14:D$20),SUMIFS('base de donnée JCO '!I$173:I$1080,'base de donnée JCO '!F$173:F$1080,I230,'base de donnée JCO '!G$173:G$1080,J230)))</f>
        <v/>
      </c>
      <c r="O230" s="7" t="str">
        <f t="shared" si="8"/>
        <v/>
      </c>
      <c r="P230" s="217"/>
      <c r="Q230" s="23"/>
      <c r="R230" s="23"/>
      <c r="S230" s="23"/>
      <c r="T230" s="23"/>
      <c r="U230" s="23"/>
    </row>
    <row r="231" spans="1:21">
      <c r="A231" s="18"/>
      <c r="B231" s="19"/>
      <c r="C231" s="20"/>
      <c r="D231" s="21"/>
      <c r="E231" s="22"/>
      <c r="F231" s="23"/>
      <c r="G231" s="23"/>
      <c r="H231" s="22"/>
      <c r="I231" s="24"/>
      <c r="J231" s="25"/>
      <c r="K231" s="26"/>
      <c r="L231" s="27"/>
      <c r="M231" s="217"/>
      <c r="N231" s="7" t="str">
        <f>IF(ISBLANK(I231),"",IF(COUNTIF(I231,"*bombe*"),(G231-1)*SUMIF('base de donnée JCO '!C$3:C$10,K231,'base de donnée JCO '!D$3:D$10)+SUMIF(entete,L231,'base de donnée JCO '!D$14:D$20),SUMIFS('base de donnée JCO '!I$173:I$1080,'base de donnée JCO '!F$173:F$1080,I231,'base de donnée JCO '!G$173:G$1080,J231)))</f>
        <v/>
      </c>
      <c r="O231" s="7" t="str">
        <f t="shared" si="8"/>
        <v/>
      </c>
      <c r="P231" s="217"/>
      <c r="Q231" s="23"/>
      <c r="R231" s="23"/>
      <c r="S231" s="23"/>
      <c r="T231" s="23"/>
      <c r="U231" s="23"/>
    </row>
    <row r="232" spans="1:21">
      <c r="A232" s="18"/>
      <c r="B232" s="19"/>
      <c r="C232" s="20"/>
      <c r="D232" s="21"/>
      <c r="E232" s="22"/>
      <c r="F232" s="23"/>
      <c r="G232" s="23"/>
      <c r="H232" s="22"/>
      <c r="I232" s="24"/>
      <c r="J232" s="25"/>
      <c r="K232" s="26"/>
      <c r="L232" s="27"/>
      <c r="M232" s="217"/>
      <c r="N232" s="7" t="str">
        <f>IF(ISBLANK(I232),"",IF(COUNTIF(I232,"*bombe*"),(G232-1)*SUMIF('base de donnée JCO '!C$3:C$10,K232,'base de donnée JCO '!D$3:D$10)+SUMIF(entete,L232,'base de donnée JCO '!D$14:D$20),SUMIFS('base de donnée JCO '!I$173:I$1080,'base de donnée JCO '!F$173:F$1080,I232,'base de donnée JCO '!G$173:G$1080,J232)))</f>
        <v/>
      </c>
      <c r="O232" s="7" t="str">
        <f t="shared" si="8"/>
        <v/>
      </c>
      <c r="P232" s="217"/>
      <c r="Q232" s="23"/>
      <c r="R232" s="23"/>
      <c r="S232" s="23"/>
      <c r="T232" s="23"/>
      <c r="U232" s="23"/>
    </row>
    <row r="233" spans="1:21">
      <c r="A233" s="18"/>
      <c r="B233" s="19"/>
      <c r="C233" s="20"/>
      <c r="D233" s="21"/>
      <c r="E233" s="22"/>
      <c r="F233" s="23"/>
      <c r="G233" s="23"/>
      <c r="H233" s="22"/>
      <c r="I233" s="24"/>
      <c r="J233" s="25"/>
      <c r="K233" s="26"/>
      <c r="L233" s="27"/>
      <c r="M233" s="217"/>
      <c r="N233" s="7" t="str">
        <f>IF(ISBLANK(I233),"",IF(COUNTIF(I233,"*bombe*"),(G233-1)*SUMIF('base de donnée JCO '!C$3:C$10,K233,'base de donnée JCO '!D$3:D$10)+SUMIF(entete,L233,'base de donnée JCO '!D$14:D$20),SUMIFS('base de donnée JCO '!I$173:I$1080,'base de donnée JCO '!F$173:F$1080,I233,'base de donnée JCO '!G$173:G$1080,J233)))</f>
        <v/>
      </c>
      <c r="O233" s="7" t="str">
        <f t="shared" si="8"/>
        <v/>
      </c>
      <c r="P233" s="217"/>
      <c r="Q233" s="23"/>
      <c r="R233" s="23"/>
      <c r="S233" s="23"/>
      <c r="T233" s="23"/>
      <c r="U233" s="23"/>
    </row>
    <row r="234" spans="1:21">
      <c r="A234" s="18"/>
      <c r="B234" s="19"/>
      <c r="C234" s="20"/>
      <c r="D234" s="21"/>
      <c r="E234" s="22"/>
      <c r="F234" s="23"/>
      <c r="G234" s="23"/>
      <c r="H234" s="22"/>
      <c r="I234" s="24"/>
      <c r="J234" s="25"/>
      <c r="K234" s="26"/>
      <c r="L234" s="27"/>
      <c r="M234" s="217"/>
      <c r="N234" s="7" t="str">
        <f>IF(ISBLANK(I234),"",IF(COUNTIF(I234,"*bombe*"),(G234-1)*SUMIF('base de donnée JCO '!C$3:C$10,K234,'base de donnée JCO '!D$3:D$10)+SUMIF(entete,L234,'base de donnée JCO '!D$14:D$20),SUMIFS('base de donnée JCO '!I$173:I$1080,'base de donnée JCO '!F$173:F$1080,I234,'base de donnée JCO '!G$173:G$1080,J234)))</f>
        <v/>
      </c>
      <c r="O234" s="7" t="str">
        <f t="shared" si="8"/>
        <v/>
      </c>
      <c r="P234" s="217"/>
      <c r="Q234" s="23"/>
      <c r="R234" s="23"/>
      <c r="S234" s="23"/>
      <c r="T234" s="23"/>
      <c r="U234" s="23"/>
    </row>
    <row r="235" spans="1:21">
      <c r="A235" s="18"/>
      <c r="B235" s="19"/>
      <c r="C235" s="20"/>
      <c r="D235" s="21"/>
      <c r="E235" s="22"/>
      <c r="F235" s="23"/>
      <c r="G235" s="23"/>
      <c r="H235" s="22"/>
      <c r="I235" s="24"/>
      <c r="J235" s="25"/>
      <c r="K235" s="26"/>
      <c r="L235" s="27"/>
      <c r="M235" s="217"/>
      <c r="N235" s="7" t="str">
        <f>IF(ISBLANK(I235),"",IF(COUNTIF(I235,"*bombe*"),(G235-1)*SUMIF('base de donnée JCO '!C$3:C$10,K235,'base de donnée JCO '!D$3:D$10)+SUMIF(entete,L235,'base de donnée JCO '!D$14:D$20),SUMIFS('base de donnée JCO '!I$173:I$1080,'base de donnée JCO '!F$173:F$1080,I235,'base de donnée JCO '!G$173:G$1080,J235)))</f>
        <v/>
      </c>
      <c r="O235" s="7" t="str">
        <f t="shared" ref="O235:O298" si="9">IF(ISBLANK(I235),"",IF(ISBLANK(D235),D234+N235,D235+N235))</f>
        <v/>
      </c>
      <c r="P235" s="217"/>
      <c r="Q235" s="23"/>
      <c r="R235" s="23"/>
      <c r="S235" s="23"/>
      <c r="T235" s="23"/>
      <c r="U235" s="23"/>
    </row>
    <row r="236" spans="1:21">
      <c r="A236" s="18"/>
      <c r="B236" s="19"/>
      <c r="C236" s="20"/>
      <c r="D236" s="21"/>
      <c r="E236" s="22"/>
      <c r="F236" s="23"/>
      <c r="G236" s="23"/>
      <c r="H236" s="22"/>
      <c r="I236" s="24"/>
      <c r="J236" s="25"/>
      <c r="K236" s="26"/>
      <c r="L236" s="27"/>
      <c r="M236" s="217"/>
      <c r="N236" s="7" t="str">
        <f>IF(ISBLANK(I236),"",IF(COUNTIF(I236,"*bombe*"),(G236-1)*SUMIF('base de donnée JCO '!C$3:C$10,K236,'base de donnée JCO '!D$3:D$10)+SUMIF(entete,L236,'base de donnée JCO '!D$14:D$20),SUMIFS('base de donnée JCO '!I$173:I$1080,'base de donnée JCO '!F$173:F$1080,I236,'base de donnée JCO '!G$173:G$1080,J236)))</f>
        <v/>
      </c>
      <c r="O236" s="7" t="str">
        <f t="shared" si="9"/>
        <v/>
      </c>
      <c r="P236" s="217"/>
      <c r="Q236" s="23"/>
      <c r="R236" s="23"/>
      <c r="S236" s="23"/>
      <c r="T236" s="23"/>
      <c r="U236" s="23"/>
    </row>
    <row r="237" spans="1:21">
      <c r="A237" s="18"/>
      <c r="B237" s="19"/>
      <c r="C237" s="20"/>
      <c r="D237" s="21"/>
      <c r="E237" s="22"/>
      <c r="F237" s="23"/>
      <c r="G237" s="23"/>
      <c r="H237" s="22"/>
      <c r="I237" s="24"/>
      <c r="J237" s="25"/>
      <c r="K237" s="26"/>
      <c r="L237" s="27"/>
      <c r="M237" s="217"/>
      <c r="N237" s="7" t="str">
        <f>IF(ISBLANK(I237),"",IF(COUNTIF(I237,"*bombe*"),(G237-1)*SUMIF('base de donnée JCO '!C$3:C$10,K237,'base de donnée JCO '!D$3:D$10)+SUMIF(entete,L237,'base de donnée JCO '!D$14:D$20),SUMIFS('base de donnée JCO '!I$173:I$1080,'base de donnée JCO '!F$173:F$1080,I237,'base de donnée JCO '!G$173:G$1080,J237)))</f>
        <v/>
      </c>
      <c r="O237" s="7" t="str">
        <f t="shared" si="9"/>
        <v/>
      </c>
      <c r="P237" s="217"/>
      <c r="Q237" s="23"/>
      <c r="R237" s="23"/>
      <c r="S237" s="23"/>
      <c r="T237" s="23"/>
      <c r="U237" s="23"/>
    </row>
    <row r="238" spans="1:21">
      <c r="A238" s="18"/>
      <c r="B238" s="19"/>
      <c r="C238" s="20"/>
      <c r="D238" s="21"/>
      <c r="E238" s="22"/>
      <c r="F238" s="23"/>
      <c r="G238" s="23"/>
      <c r="H238" s="22"/>
      <c r="I238" s="24"/>
      <c r="J238" s="25"/>
      <c r="K238" s="26"/>
      <c r="L238" s="27"/>
      <c r="M238" s="217"/>
      <c r="N238" s="7" t="str">
        <f>IF(ISBLANK(I238),"",IF(COUNTIF(I238,"*bombe*"),(G238-1)*SUMIF('base de donnée JCO '!C$3:C$10,K238,'base de donnée JCO '!D$3:D$10)+SUMIF(entete,L238,'base de donnée JCO '!D$14:D$20),SUMIFS('base de donnée JCO '!I$173:I$1080,'base de donnée JCO '!F$173:F$1080,I238,'base de donnée JCO '!G$173:G$1080,J238)))</f>
        <v/>
      </c>
      <c r="O238" s="7" t="str">
        <f t="shared" si="9"/>
        <v/>
      </c>
      <c r="P238" s="217"/>
      <c r="Q238" s="23"/>
      <c r="R238" s="23"/>
      <c r="S238" s="23"/>
      <c r="T238" s="23"/>
      <c r="U238" s="23"/>
    </row>
    <row r="239" spans="1:21">
      <c r="A239" s="18"/>
      <c r="B239" s="19"/>
      <c r="C239" s="20"/>
      <c r="D239" s="21"/>
      <c r="E239" s="22"/>
      <c r="F239" s="23"/>
      <c r="G239" s="23"/>
      <c r="H239" s="22"/>
      <c r="I239" s="24"/>
      <c r="J239" s="25"/>
      <c r="K239" s="26"/>
      <c r="L239" s="27"/>
      <c r="M239" s="217"/>
      <c r="N239" s="7" t="str">
        <f>IF(ISBLANK(I239),"",IF(COUNTIF(I239,"*bombe*"),(G239-1)*SUMIF('base de donnée JCO '!C$3:C$10,K239,'base de donnée JCO '!D$3:D$10)+SUMIF(entete,L239,'base de donnée JCO '!D$14:D$20),SUMIFS('base de donnée JCO '!I$173:I$1080,'base de donnée JCO '!F$173:F$1080,I239,'base de donnée JCO '!G$173:G$1080,J239)))</f>
        <v/>
      </c>
      <c r="O239" s="7" t="str">
        <f t="shared" si="9"/>
        <v/>
      </c>
      <c r="P239" s="217"/>
      <c r="Q239" s="23"/>
      <c r="R239" s="23"/>
      <c r="S239" s="23"/>
      <c r="T239" s="23"/>
      <c r="U239" s="23"/>
    </row>
    <row r="240" spans="1:21">
      <c r="A240" s="18"/>
      <c r="B240" s="19"/>
      <c r="C240" s="20"/>
      <c r="D240" s="21"/>
      <c r="E240" s="22"/>
      <c r="F240" s="23"/>
      <c r="G240" s="23"/>
      <c r="H240" s="22"/>
      <c r="I240" s="24"/>
      <c r="J240" s="25"/>
      <c r="K240" s="26"/>
      <c r="L240" s="27"/>
      <c r="M240" s="217"/>
      <c r="N240" s="7" t="str">
        <f>IF(ISBLANK(I240),"",IF(COUNTIF(I240,"*bombe*"),(G240-1)*SUMIF('base de donnée JCO '!C$3:C$10,K240,'base de donnée JCO '!D$3:D$10)+SUMIF(entete,L240,'base de donnée JCO '!D$14:D$20),SUMIFS('base de donnée JCO '!I$173:I$1080,'base de donnée JCO '!F$173:F$1080,I240,'base de donnée JCO '!G$173:G$1080,J240)))</f>
        <v/>
      </c>
      <c r="O240" s="7" t="str">
        <f t="shared" si="9"/>
        <v/>
      </c>
      <c r="P240" s="217"/>
      <c r="Q240" s="23"/>
      <c r="R240" s="23"/>
      <c r="S240" s="23"/>
      <c r="T240" s="23"/>
      <c r="U240" s="23"/>
    </row>
    <row r="241" spans="1:21">
      <c r="A241" s="18"/>
      <c r="B241" s="19"/>
      <c r="C241" s="20"/>
      <c r="D241" s="21"/>
      <c r="E241" s="22"/>
      <c r="F241" s="23"/>
      <c r="G241" s="23"/>
      <c r="H241" s="22"/>
      <c r="I241" s="24"/>
      <c r="J241" s="25"/>
      <c r="K241" s="26"/>
      <c r="L241" s="27"/>
      <c r="M241" s="217"/>
      <c r="N241" s="7" t="str">
        <f>IF(ISBLANK(I241),"",IF(COUNTIF(I241,"*bombe*"),(G241-1)*SUMIF('base de donnée JCO '!C$3:C$10,K241,'base de donnée JCO '!D$3:D$10)+SUMIF(entete,L241,'base de donnée JCO '!D$14:D$20),SUMIFS('base de donnée JCO '!I$173:I$1080,'base de donnée JCO '!F$173:F$1080,I241,'base de donnée JCO '!G$173:G$1080,J241)))</f>
        <v/>
      </c>
      <c r="O241" s="7" t="str">
        <f t="shared" si="9"/>
        <v/>
      </c>
      <c r="P241" s="217"/>
      <c r="Q241" s="23"/>
      <c r="R241" s="23"/>
      <c r="S241" s="23"/>
      <c r="T241" s="23"/>
      <c r="U241" s="23"/>
    </row>
    <row r="242" spans="1:21">
      <c r="A242" s="18"/>
      <c r="B242" s="19"/>
      <c r="C242" s="20"/>
      <c r="D242" s="21"/>
      <c r="E242" s="22"/>
      <c r="F242" s="23"/>
      <c r="G242" s="23"/>
      <c r="H242" s="22"/>
      <c r="I242" s="24"/>
      <c r="J242" s="25"/>
      <c r="K242" s="26"/>
      <c r="L242" s="27"/>
      <c r="M242" s="217"/>
      <c r="N242" s="7" t="str">
        <f>IF(ISBLANK(I242),"",IF(COUNTIF(I242,"*bombe*"),(G242-1)*SUMIF('base de donnée JCO '!C$3:C$10,K242,'base de donnée JCO '!D$3:D$10)+SUMIF(entete,L242,'base de donnée JCO '!D$14:D$20),SUMIFS('base de donnée JCO '!I$173:I$1080,'base de donnée JCO '!F$173:F$1080,I242,'base de donnée JCO '!G$173:G$1080,J242)))</f>
        <v/>
      </c>
      <c r="O242" s="7" t="str">
        <f t="shared" si="9"/>
        <v/>
      </c>
      <c r="P242" s="217"/>
      <c r="Q242" s="23"/>
      <c r="R242" s="23"/>
      <c r="S242" s="23"/>
      <c r="T242" s="23"/>
      <c r="U242" s="23"/>
    </row>
    <row r="243" spans="1:21">
      <c r="A243" s="18"/>
      <c r="B243" s="19"/>
      <c r="C243" s="20"/>
      <c r="D243" s="21"/>
      <c r="E243" s="22"/>
      <c r="F243" s="23"/>
      <c r="G243" s="23"/>
      <c r="H243" s="22"/>
      <c r="I243" s="24"/>
      <c r="J243" s="25"/>
      <c r="K243" s="26"/>
      <c r="L243" s="27"/>
      <c r="M243" s="217"/>
      <c r="N243" s="7" t="str">
        <f>IF(ISBLANK(I243),"",IF(COUNTIF(I243,"*bombe*"),(G243-1)*SUMIF('base de donnée JCO '!C$3:C$10,K243,'base de donnée JCO '!D$3:D$10)+SUMIF(entete,L243,'base de donnée JCO '!D$14:D$20),SUMIFS('base de donnée JCO '!I$173:I$1080,'base de donnée JCO '!F$173:F$1080,I243,'base de donnée JCO '!G$173:G$1080,J243)))</f>
        <v/>
      </c>
      <c r="O243" s="7" t="str">
        <f t="shared" si="9"/>
        <v/>
      </c>
      <c r="P243" s="217"/>
      <c r="Q243" s="23"/>
      <c r="R243" s="23"/>
      <c r="S243" s="23"/>
      <c r="T243" s="23"/>
      <c r="U243" s="23"/>
    </row>
    <row r="244" spans="1:21">
      <c r="A244" s="18"/>
      <c r="B244" s="19"/>
      <c r="C244" s="20"/>
      <c r="D244" s="21"/>
      <c r="E244" s="22"/>
      <c r="F244" s="23"/>
      <c r="G244" s="23"/>
      <c r="H244" s="22"/>
      <c r="I244" s="24"/>
      <c r="J244" s="25"/>
      <c r="K244" s="26"/>
      <c r="L244" s="27"/>
      <c r="M244" s="217"/>
      <c r="N244" s="7" t="str">
        <f>IF(ISBLANK(I244),"",IF(COUNTIF(I244,"*bombe*"),(G244-1)*SUMIF('base de donnée JCO '!C$3:C$10,K244,'base de donnée JCO '!D$3:D$10)+SUMIF(entete,L244,'base de donnée JCO '!D$14:D$20),SUMIFS('base de donnée JCO '!I$173:I$1080,'base de donnée JCO '!F$173:F$1080,I244,'base de donnée JCO '!G$173:G$1080,J244)))</f>
        <v/>
      </c>
      <c r="O244" s="7" t="str">
        <f t="shared" si="9"/>
        <v/>
      </c>
      <c r="P244" s="217"/>
      <c r="Q244" s="23"/>
      <c r="R244" s="23"/>
      <c r="S244" s="23"/>
      <c r="T244" s="23"/>
      <c r="U244" s="23"/>
    </row>
    <row r="245" spans="1:21">
      <c r="A245" s="18"/>
      <c r="B245" s="19"/>
      <c r="C245" s="20"/>
      <c r="D245" s="21"/>
      <c r="E245" s="22"/>
      <c r="F245" s="23"/>
      <c r="G245" s="23"/>
      <c r="H245" s="22"/>
      <c r="I245" s="24"/>
      <c r="J245" s="25"/>
      <c r="K245" s="26"/>
      <c r="L245" s="27"/>
      <c r="M245" s="217"/>
      <c r="N245" s="7" t="str">
        <f>IF(ISBLANK(I245),"",IF(COUNTIF(I245,"*bombe*"),(G245-1)*SUMIF('base de donnée JCO '!C$3:C$10,K245,'base de donnée JCO '!D$3:D$10)+SUMIF(entete,L245,'base de donnée JCO '!D$14:D$20),SUMIFS('base de donnée JCO '!I$173:I$1080,'base de donnée JCO '!F$173:F$1080,I245,'base de donnée JCO '!G$173:G$1080,J245)))</f>
        <v/>
      </c>
      <c r="O245" s="7" t="str">
        <f t="shared" si="9"/>
        <v/>
      </c>
      <c r="P245" s="217"/>
      <c r="Q245" s="23"/>
      <c r="R245" s="23"/>
      <c r="S245" s="23"/>
      <c r="T245" s="23"/>
      <c r="U245" s="23"/>
    </row>
    <row r="246" spans="1:21">
      <c r="A246" s="18"/>
      <c r="B246" s="19"/>
      <c r="C246" s="20"/>
      <c r="D246" s="21"/>
      <c r="E246" s="22"/>
      <c r="F246" s="23"/>
      <c r="G246" s="23"/>
      <c r="H246" s="22"/>
      <c r="I246" s="24"/>
      <c r="J246" s="25"/>
      <c r="K246" s="26"/>
      <c r="L246" s="27"/>
      <c r="M246" s="217"/>
      <c r="N246" s="7" t="str">
        <f>IF(ISBLANK(I246),"",IF(COUNTIF(I246,"*bombe*"),(G246-1)*SUMIF('base de donnée JCO '!C$3:C$10,K246,'base de donnée JCO '!D$3:D$10)+SUMIF(entete,L246,'base de donnée JCO '!D$14:D$20),SUMIFS('base de donnée JCO '!I$173:I$1080,'base de donnée JCO '!F$173:F$1080,I246,'base de donnée JCO '!G$173:G$1080,J246)))</f>
        <v/>
      </c>
      <c r="O246" s="7" t="str">
        <f t="shared" si="9"/>
        <v/>
      </c>
      <c r="P246" s="217"/>
      <c r="Q246" s="23"/>
      <c r="R246" s="23"/>
      <c r="S246" s="23"/>
      <c r="T246" s="23"/>
      <c r="U246" s="23"/>
    </row>
    <row r="247" spans="1:21">
      <c r="A247" s="18"/>
      <c r="B247" s="19"/>
      <c r="C247" s="20"/>
      <c r="D247" s="21"/>
      <c r="E247" s="22"/>
      <c r="F247" s="23"/>
      <c r="G247" s="23"/>
      <c r="H247" s="22"/>
      <c r="I247" s="24"/>
      <c r="J247" s="25"/>
      <c r="K247" s="26"/>
      <c r="L247" s="27"/>
      <c r="M247" s="217"/>
      <c r="N247" s="7" t="str">
        <f>IF(ISBLANK(I247),"",IF(COUNTIF(I247,"*bombe*"),(G247-1)*SUMIF('base de donnée JCO '!C$3:C$10,K247,'base de donnée JCO '!D$3:D$10)+SUMIF(entete,L247,'base de donnée JCO '!D$14:D$20),SUMIFS('base de donnée JCO '!I$173:I$1080,'base de donnée JCO '!F$173:F$1080,I247,'base de donnée JCO '!G$173:G$1080,J247)))</f>
        <v/>
      </c>
      <c r="O247" s="7" t="str">
        <f t="shared" si="9"/>
        <v/>
      </c>
      <c r="P247" s="217"/>
      <c r="Q247" s="23"/>
      <c r="R247" s="23"/>
      <c r="S247" s="23"/>
      <c r="T247" s="23"/>
      <c r="U247" s="23"/>
    </row>
    <row r="248" spans="1:21">
      <c r="A248" s="18"/>
      <c r="B248" s="19"/>
      <c r="C248" s="20"/>
      <c r="D248" s="21"/>
      <c r="E248" s="22"/>
      <c r="F248" s="23"/>
      <c r="G248" s="23"/>
      <c r="H248" s="22"/>
      <c r="I248" s="24"/>
      <c r="J248" s="25"/>
      <c r="K248" s="26"/>
      <c r="L248" s="27"/>
      <c r="M248" s="217"/>
      <c r="N248" s="7" t="str">
        <f>IF(ISBLANK(I248),"",IF(COUNTIF(I248,"*bombe*"),(G248-1)*SUMIF('base de donnée JCO '!C$3:C$10,K248,'base de donnée JCO '!D$3:D$10)+SUMIF(entete,L248,'base de donnée JCO '!D$14:D$20),SUMIFS('base de donnée JCO '!I$173:I$1080,'base de donnée JCO '!F$173:F$1080,I248,'base de donnée JCO '!G$173:G$1080,J248)))</f>
        <v/>
      </c>
      <c r="O248" s="7" t="str">
        <f t="shared" si="9"/>
        <v/>
      </c>
      <c r="P248" s="217"/>
      <c r="Q248" s="23"/>
      <c r="R248" s="23"/>
      <c r="S248" s="23"/>
      <c r="T248" s="23"/>
      <c r="U248" s="23"/>
    </row>
    <row r="249" spans="1:21">
      <c r="A249" s="18"/>
      <c r="B249" s="19"/>
      <c r="C249" s="20"/>
      <c r="D249" s="21"/>
      <c r="E249" s="22"/>
      <c r="F249" s="23"/>
      <c r="G249" s="23"/>
      <c r="H249" s="22"/>
      <c r="I249" s="24"/>
      <c r="J249" s="25"/>
      <c r="K249" s="26"/>
      <c r="L249" s="27"/>
      <c r="M249" s="217"/>
      <c r="N249" s="7" t="str">
        <f>IF(ISBLANK(I249),"",IF(COUNTIF(I249,"*bombe*"),(G249-1)*SUMIF('base de donnée JCO '!C$3:C$10,K249,'base de donnée JCO '!D$3:D$10)+SUMIF(entete,L249,'base de donnée JCO '!D$14:D$20),SUMIFS('base de donnée JCO '!I$173:I$1080,'base de donnée JCO '!F$173:F$1080,I249,'base de donnée JCO '!G$173:G$1080,J249)))</f>
        <v/>
      </c>
      <c r="O249" s="7" t="str">
        <f t="shared" si="9"/>
        <v/>
      </c>
      <c r="P249" s="217"/>
      <c r="Q249" s="23"/>
      <c r="R249" s="23"/>
      <c r="S249" s="23"/>
      <c r="T249" s="23"/>
      <c r="U249" s="23"/>
    </row>
    <row r="250" spans="1:21">
      <c r="A250" s="18"/>
      <c r="B250" s="19"/>
      <c r="C250" s="20"/>
      <c r="D250" s="21"/>
      <c r="E250" s="22"/>
      <c r="F250" s="23"/>
      <c r="G250" s="23"/>
      <c r="H250" s="22"/>
      <c r="I250" s="24"/>
      <c r="J250" s="25"/>
      <c r="K250" s="26"/>
      <c r="L250" s="27"/>
      <c r="M250" s="217"/>
      <c r="N250" s="7" t="str">
        <f>IF(ISBLANK(I250),"",IF(COUNTIF(I250,"*bombe*"),(G250-1)*SUMIF('base de donnée JCO '!C$3:C$10,K250,'base de donnée JCO '!D$3:D$10)+SUMIF(entete,L250,'base de donnée JCO '!D$14:D$20),SUMIFS('base de donnée JCO '!I$173:I$1080,'base de donnée JCO '!F$173:F$1080,I250,'base de donnée JCO '!G$173:G$1080,J250)))</f>
        <v/>
      </c>
      <c r="O250" s="7" t="str">
        <f t="shared" si="9"/>
        <v/>
      </c>
      <c r="P250" s="217"/>
      <c r="Q250" s="23"/>
      <c r="R250" s="23"/>
      <c r="S250" s="23"/>
      <c r="T250" s="23"/>
      <c r="U250" s="23"/>
    </row>
    <row r="251" spans="1:21">
      <c r="A251" s="18"/>
      <c r="B251" s="19"/>
      <c r="C251" s="20"/>
      <c r="D251" s="21"/>
      <c r="E251" s="22"/>
      <c r="F251" s="23"/>
      <c r="G251" s="23"/>
      <c r="H251" s="22"/>
      <c r="I251" s="24"/>
      <c r="J251" s="25"/>
      <c r="K251" s="26"/>
      <c r="L251" s="27"/>
      <c r="M251" s="217"/>
      <c r="N251" s="7" t="str">
        <f>IF(ISBLANK(I251),"",IF(COUNTIF(I251,"*bombe*"),(G251-1)*SUMIF('base de donnée JCO '!C$3:C$10,K251,'base de donnée JCO '!D$3:D$10)+SUMIF(entete,L251,'base de donnée JCO '!D$14:D$20),SUMIFS('base de donnée JCO '!I$173:I$1080,'base de donnée JCO '!F$173:F$1080,I251,'base de donnée JCO '!G$173:G$1080,J251)))</f>
        <v/>
      </c>
      <c r="O251" s="7" t="str">
        <f t="shared" si="9"/>
        <v/>
      </c>
      <c r="P251" s="217"/>
      <c r="Q251" s="23"/>
      <c r="R251" s="23"/>
      <c r="S251" s="23"/>
      <c r="T251" s="23"/>
      <c r="U251" s="23"/>
    </row>
    <row r="252" spans="1:21">
      <c r="A252" s="18"/>
      <c r="B252" s="19"/>
      <c r="C252" s="20"/>
      <c r="D252" s="21"/>
      <c r="E252" s="22"/>
      <c r="F252" s="23"/>
      <c r="G252" s="23"/>
      <c r="H252" s="22"/>
      <c r="I252" s="24"/>
      <c r="J252" s="25"/>
      <c r="K252" s="26"/>
      <c r="L252" s="27"/>
      <c r="M252" s="217"/>
      <c r="N252" s="7" t="str">
        <f>IF(ISBLANK(I252),"",IF(COUNTIF(I252,"*bombe*"),(G252-1)*SUMIF('base de donnée JCO '!C$3:C$10,K252,'base de donnée JCO '!D$3:D$10)+SUMIF(entete,L252,'base de donnée JCO '!D$14:D$20),SUMIFS('base de donnée JCO '!I$173:I$1080,'base de donnée JCO '!F$173:F$1080,I252,'base de donnée JCO '!G$173:G$1080,J252)))</f>
        <v/>
      </c>
      <c r="O252" s="7" t="str">
        <f t="shared" si="9"/>
        <v/>
      </c>
      <c r="P252" s="217"/>
      <c r="Q252" s="23"/>
      <c r="R252" s="23"/>
      <c r="S252" s="23"/>
      <c r="T252" s="23"/>
      <c r="U252" s="23"/>
    </row>
    <row r="253" spans="1:21">
      <c r="A253" s="18"/>
      <c r="B253" s="19"/>
      <c r="C253" s="20"/>
      <c r="D253" s="21"/>
      <c r="E253" s="22"/>
      <c r="F253" s="23"/>
      <c r="G253" s="23"/>
      <c r="H253" s="22"/>
      <c r="I253" s="24"/>
      <c r="J253" s="25"/>
      <c r="K253" s="26"/>
      <c r="L253" s="27"/>
      <c r="M253" s="217"/>
      <c r="N253" s="7" t="str">
        <f>IF(ISBLANK(I253),"",IF(COUNTIF(I253,"*bombe*"),(G253-1)*SUMIF('base de donnée JCO '!C$3:C$10,K253,'base de donnée JCO '!D$3:D$10)+SUMIF(entete,L253,'base de donnée JCO '!D$14:D$20),SUMIFS('base de donnée JCO '!I$173:I$1080,'base de donnée JCO '!F$173:F$1080,I253,'base de donnée JCO '!G$173:G$1080,J253)))</f>
        <v/>
      </c>
      <c r="O253" s="7" t="str">
        <f t="shared" si="9"/>
        <v/>
      </c>
      <c r="P253" s="217"/>
      <c r="Q253" s="23"/>
      <c r="R253" s="23"/>
      <c r="S253" s="23"/>
      <c r="T253" s="23"/>
      <c r="U253" s="23"/>
    </row>
    <row r="254" spans="1:21">
      <c r="A254" s="18"/>
      <c r="B254" s="19"/>
      <c r="C254" s="20"/>
      <c r="D254" s="21"/>
      <c r="E254" s="22"/>
      <c r="F254" s="23"/>
      <c r="G254" s="23"/>
      <c r="H254" s="22"/>
      <c r="I254" s="24"/>
      <c r="J254" s="25"/>
      <c r="K254" s="26"/>
      <c r="L254" s="27"/>
      <c r="M254" s="217"/>
      <c r="N254" s="7" t="str">
        <f>IF(ISBLANK(I254),"",IF(COUNTIF(I254,"*bombe*"),(G254-1)*SUMIF('base de donnée JCO '!C$3:C$10,K254,'base de donnée JCO '!D$3:D$10)+SUMIF(entete,L254,'base de donnée JCO '!D$14:D$20),SUMIFS('base de donnée JCO '!I$173:I$1080,'base de donnée JCO '!F$173:F$1080,I254,'base de donnée JCO '!G$173:G$1080,J254)))</f>
        <v/>
      </c>
      <c r="O254" s="7" t="str">
        <f t="shared" si="9"/>
        <v/>
      </c>
      <c r="P254" s="217"/>
      <c r="Q254" s="23"/>
      <c r="R254" s="23"/>
      <c r="S254" s="23"/>
      <c r="T254" s="23"/>
      <c r="U254" s="23"/>
    </row>
    <row r="255" spans="1:21">
      <c r="A255" s="18"/>
      <c r="B255" s="19"/>
      <c r="C255" s="20"/>
      <c r="D255" s="21"/>
      <c r="E255" s="22"/>
      <c r="F255" s="23"/>
      <c r="G255" s="23"/>
      <c r="H255" s="22"/>
      <c r="I255" s="24"/>
      <c r="J255" s="25"/>
      <c r="K255" s="26"/>
      <c r="L255" s="27"/>
      <c r="M255" s="217"/>
      <c r="N255" s="7" t="str">
        <f>IF(ISBLANK(I255),"",IF(COUNTIF(I255,"*bombe*"),(G255-1)*SUMIF('base de donnée JCO '!C$3:C$10,K255,'base de donnée JCO '!D$3:D$10)+SUMIF(entete,L255,'base de donnée JCO '!D$14:D$20),SUMIFS('base de donnée JCO '!I$173:I$1080,'base de donnée JCO '!F$173:F$1080,I255,'base de donnée JCO '!G$173:G$1080,J255)))</f>
        <v/>
      </c>
      <c r="O255" s="7" t="str">
        <f t="shared" si="9"/>
        <v/>
      </c>
      <c r="P255" s="217"/>
      <c r="Q255" s="23"/>
      <c r="R255" s="23"/>
      <c r="S255" s="23"/>
      <c r="T255" s="23"/>
      <c r="U255" s="23"/>
    </row>
    <row r="256" spans="1:21">
      <c r="A256" s="18"/>
      <c r="B256" s="19"/>
      <c r="C256" s="20"/>
      <c r="D256" s="21"/>
      <c r="E256" s="22"/>
      <c r="F256" s="23"/>
      <c r="G256" s="23"/>
      <c r="H256" s="22"/>
      <c r="I256" s="24"/>
      <c r="J256" s="25"/>
      <c r="K256" s="26"/>
      <c r="L256" s="27"/>
      <c r="M256" s="217"/>
      <c r="N256" s="7" t="str">
        <f>IF(ISBLANK(I256),"",IF(COUNTIF(I256,"*bombe*"),(G256-1)*SUMIF('base de donnée JCO '!C$3:C$10,K256,'base de donnée JCO '!D$3:D$10)+SUMIF(entete,L256,'base de donnée JCO '!D$14:D$20),SUMIFS('base de donnée JCO '!I$173:I$1080,'base de donnée JCO '!F$173:F$1080,I256,'base de donnée JCO '!G$173:G$1080,J256)))</f>
        <v/>
      </c>
      <c r="O256" s="7" t="str">
        <f t="shared" si="9"/>
        <v/>
      </c>
      <c r="P256" s="217"/>
      <c r="Q256" s="23"/>
      <c r="R256" s="23"/>
      <c r="S256" s="23"/>
      <c r="T256" s="23"/>
      <c r="U256" s="23"/>
    </row>
    <row r="257" spans="1:21">
      <c r="A257" s="18"/>
      <c r="B257" s="19"/>
      <c r="C257" s="20"/>
      <c r="D257" s="21"/>
      <c r="E257" s="22"/>
      <c r="F257" s="23"/>
      <c r="G257" s="23"/>
      <c r="H257" s="22"/>
      <c r="I257" s="24"/>
      <c r="J257" s="25"/>
      <c r="K257" s="26"/>
      <c r="L257" s="27"/>
      <c r="M257" s="217"/>
      <c r="N257" s="7" t="str">
        <f>IF(ISBLANK(I257),"",IF(COUNTIF(I257,"*bombe*"),(G257-1)*SUMIF('base de donnée JCO '!C$3:C$10,K257,'base de donnée JCO '!D$3:D$10)+SUMIF(entete,L257,'base de donnée JCO '!D$14:D$20),SUMIFS('base de donnée JCO '!I$173:I$1080,'base de donnée JCO '!F$173:F$1080,I257,'base de donnée JCO '!G$173:G$1080,J257)))</f>
        <v/>
      </c>
      <c r="O257" s="7" t="str">
        <f t="shared" si="9"/>
        <v/>
      </c>
      <c r="P257" s="217"/>
      <c r="Q257" s="23"/>
      <c r="R257" s="23"/>
      <c r="S257" s="23"/>
      <c r="T257" s="23"/>
      <c r="U257" s="23"/>
    </row>
    <row r="258" spans="1:21">
      <c r="A258" s="18"/>
      <c r="B258" s="19"/>
      <c r="C258" s="20"/>
      <c r="D258" s="21"/>
      <c r="E258" s="22"/>
      <c r="F258" s="23"/>
      <c r="G258" s="23"/>
      <c r="H258" s="22"/>
      <c r="I258" s="24"/>
      <c r="J258" s="25"/>
      <c r="K258" s="26"/>
      <c r="L258" s="27"/>
      <c r="M258" s="217"/>
      <c r="N258" s="7" t="str">
        <f>IF(ISBLANK(I258),"",IF(COUNTIF(I258,"*bombe*"),(G258-1)*SUMIF('base de donnée JCO '!C$3:C$10,K258,'base de donnée JCO '!D$3:D$10)+SUMIF(entete,L258,'base de donnée JCO '!D$14:D$20),SUMIFS('base de donnée JCO '!I$173:I$1080,'base de donnée JCO '!F$173:F$1080,I258,'base de donnée JCO '!G$173:G$1080,J258)))</f>
        <v/>
      </c>
      <c r="O258" s="7" t="str">
        <f t="shared" si="9"/>
        <v/>
      </c>
      <c r="P258" s="217"/>
      <c r="Q258" s="23"/>
      <c r="R258" s="23"/>
      <c r="S258" s="23"/>
      <c r="T258" s="23"/>
      <c r="U258" s="23"/>
    </row>
    <row r="259" spans="1:21">
      <c r="A259" s="18"/>
      <c r="B259" s="19"/>
      <c r="C259" s="20"/>
      <c r="D259" s="21"/>
      <c r="E259" s="22"/>
      <c r="F259" s="23"/>
      <c r="G259" s="23"/>
      <c r="H259" s="22"/>
      <c r="I259" s="24"/>
      <c r="J259" s="25"/>
      <c r="K259" s="26"/>
      <c r="L259" s="27"/>
      <c r="M259" s="217"/>
      <c r="N259" s="7" t="str">
        <f>IF(ISBLANK(I259),"",IF(COUNTIF(I259,"*bombe*"),(G259-1)*SUMIF('base de donnée JCO '!C$3:C$10,K259,'base de donnée JCO '!D$3:D$10)+SUMIF(entete,L259,'base de donnée JCO '!D$14:D$20),SUMIFS('base de donnée JCO '!I$173:I$1080,'base de donnée JCO '!F$173:F$1080,I259,'base de donnée JCO '!G$173:G$1080,J259)))</f>
        <v/>
      </c>
      <c r="O259" s="7" t="str">
        <f t="shared" si="9"/>
        <v/>
      </c>
      <c r="P259" s="217"/>
      <c r="Q259" s="23"/>
      <c r="R259" s="23"/>
      <c r="S259" s="23"/>
      <c r="T259" s="23"/>
      <c r="U259" s="23"/>
    </row>
    <row r="260" spans="1:21">
      <c r="A260" s="18"/>
      <c r="B260" s="19"/>
      <c r="C260" s="20"/>
      <c r="D260" s="21"/>
      <c r="E260" s="22"/>
      <c r="F260" s="23"/>
      <c r="G260" s="23"/>
      <c r="H260" s="22"/>
      <c r="I260" s="24"/>
      <c r="J260" s="25"/>
      <c r="K260" s="26"/>
      <c r="L260" s="27"/>
      <c r="M260" s="217"/>
      <c r="N260" s="7" t="str">
        <f>IF(ISBLANK(I260),"",IF(COUNTIF(I260,"*bombe*"),(G260-1)*SUMIF('base de donnée JCO '!C$3:C$10,K260,'base de donnée JCO '!D$3:D$10)+SUMIF(entete,L260,'base de donnée JCO '!D$14:D$20),SUMIFS('base de donnée JCO '!I$173:I$1080,'base de donnée JCO '!F$173:F$1080,I260,'base de donnée JCO '!G$173:G$1080,J260)))</f>
        <v/>
      </c>
      <c r="O260" s="7" t="str">
        <f t="shared" si="9"/>
        <v/>
      </c>
      <c r="P260" s="217"/>
      <c r="Q260" s="23"/>
      <c r="R260" s="23"/>
      <c r="S260" s="23"/>
      <c r="T260" s="23"/>
      <c r="U260" s="23"/>
    </row>
    <row r="261" spans="1:21">
      <c r="A261" s="18"/>
      <c r="B261" s="19"/>
      <c r="C261" s="20"/>
      <c r="D261" s="21"/>
      <c r="E261" s="22"/>
      <c r="F261" s="23"/>
      <c r="G261" s="23"/>
      <c r="H261" s="22"/>
      <c r="I261" s="24"/>
      <c r="J261" s="25"/>
      <c r="K261" s="26"/>
      <c r="L261" s="27"/>
      <c r="M261" s="217"/>
      <c r="N261" s="7" t="str">
        <f>IF(ISBLANK(I261),"",IF(COUNTIF(I261,"*bombe*"),(G261-1)*SUMIF('base de donnée JCO '!C$3:C$10,K261,'base de donnée JCO '!D$3:D$10)+SUMIF(entete,L261,'base de donnée JCO '!D$14:D$20),SUMIFS('base de donnée JCO '!I$173:I$1080,'base de donnée JCO '!F$173:F$1080,I261,'base de donnée JCO '!G$173:G$1080,J261)))</f>
        <v/>
      </c>
      <c r="O261" s="7" t="str">
        <f t="shared" si="9"/>
        <v/>
      </c>
      <c r="P261" s="217"/>
      <c r="Q261" s="23"/>
      <c r="R261" s="23"/>
      <c r="S261" s="23"/>
      <c r="T261" s="23"/>
      <c r="U261" s="23"/>
    </row>
    <row r="262" spans="1:21">
      <c r="A262" s="18"/>
      <c r="B262" s="19"/>
      <c r="C262" s="20"/>
      <c r="D262" s="21"/>
      <c r="E262" s="22"/>
      <c r="F262" s="23"/>
      <c r="G262" s="23"/>
      <c r="H262" s="22"/>
      <c r="I262" s="24"/>
      <c r="J262" s="25"/>
      <c r="K262" s="26"/>
      <c r="L262" s="27"/>
      <c r="M262" s="217"/>
      <c r="N262" s="7" t="str">
        <f>IF(ISBLANK(I262),"",IF(COUNTIF(I262,"*bombe*"),(G262-1)*SUMIF('base de donnée JCO '!C$3:C$10,K262,'base de donnée JCO '!D$3:D$10)+SUMIF(entete,L262,'base de donnée JCO '!D$14:D$20),SUMIFS('base de donnée JCO '!I$173:I$1080,'base de donnée JCO '!F$173:F$1080,I262,'base de donnée JCO '!G$173:G$1080,J262)))</f>
        <v/>
      </c>
      <c r="O262" s="7" t="str">
        <f t="shared" si="9"/>
        <v/>
      </c>
      <c r="P262" s="217"/>
      <c r="Q262" s="23"/>
      <c r="R262" s="23"/>
      <c r="S262" s="23"/>
      <c r="T262" s="23"/>
      <c r="U262" s="23"/>
    </row>
    <row r="263" spans="1:21">
      <c r="A263" s="18"/>
      <c r="B263" s="19"/>
      <c r="C263" s="20"/>
      <c r="D263" s="21"/>
      <c r="E263" s="22"/>
      <c r="F263" s="23"/>
      <c r="G263" s="23"/>
      <c r="H263" s="22"/>
      <c r="I263" s="24"/>
      <c r="J263" s="25"/>
      <c r="K263" s="26"/>
      <c r="L263" s="27"/>
      <c r="M263" s="217"/>
      <c r="N263" s="7" t="str">
        <f>IF(ISBLANK(I263),"",IF(COUNTIF(I263,"*bombe*"),(G263-1)*SUMIF('base de donnée JCO '!C$3:C$10,K263,'base de donnée JCO '!D$3:D$10)+SUMIF(entete,L263,'base de donnée JCO '!D$14:D$20),SUMIFS('base de donnée JCO '!I$173:I$1080,'base de donnée JCO '!F$173:F$1080,I263,'base de donnée JCO '!G$173:G$1080,J263)))</f>
        <v/>
      </c>
      <c r="O263" s="7" t="str">
        <f t="shared" si="9"/>
        <v/>
      </c>
      <c r="P263" s="217"/>
      <c r="Q263" s="23"/>
      <c r="R263" s="23"/>
      <c r="S263" s="23"/>
      <c r="T263" s="23"/>
      <c r="U263" s="23"/>
    </row>
    <row r="264" spans="1:21">
      <c r="A264" s="18"/>
      <c r="B264" s="19"/>
      <c r="C264" s="20"/>
      <c r="D264" s="21"/>
      <c r="E264" s="22"/>
      <c r="F264" s="23"/>
      <c r="G264" s="23"/>
      <c r="H264" s="22"/>
      <c r="I264" s="24"/>
      <c r="J264" s="25"/>
      <c r="K264" s="26"/>
      <c r="L264" s="27"/>
      <c r="M264" s="217"/>
      <c r="N264" s="7" t="str">
        <f>IF(ISBLANK(I264),"",IF(COUNTIF(I264,"*bombe*"),(G264-1)*SUMIF('base de donnée JCO '!C$3:C$10,K264,'base de donnée JCO '!D$3:D$10)+SUMIF(entete,L264,'base de donnée JCO '!D$14:D$20),SUMIFS('base de donnée JCO '!I$173:I$1080,'base de donnée JCO '!F$173:F$1080,I264,'base de donnée JCO '!G$173:G$1080,J264)))</f>
        <v/>
      </c>
      <c r="O264" s="7" t="str">
        <f t="shared" si="9"/>
        <v/>
      </c>
      <c r="P264" s="217"/>
      <c r="Q264" s="23"/>
      <c r="R264" s="23"/>
      <c r="S264" s="23"/>
      <c r="T264" s="23"/>
      <c r="U264" s="23"/>
    </row>
    <row r="265" spans="1:21">
      <c r="A265" s="18"/>
      <c r="B265" s="19"/>
      <c r="C265" s="20"/>
      <c r="D265" s="21"/>
      <c r="E265" s="22"/>
      <c r="F265" s="23"/>
      <c r="G265" s="23"/>
      <c r="H265" s="22"/>
      <c r="I265" s="24"/>
      <c r="J265" s="25"/>
      <c r="K265" s="26"/>
      <c r="L265" s="27"/>
      <c r="M265" s="217"/>
      <c r="N265" s="7" t="str">
        <f>IF(ISBLANK(I265),"",IF(COUNTIF(I265,"*bombe*"),(G265-1)*SUMIF('base de donnée JCO '!C$3:C$10,K265,'base de donnée JCO '!D$3:D$10)+SUMIF(entete,L265,'base de donnée JCO '!D$14:D$20),SUMIFS('base de donnée JCO '!I$173:I$1080,'base de donnée JCO '!F$173:F$1080,I265,'base de donnée JCO '!G$173:G$1080,J265)))</f>
        <v/>
      </c>
      <c r="O265" s="7" t="str">
        <f t="shared" si="9"/>
        <v/>
      </c>
      <c r="P265" s="217"/>
      <c r="Q265" s="23"/>
      <c r="R265" s="23"/>
      <c r="S265" s="23"/>
      <c r="T265" s="23"/>
      <c r="U265" s="23"/>
    </row>
    <row r="266" spans="1:21">
      <c r="A266" s="18"/>
      <c r="B266" s="19"/>
      <c r="C266" s="20"/>
      <c r="D266" s="21"/>
      <c r="E266" s="22"/>
      <c r="F266" s="23"/>
      <c r="G266" s="23"/>
      <c r="H266" s="22"/>
      <c r="I266" s="24"/>
      <c r="J266" s="25"/>
      <c r="K266" s="26"/>
      <c r="L266" s="27"/>
      <c r="M266" s="217"/>
      <c r="N266" s="7" t="str">
        <f>IF(ISBLANK(I266),"",IF(COUNTIF(I266,"*bombe*"),(G266-1)*SUMIF('base de donnée JCO '!C$3:C$10,K266,'base de donnée JCO '!D$3:D$10)+SUMIF(entete,L266,'base de donnée JCO '!D$14:D$20),SUMIFS('base de donnée JCO '!I$173:I$1080,'base de donnée JCO '!F$173:F$1080,I266,'base de donnée JCO '!G$173:G$1080,J266)))</f>
        <v/>
      </c>
      <c r="O266" s="7" t="str">
        <f t="shared" si="9"/>
        <v/>
      </c>
      <c r="P266" s="217"/>
      <c r="Q266" s="23"/>
      <c r="R266" s="23"/>
      <c r="S266" s="23"/>
      <c r="T266" s="23"/>
      <c r="U266" s="23"/>
    </row>
    <row r="267" spans="1:21">
      <c r="A267" s="18"/>
      <c r="B267" s="19"/>
      <c r="C267" s="20"/>
      <c r="D267" s="21"/>
      <c r="E267" s="22"/>
      <c r="F267" s="23"/>
      <c r="G267" s="23"/>
      <c r="H267" s="22"/>
      <c r="I267" s="24"/>
      <c r="J267" s="25"/>
      <c r="K267" s="26"/>
      <c r="L267" s="27"/>
      <c r="M267" s="217"/>
      <c r="N267" s="7" t="str">
        <f>IF(ISBLANK(I267),"",IF(COUNTIF(I267,"*bombe*"),(G267-1)*SUMIF('base de donnée JCO '!C$3:C$10,K267,'base de donnée JCO '!D$3:D$10)+SUMIF(entete,L267,'base de donnée JCO '!D$14:D$20),SUMIFS('base de donnée JCO '!I$173:I$1080,'base de donnée JCO '!F$173:F$1080,I267,'base de donnée JCO '!G$173:G$1080,J267)))</f>
        <v/>
      </c>
      <c r="O267" s="7" t="str">
        <f t="shared" si="9"/>
        <v/>
      </c>
      <c r="P267" s="217"/>
      <c r="Q267" s="23"/>
      <c r="R267" s="23"/>
      <c r="S267" s="23"/>
      <c r="T267" s="23"/>
      <c r="U267" s="23"/>
    </row>
    <row r="268" spans="1:21">
      <c r="A268" s="18"/>
      <c r="B268" s="19"/>
      <c r="C268" s="20"/>
      <c r="D268" s="21"/>
      <c r="E268" s="22"/>
      <c r="F268" s="23"/>
      <c r="G268" s="23"/>
      <c r="H268" s="22"/>
      <c r="I268" s="24"/>
      <c r="J268" s="25"/>
      <c r="K268" s="26"/>
      <c r="L268" s="27"/>
      <c r="M268" s="217"/>
      <c r="N268" s="7" t="str">
        <f>IF(ISBLANK(I268),"",IF(COUNTIF(I268,"*bombe*"),(G268-1)*SUMIF('base de donnée JCO '!C$3:C$10,K268,'base de donnée JCO '!D$3:D$10)+SUMIF(entete,L268,'base de donnée JCO '!D$14:D$20),SUMIFS('base de donnée JCO '!I$173:I$1080,'base de donnée JCO '!F$173:F$1080,I268,'base de donnée JCO '!G$173:G$1080,J268)))</f>
        <v/>
      </c>
      <c r="O268" s="7" t="str">
        <f t="shared" si="9"/>
        <v/>
      </c>
      <c r="P268" s="217"/>
      <c r="Q268" s="23"/>
      <c r="R268" s="23"/>
      <c r="S268" s="23"/>
      <c r="T268" s="23"/>
      <c r="U268" s="23"/>
    </row>
    <row r="269" spans="1:21">
      <c r="A269" s="18"/>
      <c r="B269" s="19"/>
      <c r="C269" s="20"/>
      <c r="D269" s="21"/>
      <c r="E269" s="22"/>
      <c r="F269" s="23"/>
      <c r="G269" s="23"/>
      <c r="H269" s="22"/>
      <c r="I269" s="24"/>
      <c r="J269" s="25"/>
      <c r="K269" s="26"/>
      <c r="L269" s="27"/>
      <c r="M269" s="217"/>
      <c r="N269" s="7" t="str">
        <f>IF(ISBLANK(I269),"",IF(COUNTIF(I269,"*bombe*"),(G269-1)*SUMIF('base de donnée JCO '!C$3:C$10,K269,'base de donnée JCO '!D$3:D$10)+SUMIF(entete,L269,'base de donnée JCO '!D$14:D$20),SUMIFS('base de donnée JCO '!I$173:I$1080,'base de donnée JCO '!F$173:F$1080,I269,'base de donnée JCO '!G$173:G$1080,J269)))</f>
        <v/>
      </c>
      <c r="O269" s="7" t="str">
        <f t="shared" si="9"/>
        <v/>
      </c>
      <c r="P269" s="217"/>
      <c r="Q269" s="23"/>
      <c r="R269" s="23"/>
      <c r="S269" s="23"/>
      <c r="T269" s="23"/>
      <c r="U269" s="23"/>
    </row>
    <row r="270" spans="1:21">
      <c r="A270" s="18"/>
      <c r="B270" s="19"/>
      <c r="C270" s="20"/>
      <c r="D270" s="21"/>
      <c r="E270" s="22"/>
      <c r="F270" s="23"/>
      <c r="G270" s="23"/>
      <c r="H270" s="22"/>
      <c r="I270" s="24"/>
      <c r="J270" s="25"/>
      <c r="K270" s="26"/>
      <c r="L270" s="27"/>
      <c r="M270" s="217"/>
      <c r="N270" s="7" t="str">
        <f>IF(ISBLANK(I270),"",IF(COUNTIF(I270,"*bombe*"),(G270-1)*SUMIF('base de donnée JCO '!C$3:C$10,K270,'base de donnée JCO '!D$3:D$10)+SUMIF(entete,L270,'base de donnée JCO '!D$14:D$20),SUMIFS('base de donnée JCO '!I$173:I$1080,'base de donnée JCO '!F$173:F$1080,I270,'base de donnée JCO '!G$173:G$1080,J270)))</f>
        <v/>
      </c>
      <c r="O270" s="7" t="str">
        <f t="shared" si="9"/>
        <v/>
      </c>
      <c r="P270" s="217"/>
      <c r="Q270" s="23"/>
      <c r="R270" s="23"/>
      <c r="S270" s="23"/>
      <c r="T270" s="23"/>
      <c r="U270" s="23"/>
    </row>
    <row r="271" spans="1:21">
      <c r="A271" s="18"/>
      <c r="B271" s="19"/>
      <c r="C271" s="20"/>
      <c r="D271" s="21"/>
      <c r="E271" s="22"/>
      <c r="F271" s="23"/>
      <c r="G271" s="23"/>
      <c r="H271" s="22"/>
      <c r="I271" s="24"/>
      <c r="J271" s="25"/>
      <c r="K271" s="26"/>
      <c r="L271" s="27"/>
      <c r="M271" s="217"/>
      <c r="N271" s="7" t="str">
        <f>IF(ISBLANK(I271),"",IF(COUNTIF(I271,"*bombe*"),(G271-1)*SUMIF('base de donnée JCO '!C$3:C$10,K271,'base de donnée JCO '!D$3:D$10)+SUMIF(entete,L271,'base de donnée JCO '!D$14:D$20),SUMIFS('base de donnée JCO '!I$173:I$1080,'base de donnée JCO '!F$173:F$1080,I271,'base de donnée JCO '!G$173:G$1080,J271)))</f>
        <v/>
      </c>
      <c r="O271" s="7" t="str">
        <f t="shared" si="9"/>
        <v/>
      </c>
      <c r="P271" s="217"/>
      <c r="Q271" s="23"/>
      <c r="R271" s="23"/>
      <c r="S271" s="23"/>
      <c r="T271" s="23"/>
      <c r="U271" s="23"/>
    </row>
    <row r="272" spans="1:21">
      <c r="A272" s="18"/>
      <c r="B272" s="19"/>
      <c r="C272" s="20"/>
      <c r="D272" s="21"/>
      <c r="E272" s="22"/>
      <c r="F272" s="23"/>
      <c r="G272" s="23"/>
      <c r="H272" s="22"/>
      <c r="I272" s="24"/>
      <c r="J272" s="25"/>
      <c r="K272" s="26"/>
      <c r="L272" s="27"/>
      <c r="M272" s="217"/>
      <c r="N272" s="7" t="str">
        <f>IF(ISBLANK(I272),"",IF(COUNTIF(I272,"*bombe*"),(G272-1)*SUMIF('base de donnée JCO '!C$3:C$10,K272,'base de donnée JCO '!D$3:D$10)+SUMIF(entete,L272,'base de donnée JCO '!D$14:D$20),SUMIFS('base de donnée JCO '!I$173:I$1080,'base de donnée JCO '!F$173:F$1080,I272,'base de donnée JCO '!G$173:G$1080,J272)))</f>
        <v/>
      </c>
      <c r="O272" s="7" t="str">
        <f t="shared" si="9"/>
        <v/>
      </c>
      <c r="P272" s="217"/>
      <c r="Q272" s="23"/>
      <c r="R272" s="23"/>
      <c r="S272" s="23"/>
      <c r="T272" s="23"/>
      <c r="U272" s="23"/>
    </row>
    <row r="273" spans="1:21">
      <c r="A273" s="18"/>
      <c r="B273" s="19"/>
      <c r="C273" s="20"/>
      <c r="D273" s="21"/>
      <c r="E273" s="22"/>
      <c r="F273" s="23"/>
      <c r="G273" s="23"/>
      <c r="H273" s="22"/>
      <c r="I273" s="24"/>
      <c r="J273" s="25"/>
      <c r="K273" s="26"/>
      <c r="L273" s="27"/>
      <c r="M273" s="217"/>
      <c r="N273" s="7" t="str">
        <f>IF(ISBLANK(I273),"",IF(COUNTIF(I273,"*bombe*"),(G273-1)*SUMIF('base de donnée JCO '!C$3:C$10,K273,'base de donnée JCO '!D$3:D$10)+SUMIF(entete,L273,'base de donnée JCO '!D$14:D$20),SUMIFS('base de donnée JCO '!I$173:I$1080,'base de donnée JCO '!F$173:F$1080,I273,'base de donnée JCO '!G$173:G$1080,J273)))</f>
        <v/>
      </c>
      <c r="O273" s="7" t="str">
        <f t="shared" si="9"/>
        <v/>
      </c>
      <c r="P273" s="217"/>
      <c r="Q273" s="23"/>
      <c r="R273" s="23"/>
      <c r="S273" s="23"/>
      <c r="T273" s="23"/>
      <c r="U273" s="23"/>
    </row>
    <row r="274" spans="1:21">
      <c r="A274" s="18"/>
      <c r="B274" s="19"/>
      <c r="C274" s="20"/>
      <c r="D274" s="21"/>
      <c r="E274" s="22"/>
      <c r="F274" s="23"/>
      <c r="G274" s="23"/>
      <c r="H274" s="22"/>
      <c r="I274" s="24"/>
      <c r="J274" s="25"/>
      <c r="K274" s="26"/>
      <c r="L274" s="27"/>
      <c r="M274" s="217"/>
      <c r="N274" s="7" t="str">
        <f>IF(ISBLANK(I274),"",IF(COUNTIF(I274,"*bombe*"),(G274-1)*SUMIF('base de donnée JCO '!C$3:C$10,K274,'base de donnée JCO '!D$3:D$10)+SUMIF(entete,L274,'base de donnée JCO '!D$14:D$20),SUMIFS('base de donnée JCO '!I$173:I$1080,'base de donnée JCO '!F$173:F$1080,I274,'base de donnée JCO '!G$173:G$1080,J274)))</f>
        <v/>
      </c>
      <c r="O274" s="7" t="str">
        <f t="shared" si="9"/>
        <v/>
      </c>
      <c r="P274" s="217"/>
      <c r="Q274" s="23"/>
      <c r="R274" s="23"/>
      <c r="S274" s="23"/>
      <c r="T274" s="23"/>
      <c r="U274" s="23"/>
    </row>
    <row r="275" spans="1:21">
      <c r="A275" s="18"/>
      <c r="B275" s="19"/>
      <c r="C275" s="20"/>
      <c r="D275" s="21"/>
      <c r="E275" s="22"/>
      <c r="F275" s="23"/>
      <c r="G275" s="23"/>
      <c r="H275" s="22"/>
      <c r="I275" s="24"/>
      <c r="J275" s="25"/>
      <c r="K275" s="26"/>
      <c r="L275" s="27"/>
      <c r="M275" s="217"/>
      <c r="N275" s="7" t="str">
        <f>IF(ISBLANK(I275),"",IF(COUNTIF(I275,"*bombe*"),(G275-1)*SUMIF('base de donnée JCO '!C$3:C$10,K275,'base de donnée JCO '!D$3:D$10)+SUMIF(entete,L275,'base de donnée JCO '!D$14:D$20),SUMIFS('base de donnée JCO '!I$173:I$1080,'base de donnée JCO '!F$173:F$1080,I275,'base de donnée JCO '!G$173:G$1080,J275)))</f>
        <v/>
      </c>
      <c r="O275" s="7" t="str">
        <f t="shared" si="9"/>
        <v/>
      </c>
      <c r="P275" s="217"/>
      <c r="Q275" s="23"/>
      <c r="R275" s="23"/>
      <c r="S275" s="23"/>
      <c r="T275" s="23"/>
      <c r="U275" s="23"/>
    </row>
    <row r="276" spans="1:21">
      <c r="A276" s="18"/>
      <c r="B276" s="19"/>
      <c r="C276" s="20"/>
      <c r="D276" s="21"/>
      <c r="E276" s="22"/>
      <c r="F276" s="23"/>
      <c r="G276" s="23"/>
      <c r="H276" s="22"/>
      <c r="I276" s="24"/>
      <c r="J276" s="25"/>
      <c r="K276" s="26"/>
      <c r="L276" s="27"/>
      <c r="M276" s="217"/>
      <c r="N276" s="7" t="str">
        <f>IF(ISBLANK(I276),"",IF(COUNTIF(I276,"*bombe*"),(G276-1)*SUMIF('base de donnée JCO '!C$3:C$10,K276,'base de donnée JCO '!D$3:D$10)+SUMIF(entete,L276,'base de donnée JCO '!D$14:D$20),SUMIFS('base de donnée JCO '!I$173:I$1080,'base de donnée JCO '!F$173:F$1080,I276,'base de donnée JCO '!G$173:G$1080,J276)))</f>
        <v/>
      </c>
      <c r="O276" s="7" t="str">
        <f t="shared" si="9"/>
        <v/>
      </c>
      <c r="P276" s="217"/>
      <c r="Q276" s="23"/>
      <c r="R276" s="23"/>
      <c r="S276" s="23"/>
      <c r="T276" s="23"/>
      <c r="U276" s="23"/>
    </row>
    <row r="277" spans="1:21">
      <c r="A277" s="18"/>
      <c r="B277" s="19"/>
      <c r="C277" s="20"/>
      <c r="D277" s="21"/>
      <c r="E277" s="22"/>
      <c r="F277" s="23"/>
      <c r="G277" s="23"/>
      <c r="H277" s="22"/>
      <c r="I277" s="24"/>
      <c r="J277" s="25"/>
      <c r="K277" s="26"/>
      <c r="L277" s="27"/>
      <c r="M277" s="217"/>
      <c r="N277" s="7" t="str">
        <f>IF(ISBLANK(I277),"",IF(COUNTIF(I277,"*bombe*"),(G277-1)*SUMIF('base de donnée JCO '!C$3:C$10,K277,'base de donnée JCO '!D$3:D$10)+SUMIF(entete,L277,'base de donnée JCO '!D$14:D$20),SUMIFS('base de donnée JCO '!I$173:I$1080,'base de donnée JCO '!F$173:F$1080,I277,'base de donnée JCO '!G$173:G$1080,J277)))</f>
        <v/>
      </c>
      <c r="O277" s="7" t="str">
        <f t="shared" si="9"/>
        <v/>
      </c>
      <c r="P277" s="217"/>
      <c r="Q277" s="23"/>
      <c r="R277" s="23"/>
      <c r="S277" s="23"/>
      <c r="T277" s="23"/>
      <c r="U277" s="23"/>
    </row>
    <row r="278" spans="1:21">
      <c r="A278" s="18"/>
      <c r="B278" s="19"/>
      <c r="C278" s="20"/>
      <c r="D278" s="21"/>
      <c r="E278" s="22"/>
      <c r="F278" s="23"/>
      <c r="G278" s="23"/>
      <c r="H278" s="22"/>
      <c r="I278" s="24"/>
      <c r="J278" s="25"/>
      <c r="K278" s="26"/>
      <c r="L278" s="27"/>
      <c r="M278" s="217"/>
      <c r="N278" s="7" t="str">
        <f>IF(ISBLANK(I278),"",IF(COUNTIF(I278,"*bombe*"),(G278-1)*SUMIF('base de donnée JCO '!C$3:C$10,K278,'base de donnée JCO '!D$3:D$10)+SUMIF(entete,L278,'base de donnée JCO '!D$14:D$20),SUMIFS('base de donnée JCO '!I$173:I$1080,'base de donnée JCO '!F$173:F$1080,I278,'base de donnée JCO '!G$173:G$1080,J278)))</f>
        <v/>
      </c>
      <c r="O278" s="7" t="str">
        <f t="shared" si="9"/>
        <v/>
      </c>
      <c r="P278" s="217"/>
      <c r="Q278" s="23"/>
      <c r="R278" s="23"/>
      <c r="S278" s="23"/>
      <c r="T278" s="23"/>
      <c r="U278" s="23"/>
    </row>
    <row r="279" spans="1:21">
      <c r="A279" s="18"/>
      <c r="B279" s="19"/>
      <c r="C279" s="20"/>
      <c r="D279" s="21"/>
      <c r="E279" s="22"/>
      <c r="F279" s="23"/>
      <c r="G279" s="23"/>
      <c r="H279" s="22"/>
      <c r="I279" s="24"/>
      <c r="J279" s="25"/>
      <c r="K279" s="26"/>
      <c r="L279" s="27"/>
      <c r="M279" s="217"/>
      <c r="N279" s="7" t="str">
        <f>IF(ISBLANK(I279),"",IF(COUNTIF(I279,"*bombe*"),(G279-1)*SUMIF('base de donnée JCO '!C$3:C$10,K279,'base de donnée JCO '!D$3:D$10)+SUMIF(entete,L279,'base de donnée JCO '!D$14:D$20),SUMIFS('base de donnée JCO '!I$173:I$1080,'base de donnée JCO '!F$173:F$1080,I279,'base de donnée JCO '!G$173:G$1080,J279)))</f>
        <v/>
      </c>
      <c r="O279" s="7" t="str">
        <f t="shared" si="9"/>
        <v/>
      </c>
      <c r="P279" s="217"/>
      <c r="Q279" s="23"/>
      <c r="R279" s="23"/>
      <c r="S279" s="23"/>
      <c r="T279" s="23"/>
      <c r="U279" s="23"/>
    </row>
    <row r="280" spans="1:21">
      <c r="A280" s="18"/>
      <c r="B280" s="19"/>
      <c r="C280" s="20"/>
      <c r="D280" s="21"/>
      <c r="E280" s="22"/>
      <c r="F280" s="23"/>
      <c r="G280" s="23"/>
      <c r="H280" s="22"/>
      <c r="I280" s="24"/>
      <c r="J280" s="25"/>
      <c r="K280" s="26"/>
      <c r="L280" s="27"/>
      <c r="M280" s="217"/>
      <c r="N280" s="7" t="str">
        <f>IF(ISBLANK(I280),"",IF(COUNTIF(I280,"*bombe*"),(G280-1)*SUMIF('base de donnée JCO '!C$3:C$10,K280,'base de donnée JCO '!D$3:D$10)+SUMIF(entete,L280,'base de donnée JCO '!D$14:D$20),SUMIFS('base de donnée JCO '!I$173:I$1080,'base de donnée JCO '!F$173:F$1080,I280,'base de donnée JCO '!G$173:G$1080,J280)))</f>
        <v/>
      </c>
      <c r="O280" s="7" t="str">
        <f t="shared" si="9"/>
        <v/>
      </c>
      <c r="P280" s="217"/>
      <c r="Q280" s="23"/>
      <c r="R280" s="23"/>
      <c r="S280" s="23"/>
      <c r="T280" s="23"/>
      <c r="U280" s="23"/>
    </row>
    <row r="281" spans="1:21">
      <c r="A281" s="18"/>
      <c r="B281" s="19"/>
      <c r="C281" s="20"/>
      <c r="D281" s="21"/>
      <c r="E281" s="22"/>
      <c r="F281" s="23"/>
      <c r="G281" s="23"/>
      <c r="H281" s="22"/>
      <c r="I281" s="24"/>
      <c r="J281" s="25"/>
      <c r="K281" s="26"/>
      <c r="L281" s="27"/>
      <c r="M281" s="217"/>
      <c r="N281" s="7" t="str">
        <f>IF(ISBLANK(I281),"",IF(COUNTIF(I281,"*bombe*"),(G281-1)*SUMIF('base de donnée JCO '!C$3:C$10,K281,'base de donnée JCO '!D$3:D$10)+SUMIF(entete,L281,'base de donnée JCO '!D$14:D$20),SUMIFS('base de donnée JCO '!I$173:I$1080,'base de donnée JCO '!F$173:F$1080,I281,'base de donnée JCO '!G$173:G$1080,J281)))</f>
        <v/>
      </c>
      <c r="O281" s="7" t="str">
        <f t="shared" si="9"/>
        <v/>
      </c>
      <c r="P281" s="217"/>
      <c r="Q281" s="23"/>
      <c r="R281" s="23"/>
      <c r="S281" s="23"/>
      <c r="T281" s="23"/>
      <c r="U281" s="23"/>
    </row>
    <row r="282" spans="1:21">
      <c r="A282" s="18"/>
      <c r="B282" s="19"/>
      <c r="C282" s="20"/>
      <c r="D282" s="21"/>
      <c r="E282" s="22"/>
      <c r="F282" s="23"/>
      <c r="G282" s="23"/>
      <c r="H282" s="22"/>
      <c r="I282" s="24"/>
      <c r="J282" s="25"/>
      <c r="K282" s="26"/>
      <c r="L282" s="27"/>
      <c r="M282" s="217"/>
      <c r="N282" s="7" t="str">
        <f>IF(ISBLANK(I282),"",IF(COUNTIF(I282,"*bombe*"),(G282-1)*SUMIF('base de donnée JCO '!C$3:C$10,K282,'base de donnée JCO '!D$3:D$10)+SUMIF(entete,L282,'base de donnée JCO '!D$14:D$20),SUMIFS('base de donnée JCO '!I$173:I$1080,'base de donnée JCO '!F$173:F$1080,I282,'base de donnée JCO '!G$173:G$1080,J282)))</f>
        <v/>
      </c>
      <c r="O282" s="7" t="str">
        <f t="shared" si="9"/>
        <v/>
      </c>
      <c r="P282" s="217"/>
      <c r="Q282" s="23"/>
      <c r="R282" s="23"/>
      <c r="S282" s="23"/>
      <c r="T282" s="23"/>
      <c r="U282" s="23"/>
    </row>
    <row r="283" spans="1:21">
      <c r="A283" s="18"/>
      <c r="B283" s="19"/>
      <c r="C283" s="20"/>
      <c r="D283" s="21"/>
      <c r="E283" s="22"/>
      <c r="F283" s="23"/>
      <c r="G283" s="23"/>
      <c r="H283" s="22"/>
      <c r="I283" s="24"/>
      <c r="J283" s="25"/>
      <c r="K283" s="26"/>
      <c r="L283" s="27"/>
      <c r="M283" s="217"/>
      <c r="N283" s="7" t="str">
        <f>IF(ISBLANK(I283),"",IF(COUNTIF(I283,"*bombe*"),(G283-1)*SUMIF('base de donnée JCO '!C$3:C$10,K283,'base de donnée JCO '!D$3:D$10)+SUMIF(entete,L283,'base de donnée JCO '!D$14:D$20),SUMIFS('base de donnée JCO '!I$173:I$1080,'base de donnée JCO '!F$173:F$1080,I283,'base de donnée JCO '!G$173:G$1080,J283)))</f>
        <v/>
      </c>
      <c r="O283" s="7" t="str">
        <f t="shared" si="9"/>
        <v/>
      </c>
      <c r="P283" s="217"/>
      <c r="Q283" s="23"/>
      <c r="R283" s="23"/>
      <c r="S283" s="23"/>
      <c r="T283" s="23"/>
      <c r="U283" s="23"/>
    </row>
    <row r="284" spans="1:21">
      <c r="A284" s="18"/>
      <c r="B284" s="19"/>
      <c r="C284" s="20"/>
      <c r="D284" s="21"/>
      <c r="E284" s="22"/>
      <c r="F284" s="23"/>
      <c r="G284" s="23"/>
      <c r="H284" s="22"/>
      <c r="I284" s="24"/>
      <c r="J284" s="25"/>
      <c r="K284" s="26"/>
      <c r="L284" s="27"/>
      <c r="M284" s="217"/>
      <c r="N284" s="7" t="str">
        <f>IF(ISBLANK(I284),"",IF(COUNTIF(I284,"*bombe*"),(G284-1)*SUMIF('base de donnée JCO '!C$3:C$10,K284,'base de donnée JCO '!D$3:D$10)+SUMIF(entete,L284,'base de donnée JCO '!D$14:D$20),SUMIFS('base de donnée JCO '!I$173:I$1080,'base de donnée JCO '!F$173:F$1080,I284,'base de donnée JCO '!G$173:G$1080,J284)))</f>
        <v/>
      </c>
      <c r="O284" s="7" t="str">
        <f t="shared" si="9"/>
        <v/>
      </c>
      <c r="P284" s="217"/>
      <c r="Q284" s="23"/>
      <c r="R284" s="23"/>
      <c r="S284" s="23"/>
      <c r="T284" s="23"/>
      <c r="U284" s="23"/>
    </row>
    <row r="285" spans="1:21">
      <c r="A285" s="18"/>
      <c r="B285" s="19"/>
      <c r="C285" s="20"/>
      <c r="D285" s="21"/>
      <c r="E285" s="22"/>
      <c r="F285" s="23"/>
      <c r="G285" s="23"/>
      <c r="H285" s="22"/>
      <c r="I285" s="24"/>
      <c r="J285" s="25"/>
      <c r="K285" s="26"/>
      <c r="L285" s="27"/>
      <c r="M285" s="217"/>
      <c r="N285" s="7" t="str">
        <f>IF(ISBLANK(I285),"",IF(COUNTIF(I285,"*bombe*"),(G285-1)*SUMIF('base de donnée JCO '!C$3:C$10,K285,'base de donnée JCO '!D$3:D$10)+SUMIF(entete,L285,'base de donnée JCO '!D$14:D$20),SUMIFS('base de donnée JCO '!I$173:I$1080,'base de donnée JCO '!F$173:F$1080,I285,'base de donnée JCO '!G$173:G$1080,J285)))</f>
        <v/>
      </c>
      <c r="O285" s="7" t="str">
        <f t="shared" si="9"/>
        <v/>
      </c>
      <c r="P285" s="217"/>
      <c r="Q285" s="23"/>
      <c r="R285" s="23"/>
      <c r="S285" s="23"/>
      <c r="T285" s="23"/>
      <c r="U285" s="23"/>
    </row>
    <row r="286" spans="1:21">
      <c r="A286" s="18"/>
      <c r="B286" s="19"/>
      <c r="C286" s="20"/>
      <c r="D286" s="21"/>
      <c r="E286" s="22"/>
      <c r="F286" s="23"/>
      <c r="G286" s="23"/>
      <c r="H286" s="22"/>
      <c r="I286" s="24"/>
      <c r="J286" s="25"/>
      <c r="K286" s="26"/>
      <c r="L286" s="27"/>
      <c r="M286" s="217"/>
      <c r="N286" s="7" t="str">
        <f>IF(ISBLANK(I286),"",IF(COUNTIF(I286,"*bombe*"),(G286-1)*SUMIF('base de donnée JCO '!C$3:C$10,K286,'base de donnée JCO '!D$3:D$10)+SUMIF(entete,L286,'base de donnée JCO '!D$14:D$20),SUMIFS('base de donnée JCO '!I$173:I$1080,'base de donnée JCO '!F$173:F$1080,I286,'base de donnée JCO '!G$173:G$1080,J286)))</f>
        <v/>
      </c>
      <c r="O286" s="7" t="str">
        <f t="shared" si="9"/>
        <v/>
      </c>
      <c r="P286" s="217"/>
      <c r="Q286" s="23"/>
      <c r="R286" s="23"/>
      <c r="S286" s="23"/>
      <c r="T286" s="23"/>
      <c r="U286" s="23"/>
    </row>
    <row r="287" spans="1:21">
      <c r="A287" s="18"/>
      <c r="B287" s="19"/>
      <c r="C287" s="20"/>
      <c r="D287" s="21"/>
      <c r="E287" s="22"/>
      <c r="F287" s="23"/>
      <c r="G287" s="23"/>
      <c r="H287" s="22"/>
      <c r="I287" s="24"/>
      <c r="J287" s="25"/>
      <c r="K287" s="26"/>
      <c r="L287" s="27"/>
      <c r="M287" s="217"/>
      <c r="N287" s="7" t="str">
        <f>IF(ISBLANK(I287),"",IF(COUNTIF(I287,"*bombe*"),(G287-1)*SUMIF('base de donnée JCO '!C$3:C$10,K287,'base de donnée JCO '!D$3:D$10)+SUMIF(entete,L287,'base de donnée JCO '!D$14:D$20),SUMIFS('base de donnée JCO '!I$173:I$1080,'base de donnée JCO '!F$173:F$1080,I287,'base de donnée JCO '!G$173:G$1080,J287)))</f>
        <v/>
      </c>
      <c r="O287" s="7" t="str">
        <f t="shared" si="9"/>
        <v/>
      </c>
      <c r="P287" s="217"/>
      <c r="Q287" s="23"/>
      <c r="R287" s="23"/>
      <c r="S287" s="23"/>
      <c r="T287" s="23"/>
      <c r="U287" s="23"/>
    </row>
    <row r="288" spans="1:21">
      <c r="A288" s="18"/>
      <c r="B288" s="19"/>
      <c r="C288" s="20"/>
      <c r="D288" s="21"/>
      <c r="E288" s="22"/>
      <c r="F288" s="23"/>
      <c r="G288" s="23"/>
      <c r="H288" s="22"/>
      <c r="I288" s="24"/>
      <c r="J288" s="25"/>
      <c r="K288" s="26"/>
      <c r="L288" s="27"/>
      <c r="M288" s="217"/>
      <c r="N288" s="7" t="str">
        <f>IF(ISBLANK(I288),"",IF(COUNTIF(I288,"*bombe*"),(G288-1)*SUMIF('base de donnée JCO '!C$3:C$10,K288,'base de donnée JCO '!D$3:D$10)+SUMIF(entete,L288,'base de donnée JCO '!D$14:D$20),SUMIFS('base de donnée JCO '!I$173:I$1080,'base de donnée JCO '!F$173:F$1080,I288,'base de donnée JCO '!G$173:G$1080,J288)))</f>
        <v/>
      </c>
      <c r="O288" s="7" t="str">
        <f t="shared" si="9"/>
        <v/>
      </c>
      <c r="P288" s="217"/>
      <c r="Q288" s="23"/>
      <c r="R288" s="23"/>
      <c r="S288" s="23"/>
      <c r="T288" s="23"/>
      <c r="U288" s="23"/>
    </row>
    <row r="289" spans="1:21">
      <c r="A289" s="18"/>
      <c r="B289" s="19"/>
      <c r="C289" s="20"/>
      <c r="D289" s="21"/>
      <c r="E289" s="22"/>
      <c r="F289" s="23"/>
      <c r="G289" s="23"/>
      <c r="H289" s="22"/>
      <c r="I289" s="24"/>
      <c r="J289" s="25"/>
      <c r="K289" s="26"/>
      <c r="L289" s="27"/>
      <c r="M289" s="217"/>
      <c r="N289" s="7" t="str">
        <f>IF(ISBLANK(I289),"",IF(COUNTIF(I289,"*bombe*"),(G289-1)*SUMIF('base de donnée JCO '!C$3:C$10,K289,'base de donnée JCO '!D$3:D$10)+SUMIF(entete,L289,'base de donnée JCO '!D$14:D$20),SUMIFS('base de donnée JCO '!I$173:I$1080,'base de donnée JCO '!F$173:F$1080,I289,'base de donnée JCO '!G$173:G$1080,J289)))</f>
        <v/>
      </c>
      <c r="O289" s="7" t="str">
        <f t="shared" si="9"/>
        <v/>
      </c>
      <c r="P289" s="217"/>
      <c r="Q289" s="23"/>
      <c r="R289" s="23"/>
      <c r="S289" s="23"/>
      <c r="T289" s="23"/>
      <c r="U289" s="23"/>
    </row>
    <row r="290" spans="1:21">
      <c r="A290" s="18"/>
      <c r="B290" s="19"/>
      <c r="C290" s="20"/>
      <c r="D290" s="21"/>
      <c r="E290" s="22"/>
      <c r="F290" s="23"/>
      <c r="G290" s="23"/>
      <c r="H290" s="22"/>
      <c r="I290" s="24"/>
      <c r="J290" s="25"/>
      <c r="K290" s="26"/>
      <c r="L290" s="27"/>
      <c r="M290" s="217"/>
      <c r="N290" s="7" t="str">
        <f>IF(ISBLANK(I290),"",IF(COUNTIF(I290,"*bombe*"),(G290-1)*SUMIF('base de donnée JCO '!C$3:C$10,K290,'base de donnée JCO '!D$3:D$10)+SUMIF(entete,L290,'base de donnée JCO '!D$14:D$20),SUMIFS('base de donnée JCO '!I$173:I$1080,'base de donnée JCO '!F$173:F$1080,I290,'base de donnée JCO '!G$173:G$1080,J290)))</f>
        <v/>
      </c>
      <c r="O290" s="7" t="str">
        <f t="shared" si="9"/>
        <v/>
      </c>
      <c r="P290" s="217"/>
      <c r="Q290" s="23"/>
      <c r="R290" s="23"/>
      <c r="S290" s="23"/>
      <c r="T290" s="23"/>
      <c r="U290" s="23"/>
    </row>
    <row r="291" spans="1:21">
      <c r="A291" s="18"/>
      <c r="B291" s="19"/>
      <c r="C291" s="20"/>
      <c r="D291" s="21"/>
      <c r="E291" s="22"/>
      <c r="F291" s="23"/>
      <c r="G291" s="23"/>
      <c r="H291" s="22"/>
      <c r="I291" s="24"/>
      <c r="J291" s="25"/>
      <c r="K291" s="26"/>
      <c r="L291" s="27"/>
      <c r="M291" s="217"/>
      <c r="N291" s="7" t="str">
        <f>IF(ISBLANK(I291),"",IF(COUNTIF(I291,"*bombe*"),(G291-1)*SUMIF('base de donnée JCO '!C$3:C$10,K291,'base de donnée JCO '!D$3:D$10)+SUMIF(entete,L291,'base de donnée JCO '!D$14:D$20),SUMIFS('base de donnée JCO '!I$173:I$1080,'base de donnée JCO '!F$173:F$1080,I291,'base de donnée JCO '!G$173:G$1080,J291)))</f>
        <v/>
      </c>
      <c r="O291" s="7" t="str">
        <f t="shared" si="9"/>
        <v/>
      </c>
      <c r="P291" s="217"/>
      <c r="Q291" s="23"/>
      <c r="R291" s="23"/>
      <c r="S291" s="23"/>
      <c r="T291" s="23"/>
      <c r="U291" s="23"/>
    </row>
    <row r="292" spans="1:21">
      <c r="A292" s="18"/>
      <c r="B292" s="19"/>
      <c r="C292" s="20"/>
      <c r="D292" s="21"/>
      <c r="E292" s="22"/>
      <c r="F292" s="23"/>
      <c r="G292" s="23"/>
      <c r="H292" s="22"/>
      <c r="I292" s="24"/>
      <c r="J292" s="25"/>
      <c r="K292" s="26"/>
      <c r="L292" s="27"/>
      <c r="M292" s="217"/>
      <c r="N292" s="7" t="str">
        <f>IF(ISBLANK(I292),"",IF(COUNTIF(I292,"*bombe*"),(G292-1)*SUMIF('base de donnée JCO '!C$3:C$10,K292,'base de donnée JCO '!D$3:D$10)+SUMIF(entete,L292,'base de donnée JCO '!D$14:D$20),SUMIFS('base de donnée JCO '!I$173:I$1080,'base de donnée JCO '!F$173:F$1080,I292,'base de donnée JCO '!G$173:G$1080,J292)))</f>
        <v/>
      </c>
      <c r="O292" s="7" t="str">
        <f t="shared" si="9"/>
        <v/>
      </c>
      <c r="P292" s="217"/>
      <c r="Q292" s="23"/>
      <c r="R292" s="23"/>
      <c r="S292" s="23"/>
      <c r="T292" s="23"/>
      <c r="U292" s="23"/>
    </row>
    <row r="293" spans="1:21">
      <c r="A293" s="18"/>
      <c r="B293" s="19"/>
      <c r="C293" s="20"/>
      <c r="D293" s="21"/>
      <c r="E293" s="22"/>
      <c r="F293" s="23"/>
      <c r="G293" s="23"/>
      <c r="H293" s="22"/>
      <c r="I293" s="24"/>
      <c r="J293" s="25"/>
      <c r="K293" s="26"/>
      <c r="L293" s="27"/>
      <c r="M293" s="217"/>
      <c r="N293" s="7" t="str">
        <f>IF(ISBLANK(I293),"",IF(COUNTIF(I293,"*bombe*"),(G293-1)*SUMIF('base de donnée JCO '!C$3:C$10,K293,'base de donnée JCO '!D$3:D$10)+SUMIF(entete,L293,'base de donnée JCO '!D$14:D$20),SUMIFS('base de donnée JCO '!I$173:I$1080,'base de donnée JCO '!F$173:F$1080,I293,'base de donnée JCO '!G$173:G$1080,J293)))</f>
        <v/>
      </c>
      <c r="O293" s="7" t="str">
        <f t="shared" si="9"/>
        <v/>
      </c>
      <c r="P293" s="217"/>
      <c r="Q293" s="23"/>
      <c r="R293" s="23"/>
      <c r="S293" s="23"/>
      <c r="T293" s="23"/>
      <c r="U293" s="23"/>
    </row>
    <row r="294" spans="1:21">
      <c r="A294" s="18"/>
      <c r="B294" s="19"/>
      <c r="C294" s="20"/>
      <c r="D294" s="21"/>
      <c r="E294" s="22"/>
      <c r="F294" s="23"/>
      <c r="G294" s="23"/>
      <c r="H294" s="22"/>
      <c r="I294" s="24"/>
      <c r="J294" s="25"/>
      <c r="K294" s="26"/>
      <c r="L294" s="27"/>
      <c r="M294" s="217"/>
      <c r="N294" s="7" t="str">
        <f>IF(ISBLANK(I294),"",IF(COUNTIF(I294,"*bombe*"),(G294-1)*SUMIF('base de donnée JCO '!C$3:C$10,K294,'base de donnée JCO '!D$3:D$10)+SUMIF(entete,L294,'base de donnée JCO '!D$14:D$20),SUMIFS('base de donnée JCO '!I$173:I$1080,'base de donnée JCO '!F$173:F$1080,I294,'base de donnée JCO '!G$173:G$1080,J294)))</f>
        <v/>
      </c>
      <c r="O294" s="7" t="str">
        <f t="shared" si="9"/>
        <v/>
      </c>
      <c r="P294" s="217"/>
      <c r="Q294" s="23"/>
      <c r="R294" s="23"/>
      <c r="S294" s="23"/>
      <c r="T294" s="23"/>
      <c r="U294" s="23"/>
    </row>
    <row r="295" spans="1:21">
      <c r="A295" s="18"/>
      <c r="B295" s="19"/>
      <c r="C295" s="20"/>
      <c r="D295" s="21"/>
      <c r="E295" s="22"/>
      <c r="F295" s="23"/>
      <c r="G295" s="23"/>
      <c r="H295" s="22"/>
      <c r="I295" s="24"/>
      <c r="J295" s="25"/>
      <c r="K295" s="26"/>
      <c r="L295" s="27"/>
      <c r="M295" s="217"/>
      <c r="N295" s="7" t="str">
        <f>IF(ISBLANK(I295),"",IF(COUNTIF(I295,"*bombe*"),(G295-1)*SUMIF('base de donnée JCO '!C$3:C$10,K295,'base de donnée JCO '!D$3:D$10)+SUMIF(entete,L295,'base de donnée JCO '!D$14:D$20),SUMIFS('base de donnée JCO '!I$173:I$1080,'base de donnée JCO '!F$173:F$1080,I295,'base de donnée JCO '!G$173:G$1080,J295)))</f>
        <v/>
      </c>
      <c r="O295" s="7" t="str">
        <f t="shared" si="9"/>
        <v/>
      </c>
      <c r="P295" s="217"/>
      <c r="Q295" s="23"/>
      <c r="R295" s="23"/>
      <c r="S295" s="23"/>
      <c r="T295" s="23"/>
      <c r="U295" s="23"/>
    </row>
    <row r="296" spans="1:21">
      <c r="A296" s="18"/>
      <c r="B296" s="19"/>
      <c r="C296" s="20"/>
      <c r="D296" s="21"/>
      <c r="E296" s="22"/>
      <c r="F296" s="23"/>
      <c r="G296" s="23"/>
      <c r="H296" s="22"/>
      <c r="I296" s="24"/>
      <c r="J296" s="25"/>
      <c r="K296" s="26"/>
      <c r="L296" s="27"/>
      <c r="M296" s="217"/>
      <c r="N296" s="7" t="str">
        <f>IF(ISBLANK(I296),"",IF(COUNTIF(I296,"*bombe*"),(G296-1)*SUMIF('base de donnée JCO '!C$3:C$10,K296,'base de donnée JCO '!D$3:D$10)+SUMIF(entete,L296,'base de donnée JCO '!D$14:D$20),SUMIFS('base de donnée JCO '!I$173:I$1080,'base de donnée JCO '!F$173:F$1080,I296,'base de donnée JCO '!G$173:G$1080,J296)))</f>
        <v/>
      </c>
      <c r="O296" s="7" t="str">
        <f t="shared" si="9"/>
        <v/>
      </c>
      <c r="P296" s="217"/>
      <c r="Q296" s="23"/>
      <c r="R296" s="23"/>
      <c r="S296" s="23"/>
      <c r="T296" s="23"/>
      <c r="U296" s="23"/>
    </row>
    <row r="297" spans="1:21">
      <c r="A297" s="18"/>
      <c r="B297" s="19"/>
      <c r="C297" s="20"/>
      <c r="D297" s="21"/>
      <c r="E297" s="22"/>
      <c r="F297" s="23"/>
      <c r="G297" s="23"/>
      <c r="H297" s="22"/>
      <c r="I297" s="24"/>
      <c r="J297" s="25"/>
      <c r="K297" s="26"/>
      <c r="L297" s="27"/>
      <c r="M297" s="217"/>
      <c r="N297" s="7" t="str">
        <f>IF(ISBLANK(I297),"",IF(COUNTIF(I297,"*bombe*"),(G297-1)*SUMIF('base de donnée JCO '!C$3:C$10,K297,'base de donnée JCO '!D$3:D$10)+SUMIF(entete,L297,'base de donnée JCO '!D$14:D$20),SUMIFS('base de donnée JCO '!I$173:I$1080,'base de donnée JCO '!F$173:F$1080,I297,'base de donnée JCO '!G$173:G$1080,J297)))</f>
        <v/>
      </c>
      <c r="O297" s="7" t="str">
        <f t="shared" si="9"/>
        <v/>
      </c>
      <c r="P297" s="217"/>
      <c r="Q297" s="23"/>
      <c r="R297" s="23"/>
      <c r="S297" s="23"/>
      <c r="T297" s="23"/>
      <c r="U297" s="23"/>
    </row>
    <row r="298" spans="1:21">
      <c r="A298" s="18"/>
      <c r="B298" s="19"/>
      <c r="C298" s="20"/>
      <c r="D298" s="21"/>
      <c r="E298" s="22"/>
      <c r="F298" s="23"/>
      <c r="G298" s="23"/>
      <c r="H298" s="22"/>
      <c r="I298" s="24"/>
      <c r="J298" s="25"/>
      <c r="K298" s="26"/>
      <c r="L298" s="27"/>
      <c r="M298" s="217"/>
      <c r="N298" s="7" t="str">
        <f>IF(ISBLANK(I298),"",IF(COUNTIF(I298,"*bombe*"),(G298-1)*SUMIF('base de donnée JCO '!C$3:C$10,K298,'base de donnée JCO '!D$3:D$10)+SUMIF(entete,L298,'base de donnée JCO '!D$14:D$20),SUMIFS('base de donnée JCO '!I$173:I$1080,'base de donnée JCO '!F$173:F$1080,I298,'base de donnée JCO '!G$173:G$1080,J298)))</f>
        <v/>
      </c>
      <c r="O298" s="7" t="str">
        <f t="shared" si="9"/>
        <v/>
      </c>
      <c r="P298" s="217"/>
      <c r="Q298" s="23"/>
      <c r="R298" s="23"/>
      <c r="S298" s="23"/>
      <c r="T298" s="23"/>
      <c r="U298" s="23"/>
    </row>
    <row r="299" spans="1:21">
      <c r="A299" s="18"/>
      <c r="B299" s="19"/>
      <c r="C299" s="20"/>
      <c r="D299" s="21"/>
      <c r="E299" s="22"/>
      <c r="F299" s="23"/>
      <c r="G299" s="23"/>
      <c r="H299" s="22"/>
      <c r="I299" s="24"/>
      <c r="J299" s="25"/>
      <c r="K299" s="26"/>
      <c r="L299" s="27"/>
      <c r="M299" s="217"/>
      <c r="N299" s="7" t="str">
        <f>IF(ISBLANK(I299),"",IF(COUNTIF(I299,"*bombe*"),(G299-1)*SUMIF('base de donnée JCO '!C$3:C$10,K299,'base de donnée JCO '!D$3:D$10)+SUMIF(entete,L299,'base de donnée JCO '!D$14:D$20),SUMIFS('base de donnée JCO '!I$173:I$1080,'base de donnée JCO '!F$173:F$1080,I299,'base de donnée JCO '!G$173:G$1080,J299)))</f>
        <v/>
      </c>
      <c r="O299" s="7" t="str">
        <f t="shared" ref="O299:O362" si="10">IF(ISBLANK(I299),"",IF(ISBLANK(D299),D298+N299,D299+N299))</f>
        <v/>
      </c>
      <c r="P299" s="217"/>
      <c r="Q299" s="23"/>
      <c r="R299" s="23"/>
      <c r="S299" s="23"/>
      <c r="T299" s="23"/>
      <c r="U299" s="23"/>
    </row>
    <row r="300" spans="1:21">
      <c r="A300" s="18"/>
      <c r="B300" s="19"/>
      <c r="C300" s="20"/>
      <c r="D300" s="21"/>
      <c r="E300" s="22"/>
      <c r="F300" s="23"/>
      <c r="G300" s="23"/>
      <c r="H300" s="22"/>
      <c r="I300" s="24"/>
      <c r="J300" s="25"/>
      <c r="K300" s="26"/>
      <c r="L300" s="27"/>
      <c r="M300" s="217"/>
      <c r="N300" s="7" t="str">
        <f>IF(ISBLANK(I300),"",IF(COUNTIF(I300,"*bombe*"),(G300-1)*SUMIF('base de donnée JCO '!C$3:C$10,K300,'base de donnée JCO '!D$3:D$10)+SUMIF(entete,L300,'base de donnée JCO '!D$14:D$20),SUMIFS('base de donnée JCO '!I$173:I$1080,'base de donnée JCO '!F$173:F$1080,I300,'base de donnée JCO '!G$173:G$1080,J300)))</f>
        <v/>
      </c>
      <c r="O300" s="7" t="str">
        <f t="shared" si="10"/>
        <v/>
      </c>
      <c r="P300" s="217"/>
      <c r="Q300" s="23"/>
      <c r="R300" s="23"/>
      <c r="S300" s="23"/>
      <c r="T300" s="23"/>
      <c r="U300" s="23"/>
    </row>
    <row r="301" spans="1:21">
      <c r="A301" s="18"/>
      <c r="B301" s="19"/>
      <c r="C301" s="20"/>
      <c r="D301" s="21"/>
      <c r="E301" s="22"/>
      <c r="F301" s="23"/>
      <c r="G301" s="23"/>
      <c r="H301" s="22"/>
      <c r="I301" s="24"/>
      <c r="J301" s="25"/>
      <c r="K301" s="26"/>
      <c r="L301" s="27"/>
      <c r="M301" s="217"/>
      <c r="N301" s="7" t="str">
        <f>IF(ISBLANK(I301),"",IF(COUNTIF(I301,"*bombe*"),(G301-1)*SUMIF('base de donnée JCO '!C$3:C$10,K301,'base de donnée JCO '!D$3:D$10)+SUMIF(entete,L301,'base de donnée JCO '!D$14:D$20),SUMIFS('base de donnée JCO '!I$173:I$1080,'base de donnée JCO '!F$173:F$1080,I301,'base de donnée JCO '!G$173:G$1080,J301)))</f>
        <v/>
      </c>
      <c r="O301" s="7" t="str">
        <f t="shared" si="10"/>
        <v/>
      </c>
      <c r="P301" s="217"/>
      <c r="Q301" s="23"/>
      <c r="R301" s="23"/>
      <c r="S301" s="23"/>
      <c r="T301" s="23"/>
      <c r="U301" s="23"/>
    </row>
    <row r="302" spans="1:21">
      <c r="A302" s="18"/>
      <c r="B302" s="19"/>
      <c r="C302" s="20"/>
      <c r="D302" s="21"/>
      <c r="E302" s="22"/>
      <c r="F302" s="23"/>
      <c r="G302" s="23"/>
      <c r="H302" s="22"/>
      <c r="I302" s="24"/>
      <c r="J302" s="25"/>
      <c r="K302" s="26"/>
      <c r="L302" s="27"/>
      <c r="M302" s="217"/>
      <c r="N302" s="7" t="str">
        <f>IF(ISBLANK(I302),"",IF(COUNTIF(I302,"*bombe*"),(G302-1)*SUMIF('base de donnée JCO '!C$3:C$10,K302,'base de donnée JCO '!D$3:D$10)+SUMIF(entete,L302,'base de donnée JCO '!D$14:D$20),SUMIFS('base de donnée JCO '!I$173:I$1080,'base de donnée JCO '!F$173:F$1080,I302,'base de donnée JCO '!G$173:G$1080,J302)))</f>
        <v/>
      </c>
      <c r="O302" s="7" t="str">
        <f t="shared" si="10"/>
        <v/>
      </c>
      <c r="P302" s="217"/>
      <c r="Q302" s="23"/>
      <c r="R302" s="23"/>
      <c r="S302" s="23"/>
      <c r="T302" s="23"/>
      <c r="U302" s="23"/>
    </row>
    <row r="303" spans="1:21">
      <c r="A303" s="18"/>
      <c r="B303" s="19"/>
      <c r="C303" s="20"/>
      <c r="D303" s="21"/>
      <c r="E303" s="22"/>
      <c r="F303" s="23"/>
      <c r="G303" s="23"/>
      <c r="H303" s="22"/>
      <c r="I303" s="24"/>
      <c r="J303" s="25"/>
      <c r="K303" s="26"/>
      <c r="L303" s="27"/>
      <c r="M303" s="217"/>
      <c r="N303" s="7" t="str">
        <f>IF(ISBLANK(I303),"",IF(COUNTIF(I303,"*bombe*"),(G303-1)*SUMIF('base de donnée JCO '!C$3:C$10,K303,'base de donnée JCO '!D$3:D$10)+SUMIF(entete,L303,'base de donnée JCO '!D$14:D$20),SUMIFS('base de donnée JCO '!I$173:I$1080,'base de donnée JCO '!F$173:F$1080,I303,'base de donnée JCO '!G$173:G$1080,J303)))</f>
        <v/>
      </c>
      <c r="O303" s="7" t="str">
        <f t="shared" si="10"/>
        <v/>
      </c>
      <c r="P303" s="217"/>
      <c r="Q303" s="23"/>
      <c r="R303" s="23"/>
      <c r="S303" s="23"/>
      <c r="T303" s="23"/>
      <c r="U303" s="23"/>
    </row>
    <row r="304" spans="1:21">
      <c r="A304" s="18"/>
      <c r="B304" s="19"/>
      <c r="C304" s="20"/>
      <c r="D304" s="21"/>
      <c r="E304" s="22"/>
      <c r="F304" s="23"/>
      <c r="G304" s="23"/>
      <c r="H304" s="22"/>
      <c r="I304" s="24"/>
      <c r="J304" s="25"/>
      <c r="K304" s="26"/>
      <c r="L304" s="27"/>
      <c r="M304" s="217"/>
      <c r="N304" s="7" t="str">
        <f>IF(ISBLANK(I304),"",IF(COUNTIF(I304,"*bombe*"),(G304-1)*SUMIF('base de donnée JCO '!C$3:C$10,K304,'base de donnée JCO '!D$3:D$10)+SUMIF(entete,L304,'base de donnée JCO '!D$14:D$20),SUMIFS('base de donnée JCO '!I$173:I$1080,'base de donnée JCO '!F$173:F$1080,I304,'base de donnée JCO '!G$173:G$1080,J304)))</f>
        <v/>
      </c>
      <c r="O304" s="7" t="str">
        <f t="shared" si="10"/>
        <v/>
      </c>
      <c r="P304" s="217"/>
      <c r="Q304" s="23"/>
      <c r="R304" s="23"/>
      <c r="S304" s="23"/>
      <c r="T304" s="23"/>
      <c r="U304" s="23"/>
    </row>
    <row r="305" spans="1:21">
      <c r="A305" s="18"/>
      <c r="B305" s="19"/>
      <c r="C305" s="20"/>
      <c r="D305" s="21"/>
      <c r="E305" s="22"/>
      <c r="F305" s="23"/>
      <c r="G305" s="23"/>
      <c r="H305" s="22"/>
      <c r="I305" s="24"/>
      <c r="J305" s="25"/>
      <c r="K305" s="26"/>
      <c r="L305" s="27"/>
      <c r="M305" s="217"/>
      <c r="N305" s="7" t="str">
        <f>IF(ISBLANK(I305),"",IF(COUNTIF(I305,"*bombe*"),(G305-1)*SUMIF('base de donnée JCO '!C$3:C$10,K305,'base de donnée JCO '!D$3:D$10)+SUMIF(entete,L305,'base de donnée JCO '!D$14:D$20),SUMIFS('base de donnée JCO '!I$173:I$1080,'base de donnée JCO '!F$173:F$1080,I305,'base de donnée JCO '!G$173:G$1080,J305)))</f>
        <v/>
      </c>
      <c r="O305" s="7" t="str">
        <f t="shared" si="10"/>
        <v/>
      </c>
      <c r="P305" s="217"/>
      <c r="Q305" s="23"/>
      <c r="R305" s="23"/>
      <c r="S305" s="23"/>
      <c r="T305" s="23"/>
      <c r="U305" s="23"/>
    </row>
    <row r="306" spans="1:21">
      <c r="A306" s="18"/>
      <c r="B306" s="19"/>
      <c r="C306" s="20"/>
      <c r="D306" s="21"/>
      <c r="E306" s="22"/>
      <c r="F306" s="23"/>
      <c r="G306" s="23"/>
      <c r="H306" s="22"/>
      <c r="I306" s="24"/>
      <c r="J306" s="25"/>
      <c r="K306" s="26"/>
      <c r="L306" s="27"/>
      <c r="M306" s="217"/>
      <c r="N306" s="7" t="str">
        <f>IF(ISBLANK(I306),"",IF(COUNTIF(I306,"*bombe*"),(G306-1)*SUMIF('base de donnée JCO '!C$3:C$10,K306,'base de donnée JCO '!D$3:D$10)+SUMIF(entete,L306,'base de donnée JCO '!D$14:D$20),SUMIFS('base de donnée JCO '!I$173:I$1080,'base de donnée JCO '!F$173:F$1080,I306,'base de donnée JCO '!G$173:G$1080,J306)))</f>
        <v/>
      </c>
      <c r="O306" s="7" t="str">
        <f t="shared" si="10"/>
        <v/>
      </c>
      <c r="P306" s="217"/>
      <c r="Q306" s="23"/>
      <c r="R306" s="23"/>
      <c r="S306" s="23"/>
      <c r="T306" s="23"/>
      <c r="U306" s="23"/>
    </row>
    <row r="307" spans="1:21">
      <c r="A307" s="18"/>
      <c r="B307" s="19"/>
      <c r="C307" s="20"/>
      <c r="D307" s="21"/>
      <c r="E307" s="22"/>
      <c r="F307" s="23"/>
      <c r="G307" s="23"/>
      <c r="H307" s="22"/>
      <c r="I307" s="24"/>
      <c r="J307" s="25"/>
      <c r="K307" s="26"/>
      <c r="L307" s="27"/>
      <c r="M307" s="217"/>
      <c r="N307" s="7" t="str">
        <f>IF(ISBLANK(I307),"",IF(COUNTIF(I307,"*bombe*"),(G307-1)*SUMIF('base de donnée JCO '!C$3:C$10,K307,'base de donnée JCO '!D$3:D$10)+SUMIF(entete,L307,'base de donnée JCO '!D$14:D$20),SUMIFS('base de donnée JCO '!I$173:I$1080,'base de donnée JCO '!F$173:F$1080,I307,'base de donnée JCO '!G$173:G$1080,J307)))</f>
        <v/>
      </c>
      <c r="O307" s="7" t="str">
        <f t="shared" si="10"/>
        <v/>
      </c>
      <c r="P307" s="217"/>
      <c r="Q307" s="23"/>
      <c r="R307" s="23"/>
      <c r="S307" s="23"/>
      <c r="T307" s="23"/>
      <c r="U307" s="23"/>
    </row>
    <row r="308" spans="1:21">
      <c r="A308" s="18"/>
      <c r="B308" s="19"/>
      <c r="C308" s="20"/>
      <c r="D308" s="21"/>
      <c r="E308" s="22"/>
      <c r="F308" s="23"/>
      <c r="G308" s="23"/>
      <c r="H308" s="22"/>
      <c r="I308" s="24"/>
      <c r="J308" s="25"/>
      <c r="K308" s="26"/>
      <c r="L308" s="27"/>
      <c r="M308" s="217"/>
      <c r="N308" s="7" t="str">
        <f>IF(ISBLANK(I308),"",IF(COUNTIF(I308,"*bombe*"),(G308-1)*SUMIF('base de donnée JCO '!C$3:C$10,K308,'base de donnée JCO '!D$3:D$10)+SUMIF(entete,L308,'base de donnée JCO '!D$14:D$20),SUMIFS('base de donnée JCO '!I$173:I$1080,'base de donnée JCO '!F$173:F$1080,I308,'base de donnée JCO '!G$173:G$1080,J308)))</f>
        <v/>
      </c>
      <c r="O308" s="7" t="str">
        <f t="shared" si="10"/>
        <v/>
      </c>
      <c r="P308" s="217"/>
      <c r="Q308" s="23"/>
      <c r="R308" s="23"/>
      <c r="S308" s="23"/>
      <c r="T308" s="23"/>
      <c r="U308" s="23"/>
    </row>
    <row r="309" spans="1:21">
      <c r="A309" s="18"/>
      <c r="B309" s="19"/>
      <c r="C309" s="20"/>
      <c r="D309" s="21"/>
      <c r="E309" s="22"/>
      <c r="F309" s="23"/>
      <c r="G309" s="23"/>
      <c r="H309" s="22"/>
      <c r="I309" s="24"/>
      <c r="J309" s="25"/>
      <c r="K309" s="26"/>
      <c r="L309" s="27"/>
      <c r="M309" s="217"/>
      <c r="N309" s="7" t="str">
        <f>IF(ISBLANK(I309),"",IF(COUNTIF(I309,"*bombe*"),(G309-1)*SUMIF('base de donnée JCO '!C$3:C$10,K309,'base de donnée JCO '!D$3:D$10)+SUMIF(entete,L309,'base de donnée JCO '!D$14:D$20),SUMIFS('base de donnée JCO '!I$173:I$1080,'base de donnée JCO '!F$173:F$1080,I309,'base de donnée JCO '!G$173:G$1080,J309)))</f>
        <v/>
      </c>
      <c r="O309" s="7" t="str">
        <f t="shared" si="10"/>
        <v/>
      </c>
      <c r="P309" s="217"/>
      <c r="Q309" s="23"/>
      <c r="R309" s="23"/>
      <c r="S309" s="23"/>
      <c r="T309" s="23"/>
      <c r="U309" s="23"/>
    </row>
    <row r="310" spans="1:21">
      <c r="A310" s="18"/>
      <c r="B310" s="19"/>
      <c r="C310" s="20"/>
      <c r="D310" s="21"/>
      <c r="E310" s="22"/>
      <c r="F310" s="23"/>
      <c r="G310" s="23"/>
      <c r="H310" s="22"/>
      <c r="I310" s="24"/>
      <c r="J310" s="25"/>
      <c r="K310" s="26"/>
      <c r="L310" s="27"/>
      <c r="M310" s="217"/>
      <c r="N310" s="7" t="str">
        <f>IF(ISBLANK(I310),"",IF(COUNTIF(I310,"*bombe*"),(G310-1)*SUMIF('base de donnée JCO '!C$3:C$10,K310,'base de donnée JCO '!D$3:D$10)+SUMIF(entete,L310,'base de donnée JCO '!D$14:D$20),SUMIFS('base de donnée JCO '!I$173:I$1080,'base de donnée JCO '!F$173:F$1080,I310,'base de donnée JCO '!G$173:G$1080,J310)))</f>
        <v/>
      </c>
      <c r="O310" s="7" t="str">
        <f t="shared" si="10"/>
        <v/>
      </c>
      <c r="P310" s="217"/>
      <c r="Q310" s="23"/>
      <c r="R310" s="23"/>
      <c r="S310" s="23"/>
      <c r="T310" s="23"/>
      <c r="U310" s="23"/>
    </row>
    <row r="311" spans="1:21">
      <c r="A311" s="18"/>
      <c r="B311" s="19"/>
      <c r="C311" s="20"/>
      <c r="D311" s="21"/>
      <c r="E311" s="22"/>
      <c r="F311" s="23"/>
      <c r="G311" s="23"/>
      <c r="H311" s="22"/>
      <c r="I311" s="24"/>
      <c r="J311" s="25"/>
      <c r="K311" s="26"/>
      <c r="L311" s="27"/>
      <c r="M311" s="217"/>
      <c r="N311" s="7" t="str">
        <f>IF(ISBLANK(I311),"",IF(COUNTIF(I311,"*bombe*"),(G311-1)*SUMIF('base de donnée JCO '!C$3:C$10,K311,'base de donnée JCO '!D$3:D$10)+SUMIF(entete,L311,'base de donnée JCO '!D$14:D$20),SUMIFS('base de donnée JCO '!I$173:I$1080,'base de donnée JCO '!F$173:F$1080,I311,'base de donnée JCO '!G$173:G$1080,J311)))</f>
        <v/>
      </c>
      <c r="O311" s="7" t="str">
        <f t="shared" si="10"/>
        <v/>
      </c>
      <c r="P311" s="217"/>
      <c r="Q311" s="23"/>
      <c r="R311" s="23"/>
      <c r="S311" s="23"/>
      <c r="T311" s="23"/>
      <c r="U311" s="23"/>
    </row>
    <row r="312" spans="1:21">
      <c r="A312" s="18"/>
      <c r="B312" s="19"/>
      <c r="C312" s="20"/>
      <c r="D312" s="21"/>
      <c r="E312" s="22"/>
      <c r="F312" s="23"/>
      <c r="G312" s="23"/>
      <c r="H312" s="22"/>
      <c r="I312" s="24"/>
      <c r="J312" s="25"/>
      <c r="K312" s="26"/>
      <c r="L312" s="27"/>
      <c r="M312" s="217"/>
      <c r="N312" s="7" t="str">
        <f>IF(ISBLANK(I312),"",IF(COUNTIF(I312,"*bombe*"),(G312-1)*SUMIF('base de donnée JCO '!C$3:C$10,K312,'base de donnée JCO '!D$3:D$10)+SUMIF(entete,L312,'base de donnée JCO '!D$14:D$20),SUMIFS('base de donnée JCO '!I$173:I$1080,'base de donnée JCO '!F$173:F$1080,I312,'base de donnée JCO '!G$173:G$1080,J312)))</f>
        <v/>
      </c>
      <c r="O312" s="7" t="str">
        <f t="shared" si="10"/>
        <v/>
      </c>
      <c r="P312" s="217"/>
      <c r="Q312" s="23"/>
      <c r="R312" s="23"/>
      <c r="S312" s="23"/>
      <c r="T312" s="23"/>
      <c r="U312" s="23"/>
    </row>
    <row r="313" spans="1:21">
      <c r="A313" s="18"/>
      <c r="B313" s="19"/>
      <c r="C313" s="20"/>
      <c r="D313" s="21"/>
      <c r="E313" s="22"/>
      <c r="F313" s="23"/>
      <c r="G313" s="23"/>
      <c r="H313" s="22"/>
      <c r="I313" s="24"/>
      <c r="J313" s="25"/>
      <c r="K313" s="26"/>
      <c r="L313" s="27"/>
      <c r="M313" s="217"/>
      <c r="N313" s="7" t="str">
        <f>IF(ISBLANK(I313),"",IF(COUNTIF(I313,"*bombe*"),(G313-1)*SUMIF('base de donnée JCO '!C$3:C$10,K313,'base de donnée JCO '!D$3:D$10)+SUMIF(entete,L313,'base de donnée JCO '!D$14:D$20),SUMIFS('base de donnée JCO '!I$173:I$1080,'base de donnée JCO '!F$173:F$1080,I313,'base de donnée JCO '!G$173:G$1080,J313)))</f>
        <v/>
      </c>
      <c r="O313" s="7" t="str">
        <f t="shared" si="10"/>
        <v/>
      </c>
      <c r="P313" s="217"/>
      <c r="Q313" s="23"/>
      <c r="R313" s="23"/>
      <c r="S313" s="23"/>
      <c r="T313" s="23"/>
      <c r="U313" s="23"/>
    </row>
    <row r="314" spans="1:21">
      <c r="A314" s="18"/>
      <c r="B314" s="19"/>
      <c r="C314" s="20"/>
      <c r="D314" s="21"/>
      <c r="E314" s="22"/>
      <c r="F314" s="23"/>
      <c r="G314" s="23"/>
      <c r="H314" s="22"/>
      <c r="I314" s="24"/>
      <c r="J314" s="25"/>
      <c r="K314" s="26"/>
      <c r="L314" s="27"/>
      <c r="M314" s="217"/>
      <c r="N314" s="7" t="str">
        <f>IF(ISBLANK(I314),"",IF(COUNTIF(I314,"*bombe*"),(G314-1)*SUMIF('base de donnée JCO '!C$3:C$10,K314,'base de donnée JCO '!D$3:D$10)+SUMIF(entete,L314,'base de donnée JCO '!D$14:D$20),SUMIFS('base de donnée JCO '!I$173:I$1080,'base de donnée JCO '!F$173:F$1080,I314,'base de donnée JCO '!G$173:G$1080,J314)))</f>
        <v/>
      </c>
      <c r="O314" s="7" t="str">
        <f t="shared" si="10"/>
        <v/>
      </c>
      <c r="P314" s="217"/>
      <c r="Q314" s="23"/>
      <c r="R314" s="23"/>
      <c r="S314" s="23"/>
      <c r="T314" s="23"/>
      <c r="U314" s="23"/>
    </row>
    <row r="315" spans="1:21">
      <c r="A315" s="18"/>
      <c r="B315" s="19"/>
      <c r="C315" s="20"/>
      <c r="D315" s="21"/>
      <c r="E315" s="22"/>
      <c r="F315" s="23"/>
      <c r="G315" s="23"/>
      <c r="H315" s="22"/>
      <c r="I315" s="24"/>
      <c r="J315" s="25"/>
      <c r="K315" s="26"/>
      <c r="L315" s="27"/>
      <c r="M315" s="217"/>
      <c r="N315" s="7" t="str">
        <f>IF(ISBLANK(I315),"",IF(COUNTIF(I315,"*bombe*"),(G315-1)*SUMIF('base de donnée JCO '!C$3:C$10,K315,'base de donnée JCO '!D$3:D$10)+SUMIF(entete,L315,'base de donnée JCO '!D$14:D$20),SUMIFS('base de donnée JCO '!I$173:I$1080,'base de donnée JCO '!F$173:F$1080,I315,'base de donnée JCO '!G$173:G$1080,J315)))</f>
        <v/>
      </c>
      <c r="O315" s="7" t="str">
        <f t="shared" si="10"/>
        <v/>
      </c>
      <c r="P315" s="217"/>
      <c r="Q315" s="23"/>
      <c r="R315" s="23"/>
      <c r="S315" s="23"/>
      <c r="T315" s="23"/>
      <c r="U315" s="23"/>
    </row>
    <row r="316" spans="1:21">
      <c r="A316" s="18"/>
      <c r="B316" s="19"/>
      <c r="C316" s="20"/>
      <c r="D316" s="21"/>
      <c r="E316" s="22"/>
      <c r="F316" s="23"/>
      <c r="G316" s="23"/>
      <c r="H316" s="22"/>
      <c r="I316" s="24"/>
      <c r="J316" s="25"/>
      <c r="K316" s="26"/>
      <c r="L316" s="27"/>
      <c r="M316" s="217"/>
      <c r="N316" s="7" t="str">
        <f>IF(ISBLANK(I316),"",IF(COUNTIF(I316,"*bombe*"),(G316-1)*SUMIF('base de donnée JCO '!C$3:C$10,K316,'base de donnée JCO '!D$3:D$10)+SUMIF(entete,L316,'base de donnée JCO '!D$14:D$20),SUMIFS('base de donnée JCO '!I$173:I$1080,'base de donnée JCO '!F$173:F$1080,I316,'base de donnée JCO '!G$173:G$1080,J316)))</f>
        <v/>
      </c>
      <c r="O316" s="7" t="str">
        <f t="shared" si="10"/>
        <v/>
      </c>
      <c r="P316" s="217"/>
      <c r="Q316" s="23"/>
      <c r="R316" s="23"/>
      <c r="S316" s="23"/>
      <c r="T316" s="23"/>
      <c r="U316" s="23"/>
    </row>
    <row r="317" spans="1:21">
      <c r="A317" s="18"/>
      <c r="B317" s="19"/>
      <c r="C317" s="20"/>
      <c r="D317" s="21"/>
      <c r="E317" s="22"/>
      <c r="F317" s="23"/>
      <c r="G317" s="23"/>
      <c r="H317" s="22"/>
      <c r="I317" s="24"/>
      <c r="J317" s="25"/>
      <c r="K317" s="26"/>
      <c r="L317" s="27"/>
      <c r="M317" s="217"/>
      <c r="N317" s="7" t="str">
        <f>IF(ISBLANK(I317),"",IF(COUNTIF(I317,"*bombe*"),(G317-1)*SUMIF('base de donnée JCO '!C$3:C$10,K317,'base de donnée JCO '!D$3:D$10)+SUMIF(entete,L317,'base de donnée JCO '!D$14:D$20),SUMIFS('base de donnée JCO '!I$173:I$1080,'base de donnée JCO '!F$173:F$1080,I317,'base de donnée JCO '!G$173:G$1080,J317)))</f>
        <v/>
      </c>
      <c r="O317" s="7" t="str">
        <f t="shared" si="10"/>
        <v/>
      </c>
      <c r="P317" s="217"/>
      <c r="Q317" s="23"/>
      <c r="R317" s="23"/>
      <c r="S317" s="23"/>
      <c r="T317" s="23"/>
      <c r="U317" s="23"/>
    </row>
    <row r="318" spans="1:21">
      <c r="A318" s="18"/>
      <c r="B318" s="19"/>
      <c r="C318" s="20"/>
      <c r="D318" s="21"/>
      <c r="E318" s="22"/>
      <c r="F318" s="23"/>
      <c r="G318" s="23"/>
      <c r="H318" s="22"/>
      <c r="I318" s="24"/>
      <c r="J318" s="25"/>
      <c r="K318" s="26"/>
      <c r="L318" s="27"/>
      <c r="M318" s="217"/>
      <c r="N318" s="7" t="str">
        <f>IF(ISBLANK(I318),"",IF(COUNTIF(I318,"*bombe*"),(G318-1)*SUMIF('base de donnée JCO '!C$3:C$10,K318,'base de donnée JCO '!D$3:D$10)+SUMIF(entete,L318,'base de donnée JCO '!D$14:D$20),SUMIFS('base de donnée JCO '!I$173:I$1080,'base de donnée JCO '!F$173:F$1080,I318,'base de donnée JCO '!G$173:G$1080,J318)))</f>
        <v/>
      </c>
      <c r="O318" s="7" t="str">
        <f t="shared" si="10"/>
        <v/>
      </c>
      <c r="P318" s="217"/>
      <c r="Q318" s="23"/>
      <c r="R318" s="23"/>
      <c r="S318" s="23"/>
      <c r="T318" s="23"/>
      <c r="U318" s="23"/>
    </row>
    <row r="319" spans="1:21">
      <c r="A319" s="18"/>
      <c r="B319" s="19"/>
      <c r="C319" s="20"/>
      <c r="D319" s="21"/>
      <c r="E319" s="22"/>
      <c r="F319" s="23"/>
      <c r="G319" s="23"/>
      <c r="H319" s="22"/>
      <c r="I319" s="24"/>
      <c r="J319" s="25"/>
      <c r="K319" s="26"/>
      <c r="L319" s="27"/>
      <c r="M319" s="217"/>
      <c r="N319" s="7" t="str">
        <f>IF(ISBLANK(I319),"",IF(COUNTIF(I319,"*bombe*"),(G319-1)*SUMIF('base de donnée JCO '!C$3:C$10,K319,'base de donnée JCO '!D$3:D$10)+SUMIF(entete,L319,'base de donnée JCO '!D$14:D$20),SUMIFS('base de donnée JCO '!I$173:I$1080,'base de donnée JCO '!F$173:F$1080,I319,'base de donnée JCO '!G$173:G$1080,J319)))</f>
        <v/>
      </c>
      <c r="O319" s="7" t="str">
        <f t="shared" si="10"/>
        <v/>
      </c>
      <c r="P319" s="217"/>
      <c r="Q319" s="23"/>
      <c r="R319" s="23"/>
      <c r="S319" s="23"/>
      <c r="T319" s="23"/>
      <c r="U319" s="23"/>
    </row>
    <row r="320" spans="1:21">
      <c r="A320" s="18"/>
      <c r="B320" s="19"/>
      <c r="C320" s="20"/>
      <c r="D320" s="21"/>
      <c r="E320" s="22"/>
      <c r="F320" s="23"/>
      <c r="G320" s="23"/>
      <c r="H320" s="22"/>
      <c r="I320" s="24"/>
      <c r="J320" s="25"/>
      <c r="K320" s="26"/>
      <c r="L320" s="27"/>
      <c r="M320" s="217"/>
      <c r="N320" s="7" t="str">
        <f>IF(ISBLANK(I320),"",IF(COUNTIF(I320,"*bombe*"),(G320-1)*SUMIF('base de donnée JCO '!C$3:C$10,K320,'base de donnée JCO '!D$3:D$10)+SUMIF(entete,L320,'base de donnée JCO '!D$14:D$20),SUMIFS('base de donnée JCO '!I$173:I$1080,'base de donnée JCO '!F$173:F$1080,I320,'base de donnée JCO '!G$173:G$1080,J320)))</f>
        <v/>
      </c>
      <c r="O320" s="7" t="str">
        <f t="shared" si="10"/>
        <v/>
      </c>
      <c r="P320" s="217"/>
      <c r="Q320" s="23"/>
      <c r="R320" s="23"/>
      <c r="S320" s="23"/>
      <c r="T320" s="23"/>
      <c r="U320" s="23"/>
    </row>
    <row r="321" spans="1:21">
      <c r="A321" s="18"/>
      <c r="B321" s="19"/>
      <c r="C321" s="20"/>
      <c r="D321" s="21"/>
      <c r="E321" s="22"/>
      <c r="F321" s="23"/>
      <c r="G321" s="23"/>
      <c r="H321" s="22"/>
      <c r="I321" s="24"/>
      <c r="J321" s="25"/>
      <c r="K321" s="26"/>
      <c r="L321" s="27"/>
      <c r="M321" s="217"/>
      <c r="N321" s="7" t="str">
        <f>IF(ISBLANK(I321),"",IF(COUNTIF(I321,"*bombe*"),(G321-1)*SUMIF('base de donnée JCO '!C$3:C$10,K321,'base de donnée JCO '!D$3:D$10)+SUMIF(entete,L321,'base de donnée JCO '!D$14:D$20),SUMIFS('base de donnée JCO '!I$173:I$1080,'base de donnée JCO '!F$173:F$1080,I321,'base de donnée JCO '!G$173:G$1080,J321)))</f>
        <v/>
      </c>
      <c r="O321" s="7" t="str">
        <f t="shared" si="10"/>
        <v/>
      </c>
      <c r="P321" s="217"/>
      <c r="Q321" s="23"/>
      <c r="R321" s="23"/>
      <c r="S321" s="23"/>
      <c r="T321" s="23"/>
      <c r="U321" s="23"/>
    </row>
    <row r="322" spans="1:21">
      <c r="A322" s="18"/>
      <c r="B322" s="19"/>
      <c r="C322" s="20"/>
      <c r="D322" s="21"/>
      <c r="E322" s="22"/>
      <c r="F322" s="23"/>
      <c r="G322" s="23"/>
      <c r="H322" s="22"/>
      <c r="I322" s="24"/>
      <c r="J322" s="25"/>
      <c r="K322" s="26"/>
      <c r="L322" s="27"/>
      <c r="M322" s="217"/>
      <c r="N322" s="7" t="str">
        <f>IF(ISBLANK(I322),"",IF(COUNTIF(I322,"*bombe*"),(G322-1)*SUMIF('base de donnée JCO '!C$3:C$10,K322,'base de donnée JCO '!D$3:D$10)+SUMIF(entete,L322,'base de donnée JCO '!D$14:D$20),SUMIFS('base de donnée JCO '!I$173:I$1080,'base de donnée JCO '!F$173:F$1080,I322,'base de donnée JCO '!G$173:G$1080,J322)))</f>
        <v/>
      </c>
      <c r="O322" s="7" t="str">
        <f t="shared" si="10"/>
        <v/>
      </c>
      <c r="P322" s="217"/>
      <c r="Q322" s="23"/>
      <c r="R322" s="23"/>
      <c r="S322" s="23"/>
      <c r="T322" s="23"/>
      <c r="U322" s="23"/>
    </row>
    <row r="323" spans="1:21">
      <c r="A323" s="18"/>
      <c r="B323" s="19"/>
      <c r="C323" s="20"/>
      <c r="D323" s="21"/>
      <c r="E323" s="22"/>
      <c r="F323" s="23"/>
      <c r="G323" s="23"/>
      <c r="H323" s="22"/>
      <c r="I323" s="24"/>
      <c r="J323" s="25"/>
      <c r="K323" s="26"/>
      <c r="L323" s="27"/>
      <c r="M323" s="217"/>
      <c r="N323" s="7" t="str">
        <f>IF(ISBLANK(I323),"",IF(COUNTIF(I323,"*bombe*"),(G323-1)*SUMIF('base de donnée JCO '!C$3:C$10,K323,'base de donnée JCO '!D$3:D$10)+SUMIF(entete,L323,'base de donnée JCO '!D$14:D$20),SUMIFS('base de donnée JCO '!I$173:I$1080,'base de donnée JCO '!F$173:F$1080,I323,'base de donnée JCO '!G$173:G$1080,J323)))</f>
        <v/>
      </c>
      <c r="O323" s="7" t="str">
        <f t="shared" si="10"/>
        <v/>
      </c>
      <c r="P323" s="217"/>
      <c r="Q323" s="23"/>
      <c r="R323" s="23"/>
      <c r="S323" s="23"/>
      <c r="T323" s="23"/>
      <c r="U323" s="23"/>
    </row>
    <row r="324" spans="1:21">
      <c r="A324" s="18"/>
      <c r="B324" s="19"/>
      <c r="C324" s="20"/>
      <c r="D324" s="21"/>
      <c r="E324" s="22"/>
      <c r="F324" s="23"/>
      <c r="G324" s="23"/>
      <c r="H324" s="22"/>
      <c r="I324" s="24"/>
      <c r="J324" s="25"/>
      <c r="K324" s="26"/>
      <c r="L324" s="27"/>
      <c r="M324" s="217"/>
      <c r="N324" s="7" t="str">
        <f>IF(ISBLANK(I324),"",IF(COUNTIF(I324,"*bombe*"),(G324-1)*SUMIF('base de donnée JCO '!C$3:C$10,K324,'base de donnée JCO '!D$3:D$10)+SUMIF(entete,L324,'base de donnée JCO '!D$14:D$20),SUMIFS('base de donnée JCO '!I$173:I$1080,'base de donnée JCO '!F$173:F$1080,I324,'base de donnée JCO '!G$173:G$1080,J324)))</f>
        <v/>
      </c>
      <c r="O324" s="7" t="str">
        <f t="shared" si="10"/>
        <v/>
      </c>
      <c r="P324" s="217"/>
      <c r="Q324" s="23"/>
      <c r="R324" s="23"/>
      <c r="S324" s="23"/>
      <c r="T324" s="23"/>
      <c r="U324" s="23"/>
    </row>
    <row r="325" spans="1:21">
      <c r="A325" s="18"/>
      <c r="B325" s="19"/>
      <c r="C325" s="20"/>
      <c r="D325" s="21"/>
      <c r="E325" s="22"/>
      <c r="F325" s="23"/>
      <c r="G325" s="23"/>
      <c r="H325" s="22"/>
      <c r="I325" s="24"/>
      <c r="J325" s="25"/>
      <c r="K325" s="26"/>
      <c r="L325" s="27"/>
      <c r="M325" s="217"/>
      <c r="N325" s="7" t="str">
        <f>IF(ISBLANK(I325),"",IF(COUNTIF(I325,"*bombe*"),(G325-1)*SUMIF('base de donnée JCO '!C$3:C$10,K325,'base de donnée JCO '!D$3:D$10)+SUMIF(entete,L325,'base de donnée JCO '!D$14:D$20),SUMIFS('base de donnée JCO '!I$173:I$1080,'base de donnée JCO '!F$173:F$1080,I325,'base de donnée JCO '!G$173:G$1080,J325)))</f>
        <v/>
      </c>
      <c r="O325" s="7" t="str">
        <f t="shared" si="10"/>
        <v/>
      </c>
      <c r="P325" s="217"/>
      <c r="Q325" s="23"/>
      <c r="R325" s="23"/>
      <c r="S325" s="23"/>
      <c r="T325" s="23"/>
      <c r="U325" s="23"/>
    </row>
    <row r="326" spans="1:21">
      <c r="A326" s="18"/>
      <c r="B326" s="19"/>
      <c r="C326" s="20"/>
      <c r="D326" s="21"/>
      <c r="E326" s="22"/>
      <c r="F326" s="23"/>
      <c r="G326" s="23"/>
      <c r="H326" s="22"/>
      <c r="I326" s="24"/>
      <c r="J326" s="25"/>
      <c r="K326" s="26"/>
      <c r="L326" s="27"/>
      <c r="M326" s="217"/>
      <c r="N326" s="7" t="str">
        <f>IF(ISBLANK(I326),"",IF(COUNTIF(I326,"*bombe*"),(G326-1)*SUMIF('base de donnée JCO '!C$3:C$10,K326,'base de donnée JCO '!D$3:D$10)+SUMIF(entete,L326,'base de donnée JCO '!D$14:D$20),SUMIFS('base de donnée JCO '!I$173:I$1080,'base de donnée JCO '!F$173:F$1080,I326,'base de donnée JCO '!G$173:G$1080,J326)))</f>
        <v/>
      </c>
      <c r="O326" s="7" t="str">
        <f t="shared" si="10"/>
        <v/>
      </c>
      <c r="P326" s="217"/>
      <c r="Q326" s="23"/>
      <c r="R326" s="23"/>
      <c r="S326" s="23"/>
      <c r="T326" s="23"/>
      <c r="U326" s="23"/>
    </row>
    <row r="327" spans="1:21">
      <c r="A327" s="18"/>
      <c r="B327" s="19"/>
      <c r="C327" s="20"/>
      <c r="D327" s="21"/>
      <c r="E327" s="22"/>
      <c r="F327" s="23"/>
      <c r="G327" s="23"/>
      <c r="H327" s="22"/>
      <c r="I327" s="24"/>
      <c r="J327" s="25"/>
      <c r="K327" s="26"/>
      <c r="L327" s="27"/>
      <c r="M327" s="217"/>
      <c r="N327" s="7" t="str">
        <f>IF(ISBLANK(I327),"",IF(COUNTIF(I327,"*bombe*"),(G327-1)*SUMIF('base de donnée JCO '!C$3:C$10,K327,'base de donnée JCO '!D$3:D$10)+SUMIF(entete,L327,'base de donnée JCO '!D$14:D$20),SUMIFS('base de donnée JCO '!I$173:I$1080,'base de donnée JCO '!F$173:F$1080,I327,'base de donnée JCO '!G$173:G$1080,J327)))</f>
        <v/>
      </c>
      <c r="O327" s="7" t="str">
        <f t="shared" si="10"/>
        <v/>
      </c>
      <c r="P327" s="217"/>
      <c r="Q327" s="23"/>
      <c r="R327" s="23"/>
      <c r="S327" s="23"/>
      <c r="T327" s="23"/>
      <c r="U327" s="23"/>
    </row>
    <row r="328" spans="1:21">
      <c r="A328" s="18"/>
      <c r="B328" s="19"/>
      <c r="C328" s="20"/>
      <c r="D328" s="21"/>
      <c r="E328" s="22"/>
      <c r="F328" s="23"/>
      <c r="G328" s="23"/>
      <c r="H328" s="22"/>
      <c r="I328" s="24"/>
      <c r="J328" s="25"/>
      <c r="K328" s="26"/>
      <c r="L328" s="27"/>
      <c r="M328" s="217"/>
      <c r="N328" s="7" t="str">
        <f>IF(ISBLANK(I328),"",IF(COUNTIF(I328,"*bombe*"),(G328-1)*SUMIF('base de donnée JCO '!C$3:C$10,K328,'base de donnée JCO '!D$3:D$10)+SUMIF(entete,L328,'base de donnée JCO '!D$14:D$20),SUMIFS('base de donnée JCO '!I$173:I$1080,'base de donnée JCO '!F$173:F$1080,I328,'base de donnée JCO '!G$173:G$1080,J328)))</f>
        <v/>
      </c>
      <c r="O328" s="7" t="str">
        <f t="shared" si="10"/>
        <v/>
      </c>
      <c r="P328" s="217"/>
      <c r="Q328" s="23"/>
      <c r="R328" s="23"/>
      <c r="S328" s="23"/>
      <c r="T328" s="23"/>
      <c r="U328" s="23"/>
    </row>
    <row r="329" spans="1:21">
      <c r="A329" s="18"/>
      <c r="B329" s="19"/>
      <c r="C329" s="20"/>
      <c r="D329" s="21"/>
      <c r="E329" s="22"/>
      <c r="F329" s="23"/>
      <c r="G329" s="23"/>
      <c r="H329" s="22"/>
      <c r="I329" s="24"/>
      <c r="J329" s="25"/>
      <c r="K329" s="26"/>
      <c r="L329" s="27"/>
      <c r="M329" s="217"/>
      <c r="N329" s="7" t="str">
        <f>IF(ISBLANK(I329),"",IF(COUNTIF(I329,"*bombe*"),(G329-1)*SUMIF('base de donnée JCO '!C$3:C$10,K329,'base de donnée JCO '!D$3:D$10)+SUMIF(entete,L329,'base de donnée JCO '!D$14:D$20),SUMIFS('base de donnée JCO '!I$173:I$1080,'base de donnée JCO '!F$173:F$1080,I329,'base de donnée JCO '!G$173:G$1080,J329)))</f>
        <v/>
      </c>
      <c r="O329" s="7" t="str">
        <f t="shared" si="10"/>
        <v/>
      </c>
      <c r="P329" s="217"/>
      <c r="Q329" s="23"/>
      <c r="R329" s="23"/>
      <c r="S329" s="23"/>
      <c r="T329" s="23"/>
      <c r="U329" s="23"/>
    </row>
    <row r="330" spans="1:21">
      <c r="A330" s="18"/>
      <c r="B330" s="19"/>
      <c r="C330" s="20"/>
      <c r="D330" s="21"/>
      <c r="E330" s="22"/>
      <c r="F330" s="23"/>
      <c r="G330" s="23"/>
      <c r="H330" s="22"/>
      <c r="I330" s="24"/>
      <c r="J330" s="25"/>
      <c r="K330" s="26"/>
      <c r="L330" s="27"/>
      <c r="M330" s="217"/>
      <c r="N330" s="7" t="str">
        <f>IF(ISBLANK(I330),"",IF(COUNTIF(I330,"*bombe*"),(G330-1)*SUMIF('base de donnée JCO '!C$3:C$10,K330,'base de donnée JCO '!D$3:D$10)+SUMIF(entete,L330,'base de donnée JCO '!D$14:D$20),SUMIFS('base de donnée JCO '!I$173:I$1080,'base de donnée JCO '!F$173:F$1080,I330,'base de donnée JCO '!G$173:G$1080,J330)))</f>
        <v/>
      </c>
      <c r="O330" s="7" t="str">
        <f t="shared" si="10"/>
        <v/>
      </c>
      <c r="P330" s="217"/>
      <c r="Q330" s="23"/>
      <c r="R330" s="23"/>
      <c r="S330" s="23"/>
      <c r="T330" s="23"/>
      <c r="U330" s="23"/>
    </row>
    <row r="331" spans="1:21">
      <c r="A331" s="18"/>
      <c r="B331" s="19"/>
      <c r="C331" s="20"/>
      <c r="D331" s="21"/>
      <c r="E331" s="22"/>
      <c r="F331" s="23"/>
      <c r="G331" s="23"/>
      <c r="H331" s="22"/>
      <c r="I331" s="24"/>
      <c r="J331" s="25"/>
      <c r="K331" s="26"/>
      <c r="L331" s="27"/>
      <c r="M331" s="217"/>
      <c r="N331" s="7" t="str">
        <f>IF(ISBLANK(I331),"",IF(COUNTIF(I331,"*bombe*"),(G331-1)*SUMIF('base de donnée JCO '!C$3:C$10,K331,'base de donnée JCO '!D$3:D$10)+SUMIF(entete,L331,'base de donnée JCO '!D$14:D$20),SUMIFS('base de donnée JCO '!I$173:I$1080,'base de donnée JCO '!F$173:F$1080,I331,'base de donnée JCO '!G$173:G$1080,J331)))</f>
        <v/>
      </c>
      <c r="O331" s="7" t="str">
        <f t="shared" si="10"/>
        <v/>
      </c>
      <c r="P331" s="217"/>
      <c r="Q331" s="23"/>
      <c r="R331" s="23"/>
      <c r="S331" s="23"/>
      <c r="T331" s="23"/>
      <c r="U331" s="23"/>
    </row>
    <row r="332" spans="1:21">
      <c r="A332" s="18"/>
      <c r="B332" s="19"/>
      <c r="C332" s="20"/>
      <c r="D332" s="21"/>
      <c r="E332" s="22"/>
      <c r="F332" s="23"/>
      <c r="G332" s="23"/>
      <c r="H332" s="22"/>
      <c r="I332" s="24"/>
      <c r="J332" s="25"/>
      <c r="K332" s="26"/>
      <c r="L332" s="27"/>
      <c r="M332" s="217"/>
      <c r="N332" s="7" t="str">
        <f>IF(ISBLANK(I332),"",IF(COUNTIF(I332,"*bombe*"),(G332-1)*SUMIF('base de donnée JCO '!C$3:C$10,K332,'base de donnée JCO '!D$3:D$10)+SUMIF(entete,L332,'base de donnée JCO '!D$14:D$20),SUMIFS('base de donnée JCO '!I$173:I$1080,'base de donnée JCO '!F$173:F$1080,I332,'base de donnée JCO '!G$173:G$1080,J332)))</f>
        <v/>
      </c>
      <c r="O332" s="7" t="str">
        <f t="shared" si="10"/>
        <v/>
      </c>
      <c r="P332" s="217"/>
      <c r="Q332" s="23"/>
      <c r="R332" s="23"/>
      <c r="S332" s="23"/>
      <c r="T332" s="23"/>
      <c r="U332" s="23"/>
    </row>
    <row r="333" spans="1:21">
      <c r="A333" s="18"/>
      <c r="B333" s="19"/>
      <c r="C333" s="20"/>
      <c r="D333" s="21"/>
      <c r="E333" s="22"/>
      <c r="F333" s="23"/>
      <c r="G333" s="23"/>
      <c r="H333" s="22"/>
      <c r="I333" s="24"/>
      <c r="J333" s="25"/>
      <c r="K333" s="26"/>
      <c r="L333" s="27"/>
      <c r="M333" s="217"/>
      <c r="N333" s="7" t="str">
        <f>IF(ISBLANK(I333),"",IF(COUNTIF(I333,"*bombe*"),(G333-1)*SUMIF('base de donnée JCO '!C$3:C$10,K333,'base de donnée JCO '!D$3:D$10)+SUMIF(entete,L333,'base de donnée JCO '!D$14:D$20),SUMIFS('base de donnée JCO '!I$173:I$1080,'base de donnée JCO '!F$173:F$1080,I333,'base de donnée JCO '!G$173:G$1080,J333)))</f>
        <v/>
      </c>
      <c r="O333" s="7" t="str">
        <f t="shared" si="10"/>
        <v/>
      </c>
      <c r="P333" s="217"/>
      <c r="Q333" s="23"/>
      <c r="R333" s="23"/>
      <c r="S333" s="23"/>
      <c r="T333" s="23"/>
      <c r="U333" s="23"/>
    </row>
    <row r="334" spans="1:21">
      <c r="A334" s="18"/>
      <c r="B334" s="19"/>
      <c r="C334" s="20"/>
      <c r="D334" s="21"/>
      <c r="E334" s="22"/>
      <c r="F334" s="23"/>
      <c r="G334" s="23"/>
      <c r="H334" s="22"/>
      <c r="I334" s="24"/>
      <c r="J334" s="25"/>
      <c r="K334" s="26"/>
      <c r="L334" s="27"/>
      <c r="M334" s="217"/>
      <c r="N334" s="7" t="str">
        <f>IF(ISBLANK(I334),"",IF(COUNTIF(I334,"*bombe*"),(G334-1)*SUMIF('base de donnée JCO '!C$3:C$10,K334,'base de donnée JCO '!D$3:D$10)+SUMIF(entete,L334,'base de donnée JCO '!D$14:D$20),SUMIFS('base de donnée JCO '!I$173:I$1080,'base de donnée JCO '!F$173:F$1080,I334,'base de donnée JCO '!G$173:G$1080,J334)))</f>
        <v/>
      </c>
      <c r="O334" s="7" t="str">
        <f t="shared" si="10"/>
        <v/>
      </c>
      <c r="P334" s="217"/>
      <c r="Q334" s="23"/>
      <c r="R334" s="23"/>
      <c r="S334" s="23"/>
      <c r="T334" s="23"/>
      <c r="U334" s="23"/>
    </row>
    <row r="335" spans="1:21">
      <c r="A335" s="18"/>
      <c r="B335" s="19"/>
      <c r="C335" s="20"/>
      <c r="D335" s="21"/>
      <c r="E335" s="22"/>
      <c r="F335" s="23"/>
      <c r="G335" s="23"/>
      <c r="H335" s="22"/>
      <c r="I335" s="24"/>
      <c r="J335" s="25"/>
      <c r="K335" s="26"/>
      <c r="L335" s="27"/>
      <c r="M335" s="217"/>
      <c r="N335" s="7" t="str">
        <f>IF(ISBLANK(I335),"",IF(COUNTIF(I335,"*bombe*"),(G335-1)*SUMIF('base de donnée JCO '!C$3:C$10,K335,'base de donnée JCO '!D$3:D$10)+SUMIF(entete,L335,'base de donnée JCO '!D$14:D$20),SUMIFS('base de donnée JCO '!I$173:I$1080,'base de donnée JCO '!F$173:F$1080,I335,'base de donnée JCO '!G$173:G$1080,J335)))</f>
        <v/>
      </c>
      <c r="O335" s="7" t="str">
        <f t="shared" si="10"/>
        <v/>
      </c>
      <c r="P335" s="217"/>
      <c r="Q335" s="23"/>
      <c r="R335" s="23"/>
      <c r="S335" s="23"/>
      <c r="T335" s="23"/>
      <c r="U335" s="23"/>
    </row>
    <row r="336" spans="1:21">
      <c r="A336" s="18"/>
      <c r="B336" s="19"/>
      <c r="C336" s="20"/>
      <c r="D336" s="21"/>
      <c r="E336" s="22"/>
      <c r="F336" s="23"/>
      <c r="G336" s="23"/>
      <c r="H336" s="22"/>
      <c r="I336" s="24"/>
      <c r="J336" s="25"/>
      <c r="K336" s="26"/>
      <c r="L336" s="27"/>
      <c r="M336" s="217"/>
      <c r="N336" s="7" t="str">
        <f>IF(ISBLANK(I336),"",IF(COUNTIF(I336,"*bombe*"),(G336-1)*SUMIF('base de donnée JCO '!C$3:C$10,K336,'base de donnée JCO '!D$3:D$10)+SUMIF(entete,L336,'base de donnée JCO '!D$14:D$20),SUMIFS('base de donnée JCO '!I$173:I$1080,'base de donnée JCO '!F$173:F$1080,I336,'base de donnée JCO '!G$173:G$1080,J336)))</f>
        <v/>
      </c>
      <c r="O336" s="7" t="str">
        <f t="shared" si="10"/>
        <v/>
      </c>
      <c r="P336" s="217"/>
      <c r="Q336" s="23"/>
      <c r="R336" s="23"/>
      <c r="S336" s="23"/>
      <c r="T336" s="23"/>
      <c r="U336" s="23"/>
    </row>
    <row r="337" spans="1:21">
      <c r="A337" s="18"/>
      <c r="B337" s="19"/>
      <c r="C337" s="20"/>
      <c r="D337" s="21"/>
      <c r="E337" s="22"/>
      <c r="F337" s="23"/>
      <c r="G337" s="23"/>
      <c r="H337" s="22"/>
      <c r="I337" s="24"/>
      <c r="J337" s="25"/>
      <c r="K337" s="26"/>
      <c r="L337" s="27"/>
      <c r="M337" s="217"/>
      <c r="N337" s="7" t="str">
        <f>IF(ISBLANK(I337),"",IF(COUNTIF(I337,"*bombe*"),(G337-1)*SUMIF('base de donnée JCO '!C$3:C$10,K337,'base de donnée JCO '!D$3:D$10)+SUMIF(entete,L337,'base de donnée JCO '!D$14:D$20),SUMIFS('base de donnée JCO '!I$173:I$1080,'base de donnée JCO '!F$173:F$1080,I337,'base de donnée JCO '!G$173:G$1080,J337)))</f>
        <v/>
      </c>
      <c r="O337" s="7" t="str">
        <f t="shared" si="10"/>
        <v/>
      </c>
      <c r="P337" s="217"/>
      <c r="Q337" s="23"/>
      <c r="R337" s="23"/>
      <c r="S337" s="23"/>
      <c r="T337" s="23"/>
      <c r="U337" s="23"/>
    </row>
    <row r="338" spans="1:21">
      <c r="A338" s="18"/>
      <c r="B338" s="19"/>
      <c r="C338" s="20"/>
      <c r="D338" s="21"/>
      <c r="E338" s="22"/>
      <c r="F338" s="23"/>
      <c r="G338" s="23"/>
      <c r="H338" s="22"/>
      <c r="I338" s="24"/>
      <c r="J338" s="25"/>
      <c r="K338" s="26"/>
      <c r="L338" s="27"/>
      <c r="M338" s="217"/>
      <c r="N338" s="7" t="str">
        <f>IF(ISBLANK(I338),"",IF(COUNTIF(I338,"*bombe*"),(G338-1)*SUMIF('base de donnée JCO '!C$3:C$10,K338,'base de donnée JCO '!D$3:D$10)+SUMIF(entete,L338,'base de donnée JCO '!D$14:D$20),SUMIFS('base de donnée JCO '!I$173:I$1080,'base de donnée JCO '!F$173:F$1080,I338,'base de donnée JCO '!G$173:G$1080,J338)))</f>
        <v/>
      </c>
      <c r="O338" s="7" t="str">
        <f t="shared" si="10"/>
        <v/>
      </c>
      <c r="P338" s="217"/>
      <c r="Q338" s="23"/>
      <c r="R338" s="23"/>
      <c r="S338" s="23"/>
      <c r="T338" s="23"/>
      <c r="U338" s="23"/>
    </row>
    <row r="339" spans="1:21">
      <c r="A339" s="18"/>
      <c r="B339" s="19"/>
      <c r="C339" s="20"/>
      <c r="D339" s="21"/>
      <c r="E339" s="22"/>
      <c r="F339" s="23"/>
      <c r="G339" s="23"/>
      <c r="H339" s="22"/>
      <c r="I339" s="24"/>
      <c r="J339" s="25"/>
      <c r="K339" s="26"/>
      <c r="L339" s="27"/>
      <c r="M339" s="217"/>
      <c r="N339" s="7" t="str">
        <f>IF(ISBLANK(I339),"",IF(COUNTIF(I339,"*bombe*"),(G339-1)*SUMIF('base de donnée JCO '!C$3:C$10,K339,'base de donnée JCO '!D$3:D$10)+SUMIF(entete,L339,'base de donnée JCO '!D$14:D$20),SUMIFS('base de donnée JCO '!I$173:I$1080,'base de donnée JCO '!F$173:F$1080,I339,'base de donnée JCO '!G$173:G$1080,J339)))</f>
        <v/>
      </c>
      <c r="O339" s="7" t="str">
        <f t="shared" si="10"/>
        <v/>
      </c>
      <c r="P339" s="217"/>
      <c r="Q339" s="23"/>
      <c r="R339" s="23"/>
      <c r="S339" s="23"/>
      <c r="T339" s="23"/>
      <c r="U339" s="23"/>
    </row>
    <row r="340" spans="1:21">
      <c r="A340" s="18"/>
      <c r="B340" s="19"/>
      <c r="C340" s="20"/>
      <c r="D340" s="21"/>
      <c r="E340" s="22"/>
      <c r="F340" s="23"/>
      <c r="G340" s="23"/>
      <c r="H340" s="22"/>
      <c r="I340" s="24"/>
      <c r="J340" s="25"/>
      <c r="K340" s="26"/>
      <c r="L340" s="27"/>
      <c r="M340" s="217"/>
      <c r="N340" s="7" t="str">
        <f>IF(ISBLANK(I340),"",IF(COUNTIF(I340,"*bombe*"),(G340-1)*SUMIF('base de donnée JCO '!C$3:C$10,K340,'base de donnée JCO '!D$3:D$10)+SUMIF(entete,L340,'base de donnée JCO '!D$14:D$20),SUMIFS('base de donnée JCO '!I$173:I$1080,'base de donnée JCO '!F$173:F$1080,I340,'base de donnée JCO '!G$173:G$1080,J340)))</f>
        <v/>
      </c>
      <c r="O340" s="7" t="str">
        <f t="shared" si="10"/>
        <v/>
      </c>
      <c r="P340" s="217"/>
      <c r="Q340" s="23"/>
      <c r="R340" s="23"/>
      <c r="S340" s="23"/>
      <c r="T340" s="23"/>
      <c r="U340" s="23"/>
    </row>
    <row r="341" spans="1:21">
      <c r="A341" s="18"/>
      <c r="B341" s="19"/>
      <c r="C341" s="20"/>
      <c r="D341" s="21"/>
      <c r="E341" s="22"/>
      <c r="F341" s="23"/>
      <c r="G341" s="23"/>
      <c r="H341" s="22"/>
      <c r="I341" s="24"/>
      <c r="J341" s="25"/>
      <c r="K341" s="26"/>
      <c r="L341" s="27"/>
      <c r="M341" s="217"/>
      <c r="N341" s="7" t="str">
        <f>IF(ISBLANK(I341),"",IF(COUNTIF(I341,"*bombe*"),(G341-1)*SUMIF('base de donnée JCO '!C$3:C$10,K341,'base de donnée JCO '!D$3:D$10)+SUMIF(entete,L341,'base de donnée JCO '!D$14:D$20),SUMIFS('base de donnée JCO '!I$173:I$1080,'base de donnée JCO '!F$173:F$1080,I341,'base de donnée JCO '!G$173:G$1080,J341)))</f>
        <v/>
      </c>
      <c r="O341" s="7" t="str">
        <f t="shared" si="10"/>
        <v/>
      </c>
      <c r="P341" s="217"/>
      <c r="Q341" s="23"/>
      <c r="R341" s="23"/>
      <c r="S341" s="23"/>
      <c r="T341" s="23"/>
      <c r="U341" s="23"/>
    </row>
    <row r="342" spans="1:21">
      <c r="A342" s="18"/>
      <c r="B342" s="19"/>
      <c r="C342" s="20"/>
      <c r="D342" s="21"/>
      <c r="E342" s="22"/>
      <c r="F342" s="23"/>
      <c r="G342" s="23"/>
      <c r="H342" s="22"/>
      <c r="I342" s="24"/>
      <c r="J342" s="25"/>
      <c r="K342" s="26"/>
      <c r="L342" s="27"/>
      <c r="M342" s="217"/>
      <c r="N342" s="7" t="str">
        <f>IF(ISBLANK(I342),"",IF(COUNTIF(I342,"*bombe*"),(G342-1)*SUMIF('base de donnée JCO '!C$3:C$10,K342,'base de donnée JCO '!D$3:D$10)+SUMIF(entete,L342,'base de donnée JCO '!D$14:D$20),SUMIFS('base de donnée JCO '!I$173:I$1080,'base de donnée JCO '!F$173:F$1080,I342,'base de donnée JCO '!G$173:G$1080,J342)))</f>
        <v/>
      </c>
      <c r="O342" s="7" t="str">
        <f t="shared" si="10"/>
        <v/>
      </c>
      <c r="P342" s="217"/>
      <c r="Q342" s="23"/>
      <c r="R342" s="23"/>
      <c r="S342" s="23"/>
      <c r="T342" s="23"/>
      <c r="U342" s="23"/>
    </row>
    <row r="343" spans="1:21">
      <c r="A343" s="18"/>
      <c r="B343" s="19"/>
      <c r="C343" s="20"/>
      <c r="D343" s="21"/>
      <c r="E343" s="22"/>
      <c r="F343" s="23"/>
      <c r="G343" s="23"/>
      <c r="H343" s="22"/>
      <c r="I343" s="24"/>
      <c r="J343" s="25"/>
      <c r="K343" s="26"/>
      <c r="L343" s="27"/>
      <c r="M343" s="217"/>
      <c r="N343" s="7" t="str">
        <f>IF(ISBLANK(I343),"",IF(COUNTIF(I343,"*bombe*"),(G343-1)*SUMIF('base de donnée JCO '!C$3:C$10,K343,'base de donnée JCO '!D$3:D$10)+SUMIF(entete,L343,'base de donnée JCO '!D$14:D$20),SUMIFS('base de donnée JCO '!I$173:I$1080,'base de donnée JCO '!F$173:F$1080,I343,'base de donnée JCO '!G$173:G$1080,J343)))</f>
        <v/>
      </c>
      <c r="O343" s="7" t="str">
        <f t="shared" si="10"/>
        <v/>
      </c>
      <c r="P343" s="217"/>
      <c r="Q343" s="23"/>
      <c r="R343" s="23"/>
      <c r="S343" s="23"/>
      <c r="T343" s="23"/>
      <c r="U343" s="23"/>
    </row>
    <row r="344" spans="1:21">
      <c r="A344" s="18"/>
      <c r="B344" s="19"/>
      <c r="C344" s="20"/>
      <c r="D344" s="21"/>
      <c r="E344" s="22"/>
      <c r="F344" s="23"/>
      <c r="G344" s="23"/>
      <c r="H344" s="22"/>
      <c r="I344" s="24"/>
      <c r="J344" s="25"/>
      <c r="K344" s="26"/>
      <c r="L344" s="27"/>
      <c r="M344" s="217"/>
      <c r="N344" s="7" t="str">
        <f>IF(ISBLANK(I344),"",IF(COUNTIF(I344,"*bombe*"),(G344-1)*SUMIF('base de donnée JCO '!C$3:C$10,K344,'base de donnée JCO '!D$3:D$10)+SUMIF(entete,L344,'base de donnée JCO '!D$14:D$20),SUMIFS('base de donnée JCO '!I$173:I$1080,'base de donnée JCO '!F$173:F$1080,I344,'base de donnée JCO '!G$173:G$1080,J344)))</f>
        <v/>
      </c>
      <c r="O344" s="7" t="str">
        <f t="shared" si="10"/>
        <v/>
      </c>
      <c r="P344" s="217"/>
      <c r="Q344" s="23"/>
      <c r="R344" s="23"/>
      <c r="S344" s="23"/>
      <c r="T344" s="23"/>
      <c r="U344" s="23"/>
    </row>
    <row r="345" spans="1:21">
      <c r="A345" s="18"/>
      <c r="B345" s="19"/>
      <c r="C345" s="20"/>
      <c r="D345" s="21"/>
      <c r="E345" s="22"/>
      <c r="F345" s="23"/>
      <c r="G345" s="23"/>
      <c r="H345" s="22"/>
      <c r="I345" s="24"/>
      <c r="J345" s="25"/>
      <c r="K345" s="26"/>
      <c r="L345" s="27"/>
      <c r="M345" s="217"/>
      <c r="N345" s="7" t="str">
        <f>IF(ISBLANK(I345),"",IF(COUNTIF(I345,"*bombe*"),(G345-1)*SUMIF('base de donnée JCO '!C$3:C$10,K345,'base de donnée JCO '!D$3:D$10)+SUMIF(entete,L345,'base de donnée JCO '!D$14:D$20),SUMIFS('base de donnée JCO '!I$173:I$1080,'base de donnée JCO '!F$173:F$1080,I345,'base de donnée JCO '!G$173:G$1080,J345)))</f>
        <v/>
      </c>
      <c r="O345" s="7" t="str">
        <f t="shared" si="10"/>
        <v/>
      </c>
      <c r="P345" s="217"/>
      <c r="Q345" s="23"/>
      <c r="R345" s="23"/>
      <c r="S345" s="23"/>
      <c r="T345" s="23"/>
      <c r="U345" s="23"/>
    </row>
    <row r="346" spans="1:21">
      <c r="A346" s="18"/>
      <c r="B346" s="19"/>
      <c r="C346" s="20"/>
      <c r="D346" s="21"/>
      <c r="E346" s="22"/>
      <c r="F346" s="23"/>
      <c r="G346" s="23"/>
      <c r="H346" s="22"/>
      <c r="I346" s="24"/>
      <c r="J346" s="25"/>
      <c r="K346" s="26"/>
      <c r="L346" s="27"/>
      <c r="M346" s="217"/>
      <c r="N346" s="7" t="str">
        <f>IF(ISBLANK(I346),"",IF(COUNTIF(I346,"*bombe*"),(G346-1)*SUMIF('base de donnée JCO '!C$3:C$10,K346,'base de donnée JCO '!D$3:D$10)+SUMIF(entete,L346,'base de donnée JCO '!D$14:D$20),SUMIFS('base de donnée JCO '!I$173:I$1080,'base de donnée JCO '!F$173:F$1080,I346,'base de donnée JCO '!G$173:G$1080,J346)))</f>
        <v/>
      </c>
      <c r="O346" s="7" t="str">
        <f t="shared" si="10"/>
        <v/>
      </c>
      <c r="P346" s="217"/>
      <c r="Q346" s="23"/>
      <c r="R346" s="23"/>
      <c r="S346" s="23"/>
      <c r="T346" s="23"/>
      <c r="U346" s="23"/>
    </row>
    <row r="347" spans="1:21">
      <c r="A347" s="18"/>
      <c r="B347" s="19"/>
      <c r="C347" s="20"/>
      <c r="D347" s="21"/>
      <c r="E347" s="22"/>
      <c r="F347" s="23"/>
      <c r="G347" s="23"/>
      <c r="H347" s="22"/>
      <c r="I347" s="24"/>
      <c r="J347" s="25"/>
      <c r="K347" s="26"/>
      <c r="L347" s="27"/>
      <c r="M347" s="217"/>
      <c r="N347" s="7" t="str">
        <f>IF(ISBLANK(I347),"",IF(COUNTIF(I347,"*bombe*"),(G347-1)*SUMIF('base de donnée JCO '!C$3:C$10,K347,'base de donnée JCO '!D$3:D$10)+SUMIF(entete,L347,'base de donnée JCO '!D$14:D$20),SUMIFS('base de donnée JCO '!I$173:I$1080,'base de donnée JCO '!F$173:F$1080,I347,'base de donnée JCO '!G$173:G$1080,J347)))</f>
        <v/>
      </c>
      <c r="O347" s="7" t="str">
        <f t="shared" si="10"/>
        <v/>
      </c>
      <c r="P347" s="217"/>
      <c r="Q347" s="23"/>
      <c r="R347" s="23"/>
      <c r="S347" s="23"/>
      <c r="T347" s="23"/>
      <c r="U347" s="23"/>
    </row>
    <row r="348" spans="1:21">
      <c r="A348" s="18"/>
      <c r="B348" s="19"/>
      <c r="C348" s="20"/>
      <c r="D348" s="21"/>
      <c r="E348" s="22"/>
      <c r="F348" s="23"/>
      <c r="G348" s="23"/>
      <c r="H348" s="22"/>
      <c r="I348" s="24"/>
      <c r="J348" s="25"/>
      <c r="K348" s="26"/>
      <c r="L348" s="27"/>
      <c r="M348" s="217"/>
      <c r="N348" s="7" t="str">
        <f>IF(ISBLANK(I348),"",IF(COUNTIF(I348,"*bombe*"),(G348-1)*SUMIF('base de donnée JCO '!C$3:C$10,K348,'base de donnée JCO '!D$3:D$10)+SUMIF(entete,L348,'base de donnée JCO '!D$14:D$20),SUMIFS('base de donnée JCO '!I$173:I$1080,'base de donnée JCO '!F$173:F$1080,I348,'base de donnée JCO '!G$173:G$1080,J348)))</f>
        <v/>
      </c>
      <c r="O348" s="7" t="str">
        <f t="shared" si="10"/>
        <v/>
      </c>
      <c r="P348" s="217"/>
      <c r="Q348" s="23"/>
      <c r="R348" s="23"/>
      <c r="S348" s="23"/>
      <c r="T348" s="23"/>
      <c r="U348" s="23"/>
    </row>
    <row r="349" spans="1:21">
      <c r="A349" s="18"/>
      <c r="B349" s="19"/>
      <c r="C349" s="20"/>
      <c r="D349" s="21"/>
      <c r="E349" s="22"/>
      <c r="F349" s="23"/>
      <c r="G349" s="23"/>
      <c r="H349" s="22"/>
      <c r="I349" s="24"/>
      <c r="J349" s="25"/>
      <c r="K349" s="26"/>
      <c r="L349" s="27"/>
      <c r="M349" s="217"/>
      <c r="N349" s="7" t="str">
        <f>IF(ISBLANK(I349),"",IF(COUNTIF(I349,"*bombe*"),(G349-1)*SUMIF('base de donnée JCO '!C$3:C$10,K349,'base de donnée JCO '!D$3:D$10)+SUMIF(entete,L349,'base de donnée JCO '!D$14:D$20),SUMIFS('base de donnée JCO '!I$173:I$1080,'base de donnée JCO '!F$173:F$1080,I349,'base de donnée JCO '!G$173:G$1080,J349)))</f>
        <v/>
      </c>
      <c r="O349" s="7" t="str">
        <f t="shared" si="10"/>
        <v/>
      </c>
      <c r="P349" s="217"/>
      <c r="Q349" s="23"/>
      <c r="R349" s="23"/>
      <c r="S349" s="23"/>
      <c r="T349" s="23"/>
      <c r="U349" s="23"/>
    </row>
    <row r="350" spans="1:21">
      <c r="A350" s="18"/>
      <c r="B350" s="19"/>
      <c r="C350" s="20"/>
      <c r="D350" s="21"/>
      <c r="E350" s="22"/>
      <c r="F350" s="23"/>
      <c r="G350" s="23"/>
      <c r="H350" s="22"/>
      <c r="I350" s="24"/>
      <c r="J350" s="25"/>
      <c r="K350" s="26"/>
      <c r="L350" s="27"/>
      <c r="M350" s="217"/>
      <c r="N350" s="7" t="str">
        <f>IF(ISBLANK(I350),"",IF(COUNTIF(I350,"*bombe*"),(G350-1)*SUMIF('base de donnée JCO '!C$3:C$10,K350,'base de donnée JCO '!D$3:D$10)+SUMIF(entete,L350,'base de donnée JCO '!D$14:D$20),SUMIFS('base de donnée JCO '!I$173:I$1080,'base de donnée JCO '!F$173:F$1080,I350,'base de donnée JCO '!G$173:G$1080,J350)))</f>
        <v/>
      </c>
      <c r="O350" s="7" t="str">
        <f t="shared" si="10"/>
        <v/>
      </c>
      <c r="P350" s="217"/>
      <c r="Q350" s="23"/>
      <c r="R350" s="23"/>
      <c r="S350" s="23"/>
      <c r="T350" s="23"/>
      <c r="U350" s="23"/>
    </row>
    <row r="351" spans="1:21">
      <c r="A351" s="18"/>
      <c r="B351" s="19"/>
      <c r="C351" s="20"/>
      <c r="D351" s="21"/>
      <c r="E351" s="22"/>
      <c r="F351" s="23"/>
      <c r="G351" s="23"/>
      <c r="H351" s="22"/>
      <c r="I351" s="24"/>
      <c r="J351" s="25"/>
      <c r="K351" s="26"/>
      <c r="L351" s="27"/>
      <c r="M351" s="217"/>
      <c r="N351" s="7" t="str">
        <f>IF(ISBLANK(I351),"",IF(COUNTIF(I351,"*bombe*"),(G351-1)*SUMIF('base de donnée JCO '!C$3:C$10,K351,'base de donnée JCO '!D$3:D$10)+SUMIF(entete,L351,'base de donnée JCO '!D$14:D$20),SUMIFS('base de donnée JCO '!I$173:I$1080,'base de donnée JCO '!F$173:F$1080,I351,'base de donnée JCO '!G$173:G$1080,J351)))</f>
        <v/>
      </c>
      <c r="O351" s="7" t="str">
        <f t="shared" si="10"/>
        <v/>
      </c>
      <c r="P351" s="217"/>
      <c r="Q351" s="23"/>
      <c r="R351" s="23"/>
      <c r="S351" s="23"/>
      <c r="T351" s="23"/>
      <c r="U351" s="23"/>
    </row>
    <row r="352" spans="1:21">
      <c r="A352" s="18"/>
      <c r="B352" s="19"/>
      <c r="C352" s="20"/>
      <c r="D352" s="21"/>
      <c r="E352" s="22"/>
      <c r="F352" s="23"/>
      <c r="G352" s="23"/>
      <c r="H352" s="22"/>
      <c r="I352" s="24"/>
      <c r="J352" s="25"/>
      <c r="K352" s="26"/>
      <c r="L352" s="27"/>
      <c r="M352" s="217"/>
      <c r="N352" s="7" t="str">
        <f>IF(ISBLANK(I352),"",IF(COUNTIF(I352,"*bombe*"),(G352-1)*SUMIF('base de donnée JCO '!C$3:C$10,K352,'base de donnée JCO '!D$3:D$10)+SUMIF(entete,L352,'base de donnée JCO '!D$14:D$20),SUMIFS('base de donnée JCO '!I$173:I$1080,'base de donnée JCO '!F$173:F$1080,I352,'base de donnée JCO '!G$173:G$1080,J352)))</f>
        <v/>
      </c>
      <c r="O352" s="7" t="str">
        <f t="shared" si="10"/>
        <v/>
      </c>
      <c r="P352" s="217"/>
      <c r="Q352" s="23"/>
      <c r="R352" s="23"/>
      <c r="S352" s="23"/>
      <c r="T352" s="23"/>
      <c r="U352" s="23"/>
    </row>
    <row r="353" spans="1:21">
      <c r="A353" s="18"/>
      <c r="B353" s="19"/>
      <c r="C353" s="20"/>
      <c r="D353" s="21"/>
      <c r="E353" s="22"/>
      <c r="F353" s="23"/>
      <c r="G353" s="23"/>
      <c r="H353" s="22"/>
      <c r="I353" s="24"/>
      <c r="J353" s="25"/>
      <c r="K353" s="26"/>
      <c r="L353" s="27"/>
      <c r="M353" s="217"/>
      <c r="N353" s="7" t="str">
        <f>IF(ISBLANK(I353),"",IF(COUNTIF(I353,"*bombe*"),(G353-1)*SUMIF('base de donnée JCO '!C$3:C$10,K353,'base de donnée JCO '!D$3:D$10)+SUMIF(entete,L353,'base de donnée JCO '!D$14:D$20),SUMIFS('base de donnée JCO '!I$173:I$1080,'base de donnée JCO '!F$173:F$1080,I353,'base de donnée JCO '!G$173:G$1080,J353)))</f>
        <v/>
      </c>
      <c r="O353" s="7" t="str">
        <f t="shared" si="10"/>
        <v/>
      </c>
      <c r="P353" s="217"/>
      <c r="Q353" s="23"/>
      <c r="R353" s="23"/>
      <c r="S353" s="23"/>
      <c r="T353" s="23"/>
      <c r="U353" s="23"/>
    </row>
    <row r="354" spans="1:21">
      <c r="A354" s="18"/>
      <c r="B354" s="19"/>
      <c r="C354" s="20"/>
      <c r="D354" s="21"/>
      <c r="E354" s="22"/>
      <c r="F354" s="23"/>
      <c r="G354" s="23"/>
      <c r="H354" s="22"/>
      <c r="I354" s="24"/>
      <c r="J354" s="25"/>
      <c r="K354" s="26"/>
      <c r="L354" s="27"/>
      <c r="M354" s="217"/>
      <c r="N354" s="7" t="str">
        <f>IF(ISBLANK(I354),"",IF(COUNTIF(I354,"*bombe*"),(G354-1)*SUMIF('base de donnée JCO '!C$3:C$10,K354,'base de donnée JCO '!D$3:D$10)+SUMIF(entete,L354,'base de donnée JCO '!D$14:D$20),SUMIFS('base de donnée JCO '!I$173:I$1080,'base de donnée JCO '!F$173:F$1080,I354,'base de donnée JCO '!G$173:G$1080,J354)))</f>
        <v/>
      </c>
      <c r="O354" s="7" t="str">
        <f t="shared" si="10"/>
        <v/>
      </c>
      <c r="P354" s="217"/>
      <c r="Q354" s="23"/>
      <c r="R354" s="23"/>
      <c r="S354" s="23"/>
      <c r="T354" s="23"/>
      <c r="U354" s="23"/>
    </row>
    <row r="355" spans="1:21">
      <c r="A355" s="18"/>
      <c r="B355" s="19"/>
      <c r="C355" s="20"/>
      <c r="D355" s="21"/>
      <c r="E355" s="22"/>
      <c r="F355" s="23"/>
      <c r="G355" s="23"/>
      <c r="H355" s="22"/>
      <c r="I355" s="24"/>
      <c r="J355" s="25"/>
      <c r="K355" s="26"/>
      <c r="L355" s="27"/>
      <c r="M355" s="217"/>
      <c r="N355" s="7" t="str">
        <f>IF(ISBLANK(I355),"",IF(COUNTIF(I355,"*bombe*"),(G355-1)*SUMIF('base de donnée JCO '!C$3:C$10,K355,'base de donnée JCO '!D$3:D$10)+SUMIF(entete,L355,'base de donnée JCO '!D$14:D$20),SUMIFS('base de donnée JCO '!I$173:I$1080,'base de donnée JCO '!F$173:F$1080,I355,'base de donnée JCO '!G$173:G$1080,J355)))</f>
        <v/>
      </c>
      <c r="O355" s="7" t="str">
        <f t="shared" si="10"/>
        <v/>
      </c>
      <c r="P355" s="217"/>
      <c r="Q355" s="23"/>
      <c r="R355" s="23"/>
      <c r="S355" s="23"/>
      <c r="T355" s="23"/>
      <c r="U355" s="23"/>
    </row>
    <row r="356" spans="1:21">
      <c r="A356" s="18"/>
      <c r="B356" s="19"/>
      <c r="C356" s="20"/>
      <c r="D356" s="21"/>
      <c r="E356" s="22"/>
      <c r="F356" s="23"/>
      <c r="G356" s="23"/>
      <c r="H356" s="22"/>
      <c r="I356" s="24"/>
      <c r="J356" s="25"/>
      <c r="K356" s="26"/>
      <c r="L356" s="27"/>
      <c r="M356" s="217"/>
      <c r="N356" s="7" t="str">
        <f>IF(ISBLANK(I356),"",IF(COUNTIF(I356,"*bombe*"),(G356-1)*SUMIF('base de donnée JCO '!C$3:C$10,K356,'base de donnée JCO '!D$3:D$10)+SUMIF(entete,L356,'base de donnée JCO '!D$14:D$20),SUMIFS('base de donnée JCO '!I$173:I$1080,'base de donnée JCO '!F$173:F$1080,I356,'base de donnée JCO '!G$173:G$1080,J356)))</f>
        <v/>
      </c>
      <c r="O356" s="7" t="str">
        <f t="shared" si="10"/>
        <v/>
      </c>
      <c r="P356" s="217"/>
      <c r="Q356" s="23"/>
      <c r="R356" s="23"/>
      <c r="S356" s="23"/>
      <c r="T356" s="23"/>
      <c r="U356" s="23"/>
    </row>
    <row r="357" spans="1:21">
      <c r="A357" s="18"/>
      <c r="B357" s="19"/>
      <c r="C357" s="20"/>
      <c r="D357" s="21"/>
      <c r="E357" s="22"/>
      <c r="F357" s="23"/>
      <c r="G357" s="23"/>
      <c r="H357" s="22"/>
      <c r="I357" s="24"/>
      <c r="J357" s="25"/>
      <c r="K357" s="26"/>
      <c r="L357" s="27"/>
      <c r="M357" s="217"/>
      <c r="N357" s="7" t="str">
        <f>IF(ISBLANK(I357),"",IF(COUNTIF(I357,"*bombe*"),(G357-1)*SUMIF('base de donnée JCO '!C$3:C$10,K357,'base de donnée JCO '!D$3:D$10)+SUMIF(entete,L357,'base de donnée JCO '!D$14:D$20),SUMIFS('base de donnée JCO '!I$173:I$1080,'base de donnée JCO '!F$173:F$1080,I357,'base de donnée JCO '!G$173:G$1080,J357)))</f>
        <v/>
      </c>
      <c r="O357" s="7" t="str">
        <f t="shared" si="10"/>
        <v/>
      </c>
      <c r="P357" s="217"/>
      <c r="Q357" s="23"/>
      <c r="R357" s="23"/>
      <c r="S357" s="23"/>
      <c r="T357" s="23"/>
      <c r="U357" s="23"/>
    </row>
    <row r="358" spans="1:21">
      <c r="A358" s="18"/>
      <c r="B358" s="19"/>
      <c r="C358" s="20"/>
      <c r="D358" s="21"/>
      <c r="E358" s="22"/>
      <c r="F358" s="23"/>
      <c r="G358" s="23"/>
      <c r="H358" s="22"/>
      <c r="I358" s="24"/>
      <c r="J358" s="25"/>
      <c r="K358" s="26"/>
      <c r="L358" s="27"/>
      <c r="M358" s="217"/>
      <c r="N358" s="7" t="str">
        <f>IF(ISBLANK(I358),"",IF(COUNTIF(I358,"*bombe*"),(G358-1)*SUMIF('base de donnée JCO '!C$3:C$10,K358,'base de donnée JCO '!D$3:D$10)+SUMIF(entete,L358,'base de donnée JCO '!D$14:D$20),SUMIFS('base de donnée JCO '!I$173:I$1080,'base de donnée JCO '!F$173:F$1080,I358,'base de donnée JCO '!G$173:G$1080,J358)))</f>
        <v/>
      </c>
      <c r="O358" s="7" t="str">
        <f t="shared" si="10"/>
        <v/>
      </c>
      <c r="P358" s="217"/>
      <c r="Q358" s="23"/>
      <c r="R358" s="23"/>
      <c r="S358" s="23"/>
      <c r="T358" s="23"/>
      <c r="U358" s="23"/>
    </row>
    <row r="359" spans="1:21">
      <c r="A359" s="18"/>
      <c r="B359" s="19"/>
      <c r="C359" s="20"/>
      <c r="D359" s="21"/>
      <c r="E359" s="22"/>
      <c r="F359" s="23"/>
      <c r="G359" s="23"/>
      <c r="H359" s="22"/>
      <c r="I359" s="24"/>
      <c r="J359" s="25"/>
      <c r="K359" s="26"/>
      <c r="L359" s="27"/>
      <c r="M359" s="217"/>
      <c r="N359" s="7" t="str">
        <f>IF(ISBLANK(I359),"",IF(COUNTIF(I359,"*bombe*"),(G359-1)*SUMIF('base de donnée JCO '!C$3:C$10,K359,'base de donnée JCO '!D$3:D$10)+SUMIF(entete,L359,'base de donnée JCO '!D$14:D$20),SUMIFS('base de donnée JCO '!I$173:I$1080,'base de donnée JCO '!F$173:F$1080,I359,'base de donnée JCO '!G$173:G$1080,J359)))</f>
        <v/>
      </c>
      <c r="O359" s="7" t="str">
        <f t="shared" si="10"/>
        <v/>
      </c>
      <c r="P359" s="217"/>
      <c r="Q359" s="23"/>
      <c r="R359" s="23"/>
      <c r="S359" s="23"/>
      <c r="T359" s="23"/>
      <c r="U359" s="23"/>
    </row>
    <row r="360" spans="1:21">
      <c r="A360" s="18"/>
      <c r="B360" s="19"/>
      <c r="C360" s="20"/>
      <c r="D360" s="21"/>
      <c r="E360" s="22"/>
      <c r="F360" s="23"/>
      <c r="G360" s="23"/>
      <c r="H360" s="22"/>
      <c r="I360" s="24"/>
      <c r="J360" s="25"/>
      <c r="K360" s="26"/>
      <c r="L360" s="27"/>
      <c r="M360" s="217"/>
      <c r="N360" s="7" t="str">
        <f>IF(ISBLANK(I360),"",IF(COUNTIF(I360,"*bombe*"),(G360-1)*SUMIF('base de donnée JCO '!C$3:C$10,K360,'base de donnée JCO '!D$3:D$10)+SUMIF(entete,L360,'base de donnée JCO '!D$14:D$20),SUMIFS('base de donnée JCO '!I$173:I$1080,'base de donnée JCO '!F$173:F$1080,I360,'base de donnée JCO '!G$173:G$1080,J360)))</f>
        <v/>
      </c>
      <c r="O360" s="7" t="str">
        <f t="shared" si="10"/>
        <v/>
      </c>
      <c r="P360" s="217"/>
      <c r="Q360" s="23"/>
      <c r="R360" s="23"/>
      <c r="S360" s="23"/>
      <c r="T360" s="23"/>
      <c r="U360" s="23"/>
    </row>
    <row r="361" spans="1:21">
      <c r="A361" s="18"/>
      <c r="B361" s="19"/>
      <c r="C361" s="20"/>
      <c r="D361" s="21"/>
      <c r="E361" s="22"/>
      <c r="F361" s="23"/>
      <c r="G361" s="23"/>
      <c r="H361" s="22"/>
      <c r="I361" s="24"/>
      <c r="J361" s="25"/>
      <c r="K361" s="26"/>
      <c r="L361" s="27"/>
      <c r="M361" s="217"/>
      <c r="N361" s="7" t="str">
        <f>IF(ISBLANK(I361),"",IF(COUNTIF(I361,"*bombe*"),(G361-1)*SUMIF('base de donnée JCO '!C$3:C$10,K361,'base de donnée JCO '!D$3:D$10)+SUMIF(entete,L361,'base de donnée JCO '!D$14:D$20),SUMIFS('base de donnée JCO '!I$173:I$1080,'base de donnée JCO '!F$173:F$1080,I361,'base de donnée JCO '!G$173:G$1080,J361)))</f>
        <v/>
      </c>
      <c r="O361" s="7" t="str">
        <f t="shared" si="10"/>
        <v/>
      </c>
      <c r="P361" s="217"/>
      <c r="Q361" s="23"/>
      <c r="R361" s="23"/>
      <c r="S361" s="23"/>
      <c r="T361" s="23"/>
      <c r="U361" s="23"/>
    </row>
    <row r="362" spans="1:21">
      <c r="A362" s="18"/>
      <c r="B362" s="19"/>
      <c r="C362" s="20"/>
      <c r="D362" s="21"/>
      <c r="E362" s="22"/>
      <c r="F362" s="23"/>
      <c r="G362" s="23"/>
      <c r="H362" s="22"/>
      <c r="I362" s="24"/>
      <c r="J362" s="25"/>
      <c r="K362" s="26"/>
      <c r="L362" s="27"/>
      <c r="M362" s="217"/>
      <c r="N362" s="7" t="str">
        <f>IF(ISBLANK(I362),"",IF(COUNTIF(I362,"*bombe*"),(G362-1)*SUMIF('base de donnée JCO '!C$3:C$10,K362,'base de donnée JCO '!D$3:D$10)+SUMIF(entete,L362,'base de donnée JCO '!D$14:D$20),SUMIFS('base de donnée JCO '!I$173:I$1080,'base de donnée JCO '!F$173:F$1080,I362,'base de donnée JCO '!G$173:G$1080,J362)))</f>
        <v/>
      </c>
      <c r="O362" s="7" t="str">
        <f t="shared" si="10"/>
        <v/>
      </c>
      <c r="P362" s="217"/>
      <c r="Q362" s="23"/>
      <c r="R362" s="23"/>
      <c r="S362" s="23"/>
      <c r="T362" s="23"/>
      <c r="U362" s="23"/>
    </row>
    <row r="363" spans="1:21">
      <c r="A363" s="18"/>
      <c r="B363" s="19"/>
      <c r="C363" s="20"/>
      <c r="D363" s="21"/>
      <c r="E363" s="22"/>
      <c r="F363" s="23"/>
      <c r="G363" s="23"/>
      <c r="H363" s="22"/>
      <c r="I363" s="24"/>
      <c r="J363" s="25"/>
      <c r="K363" s="26"/>
      <c r="L363" s="27"/>
      <c r="M363" s="217"/>
      <c r="N363" s="7" t="str">
        <f>IF(ISBLANK(I363),"",IF(COUNTIF(I363,"*bombe*"),(G363-1)*SUMIF('base de donnée JCO '!C$3:C$10,K363,'base de donnée JCO '!D$3:D$10)+SUMIF(entete,L363,'base de donnée JCO '!D$14:D$20),SUMIFS('base de donnée JCO '!I$173:I$1080,'base de donnée JCO '!F$173:F$1080,I363,'base de donnée JCO '!G$173:G$1080,J363)))</f>
        <v/>
      </c>
      <c r="O363" s="7" t="str">
        <f t="shared" ref="O363:O426" si="11">IF(ISBLANK(I363),"",IF(ISBLANK(D363),D362+N363,D363+N363))</f>
        <v/>
      </c>
      <c r="P363" s="217"/>
      <c r="Q363" s="23"/>
      <c r="R363" s="23"/>
      <c r="S363" s="23"/>
      <c r="T363" s="23"/>
      <c r="U363" s="23"/>
    </row>
    <row r="364" spans="1:21">
      <c r="A364" s="18"/>
      <c r="B364" s="19"/>
      <c r="C364" s="20"/>
      <c r="D364" s="21"/>
      <c r="E364" s="22"/>
      <c r="F364" s="23"/>
      <c r="G364" s="23"/>
      <c r="H364" s="22"/>
      <c r="I364" s="24"/>
      <c r="J364" s="25"/>
      <c r="K364" s="26"/>
      <c r="L364" s="27"/>
      <c r="M364" s="217"/>
      <c r="N364" s="7" t="str">
        <f>IF(ISBLANK(I364),"",IF(COUNTIF(I364,"*bombe*"),(G364-1)*SUMIF('base de donnée JCO '!C$3:C$10,K364,'base de donnée JCO '!D$3:D$10)+SUMIF(entete,L364,'base de donnée JCO '!D$14:D$20),SUMIFS('base de donnée JCO '!I$173:I$1080,'base de donnée JCO '!F$173:F$1080,I364,'base de donnée JCO '!G$173:G$1080,J364)))</f>
        <v/>
      </c>
      <c r="O364" s="7" t="str">
        <f t="shared" si="11"/>
        <v/>
      </c>
      <c r="P364" s="217"/>
      <c r="Q364" s="23"/>
      <c r="R364" s="23"/>
      <c r="S364" s="23"/>
      <c r="T364" s="23"/>
      <c r="U364" s="23"/>
    </row>
    <row r="365" spans="1:21">
      <c r="A365" s="18"/>
      <c r="B365" s="19"/>
      <c r="C365" s="20"/>
      <c r="D365" s="21"/>
      <c r="E365" s="22"/>
      <c r="F365" s="23"/>
      <c r="G365" s="23"/>
      <c r="H365" s="22"/>
      <c r="I365" s="24"/>
      <c r="J365" s="25"/>
      <c r="K365" s="26"/>
      <c r="L365" s="27"/>
      <c r="M365" s="217"/>
      <c r="N365" s="7" t="str">
        <f>IF(ISBLANK(I365),"",IF(COUNTIF(I365,"*bombe*"),(G365-1)*SUMIF('base de donnée JCO '!C$3:C$10,K365,'base de donnée JCO '!D$3:D$10)+SUMIF(entete,L365,'base de donnée JCO '!D$14:D$20),SUMIFS('base de donnée JCO '!I$173:I$1080,'base de donnée JCO '!F$173:F$1080,I365,'base de donnée JCO '!G$173:G$1080,J365)))</f>
        <v/>
      </c>
      <c r="O365" s="7" t="str">
        <f t="shared" si="11"/>
        <v/>
      </c>
      <c r="P365" s="217"/>
      <c r="Q365" s="23"/>
      <c r="R365" s="23"/>
      <c r="S365" s="23"/>
      <c r="T365" s="23"/>
      <c r="U365" s="23"/>
    </row>
    <row r="366" spans="1:21">
      <c r="A366" s="18"/>
      <c r="B366" s="19"/>
      <c r="C366" s="20"/>
      <c r="D366" s="21"/>
      <c r="E366" s="22"/>
      <c r="F366" s="23"/>
      <c r="G366" s="23"/>
      <c r="H366" s="22"/>
      <c r="I366" s="24"/>
      <c r="J366" s="25"/>
      <c r="K366" s="26"/>
      <c r="L366" s="27"/>
      <c r="M366" s="217"/>
      <c r="N366" s="7" t="str">
        <f>IF(ISBLANK(I366),"",IF(COUNTIF(I366,"*bombe*"),(G366-1)*SUMIF('base de donnée JCO '!C$3:C$10,K366,'base de donnée JCO '!D$3:D$10)+SUMIF(entete,L366,'base de donnée JCO '!D$14:D$20),SUMIFS('base de donnée JCO '!I$173:I$1080,'base de donnée JCO '!F$173:F$1080,I366,'base de donnée JCO '!G$173:G$1080,J366)))</f>
        <v/>
      </c>
      <c r="O366" s="7" t="str">
        <f t="shared" si="11"/>
        <v/>
      </c>
      <c r="P366" s="217"/>
      <c r="Q366" s="23"/>
      <c r="R366" s="23"/>
      <c r="S366" s="23"/>
      <c r="T366" s="23"/>
      <c r="U366" s="23"/>
    </row>
    <row r="367" spans="1:21">
      <c r="A367" s="18"/>
      <c r="B367" s="19"/>
      <c r="C367" s="20"/>
      <c r="D367" s="21"/>
      <c r="E367" s="22"/>
      <c r="F367" s="23"/>
      <c r="G367" s="23"/>
      <c r="H367" s="22"/>
      <c r="I367" s="24"/>
      <c r="J367" s="25"/>
      <c r="K367" s="26"/>
      <c r="L367" s="27"/>
      <c r="M367" s="217"/>
      <c r="N367" s="7" t="str">
        <f>IF(ISBLANK(I367),"",IF(COUNTIF(I367,"*bombe*"),(G367-1)*SUMIF('base de donnée JCO '!C$3:C$10,K367,'base de donnée JCO '!D$3:D$10)+SUMIF(entete,L367,'base de donnée JCO '!D$14:D$20),SUMIFS('base de donnée JCO '!I$173:I$1080,'base de donnée JCO '!F$173:F$1080,I367,'base de donnée JCO '!G$173:G$1080,J367)))</f>
        <v/>
      </c>
      <c r="O367" s="7" t="str">
        <f t="shared" si="11"/>
        <v/>
      </c>
      <c r="P367" s="217"/>
      <c r="Q367" s="23"/>
      <c r="R367" s="23"/>
      <c r="S367" s="23"/>
      <c r="T367" s="23"/>
      <c r="U367" s="23"/>
    </row>
    <row r="368" spans="1:21">
      <c r="A368" s="18"/>
      <c r="B368" s="19"/>
      <c r="C368" s="20"/>
      <c r="D368" s="21"/>
      <c r="E368" s="22"/>
      <c r="F368" s="23"/>
      <c r="G368" s="23"/>
      <c r="H368" s="22"/>
      <c r="I368" s="24"/>
      <c r="J368" s="25"/>
      <c r="K368" s="26"/>
      <c r="L368" s="27"/>
      <c r="M368" s="217"/>
      <c r="N368" s="7" t="str">
        <f>IF(ISBLANK(I368),"",IF(COUNTIF(I368,"*bombe*"),(G368-1)*SUMIF('base de donnée JCO '!C$3:C$10,K368,'base de donnée JCO '!D$3:D$10)+SUMIF(entete,L368,'base de donnée JCO '!D$14:D$20),SUMIFS('base de donnée JCO '!I$173:I$1080,'base de donnée JCO '!F$173:F$1080,I368,'base de donnée JCO '!G$173:G$1080,J368)))</f>
        <v/>
      </c>
      <c r="O368" s="7" t="str">
        <f t="shared" si="11"/>
        <v/>
      </c>
      <c r="P368" s="217"/>
      <c r="Q368" s="23"/>
      <c r="R368" s="23"/>
      <c r="S368" s="23"/>
      <c r="T368" s="23"/>
      <c r="U368" s="23"/>
    </row>
    <row r="369" spans="1:21">
      <c r="A369" s="18"/>
      <c r="B369" s="19"/>
      <c r="C369" s="20"/>
      <c r="D369" s="21"/>
      <c r="E369" s="22"/>
      <c r="F369" s="23"/>
      <c r="G369" s="23"/>
      <c r="H369" s="22"/>
      <c r="I369" s="24"/>
      <c r="J369" s="25"/>
      <c r="K369" s="26"/>
      <c r="L369" s="27"/>
      <c r="M369" s="217"/>
      <c r="N369" s="7" t="str">
        <f>IF(ISBLANK(I369),"",IF(COUNTIF(I369,"*bombe*"),(G369-1)*SUMIF('base de donnée JCO '!C$3:C$10,K369,'base de donnée JCO '!D$3:D$10)+SUMIF(entete,L369,'base de donnée JCO '!D$14:D$20),SUMIFS('base de donnée JCO '!I$173:I$1080,'base de donnée JCO '!F$173:F$1080,I369,'base de donnée JCO '!G$173:G$1080,J369)))</f>
        <v/>
      </c>
      <c r="O369" s="7" t="str">
        <f t="shared" si="11"/>
        <v/>
      </c>
      <c r="P369" s="217"/>
      <c r="Q369" s="23"/>
      <c r="R369" s="23"/>
      <c r="S369" s="23"/>
      <c r="T369" s="23"/>
      <c r="U369" s="23"/>
    </row>
    <row r="370" spans="1:21">
      <c r="A370" s="18"/>
      <c r="B370" s="19"/>
      <c r="C370" s="20"/>
      <c r="D370" s="21"/>
      <c r="E370" s="22"/>
      <c r="F370" s="23"/>
      <c r="G370" s="23"/>
      <c r="H370" s="22"/>
      <c r="I370" s="24"/>
      <c r="J370" s="25"/>
      <c r="K370" s="26"/>
      <c r="L370" s="27"/>
      <c r="M370" s="217"/>
      <c r="N370" s="7" t="str">
        <f>IF(ISBLANK(I370),"",IF(COUNTIF(I370,"*bombe*"),(G370-1)*SUMIF('base de donnée JCO '!C$3:C$10,K370,'base de donnée JCO '!D$3:D$10)+SUMIF(entete,L370,'base de donnée JCO '!D$14:D$20),SUMIFS('base de donnée JCO '!I$173:I$1080,'base de donnée JCO '!F$173:F$1080,I370,'base de donnée JCO '!G$173:G$1080,J370)))</f>
        <v/>
      </c>
      <c r="O370" s="7" t="str">
        <f t="shared" si="11"/>
        <v/>
      </c>
      <c r="P370" s="217"/>
      <c r="Q370" s="23"/>
      <c r="R370" s="23"/>
      <c r="S370" s="23"/>
      <c r="T370" s="23"/>
      <c r="U370" s="23"/>
    </row>
    <row r="371" spans="1:21">
      <c r="A371" s="18"/>
      <c r="B371" s="19"/>
      <c r="C371" s="20"/>
      <c r="D371" s="21"/>
      <c r="E371" s="22"/>
      <c r="F371" s="23"/>
      <c r="G371" s="23"/>
      <c r="H371" s="22"/>
      <c r="I371" s="24"/>
      <c r="J371" s="25"/>
      <c r="K371" s="26"/>
      <c r="L371" s="27"/>
      <c r="M371" s="217"/>
      <c r="N371" s="7" t="str">
        <f>IF(ISBLANK(I371),"",IF(COUNTIF(I371,"*bombe*"),(G371-1)*SUMIF('base de donnée JCO '!C$3:C$10,K371,'base de donnée JCO '!D$3:D$10)+SUMIF(entete,L371,'base de donnée JCO '!D$14:D$20),SUMIFS('base de donnée JCO '!I$173:I$1080,'base de donnée JCO '!F$173:F$1080,I371,'base de donnée JCO '!G$173:G$1080,J371)))</f>
        <v/>
      </c>
      <c r="O371" s="7" t="str">
        <f t="shared" si="11"/>
        <v/>
      </c>
      <c r="P371" s="217"/>
      <c r="Q371" s="23"/>
      <c r="R371" s="23"/>
      <c r="S371" s="23"/>
      <c r="T371" s="23"/>
      <c r="U371" s="23"/>
    </row>
    <row r="372" spans="1:21">
      <c r="A372" s="18"/>
      <c r="B372" s="19"/>
      <c r="C372" s="20"/>
      <c r="D372" s="21"/>
      <c r="E372" s="22"/>
      <c r="F372" s="23"/>
      <c r="G372" s="23"/>
      <c r="H372" s="22"/>
      <c r="I372" s="24"/>
      <c r="J372" s="25"/>
      <c r="K372" s="26"/>
      <c r="L372" s="27"/>
      <c r="M372" s="217"/>
      <c r="N372" s="7" t="str">
        <f>IF(ISBLANK(I372),"",IF(COUNTIF(I372,"*bombe*"),(G372-1)*SUMIF('base de donnée JCO '!C$3:C$10,K372,'base de donnée JCO '!D$3:D$10)+SUMIF(entete,L372,'base de donnée JCO '!D$14:D$20),SUMIFS('base de donnée JCO '!I$173:I$1080,'base de donnée JCO '!F$173:F$1080,I372,'base de donnée JCO '!G$173:G$1080,J372)))</f>
        <v/>
      </c>
      <c r="O372" s="7" t="str">
        <f t="shared" si="11"/>
        <v/>
      </c>
      <c r="P372" s="217"/>
      <c r="Q372" s="23"/>
      <c r="R372" s="23"/>
      <c r="S372" s="23"/>
      <c r="T372" s="23"/>
      <c r="U372" s="23"/>
    </row>
    <row r="373" spans="1:21">
      <c r="A373" s="18"/>
      <c r="B373" s="19"/>
      <c r="C373" s="20"/>
      <c r="D373" s="21"/>
      <c r="E373" s="22"/>
      <c r="F373" s="23"/>
      <c r="G373" s="23"/>
      <c r="H373" s="22"/>
      <c r="I373" s="24"/>
      <c r="J373" s="25"/>
      <c r="K373" s="26"/>
      <c r="L373" s="27"/>
      <c r="M373" s="217"/>
      <c r="N373" s="7" t="str">
        <f>IF(ISBLANK(I373),"",IF(COUNTIF(I373,"*bombe*"),(G373-1)*SUMIF('base de donnée JCO '!C$3:C$10,K373,'base de donnée JCO '!D$3:D$10)+SUMIF(entete,L373,'base de donnée JCO '!D$14:D$20),SUMIFS('base de donnée JCO '!I$173:I$1080,'base de donnée JCO '!F$173:F$1080,I373,'base de donnée JCO '!G$173:G$1080,J373)))</f>
        <v/>
      </c>
      <c r="O373" s="7" t="str">
        <f t="shared" si="11"/>
        <v/>
      </c>
      <c r="P373" s="217"/>
      <c r="Q373" s="23"/>
      <c r="R373" s="23"/>
      <c r="S373" s="23"/>
      <c r="T373" s="23"/>
      <c r="U373" s="23"/>
    </row>
    <row r="374" spans="1:21">
      <c r="A374" s="18"/>
      <c r="B374" s="19"/>
      <c r="C374" s="20"/>
      <c r="D374" s="21"/>
      <c r="E374" s="22"/>
      <c r="F374" s="23"/>
      <c r="G374" s="23"/>
      <c r="H374" s="22"/>
      <c r="I374" s="24"/>
      <c r="J374" s="25"/>
      <c r="K374" s="26"/>
      <c r="L374" s="27"/>
      <c r="M374" s="217"/>
      <c r="N374" s="7" t="str">
        <f>IF(ISBLANK(I374),"",IF(COUNTIF(I374,"*bombe*"),(G374-1)*SUMIF('base de donnée JCO '!C$3:C$10,K374,'base de donnée JCO '!D$3:D$10)+SUMIF(entete,L374,'base de donnée JCO '!D$14:D$20),SUMIFS('base de donnée JCO '!I$173:I$1080,'base de donnée JCO '!F$173:F$1080,I374,'base de donnée JCO '!G$173:G$1080,J374)))</f>
        <v/>
      </c>
      <c r="O374" s="7" t="str">
        <f t="shared" si="11"/>
        <v/>
      </c>
      <c r="P374" s="217"/>
      <c r="Q374" s="23"/>
      <c r="R374" s="23"/>
      <c r="S374" s="23"/>
      <c r="T374" s="23"/>
      <c r="U374" s="23"/>
    </row>
    <row r="375" spans="1:21">
      <c r="A375" s="18"/>
      <c r="B375" s="19"/>
      <c r="C375" s="20"/>
      <c r="D375" s="21"/>
      <c r="E375" s="22"/>
      <c r="F375" s="23"/>
      <c r="G375" s="23"/>
      <c r="H375" s="22"/>
      <c r="I375" s="24"/>
      <c r="J375" s="25"/>
      <c r="K375" s="26"/>
      <c r="L375" s="27"/>
      <c r="M375" s="217"/>
      <c r="N375" s="7" t="str">
        <f>IF(ISBLANK(I375),"",IF(COUNTIF(I375,"*bombe*"),(G375-1)*SUMIF('base de donnée JCO '!C$3:C$10,K375,'base de donnée JCO '!D$3:D$10)+SUMIF(entete,L375,'base de donnée JCO '!D$14:D$20),SUMIFS('base de donnée JCO '!I$173:I$1080,'base de donnée JCO '!F$173:F$1080,I375,'base de donnée JCO '!G$173:G$1080,J375)))</f>
        <v/>
      </c>
      <c r="O375" s="7" t="str">
        <f t="shared" si="11"/>
        <v/>
      </c>
      <c r="P375" s="217"/>
      <c r="Q375" s="23"/>
      <c r="R375" s="23"/>
      <c r="S375" s="23"/>
      <c r="T375" s="23"/>
      <c r="U375" s="23"/>
    </row>
    <row r="376" spans="1:21">
      <c r="A376" s="18"/>
      <c r="B376" s="19"/>
      <c r="C376" s="20"/>
      <c r="D376" s="21"/>
      <c r="E376" s="22"/>
      <c r="F376" s="23"/>
      <c r="G376" s="23"/>
      <c r="H376" s="22"/>
      <c r="I376" s="24"/>
      <c r="J376" s="25"/>
      <c r="K376" s="26"/>
      <c r="L376" s="27"/>
      <c r="M376" s="217"/>
      <c r="N376" s="7" t="str">
        <f>IF(ISBLANK(I376),"",IF(COUNTIF(I376,"*bombe*"),(G376-1)*SUMIF('base de donnée JCO '!C$3:C$10,K376,'base de donnée JCO '!D$3:D$10)+SUMIF(entete,L376,'base de donnée JCO '!D$14:D$20),SUMIFS('base de donnée JCO '!I$173:I$1080,'base de donnée JCO '!F$173:F$1080,I376,'base de donnée JCO '!G$173:G$1080,J376)))</f>
        <v/>
      </c>
      <c r="O376" s="7" t="str">
        <f t="shared" si="11"/>
        <v/>
      </c>
      <c r="P376" s="217"/>
      <c r="Q376" s="23"/>
      <c r="R376" s="23"/>
      <c r="S376" s="23"/>
      <c r="T376" s="23"/>
      <c r="U376" s="23"/>
    </row>
    <row r="377" spans="1:21">
      <c r="A377" s="18"/>
      <c r="B377" s="19"/>
      <c r="C377" s="20"/>
      <c r="D377" s="21"/>
      <c r="E377" s="22"/>
      <c r="F377" s="23"/>
      <c r="G377" s="23"/>
      <c r="H377" s="22"/>
      <c r="I377" s="24"/>
      <c r="J377" s="25"/>
      <c r="K377" s="26"/>
      <c r="L377" s="27"/>
      <c r="M377" s="217"/>
      <c r="N377" s="7" t="str">
        <f>IF(ISBLANK(I377),"",IF(COUNTIF(I377,"*bombe*"),(G377-1)*SUMIF('base de donnée JCO '!C$3:C$10,K377,'base de donnée JCO '!D$3:D$10)+SUMIF(entete,L377,'base de donnée JCO '!D$14:D$20),SUMIFS('base de donnée JCO '!I$173:I$1080,'base de donnée JCO '!F$173:F$1080,I377,'base de donnée JCO '!G$173:G$1080,J377)))</f>
        <v/>
      </c>
      <c r="O377" s="7" t="str">
        <f t="shared" si="11"/>
        <v/>
      </c>
      <c r="P377" s="217"/>
      <c r="Q377" s="23"/>
      <c r="R377" s="23"/>
      <c r="S377" s="23"/>
      <c r="T377" s="23"/>
      <c r="U377" s="23"/>
    </row>
    <row r="378" spans="1:21">
      <c r="A378" s="18"/>
      <c r="B378" s="19"/>
      <c r="C378" s="20"/>
      <c r="D378" s="21"/>
      <c r="E378" s="22"/>
      <c r="F378" s="23"/>
      <c r="G378" s="23"/>
      <c r="H378" s="22"/>
      <c r="I378" s="24"/>
      <c r="J378" s="25"/>
      <c r="K378" s="26"/>
      <c r="L378" s="27"/>
      <c r="M378" s="217"/>
      <c r="N378" s="7" t="str">
        <f>IF(ISBLANK(I378),"",IF(COUNTIF(I378,"*bombe*"),(G378-1)*SUMIF('base de donnée JCO '!C$3:C$10,K378,'base de donnée JCO '!D$3:D$10)+SUMIF(entete,L378,'base de donnée JCO '!D$14:D$20),SUMIFS('base de donnée JCO '!I$173:I$1080,'base de donnée JCO '!F$173:F$1080,I378,'base de donnée JCO '!G$173:G$1080,J378)))</f>
        <v/>
      </c>
      <c r="O378" s="7" t="str">
        <f t="shared" si="11"/>
        <v/>
      </c>
      <c r="P378" s="217"/>
      <c r="Q378" s="23"/>
      <c r="R378" s="23"/>
      <c r="S378" s="23"/>
      <c r="T378" s="23"/>
      <c r="U378" s="23"/>
    </row>
    <row r="379" spans="1:21">
      <c r="A379" s="18"/>
      <c r="B379" s="19"/>
      <c r="C379" s="20"/>
      <c r="D379" s="21"/>
      <c r="E379" s="22"/>
      <c r="F379" s="23"/>
      <c r="G379" s="23"/>
      <c r="H379" s="22"/>
      <c r="I379" s="24"/>
      <c r="J379" s="25"/>
      <c r="K379" s="26"/>
      <c r="L379" s="27"/>
      <c r="M379" s="217"/>
      <c r="N379" s="7" t="str">
        <f>IF(ISBLANK(I379),"",IF(COUNTIF(I379,"*bombe*"),(G379-1)*SUMIF('base de donnée JCO '!C$3:C$10,K379,'base de donnée JCO '!D$3:D$10)+SUMIF(entete,L379,'base de donnée JCO '!D$14:D$20),SUMIFS('base de donnée JCO '!I$173:I$1080,'base de donnée JCO '!F$173:F$1080,I379,'base de donnée JCO '!G$173:G$1080,J379)))</f>
        <v/>
      </c>
      <c r="O379" s="7" t="str">
        <f t="shared" si="11"/>
        <v/>
      </c>
      <c r="P379" s="217"/>
      <c r="Q379" s="23"/>
      <c r="R379" s="23"/>
      <c r="S379" s="23"/>
      <c r="T379" s="23"/>
      <c r="U379" s="23"/>
    </row>
    <row r="380" spans="1:21">
      <c r="A380" s="18"/>
      <c r="B380" s="19"/>
      <c r="C380" s="20"/>
      <c r="D380" s="21"/>
      <c r="E380" s="22"/>
      <c r="F380" s="23"/>
      <c r="G380" s="23"/>
      <c r="H380" s="22"/>
      <c r="I380" s="24"/>
      <c r="J380" s="25"/>
      <c r="K380" s="26"/>
      <c r="L380" s="27"/>
      <c r="M380" s="217"/>
      <c r="N380" s="7" t="str">
        <f>IF(ISBLANK(I380),"",IF(COUNTIF(I380,"*bombe*"),(G380-1)*SUMIF('base de donnée JCO '!C$3:C$10,K380,'base de donnée JCO '!D$3:D$10)+SUMIF(entete,L380,'base de donnée JCO '!D$14:D$20),SUMIFS('base de donnée JCO '!I$173:I$1080,'base de donnée JCO '!F$173:F$1080,I380,'base de donnée JCO '!G$173:G$1080,J380)))</f>
        <v/>
      </c>
      <c r="O380" s="7" t="str">
        <f t="shared" si="11"/>
        <v/>
      </c>
      <c r="P380" s="217"/>
      <c r="Q380" s="23"/>
      <c r="R380" s="23"/>
      <c r="S380" s="23"/>
      <c r="T380" s="23"/>
      <c r="U380" s="23"/>
    </row>
    <row r="381" spans="1:21">
      <c r="A381" s="18"/>
      <c r="B381" s="19"/>
      <c r="C381" s="20"/>
      <c r="D381" s="21"/>
      <c r="E381" s="22"/>
      <c r="F381" s="23"/>
      <c r="G381" s="23"/>
      <c r="H381" s="22"/>
      <c r="I381" s="24"/>
      <c r="J381" s="25"/>
      <c r="K381" s="26"/>
      <c r="L381" s="27"/>
      <c r="M381" s="217"/>
      <c r="N381" s="7" t="str">
        <f>IF(ISBLANK(I381),"",IF(COUNTIF(I381,"*bombe*"),(G381-1)*SUMIF('base de donnée JCO '!C$3:C$10,K381,'base de donnée JCO '!D$3:D$10)+SUMIF(entete,L381,'base de donnée JCO '!D$14:D$20),SUMIFS('base de donnée JCO '!I$173:I$1080,'base de donnée JCO '!F$173:F$1080,I381,'base de donnée JCO '!G$173:G$1080,J381)))</f>
        <v/>
      </c>
      <c r="O381" s="7" t="str">
        <f t="shared" si="11"/>
        <v/>
      </c>
      <c r="P381" s="217"/>
      <c r="Q381" s="23"/>
      <c r="R381" s="23"/>
      <c r="S381" s="23"/>
      <c r="T381" s="23"/>
      <c r="U381" s="23"/>
    </row>
    <row r="382" spans="1:21">
      <c r="A382" s="18"/>
      <c r="B382" s="19"/>
      <c r="C382" s="20"/>
      <c r="D382" s="21"/>
      <c r="E382" s="22"/>
      <c r="F382" s="23"/>
      <c r="G382" s="23"/>
      <c r="H382" s="22"/>
      <c r="I382" s="24"/>
      <c r="J382" s="25"/>
      <c r="K382" s="26"/>
      <c r="L382" s="27"/>
      <c r="M382" s="217"/>
      <c r="N382" s="7" t="str">
        <f>IF(ISBLANK(I382),"",IF(COUNTIF(I382,"*bombe*"),(G382-1)*SUMIF('base de donnée JCO '!C$3:C$10,K382,'base de donnée JCO '!D$3:D$10)+SUMIF(entete,L382,'base de donnée JCO '!D$14:D$20),SUMIFS('base de donnée JCO '!I$173:I$1080,'base de donnée JCO '!F$173:F$1080,I382,'base de donnée JCO '!G$173:G$1080,J382)))</f>
        <v/>
      </c>
      <c r="O382" s="7" t="str">
        <f t="shared" si="11"/>
        <v/>
      </c>
      <c r="P382" s="217"/>
      <c r="Q382" s="23"/>
      <c r="R382" s="23"/>
      <c r="S382" s="23"/>
      <c r="T382" s="23"/>
      <c r="U382" s="23"/>
    </row>
    <row r="383" spans="1:21">
      <c r="A383" s="18"/>
      <c r="B383" s="19"/>
      <c r="C383" s="20"/>
      <c r="D383" s="21"/>
      <c r="E383" s="22"/>
      <c r="F383" s="23"/>
      <c r="G383" s="23"/>
      <c r="H383" s="22"/>
      <c r="I383" s="24"/>
      <c r="J383" s="25"/>
      <c r="K383" s="26"/>
      <c r="L383" s="27"/>
      <c r="M383" s="217"/>
      <c r="N383" s="7" t="str">
        <f>IF(ISBLANK(I383),"",IF(COUNTIF(I383,"*bombe*"),(G383-1)*SUMIF('base de donnée JCO '!C$3:C$10,K383,'base de donnée JCO '!D$3:D$10)+SUMIF(entete,L383,'base de donnée JCO '!D$14:D$20),SUMIFS('base de donnée JCO '!I$173:I$1080,'base de donnée JCO '!F$173:F$1080,I383,'base de donnée JCO '!G$173:G$1080,J383)))</f>
        <v/>
      </c>
      <c r="O383" s="7" t="str">
        <f t="shared" si="11"/>
        <v/>
      </c>
      <c r="P383" s="217"/>
      <c r="Q383" s="23"/>
      <c r="R383" s="23"/>
      <c r="S383" s="23"/>
      <c r="T383" s="23"/>
      <c r="U383" s="23"/>
    </row>
    <row r="384" spans="1:21">
      <c r="A384" s="18"/>
      <c r="B384" s="19"/>
      <c r="C384" s="20"/>
      <c r="D384" s="21"/>
      <c r="E384" s="22"/>
      <c r="F384" s="23"/>
      <c r="G384" s="23"/>
      <c r="H384" s="22"/>
      <c r="I384" s="24"/>
      <c r="J384" s="25"/>
      <c r="K384" s="26"/>
      <c r="L384" s="27"/>
      <c r="M384" s="217"/>
      <c r="N384" s="7" t="str">
        <f>IF(ISBLANK(I384),"",IF(COUNTIF(I384,"*bombe*"),(G384-1)*SUMIF('base de donnée JCO '!C$3:C$10,K384,'base de donnée JCO '!D$3:D$10)+SUMIF(entete,L384,'base de donnée JCO '!D$14:D$20),SUMIFS('base de donnée JCO '!I$173:I$1080,'base de donnée JCO '!F$173:F$1080,I384,'base de donnée JCO '!G$173:G$1080,J384)))</f>
        <v/>
      </c>
      <c r="O384" s="7" t="str">
        <f t="shared" si="11"/>
        <v/>
      </c>
      <c r="P384" s="217"/>
      <c r="Q384" s="23"/>
      <c r="R384" s="23"/>
      <c r="S384" s="23"/>
      <c r="T384" s="23"/>
      <c r="U384" s="23"/>
    </row>
    <row r="385" spans="1:21">
      <c r="A385" s="18"/>
      <c r="B385" s="19"/>
      <c r="C385" s="20"/>
      <c r="D385" s="21"/>
      <c r="E385" s="22"/>
      <c r="F385" s="23"/>
      <c r="G385" s="23"/>
      <c r="H385" s="22"/>
      <c r="I385" s="24"/>
      <c r="J385" s="25"/>
      <c r="K385" s="26"/>
      <c r="L385" s="27"/>
      <c r="M385" s="217"/>
      <c r="N385" s="7" t="str">
        <f>IF(ISBLANK(I385),"",IF(COUNTIF(I385,"*bombe*"),(G385-1)*SUMIF('base de donnée JCO '!C$3:C$10,K385,'base de donnée JCO '!D$3:D$10)+SUMIF(entete,L385,'base de donnée JCO '!D$14:D$20),SUMIFS('base de donnée JCO '!I$173:I$1080,'base de donnée JCO '!F$173:F$1080,I385,'base de donnée JCO '!G$173:G$1080,J385)))</f>
        <v/>
      </c>
      <c r="O385" s="7" t="str">
        <f t="shared" si="11"/>
        <v/>
      </c>
      <c r="P385" s="217"/>
      <c r="Q385" s="23"/>
      <c r="R385" s="23"/>
      <c r="S385" s="23"/>
      <c r="T385" s="23"/>
      <c r="U385" s="23"/>
    </row>
    <row r="386" spans="1:21">
      <c r="A386" s="18"/>
      <c r="B386" s="19"/>
      <c r="C386" s="20"/>
      <c r="D386" s="21"/>
      <c r="E386" s="22"/>
      <c r="F386" s="23"/>
      <c r="G386" s="23"/>
      <c r="H386" s="22"/>
      <c r="I386" s="24"/>
      <c r="J386" s="25"/>
      <c r="K386" s="26"/>
      <c r="L386" s="27"/>
      <c r="M386" s="217"/>
      <c r="N386" s="7" t="str">
        <f>IF(ISBLANK(I386),"",IF(COUNTIF(I386,"*bombe*"),(G386-1)*SUMIF('base de donnée JCO '!C$3:C$10,K386,'base de donnée JCO '!D$3:D$10)+SUMIF(entete,L386,'base de donnée JCO '!D$14:D$20),SUMIFS('base de donnée JCO '!I$173:I$1080,'base de donnée JCO '!F$173:F$1080,I386,'base de donnée JCO '!G$173:G$1080,J386)))</f>
        <v/>
      </c>
      <c r="O386" s="7" t="str">
        <f t="shared" si="11"/>
        <v/>
      </c>
      <c r="P386" s="217"/>
      <c r="Q386" s="23"/>
      <c r="R386" s="23"/>
      <c r="S386" s="23"/>
      <c r="T386" s="23"/>
      <c r="U386" s="23"/>
    </row>
    <row r="387" spans="1:21">
      <c r="A387" s="18"/>
      <c r="B387" s="19"/>
      <c r="C387" s="20"/>
      <c r="D387" s="21"/>
      <c r="E387" s="22"/>
      <c r="F387" s="23"/>
      <c r="G387" s="23"/>
      <c r="H387" s="22"/>
      <c r="I387" s="24"/>
      <c r="J387" s="25"/>
      <c r="K387" s="26"/>
      <c r="L387" s="27"/>
      <c r="M387" s="217"/>
      <c r="N387" s="7" t="str">
        <f>IF(ISBLANK(I387),"",IF(COUNTIF(I387,"*bombe*"),(G387-1)*SUMIF('base de donnée JCO '!C$3:C$10,K387,'base de donnée JCO '!D$3:D$10)+SUMIF(entete,L387,'base de donnée JCO '!D$14:D$20),SUMIFS('base de donnée JCO '!I$173:I$1080,'base de donnée JCO '!F$173:F$1080,I387,'base de donnée JCO '!G$173:G$1080,J387)))</f>
        <v/>
      </c>
      <c r="O387" s="7" t="str">
        <f t="shared" si="11"/>
        <v/>
      </c>
      <c r="P387" s="217"/>
      <c r="Q387" s="23"/>
      <c r="R387" s="23"/>
      <c r="S387" s="23"/>
      <c r="T387" s="23"/>
      <c r="U387" s="23"/>
    </row>
    <row r="388" spans="1:21">
      <c r="A388" s="18"/>
      <c r="B388" s="19"/>
      <c r="C388" s="20"/>
      <c r="D388" s="21"/>
      <c r="E388" s="22"/>
      <c r="F388" s="23"/>
      <c r="G388" s="23"/>
      <c r="H388" s="22"/>
      <c r="I388" s="24"/>
      <c r="J388" s="25"/>
      <c r="K388" s="26"/>
      <c r="L388" s="27"/>
      <c r="M388" s="217"/>
      <c r="N388" s="7" t="str">
        <f>IF(ISBLANK(I388),"",IF(COUNTIF(I388,"*bombe*"),(G388-1)*SUMIF('base de donnée JCO '!C$3:C$10,K388,'base de donnée JCO '!D$3:D$10)+SUMIF(entete,L388,'base de donnée JCO '!D$14:D$20),SUMIFS('base de donnée JCO '!I$173:I$1080,'base de donnée JCO '!F$173:F$1080,I388,'base de donnée JCO '!G$173:G$1080,J388)))</f>
        <v/>
      </c>
      <c r="O388" s="7" t="str">
        <f t="shared" si="11"/>
        <v/>
      </c>
      <c r="P388" s="217"/>
      <c r="Q388" s="23"/>
      <c r="R388" s="23"/>
      <c r="S388" s="23"/>
      <c r="T388" s="23"/>
      <c r="U388" s="23"/>
    </row>
    <row r="389" spans="1:21">
      <c r="A389" s="18"/>
      <c r="B389" s="19"/>
      <c r="C389" s="20"/>
      <c r="D389" s="21"/>
      <c r="E389" s="22"/>
      <c r="F389" s="23"/>
      <c r="G389" s="23"/>
      <c r="H389" s="22"/>
      <c r="I389" s="24"/>
      <c r="J389" s="25"/>
      <c r="K389" s="26"/>
      <c r="L389" s="27"/>
      <c r="M389" s="217"/>
      <c r="N389" s="7" t="str">
        <f>IF(ISBLANK(I389),"",IF(COUNTIF(I389,"*bombe*"),(G389-1)*SUMIF('base de donnée JCO '!C$3:C$10,K389,'base de donnée JCO '!D$3:D$10)+SUMIF(entete,L389,'base de donnée JCO '!D$14:D$20),SUMIFS('base de donnée JCO '!I$173:I$1080,'base de donnée JCO '!F$173:F$1080,I389,'base de donnée JCO '!G$173:G$1080,J389)))</f>
        <v/>
      </c>
      <c r="O389" s="7" t="str">
        <f t="shared" si="11"/>
        <v/>
      </c>
      <c r="P389" s="217"/>
      <c r="Q389" s="23"/>
      <c r="R389" s="23"/>
      <c r="S389" s="23"/>
      <c r="T389" s="23"/>
      <c r="U389" s="23"/>
    </row>
    <row r="390" spans="1:21">
      <c r="A390" s="18"/>
      <c r="B390" s="19"/>
      <c r="C390" s="20"/>
      <c r="D390" s="21"/>
      <c r="E390" s="22"/>
      <c r="F390" s="23"/>
      <c r="G390" s="23"/>
      <c r="H390" s="22"/>
      <c r="I390" s="24"/>
      <c r="J390" s="25"/>
      <c r="K390" s="26"/>
      <c r="L390" s="27"/>
      <c r="M390" s="217"/>
      <c r="N390" s="7" t="str">
        <f>IF(ISBLANK(I390),"",IF(COUNTIF(I390,"*bombe*"),(G390-1)*SUMIF('base de donnée JCO '!C$3:C$10,K390,'base de donnée JCO '!D$3:D$10)+SUMIF(entete,L390,'base de donnée JCO '!D$14:D$20),SUMIFS('base de donnée JCO '!I$173:I$1080,'base de donnée JCO '!F$173:F$1080,I390,'base de donnée JCO '!G$173:G$1080,J390)))</f>
        <v/>
      </c>
      <c r="O390" s="7" t="str">
        <f t="shared" si="11"/>
        <v/>
      </c>
      <c r="P390" s="217"/>
      <c r="Q390" s="23"/>
      <c r="R390" s="23"/>
      <c r="S390" s="23"/>
      <c r="T390" s="23"/>
      <c r="U390" s="23"/>
    </row>
    <row r="391" spans="1:21">
      <c r="A391" s="18"/>
      <c r="B391" s="19"/>
      <c r="C391" s="20"/>
      <c r="D391" s="21"/>
      <c r="E391" s="22"/>
      <c r="F391" s="23"/>
      <c r="G391" s="23"/>
      <c r="H391" s="22"/>
      <c r="I391" s="24"/>
      <c r="J391" s="25"/>
      <c r="K391" s="26"/>
      <c r="L391" s="27"/>
      <c r="M391" s="217"/>
      <c r="N391" s="7" t="str">
        <f>IF(ISBLANK(I391),"",IF(COUNTIF(I391,"*bombe*"),(G391-1)*SUMIF('base de donnée JCO '!C$3:C$10,K391,'base de donnée JCO '!D$3:D$10)+SUMIF(entete,L391,'base de donnée JCO '!D$14:D$20),SUMIFS('base de donnée JCO '!I$173:I$1080,'base de donnée JCO '!F$173:F$1080,I391,'base de donnée JCO '!G$173:G$1080,J391)))</f>
        <v/>
      </c>
      <c r="O391" s="7" t="str">
        <f t="shared" si="11"/>
        <v/>
      </c>
      <c r="P391" s="217"/>
      <c r="Q391" s="23"/>
      <c r="R391" s="23"/>
      <c r="S391" s="23"/>
      <c r="T391" s="23"/>
      <c r="U391" s="23"/>
    </row>
    <row r="392" spans="1:21">
      <c r="A392" s="18"/>
      <c r="B392" s="19"/>
      <c r="C392" s="20"/>
      <c r="D392" s="21"/>
      <c r="E392" s="22"/>
      <c r="F392" s="23"/>
      <c r="G392" s="23"/>
      <c r="H392" s="22"/>
      <c r="I392" s="24"/>
      <c r="J392" s="25"/>
      <c r="K392" s="26"/>
      <c r="L392" s="27"/>
      <c r="M392" s="217"/>
      <c r="N392" s="7" t="str">
        <f>IF(ISBLANK(I392),"",IF(COUNTIF(I392,"*bombe*"),(G392-1)*SUMIF('base de donnée JCO '!C$3:C$10,K392,'base de donnée JCO '!D$3:D$10)+SUMIF(entete,L392,'base de donnée JCO '!D$14:D$20),SUMIFS('base de donnée JCO '!I$173:I$1080,'base de donnée JCO '!F$173:F$1080,I392,'base de donnée JCO '!G$173:G$1080,J392)))</f>
        <v/>
      </c>
      <c r="O392" s="7" t="str">
        <f t="shared" si="11"/>
        <v/>
      </c>
      <c r="P392" s="217"/>
      <c r="Q392" s="23"/>
      <c r="R392" s="23"/>
      <c r="S392" s="23"/>
      <c r="T392" s="23"/>
      <c r="U392" s="23"/>
    </row>
    <row r="393" spans="1:21">
      <c r="A393" s="18"/>
      <c r="B393" s="19"/>
      <c r="C393" s="20"/>
      <c r="D393" s="21"/>
      <c r="E393" s="22"/>
      <c r="F393" s="23"/>
      <c r="G393" s="23"/>
      <c r="H393" s="22"/>
      <c r="I393" s="24"/>
      <c r="J393" s="25"/>
      <c r="K393" s="26"/>
      <c r="L393" s="27"/>
      <c r="M393" s="217"/>
      <c r="N393" s="7" t="str">
        <f>IF(ISBLANK(I393),"",IF(COUNTIF(I393,"*bombe*"),(G393-1)*SUMIF('base de donnée JCO '!C$3:C$10,K393,'base de donnée JCO '!D$3:D$10)+SUMIF(entete,L393,'base de donnée JCO '!D$14:D$20),SUMIFS('base de donnée JCO '!I$173:I$1080,'base de donnée JCO '!F$173:F$1080,I393,'base de donnée JCO '!G$173:G$1080,J393)))</f>
        <v/>
      </c>
      <c r="O393" s="7" t="str">
        <f t="shared" si="11"/>
        <v/>
      </c>
      <c r="P393" s="217"/>
      <c r="Q393" s="23"/>
      <c r="R393" s="23"/>
      <c r="S393" s="23"/>
      <c r="T393" s="23"/>
      <c r="U393" s="23"/>
    </row>
    <row r="394" spans="1:21">
      <c r="A394" s="18"/>
      <c r="B394" s="19"/>
      <c r="C394" s="20"/>
      <c r="D394" s="21"/>
      <c r="E394" s="22"/>
      <c r="F394" s="23"/>
      <c r="G394" s="23"/>
      <c r="H394" s="22"/>
      <c r="I394" s="24"/>
      <c r="J394" s="25"/>
      <c r="K394" s="26"/>
      <c r="L394" s="27"/>
      <c r="M394" s="217"/>
      <c r="N394" s="7" t="str">
        <f>IF(ISBLANK(I394),"",IF(COUNTIF(I394,"*bombe*"),(G394-1)*SUMIF('base de donnée JCO '!C$3:C$10,K394,'base de donnée JCO '!D$3:D$10)+SUMIF(entete,L394,'base de donnée JCO '!D$14:D$20),SUMIFS('base de donnée JCO '!I$173:I$1080,'base de donnée JCO '!F$173:F$1080,I394,'base de donnée JCO '!G$173:G$1080,J394)))</f>
        <v/>
      </c>
      <c r="O394" s="7" t="str">
        <f t="shared" si="11"/>
        <v/>
      </c>
      <c r="P394" s="217"/>
      <c r="Q394" s="23"/>
      <c r="R394" s="23"/>
      <c r="S394" s="23"/>
      <c r="T394" s="23"/>
      <c r="U394" s="23"/>
    </row>
    <row r="395" spans="1:21">
      <c r="A395" s="18"/>
      <c r="B395" s="19"/>
      <c r="C395" s="20"/>
      <c r="D395" s="21"/>
      <c r="E395" s="22"/>
      <c r="F395" s="23"/>
      <c r="G395" s="23"/>
      <c r="H395" s="22"/>
      <c r="I395" s="24"/>
      <c r="J395" s="25"/>
      <c r="K395" s="26"/>
      <c r="L395" s="27"/>
      <c r="M395" s="217"/>
      <c r="N395" s="7" t="str">
        <f>IF(ISBLANK(I395),"",IF(COUNTIF(I395,"*bombe*"),(G395-1)*SUMIF('base de donnée JCO '!C$3:C$10,K395,'base de donnée JCO '!D$3:D$10)+SUMIF(entete,L395,'base de donnée JCO '!D$14:D$20),SUMIFS('base de donnée JCO '!I$173:I$1080,'base de donnée JCO '!F$173:F$1080,I395,'base de donnée JCO '!G$173:G$1080,J395)))</f>
        <v/>
      </c>
      <c r="O395" s="7" t="str">
        <f t="shared" si="11"/>
        <v/>
      </c>
      <c r="P395" s="217"/>
      <c r="Q395" s="23"/>
      <c r="R395" s="23"/>
      <c r="S395" s="23"/>
      <c r="T395" s="23"/>
      <c r="U395" s="23"/>
    </row>
    <row r="396" spans="1:21">
      <c r="A396" s="18"/>
      <c r="B396" s="19"/>
      <c r="C396" s="20"/>
      <c r="D396" s="21"/>
      <c r="E396" s="22"/>
      <c r="F396" s="23"/>
      <c r="G396" s="23"/>
      <c r="H396" s="22"/>
      <c r="I396" s="24"/>
      <c r="J396" s="25"/>
      <c r="K396" s="26"/>
      <c r="L396" s="27"/>
      <c r="M396" s="217"/>
      <c r="N396" s="7" t="str">
        <f>IF(ISBLANK(I396),"",IF(COUNTIF(I396,"*bombe*"),(G396-1)*SUMIF('base de donnée JCO '!C$3:C$10,K396,'base de donnée JCO '!D$3:D$10)+SUMIF(entete,L396,'base de donnée JCO '!D$14:D$20),SUMIFS('base de donnée JCO '!I$173:I$1080,'base de donnée JCO '!F$173:F$1080,I396,'base de donnée JCO '!G$173:G$1080,J396)))</f>
        <v/>
      </c>
      <c r="O396" s="7" t="str">
        <f t="shared" si="11"/>
        <v/>
      </c>
      <c r="P396" s="217"/>
      <c r="Q396" s="23"/>
      <c r="R396" s="23"/>
      <c r="S396" s="23"/>
      <c r="T396" s="23"/>
      <c r="U396" s="23"/>
    </row>
    <row r="397" spans="1:21">
      <c r="A397" s="18"/>
      <c r="B397" s="19"/>
      <c r="C397" s="20"/>
      <c r="D397" s="21"/>
      <c r="E397" s="22"/>
      <c r="F397" s="23"/>
      <c r="G397" s="23"/>
      <c r="H397" s="22"/>
      <c r="I397" s="24"/>
      <c r="J397" s="25"/>
      <c r="K397" s="26"/>
      <c r="L397" s="27"/>
      <c r="M397" s="217"/>
      <c r="N397" s="7" t="str">
        <f>IF(ISBLANK(I397),"",IF(COUNTIF(I397,"*bombe*"),(G397-1)*SUMIF('base de donnée JCO '!C$3:C$10,K397,'base de donnée JCO '!D$3:D$10)+SUMIF(entete,L397,'base de donnée JCO '!D$14:D$20),SUMIFS('base de donnée JCO '!I$173:I$1080,'base de donnée JCO '!F$173:F$1080,I397,'base de donnée JCO '!G$173:G$1080,J397)))</f>
        <v/>
      </c>
      <c r="O397" s="7" t="str">
        <f t="shared" si="11"/>
        <v/>
      </c>
      <c r="P397" s="217"/>
      <c r="Q397" s="23"/>
      <c r="R397" s="23"/>
      <c r="S397" s="23"/>
      <c r="T397" s="23"/>
      <c r="U397" s="23"/>
    </row>
    <row r="398" spans="1:21">
      <c r="A398" s="18"/>
      <c r="B398" s="19"/>
      <c r="C398" s="20"/>
      <c r="D398" s="21"/>
      <c r="E398" s="22"/>
      <c r="F398" s="23"/>
      <c r="G398" s="23"/>
      <c r="H398" s="22"/>
      <c r="I398" s="24"/>
      <c r="J398" s="25"/>
      <c r="K398" s="26"/>
      <c r="L398" s="27"/>
      <c r="M398" s="217"/>
      <c r="N398" s="7" t="str">
        <f>IF(ISBLANK(I398),"",IF(COUNTIF(I398,"*bombe*"),(G398-1)*SUMIF('base de donnée JCO '!C$3:C$10,K398,'base de donnée JCO '!D$3:D$10)+SUMIF(entete,L398,'base de donnée JCO '!D$14:D$20),SUMIFS('base de donnée JCO '!I$173:I$1080,'base de donnée JCO '!F$173:F$1080,I398,'base de donnée JCO '!G$173:G$1080,J398)))</f>
        <v/>
      </c>
      <c r="O398" s="7" t="str">
        <f t="shared" si="11"/>
        <v/>
      </c>
      <c r="P398" s="217"/>
      <c r="Q398" s="23"/>
      <c r="R398" s="23"/>
      <c r="S398" s="23"/>
      <c r="T398" s="23"/>
      <c r="U398" s="23"/>
    </row>
    <row r="399" spans="1:21">
      <c r="A399" s="18"/>
      <c r="B399" s="19"/>
      <c r="C399" s="20"/>
      <c r="D399" s="21"/>
      <c r="E399" s="22"/>
      <c r="F399" s="23"/>
      <c r="G399" s="23"/>
      <c r="H399" s="22"/>
      <c r="I399" s="24"/>
      <c r="J399" s="25"/>
      <c r="K399" s="26"/>
      <c r="L399" s="27"/>
      <c r="M399" s="217"/>
      <c r="N399" s="7" t="str">
        <f>IF(ISBLANK(I399),"",IF(COUNTIF(I399,"*bombe*"),(G399-1)*SUMIF('base de donnée JCO '!C$3:C$10,K399,'base de donnée JCO '!D$3:D$10)+SUMIF(entete,L399,'base de donnée JCO '!D$14:D$20),SUMIFS('base de donnée JCO '!I$173:I$1080,'base de donnée JCO '!F$173:F$1080,I399,'base de donnée JCO '!G$173:G$1080,J399)))</f>
        <v/>
      </c>
      <c r="O399" s="7" t="str">
        <f t="shared" si="11"/>
        <v/>
      </c>
      <c r="P399" s="217"/>
      <c r="Q399" s="23"/>
      <c r="R399" s="23"/>
      <c r="S399" s="23"/>
      <c r="T399" s="23"/>
      <c r="U399" s="23"/>
    </row>
    <row r="400" spans="1:21">
      <c r="A400" s="18"/>
      <c r="B400" s="19"/>
      <c r="C400" s="20"/>
      <c r="D400" s="21"/>
      <c r="E400" s="22"/>
      <c r="F400" s="23"/>
      <c r="G400" s="23"/>
      <c r="H400" s="22"/>
      <c r="I400" s="24"/>
      <c r="J400" s="25"/>
      <c r="K400" s="26"/>
      <c r="L400" s="27"/>
      <c r="M400" s="217"/>
      <c r="N400" s="7" t="str">
        <f>IF(ISBLANK(I400),"",IF(COUNTIF(I400,"*bombe*"),(G400-1)*SUMIF('base de donnée JCO '!C$3:C$10,K400,'base de donnée JCO '!D$3:D$10)+SUMIF(entete,L400,'base de donnée JCO '!D$14:D$20),SUMIFS('base de donnée JCO '!I$173:I$1080,'base de donnée JCO '!F$173:F$1080,I400,'base de donnée JCO '!G$173:G$1080,J400)))</f>
        <v/>
      </c>
      <c r="O400" s="7" t="str">
        <f t="shared" si="11"/>
        <v/>
      </c>
      <c r="P400" s="217"/>
      <c r="Q400" s="23"/>
      <c r="R400" s="23"/>
      <c r="S400" s="23"/>
      <c r="T400" s="23"/>
      <c r="U400" s="23"/>
    </row>
    <row r="401" spans="1:21">
      <c r="A401" s="18"/>
      <c r="B401" s="19"/>
      <c r="C401" s="20"/>
      <c r="D401" s="21"/>
      <c r="E401" s="22"/>
      <c r="F401" s="23"/>
      <c r="G401" s="23"/>
      <c r="H401" s="22"/>
      <c r="I401" s="24"/>
      <c r="J401" s="25"/>
      <c r="K401" s="26"/>
      <c r="L401" s="27"/>
      <c r="M401" s="217"/>
      <c r="N401" s="7" t="str">
        <f>IF(ISBLANK(I401),"",IF(COUNTIF(I401,"*bombe*"),(G401-1)*SUMIF('base de donnée JCO '!C$3:C$10,K401,'base de donnée JCO '!D$3:D$10)+SUMIF(entete,L401,'base de donnée JCO '!D$14:D$20),SUMIFS('base de donnée JCO '!I$173:I$1080,'base de donnée JCO '!F$173:F$1080,I401,'base de donnée JCO '!G$173:G$1080,J401)))</f>
        <v/>
      </c>
      <c r="O401" s="7" t="str">
        <f t="shared" si="11"/>
        <v/>
      </c>
      <c r="P401" s="217"/>
      <c r="Q401" s="23"/>
      <c r="R401" s="23"/>
      <c r="S401" s="23"/>
      <c r="T401" s="23"/>
      <c r="U401" s="23"/>
    </row>
    <row r="402" spans="1:21">
      <c r="A402" s="18"/>
      <c r="B402" s="19"/>
      <c r="C402" s="20"/>
      <c r="D402" s="21"/>
      <c r="E402" s="22"/>
      <c r="F402" s="23"/>
      <c r="G402" s="23"/>
      <c r="H402" s="22"/>
      <c r="I402" s="24"/>
      <c r="J402" s="25"/>
      <c r="K402" s="26"/>
      <c r="L402" s="27"/>
      <c r="M402" s="217"/>
      <c r="N402" s="7" t="str">
        <f>IF(ISBLANK(I402),"",IF(COUNTIF(I402,"*bombe*"),(G402-1)*SUMIF('base de donnée JCO '!C$3:C$10,K402,'base de donnée JCO '!D$3:D$10)+SUMIF(entete,L402,'base de donnée JCO '!D$14:D$20),SUMIFS('base de donnée JCO '!I$173:I$1080,'base de donnée JCO '!F$173:F$1080,I402,'base de donnée JCO '!G$173:G$1080,J402)))</f>
        <v/>
      </c>
      <c r="O402" s="7" t="str">
        <f t="shared" si="11"/>
        <v/>
      </c>
      <c r="P402" s="217"/>
      <c r="Q402" s="23"/>
      <c r="R402" s="23"/>
      <c r="S402" s="23"/>
      <c r="T402" s="23"/>
      <c r="U402" s="23"/>
    </row>
    <row r="403" spans="1:21">
      <c r="A403" s="18"/>
      <c r="B403" s="19"/>
      <c r="C403" s="20"/>
      <c r="D403" s="21"/>
      <c r="E403" s="22"/>
      <c r="F403" s="23"/>
      <c r="G403" s="23"/>
      <c r="H403" s="22"/>
      <c r="I403" s="24"/>
      <c r="J403" s="25"/>
      <c r="K403" s="26"/>
      <c r="L403" s="27"/>
      <c r="M403" s="217"/>
      <c r="N403" s="7" t="str">
        <f>IF(ISBLANK(I403),"",IF(COUNTIF(I403,"*bombe*"),(G403-1)*SUMIF('base de donnée JCO '!C$3:C$10,K403,'base de donnée JCO '!D$3:D$10)+SUMIF(entete,L403,'base de donnée JCO '!D$14:D$20),SUMIFS('base de donnée JCO '!I$173:I$1080,'base de donnée JCO '!F$173:F$1080,I403,'base de donnée JCO '!G$173:G$1080,J403)))</f>
        <v/>
      </c>
      <c r="O403" s="7" t="str">
        <f t="shared" si="11"/>
        <v/>
      </c>
      <c r="P403" s="217"/>
      <c r="Q403" s="23"/>
      <c r="R403" s="23"/>
      <c r="S403" s="23"/>
      <c r="T403" s="23"/>
      <c r="U403" s="23"/>
    </row>
    <row r="404" spans="1:21">
      <c r="A404" s="18"/>
      <c r="B404" s="19"/>
      <c r="C404" s="20"/>
      <c r="D404" s="21"/>
      <c r="E404" s="22"/>
      <c r="F404" s="23"/>
      <c r="G404" s="23"/>
      <c r="H404" s="22"/>
      <c r="I404" s="24"/>
      <c r="J404" s="25"/>
      <c r="K404" s="26"/>
      <c r="L404" s="27"/>
      <c r="M404" s="217"/>
      <c r="N404" s="7" t="str">
        <f>IF(ISBLANK(I404),"",IF(COUNTIF(I404,"*bombe*"),(G404-1)*SUMIF('base de donnée JCO '!C$3:C$10,K404,'base de donnée JCO '!D$3:D$10)+SUMIF(entete,L404,'base de donnée JCO '!D$14:D$20),SUMIFS('base de donnée JCO '!I$173:I$1080,'base de donnée JCO '!F$173:F$1080,I404,'base de donnée JCO '!G$173:G$1080,J404)))</f>
        <v/>
      </c>
      <c r="O404" s="7" t="str">
        <f t="shared" si="11"/>
        <v/>
      </c>
      <c r="P404" s="217"/>
      <c r="Q404" s="23"/>
      <c r="R404" s="23"/>
      <c r="S404" s="23"/>
      <c r="T404" s="23"/>
      <c r="U404" s="23"/>
    </row>
    <row r="405" spans="1:21">
      <c r="A405" s="18"/>
      <c r="B405" s="19"/>
      <c r="C405" s="20"/>
      <c r="D405" s="21"/>
      <c r="E405" s="22"/>
      <c r="F405" s="23"/>
      <c r="G405" s="23"/>
      <c r="H405" s="22"/>
      <c r="I405" s="24"/>
      <c r="J405" s="25"/>
      <c r="K405" s="26"/>
      <c r="L405" s="27"/>
      <c r="M405" s="217"/>
      <c r="N405" s="7" t="str">
        <f>IF(ISBLANK(I405),"",IF(COUNTIF(I405,"*bombe*"),(G405-1)*SUMIF('base de donnée JCO '!C$3:C$10,K405,'base de donnée JCO '!D$3:D$10)+SUMIF(entete,L405,'base de donnée JCO '!D$14:D$20),SUMIFS('base de donnée JCO '!I$173:I$1080,'base de donnée JCO '!F$173:F$1080,I405,'base de donnée JCO '!G$173:G$1080,J405)))</f>
        <v/>
      </c>
      <c r="O405" s="7" t="str">
        <f t="shared" si="11"/>
        <v/>
      </c>
      <c r="P405" s="217"/>
      <c r="Q405" s="23"/>
      <c r="R405" s="23"/>
      <c r="S405" s="23"/>
      <c r="T405" s="23"/>
      <c r="U405" s="23"/>
    </row>
    <row r="406" spans="1:21">
      <c r="A406" s="18"/>
      <c r="B406" s="19"/>
      <c r="C406" s="20"/>
      <c r="D406" s="21"/>
      <c r="E406" s="22"/>
      <c r="F406" s="23"/>
      <c r="G406" s="23"/>
      <c r="H406" s="22"/>
      <c r="I406" s="24"/>
      <c r="J406" s="25"/>
      <c r="K406" s="26"/>
      <c r="L406" s="27"/>
      <c r="M406" s="217"/>
      <c r="N406" s="7" t="str">
        <f>IF(ISBLANK(I406),"",IF(COUNTIF(I406,"*bombe*"),(G406-1)*SUMIF('base de donnée JCO '!C$3:C$10,K406,'base de donnée JCO '!D$3:D$10)+SUMIF(entete,L406,'base de donnée JCO '!D$14:D$20),SUMIFS('base de donnée JCO '!I$173:I$1080,'base de donnée JCO '!F$173:F$1080,I406,'base de donnée JCO '!G$173:G$1080,J406)))</f>
        <v/>
      </c>
      <c r="O406" s="7" t="str">
        <f t="shared" si="11"/>
        <v/>
      </c>
      <c r="P406" s="217"/>
      <c r="Q406" s="23"/>
      <c r="R406" s="23"/>
      <c r="S406" s="23"/>
      <c r="T406" s="23"/>
      <c r="U406" s="23"/>
    </row>
    <row r="407" spans="1:21">
      <c r="A407" s="18"/>
      <c r="B407" s="19"/>
      <c r="C407" s="20"/>
      <c r="D407" s="21"/>
      <c r="E407" s="22"/>
      <c r="F407" s="23"/>
      <c r="G407" s="23"/>
      <c r="H407" s="22"/>
      <c r="I407" s="24"/>
      <c r="J407" s="25"/>
      <c r="K407" s="26"/>
      <c r="L407" s="27"/>
      <c r="M407" s="217"/>
      <c r="N407" s="7" t="str">
        <f>IF(ISBLANK(I407),"",IF(COUNTIF(I407,"*bombe*"),(G407-1)*SUMIF('base de donnée JCO '!C$3:C$10,K407,'base de donnée JCO '!D$3:D$10)+SUMIF(entete,L407,'base de donnée JCO '!D$14:D$20),SUMIFS('base de donnée JCO '!I$173:I$1080,'base de donnée JCO '!F$173:F$1080,I407,'base de donnée JCO '!G$173:G$1080,J407)))</f>
        <v/>
      </c>
      <c r="O407" s="7" t="str">
        <f t="shared" si="11"/>
        <v/>
      </c>
      <c r="P407" s="217"/>
      <c r="Q407" s="23"/>
      <c r="R407" s="23"/>
      <c r="S407" s="23"/>
      <c r="T407" s="23"/>
      <c r="U407" s="23"/>
    </row>
    <row r="408" spans="1:21">
      <c r="A408" s="18"/>
      <c r="B408" s="19"/>
      <c r="C408" s="20"/>
      <c r="D408" s="21"/>
      <c r="E408" s="22"/>
      <c r="F408" s="23"/>
      <c r="G408" s="23"/>
      <c r="H408" s="22"/>
      <c r="I408" s="24"/>
      <c r="J408" s="25"/>
      <c r="K408" s="26"/>
      <c r="L408" s="27"/>
      <c r="M408" s="217"/>
      <c r="N408" s="7" t="str">
        <f>IF(ISBLANK(I408),"",IF(COUNTIF(I408,"*bombe*"),(G408-1)*SUMIF('base de donnée JCO '!C$3:C$10,K408,'base de donnée JCO '!D$3:D$10)+SUMIF(entete,L408,'base de donnée JCO '!D$14:D$20),SUMIFS('base de donnée JCO '!I$173:I$1080,'base de donnée JCO '!F$173:F$1080,I408,'base de donnée JCO '!G$173:G$1080,J408)))</f>
        <v/>
      </c>
      <c r="O408" s="7" t="str">
        <f t="shared" si="11"/>
        <v/>
      </c>
      <c r="P408" s="217"/>
      <c r="Q408" s="23"/>
      <c r="R408" s="23"/>
      <c r="S408" s="23"/>
      <c r="T408" s="23"/>
      <c r="U408" s="23"/>
    </row>
    <row r="409" spans="1:21">
      <c r="A409" s="18"/>
      <c r="B409" s="19"/>
      <c r="C409" s="20"/>
      <c r="D409" s="21"/>
      <c r="E409" s="22"/>
      <c r="F409" s="23"/>
      <c r="G409" s="23"/>
      <c r="H409" s="22"/>
      <c r="I409" s="24"/>
      <c r="J409" s="25"/>
      <c r="K409" s="26"/>
      <c r="L409" s="27"/>
      <c r="M409" s="217"/>
      <c r="N409" s="7" t="str">
        <f>IF(ISBLANK(I409),"",IF(COUNTIF(I409,"*bombe*"),(G409-1)*SUMIF('base de donnée JCO '!C$3:C$10,K409,'base de donnée JCO '!D$3:D$10)+SUMIF(entete,L409,'base de donnée JCO '!D$14:D$20),SUMIFS('base de donnée JCO '!I$173:I$1080,'base de donnée JCO '!F$173:F$1080,I409,'base de donnée JCO '!G$173:G$1080,J409)))</f>
        <v/>
      </c>
      <c r="O409" s="7" t="str">
        <f t="shared" si="11"/>
        <v/>
      </c>
      <c r="P409" s="217"/>
      <c r="Q409" s="23"/>
      <c r="R409" s="23"/>
      <c r="S409" s="23"/>
      <c r="T409" s="23"/>
      <c r="U409" s="23"/>
    </row>
    <row r="410" spans="1:21">
      <c r="A410" s="18"/>
      <c r="B410" s="19"/>
      <c r="C410" s="20"/>
      <c r="D410" s="21"/>
      <c r="E410" s="22"/>
      <c r="F410" s="23"/>
      <c r="G410" s="23"/>
      <c r="H410" s="22"/>
      <c r="I410" s="24"/>
      <c r="J410" s="25"/>
      <c r="K410" s="26"/>
      <c r="L410" s="27"/>
      <c r="M410" s="217"/>
      <c r="N410" s="7" t="str">
        <f>IF(ISBLANK(I410),"",IF(COUNTIF(I410,"*bombe*"),(G410-1)*SUMIF('base de donnée JCO '!C$3:C$10,K410,'base de donnée JCO '!D$3:D$10)+SUMIF(entete,L410,'base de donnée JCO '!D$14:D$20),SUMIFS('base de donnée JCO '!I$173:I$1080,'base de donnée JCO '!F$173:F$1080,I410,'base de donnée JCO '!G$173:G$1080,J410)))</f>
        <v/>
      </c>
      <c r="O410" s="7" t="str">
        <f t="shared" si="11"/>
        <v/>
      </c>
      <c r="P410" s="217"/>
      <c r="Q410" s="23"/>
      <c r="R410" s="23"/>
      <c r="S410" s="23"/>
      <c r="T410" s="23"/>
      <c r="U410" s="23"/>
    </row>
    <row r="411" spans="1:21">
      <c r="A411" s="18"/>
      <c r="B411" s="19"/>
      <c r="C411" s="20"/>
      <c r="D411" s="21"/>
      <c r="E411" s="22"/>
      <c r="F411" s="23"/>
      <c r="G411" s="23"/>
      <c r="H411" s="22"/>
      <c r="I411" s="24"/>
      <c r="J411" s="25"/>
      <c r="K411" s="26"/>
      <c r="L411" s="27"/>
      <c r="M411" s="217"/>
      <c r="N411" s="7" t="str">
        <f>IF(ISBLANK(I411),"",IF(COUNTIF(I411,"*bombe*"),(G411-1)*SUMIF('base de donnée JCO '!C$3:C$10,K411,'base de donnée JCO '!D$3:D$10)+SUMIF(entete,L411,'base de donnée JCO '!D$14:D$20),SUMIFS('base de donnée JCO '!I$173:I$1080,'base de donnée JCO '!F$173:F$1080,I411,'base de donnée JCO '!G$173:G$1080,J411)))</f>
        <v/>
      </c>
      <c r="O411" s="7" t="str">
        <f t="shared" si="11"/>
        <v/>
      </c>
      <c r="P411" s="217"/>
      <c r="Q411" s="23"/>
      <c r="R411" s="23"/>
      <c r="S411" s="23"/>
      <c r="T411" s="23"/>
      <c r="U411" s="23"/>
    </row>
    <row r="412" spans="1:21">
      <c r="A412" s="18"/>
      <c r="B412" s="19"/>
      <c r="C412" s="20"/>
      <c r="D412" s="21"/>
      <c r="E412" s="22"/>
      <c r="F412" s="23"/>
      <c r="G412" s="23"/>
      <c r="H412" s="22"/>
      <c r="I412" s="24"/>
      <c r="J412" s="25"/>
      <c r="K412" s="26"/>
      <c r="L412" s="27"/>
      <c r="M412" s="217"/>
      <c r="N412" s="7" t="str">
        <f>IF(ISBLANK(I412),"",IF(COUNTIF(I412,"*bombe*"),(G412-1)*SUMIF('base de donnée JCO '!C$3:C$10,K412,'base de donnée JCO '!D$3:D$10)+SUMIF(entete,L412,'base de donnée JCO '!D$14:D$20),SUMIFS('base de donnée JCO '!I$173:I$1080,'base de donnée JCO '!F$173:F$1080,I412,'base de donnée JCO '!G$173:G$1080,J412)))</f>
        <v/>
      </c>
      <c r="O412" s="7" t="str">
        <f t="shared" si="11"/>
        <v/>
      </c>
      <c r="P412" s="217"/>
      <c r="Q412" s="23"/>
      <c r="R412" s="23"/>
      <c r="S412" s="23"/>
      <c r="T412" s="23"/>
      <c r="U412" s="23"/>
    </row>
    <row r="413" spans="1:21">
      <c r="A413" s="18"/>
      <c r="B413" s="19"/>
      <c r="C413" s="20"/>
      <c r="D413" s="21"/>
      <c r="E413" s="22"/>
      <c r="F413" s="23"/>
      <c r="G413" s="23"/>
      <c r="H413" s="22"/>
      <c r="I413" s="24"/>
      <c r="J413" s="25"/>
      <c r="K413" s="26"/>
      <c r="L413" s="27"/>
      <c r="M413" s="217"/>
      <c r="N413" s="7" t="str">
        <f>IF(ISBLANK(I413),"",IF(COUNTIF(I413,"*bombe*"),(G413-1)*SUMIF('base de donnée JCO '!C$3:C$10,K413,'base de donnée JCO '!D$3:D$10)+SUMIF(entete,L413,'base de donnée JCO '!D$14:D$20),SUMIFS('base de donnée JCO '!I$173:I$1080,'base de donnée JCO '!F$173:F$1080,I413,'base de donnée JCO '!G$173:G$1080,J413)))</f>
        <v/>
      </c>
      <c r="O413" s="7" t="str">
        <f t="shared" si="11"/>
        <v/>
      </c>
      <c r="P413" s="217"/>
      <c r="Q413" s="23"/>
      <c r="R413" s="23"/>
      <c r="S413" s="23"/>
      <c r="T413" s="23"/>
      <c r="U413" s="23"/>
    </row>
    <row r="414" spans="1:21">
      <c r="A414" s="18"/>
      <c r="B414" s="19"/>
      <c r="C414" s="20"/>
      <c r="D414" s="21"/>
      <c r="E414" s="22"/>
      <c r="F414" s="23"/>
      <c r="G414" s="23"/>
      <c r="H414" s="22"/>
      <c r="I414" s="24"/>
      <c r="J414" s="25"/>
      <c r="K414" s="26"/>
      <c r="L414" s="27"/>
      <c r="M414" s="217"/>
      <c r="N414" s="7" t="str">
        <f>IF(ISBLANK(I414),"",IF(COUNTIF(I414,"*bombe*"),(G414-1)*SUMIF('base de donnée JCO '!C$3:C$10,K414,'base de donnée JCO '!D$3:D$10)+SUMIF(entete,L414,'base de donnée JCO '!D$14:D$20),SUMIFS('base de donnée JCO '!I$173:I$1080,'base de donnée JCO '!F$173:F$1080,I414,'base de donnée JCO '!G$173:G$1080,J414)))</f>
        <v/>
      </c>
      <c r="O414" s="7" t="str">
        <f t="shared" si="11"/>
        <v/>
      </c>
      <c r="P414" s="217"/>
      <c r="Q414" s="23"/>
      <c r="R414" s="23"/>
      <c r="S414" s="23"/>
      <c r="T414" s="23"/>
      <c r="U414" s="23"/>
    </row>
    <row r="415" spans="1:21">
      <c r="A415" s="18"/>
      <c r="B415" s="19"/>
      <c r="C415" s="20"/>
      <c r="D415" s="21"/>
      <c r="E415" s="22"/>
      <c r="F415" s="23"/>
      <c r="G415" s="23"/>
      <c r="H415" s="22"/>
      <c r="I415" s="24"/>
      <c r="J415" s="25"/>
      <c r="K415" s="26"/>
      <c r="L415" s="27"/>
      <c r="M415" s="217"/>
      <c r="N415" s="7" t="str">
        <f>IF(ISBLANK(I415),"",IF(COUNTIF(I415,"*bombe*"),(G415-1)*SUMIF('base de donnée JCO '!C$3:C$10,K415,'base de donnée JCO '!D$3:D$10)+SUMIF(entete,L415,'base de donnée JCO '!D$14:D$20),SUMIFS('base de donnée JCO '!I$173:I$1080,'base de donnée JCO '!F$173:F$1080,I415,'base de donnée JCO '!G$173:G$1080,J415)))</f>
        <v/>
      </c>
      <c r="O415" s="7" t="str">
        <f t="shared" si="11"/>
        <v/>
      </c>
      <c r="P415" s="217"/>
      <c r="Q415" s="23"/>
      <c r="R415" s="23"/>
      <c r="S415" s="23"/>
      <c r="T415" s="23"/>
      <c r="U415" s="23"/>
    </row>
    <row r="416" spans="1:21">
      <c r="A416" s="18"/>
      <c r="B416" s="19"/>
      <c r="C416" s="20"/>
      <c r="D416" s="21"/>
      <c r="E416" s="22"/>
      <c r="F416" s="23"/>
      <c r="G416" s="23"/>
      <c r="H416" s="22"/>
      <c r="I416" s="24"/>
      <c r="J416" s="25"/>
      <c r="K416" s="26"/>
      <c r="L416" s="27"/>
      <c r="M416" s="217"/>
      <c r="N416" s="7" t="str">
        <f>IF(ISBLANK(I416),"",IF(COUNTIF(I416,"*bombe*"),(G416-1)*SUMIF('base de donnée JCO '!C$3:C$10,K416,'base de donnée JCO '!D$3:D$10)+SUMIF(entete,L416,'base de donnée JCO '!D$14:D$20),SUMIFS('base de donnée JCO '!I$173:I$1080,'base de donnée JCO '!F$173:F$1080,I416,'base de donnée JCO '!G$173:G$1080,J416)))</f>
        <v/>
      </c>
      <c r="O416" s="7" t="str">
        <f t="shared" si="11"/>
        <v/>
      </c>
      <c r="P416" s="217"/>
      <c r="Q416" s="23"/>
      <c r="R416" s="23"/>
      <c r="S416" s="23"/>
      <c r="T416" s="23"/>
      <c r="U416" s="23"/>
    </row>
    <row r="417" spans="1:21">
      <c r="A417" s="18"/>
      <c r="B417" s="19"/>
      <c r="C417" s="20"/>
      <c r="D417" s="21"/>
      <c r="E417" s="22"/>
      <c r="F417" s="23"/>
      <c r="G417" s="23"/>
      <c r="H417" s="22"/>
      <c r="I417" s="24"/>
      <c r="J417" s="25"/>
      <c r="K417" s="26"/>
      <c r="L417" s="27"/>
      <c r="M417" s="217"/>
      <c r="N417" s="7" t="str">
        <f>IF(ISBLANK(I417),"",IF(COUNTIF(I417,"*bombe*"),(G417-1)*SUMIF('base de donnée JCO '!C$3:C$10,K417,'base de donnée JCO '!D$3:D$10)+SUMIF(entete,L417,'base de donnée JCO '!D$14:D$20),SUMIFS('base de donnée JCO '!I$173:I$1080,'base de donnée JCO '!F$173:F$1080,I417,'base de donnée JCO '!G$173:G$1080,J417)))</f>
        <v/>
      </c>
      <c r="O417" s="7" t="str">
        <f t="shared" si="11"/>
        <v/>
      </c>
      <c r="P417" s="217"/>
      <c r="Q417" s="23"/>
      <c r="R417" s="23"/>
      <c r="S417" s="23"/>
      <c r="T417" s="23"/>
      <c r="U417" s="23"/>
    </row>
    <row r="418" spans="1:21">
      <c r="A418" s="18"/>
      <c r="B418" s="19"/>
      <c r="C418" s="20"/>
      <c r="D418" s="21"/>
      <c r="E418" s="22"/>
      <c r="F418" s="23"/>
      <c r="G418" s="23"/>
      <c r="H418" s="22"/>
      <c r="I418" s="24"/>
      <c r="J418" s="25"/>
      <c r="K418" s="26"/>
      <c r="L418" s="27"/>
      <c r="M418" s="217"/>
      <c r="N418" s="7" t="str">
        <f>IF(ISBLANK(I418),"",IF(COUNTIF(I418,"*bombe*"),(G418-1)*SUMIF('base de donnée JCO '!C$3:C$10,K418,'base de donnée JCO '!D$3:D$10)+SUMIF(entete,L418,'base de donnée JCO '!D$14:D$20),SUMIFS('base de donnée JCO '!I$173:I$1080,'base de donnée JCO '!F$173:F$1080,I418,'base de donnée JCO '!G$173:G$1080,J418)))</f>
        <v/>
      </c>
      <c r="O418" s="7" t="str">
        <f t="shared" si="11"/>
        <v/>
      </c>
      <c r="P418" s="217"/>
      <c r="Q418" s="23"/>
      <c r="R418" s="23"/>
      <c r="S418" s="23"/>
      <c r="T418" s="23"/>
      <c r="U418" s="23"/>
    </row>
    <row r="419" spans="1:21">
      <c r="A419" s="18"/>
      <c r="B419" s="19"/>
      <c r="C419" s="20"/>
      <c r="D419" s="21"/>
      <c r="E419" s="22"/>
      <c r="F419" s="23"/>
      <c r="G419" s="23"/>
      <c r="H419" s="22"/>
      <c r="I419" s="24"/>
      <c r="J419" s="25"/>
      <c r="K419" s="26"/>
      <c r="L419" s="27"/>
      <c r="M419" s="217"/>
      <c r="N419" s="7" t="str">
        <f>IF(ISBLANK(I419),"",IF(COUNTIF(I419,"*bombe*"),(G419-1)*SUMIF('base de donnée JCO '!C$3:C$10,K419,'base de donnée JCO '!D$3:D$10)+SUMIF(entete,L419,'base de donnée JCO '!D$14:D$20),SUMIFS('base de donnée JCO '!I$173:I$1080,'base de donnée JCO '!F$173:F$1080,I419,'base de donnée JCO '!G$173:G$1080,J419)))</f>
        <v/>
      </c>
      <c r="O419" s="7" t="str">
        <f t="shared" si="11"/>
        <v/>
      </c>
      <c r="P419" s="217"/>
      <c r="Q419" s="23"/>
      <c r="R419" s="23"/>
      <c r="S419" s="23"/>
      <c r="T419" s="23"/>
      <c r="U419" s="23"/>
    </row>
    <row r="420" spans="1:21">
      <c r="A420" s="18"/>
      <c r="B420" s="19"/>
      <c r="C420" s="20"/>
      <c r="D420" s="21"/>
      <c r="E420" s="22"/>
      <c r="F420" s="23"/>
      <c r="G420" s="23"/>
      <c r="H420" s="22"/>
      <c r="I420" s="24"/>
      <c r="J420" s="25"/>
      <c r="K420" s="26"/>
      <c r="L420" s="27"/>
      <c r="M420" s="217"/>
      <c r="N420" s="7" t="str">
        <f>IF(ISBLANK(I420),"",IF(COUNTIF(I420,"*bombe*"),(G420-1)*SUMIF('base de donnée JCO '!C$3:C$10,K420,'base de donnée JCO '!D$3:D$10)+SUMIF(entete,L420,'base de donnée JCO '!D$14:D$20),SUMIFS('base de donnée JCO '!I$173:I$1080,'base de donnée JCO '!F$173:F$1080,I420,'base de donnée JCO '!G$173:G$1080,J420)))</f>
        <v/>
      </c>
      <c r="O420" s="7" t="str">
        <f t="shared" si="11"/>
        <v/>
      </c>
      <c r="P420" s="217"/>
      <c r="Q420" s="23"/>
      <c r="R420" s="23"/>
      <c r="S420" s="23"/>
      <c r="T420" s="23"/>
      <c r="U420" s="23"/>
    </row>
    <row r="421" spans="1:21">
      <c r="A421" s="18"/>
      <c r="B421" s="19"/>
      <c r="C421" s="20"/>
      <c r="D421" s="21"/>
      <c r="E421" s="22"/>
      <c r="F421" s="23"/>
      <c r="G421" s="23"/>
      <c r="H421" s="22"/>
      <c r="I421" s="24"/>
      <c r="J421" s="25"/>
      <c r="K421" s="26"/>
      <c r="L421" s="27"/>
      <c r="M421" s="217"/>
      <c r="N421" s="7" t="str">
        <f>IF(ISBLANK(I421),"",IF(COUNTIF(I421,"*bombe*"),(G421-1)*SUMIF('base de donnée JCO '!C$3:C$10,K421,'base de donnée JCO '!D$3:D$10)+SUMIF(entete,L421,'base de donnée JCO '!D$14:D$20),SUMIFS('base de donnée JCO '!I$173:I$1080,'base de donnée JCO '!F$173:F$1080,I421,'base de donnée JCO '!G$173:G$1080,J421)))</f>
        <v/>
      </c>
      <c r="O421" s="7" t="str">
        <f t="shared" si="11"/>
        <v/>
      </c>
      <c r="P421" s="217"/>
      <c r="Q421" s="23"/>
      <c r="R421" s="23"/>
      <c r="S421" s="23"/>
      <c r="T421" s="23"/>
      <c r="U421" s="23"/>
    </row>
    <row r="422" spans="1:21">
      <c r="A422" s="18"/>
      <c r="B422" s="19"/>
      <c r="C422" s="20"/>
      <c r="D422" s="21"/>
      <c r="E422" s="22"/>
      <c r="F422" s="23"/>
      <c r="G422" s="23"/>
      <c r="H422" s="22"/>
      <c r="I422" s="24"/>
      <c r="J422" s="25"/>
      <c r="K422" s="26"/>
      <c r="L422" s="27"/>
      <c r="M422" s="217"/>
      <c r="N422" s="7" t="str">
        <f>IF(ISBLANK(I422),"",IF(COUNTIF(I422,"*bombe*"),(G422-1)*SUMIF('base de donnée JCO '!C$3:C$10,K422,'base de donnée JCO '!D$3:D$10)+SUMIF(entete,L422,'base de donnée JCO '!D$14:D$20),SUMIFS('base de donnée JCO '!I$173:I$1080,'base de donnée JCO '!F$173:F$1080,I422,'base de donnée JCO '!G$173:G$1080,J422)))</f>
        <v/>
      </c>
      <c r="O422" s="7" t="str">
        <f t="shared" si="11"/>
        <v/>
      </c>
      <c r="P422" s="217"/>
      <c r="Q422" s="23"/>
      <c r="R422" s="23"/>
      <c r="S422" s="23"/>
      <c r="T422" s="23"/>
      <c r="U422" s="23"/>
    </row>
    <row r="423" spans="1:21">
      <c r="A423" s="18"/>
      <c r="B423" s="19"/>
      <c r="C423" s="20"/>
      <c r="D423" s="21"/>
      <c r="E423" s="22"/>
      <c r="F423" s="23"/>
      <c r="G423" s="23"/>
      <c r="H423" s="22"/>
      <c r="I423" s="24"/>
      <c r="J423" s="25"/>
      <c r="K423" s="26"/>
      <c r="L423" s="27"/>
      <c r="M423" s="217"/>
      <c r="N423" s="7" t="str">
        <f>IF(ISBLANK(I423),"",IF(COUNTIF(I423,"*bombe*"),(G423-1)*SUMIF('base de donnée JCO '!C$3:C$10,K423,'base de donnée JCO '!D$3:D$10)+SUMIF(entete,L423,'base de donnée JCO '!D$14:D$20),SUMIFS('base de donnée JCO '!I$173:I$1080,'base de donnée JCO '!F$173:F$1080,I423,'base de donnée JCO '!G$173:G$1080,J423)))</f>
        <v/>
      </c>
      <c r="O423" s="7" t="str">
        <f t="shared" si="11"/>
        <v/>
      </c>
      <c r="P423" s="217"/>
      <c r="Q423" s="23"/>
      <c r="R423" s="23"/>
      <c r="S423" s="23"/>
      <c r="T423" s="23"/>
      <c r="U423" s="23"/>
    </row>
    <row r="424" spans="1:21">
      <c r="A424" s="18"/>
      <c r="B424" s="19"/>
      <c r="C424" s="20"/>
      <c r="D424" s="21"/>
      <c r="E424" s="22"/>
      <c r="F424" s="23"/>
      <c r="G424" s="23"/>
      <c r="H424" s="22"/>
      <c r="I424" s="24"/>
      <c r="J424" s="25"/>
      <c r="K424" s="26"/>
      <c r="L424" s="27"/>
      <c r="M424" s="217"/>
      <c r="N424" s="7" t="str">
        <f>IF(ISBLANK(I424),"",IF(COUNTIF(I424,"*bombe*"),(G424-1)*SUMIF('base de donnée JCO '!C$3:C$10,K424,'base de donnée JCO '!D$3:D$10)+SUMIF(entete,L424,'base de donnée JCO '!D$14:D$20),SUMIFS('base de donnée JCO '!I$173:I$1080,'base de donnée JCO '!F$173:F$1080,I424,'base de donnée JCO '!G$173:G$1080,J424)))</f>
        <v/>
      </c>
      <c r="O424" s="7" t="str">
        <f t="shared" si="11"/>
        <v/>
      </c>
      <c r="P424" s="217"/>
      <c r="Q424" s="23"/>
      <c r="R424" s="23"/>
      <c r="S424" s="23"/>
      <c r="T424" s="23"/>
      <c r="U424" s="23"/>
    </row>
    <row r="425" spans="1:21">
      <c r="A425" s="18"/>
      <c r="B425" s="19"/>
      <c r="C425" s="20"/>
      <c r="D425" s="21"/>
      <c r="E425" s="22"/>
      <c r="F425" s="23"/>
      <c r="G425" s="23"/>
      <c r="H425" s="22"/>
      <c r="I425" s="24"/>
      <c r="J425" s="25"/>
      <c r="K425" s="26"/>
      <c r="L425" s="27"/>
      <c r="M425" s="217"/>
      <c r="N425" s="7" t="str">
        <f>IF(ISBLANK(I425),"",IF(COUNTIF(I425,"*bombe*"),(G425-1)*SUMIF('base de donnée JCO '!C$3:C$10,K425,'base de donnée JCO '!D$3:D$10)+SUMIF(entete,L425,'base de donnée JCO '!D$14:D$20),SUMIFS('base de donnée JCO '!I$173:I$1080,'base de donnée JCO '!F$173:F$1080,I425,'base de donnée JCO '!G$173:G$1080,J425)))</f>
        <v/>
      </c>
      <c r="O425" s="7" t="str">
        <f t="shared" si="11"/>
        <v/>
      </c>
      <c r="P425" s="217"/>
      <c r="Q425" s="23"/>
      <c r="R425" s="23"/>
      <c r="S425" s="23"/>
      <c r="T425" s="23"/>
      <c r="U425" s="23"/>
    </row>
    <row r="426" spans="1:21">
      <c r="A426" s="18"/>
      <c r="B426" s="19"/>
      <c r="C426" s="20"/>
      <c r="D426" s="21"/>
      <c r="E426" s="22"/>
      <c r="F426" s="23"/>
      <c r="G426" s="23"/>
      <c r="H426" s="22"/>
      <c r="I426" s="24"/>
      <c r="J426" s="25"/>
      <c r="K426" s="26"/>
      <c r="L426" s="27"/>
      <c r="M426" s="217"/>
      <c r="N426" s="7" t="str">
        <f>IF(ISBLANK(I426),"",IF(COUNTIF(I426,"*bombe*"),(G426-1)*SUMIF('base de donnée JCO '!C$3:C$10,K426,'base de donnée JCO '!D$3:D$10)+SUMIF(entete,L426,'base de donnée JCO '!D$14:D$20),SUMIFS('base de donnée JCO '!I$173:I$1080,'base de donnée JCO '!F$173:F$1080,I426,'base de donnée JCO '!G$173:G$1080,J426)))</f>
        <v/>
      </c>
      <c r="O426" s="7" t="str">
        <f t="shared" si="11"/>
        <v/>
      </c>
      <c r="P426" s="217"/>
      <c r="Q426" s="23"/>
      <c r="R426" s="23"/>
      <c r="S426" s="23"/>
      <c r="T426" s="23"/>
      <c r="U426" s="23"/>
    </row>
    <row r="427" spans="1:21">
      <c r="A427" s="18"/>
      <c r="B427" s="19"/>
      <c r="C427" s="20"/>
      <c r="D427" s="21"/>
      <c r="E427" s="22"/>
      <c r="F427" s="23"/>
      <c r="G427" s="23"/>
      <c r="H427" s="22"/>
      <c r="I427" s="24"/>
      <c r="J427" s="25"/>
      <c r="K427" s="26"/>
      <c r="L427" s="27"/>
      <c r="M427" s="217"/>
      <c r="N427" s="7" t="str">
        <f>IF(ISBLANK(I427),"",IF(COUNTIF(I427,"*bombe*"),(G427-1)*SUMIF('base de donnée JCO '!C$3:C$10,K427,'base de donnée JCO '!D$3:D$10)+SUMIF(entete,L427,'base de donnée JCO '!D$14:D$20),SUMIFS('base de donnée JCO '!I$173:I$1080,'base de donnée JCO '!F$173:F$1080,I427,'base de donnée JCO '!G$173:G$1080,J427)))</f>
        <v/>
      </c>
      <c r="O427" s="7" t="str">
        <f t="shared" ref="O427:O490" si="12">IF(ISBLANK(I427),"",IF(ISBLANK(D427),D426+N427,D427+N427))</f>
        <v/>
      </c>
      <c r="P427" s="217"/>
      <c r="Q427" s="23"/>
      <c r="R427" s="23"/>
      <c r="S427" s="23"/>
      <c r="T427" s="23"/>
      <c r="U427" s="23"/>
    </row>
    <row r="428" spans="1:21">
      <c r="A428" s="18"/>
      <c r="B428" s="19"/>
      <c r="C428" s="20"/>
      <c r="D428" s="21"/>
      <c r="E428" s="22"/>
      <c r="F428" s="23"/>
      <c r="G428" s="23"/>
      <c r="H428" s="22"/>
      <c r="I428" s="24"/>
      <c r="J428" s="25"/>
      <c r="K428" s="26"/>
      <c r="L428" s="27"/>
      <c r="M428" s="217"/>
      <c r="N428" s="7" t="str">
        <f>IF(ISBLANK(I428),"",IF(COUNTIF(I428,"*bombe*"),(G428-1)*SUMIF('base de donnée JCO '!C$3:C$10,K428,'base de donnée JCO '!D$3:D$10)+SUMIF(entete,L428,'base de donnée JCO '!D$14:D$20),SUMIFS('base de donnée JCO '!I$173:I$1080,'base de donnée JCO '!F$173:F$1080,I428,'base de donnée JCO '!G$173:G$1080,J428)))</f>
        <v/>
      </c>
      <c r="O428" s="7" t="str">
        <f t="shared" si="12"/>
        <v/>
      </c>
      <c r="P428" s="217"/>
      <c r="Q428" s="23"/>
      <c r="R428" s="23"/>
      <c r="S428" s="23"/>
      <c r="T428" s="23"/>
      <c r="U428" s="23"/>
    </row>
    <row r="429" spans="1:21">
      <c r="A429" s="18"/>
      <c r="B429" s="19"/>
      <c r="C429" s="20"/>
      <c r="D429" s="21"/>
      <c r="E429" s="22"/>
      <c r="F429" s="23"/>
      <c r="G429" s="23"/>
      <c r="H429" s="22"/>
      <c r="I429" s="24"/>
      <c r="J429" s="25"/>
      <c r="K429" s="26"/>
      <c r="L429" s="27"/>
      <c r="M429" s="217"/>
      <c r="N429" s="7" t="str">
        <f>IF(ISBLANK(I429),"",IF(COUNTIF(I429,"*bombe*"),(G429-1)*SUMIF('base de donnée JCO '!C$3:C$10,K429,'base de donnée JCO '!D$3:D$10)+SUMIF(entete,L429,'base de donnée JCO '!D$14:D$20),SUMIFS('base de donnée JCO '!I$173:I$1080,'base de donnée JCO '!F$173:F$1080,I429,'base de donnée JCO '!G$173:G$1080,J429)))</f>
        <v/>
      </c>
      <c r="O429" s="7" t="str">
        <f t="shared" si="12"/>
        <v/>
      </c>
      <c r="P429" s="217"/>
      <c r="Q429" s="23"/>
      <c r="R429" s="23"/>
      <c r="S429" s="23"/>
      <c r="T429" s="23"/>
      <c r="U429" s="23"/>
    </row>
    <row r="430" spans="1:21">
      <c r="A430" s="18"/>
      <c r="B430" s="19"/>
      <c r="C430" s="20"/>
      <c r="D430" s="21"/>
      <c r="E430" s="22"/>
      <c r="F430" s="23"/>
      <c r="G430" s="23"/>
      <c r="H430" s="22"/>
      <c r="I430" s="24"/>
      <c r="J430" s="25"/>
      <c r="K430" s="26"/>
      <c r="L430" s="27"/>
      <c r="M430" s="217"/>
      <c r="N430" s="7" t="str">
        <f>IF(ISBLANK(I430),"",IF(COUNTIF(I430,"*bombe*"),(G430-1)*SUMIF('base de donnée JCO '!C$3:C$10,K430,'base de donnée JCO '!D$3:D$10)+SUMIF(entete,L430,'base de donnée JCO '!D$14:D$20),SUMIFS('base de donnée JCO '!I$173:I$1080,'base de donnée JCO '!F$173:F$1080,I430,'base de donnée JCO '!G$173:G$1080,J430)))</f>
        <v/>
      </c>
      <c r="O430" s="7" t="str">
        <f t="shared" si="12"/>
        <v/>
      </c>
      <c r="P430" s="217"/>
      <c r="Q430" s="23"/>
      <c r="R430" s="23"/>
      <c r="S430" s="23"/>
      <c r="T430" s="23"/>
      <c r="U430" s="23"/>
    </row>
    <row r="431" spans="1:21">
      <c r="A431" s="18"/>
      <c r="B431" s="19"/>
      <c r="C431" s="20"/>
      <c r="D431" s="21"/>
      <c r="E431" s="22"/>
      <c r="F431" s="23"/>
      <c r="G431" s="23"/>
      <c r="H431" s="22"/>
      <c r="I431" s="24"/>
      <c r="J431" s="25"/>
      <c r="K431" s="26"/>
      <c r="L431" s="27"/>
      <c r="M431" s="217"/>
      <c r="N431" s="7" t="str">
        <f>IF(ISBLANK(I431),"",IF(COUNTIF(I431,"*bombe*"),(G431-1)*SUMIF('base de donnée JCO '!C$3:C$10,K431,'base de donnée JCO '!D$3:D$10)+SUMIF(entete,L431,'base de donnée JCO '!D$14:D$20),SUMIFS('base de donnée JCO '!I$173:I$1080,'base de donnée JCO '!F$173:F$1080,I431,'base de donnée JCO '!G$173:G$1080,J431)))</f>
        <v/>
      </c>
      <c r="O431" s="7" t="str">
        <f t="shared" si="12"/>
        <v/>
      </c>
      <c r="P431" s="217"/>
      <c r="Q431" s="23"/>
      <c r="R431" s="23"/>
      <c r="S431" s="23"/>
      <c r="T431" s="23"/>
      <c r="U431" s="23"/>
    </row>
    <row r="432" spans="1:21">
      <c r="A432" s="18"/>
      <c r="B432" s="19"/>
      <c r="C432" s="20"/>
      <c r="D432" s="21"/>
      <c r="E432" s="22"/>
      <c r="F432" s="23"/>
      <c r="G432" s="23"/>
      <c r="H432" s="22"/>
      <c r="I432" s="24"/>
      <c r="J432" s="25"/>
      <c r="K432" s="26"/>
      <c r="L432" s="27"/>
      <c r="M432" s="217"/>
      <c r="N432" s="7" t="str">
        <f>IF(ISBLANK(I432),"",IF(COUNTIF(I432,"*bombe*"),(G432-1)*SUMIF('base de donnée JCO '!C$3:C$10,K432,'base de donnée JCO '!D$3:D$10)+SUMIF(entete,L432,'base de donnée JCO '!D$14:D$20),SUMIFS('base de donnée JCO '!I$173:I$1080,'base de donnée JCO '!F$173:F$1080,I432,'base de donnée JCO '!G$173:G$1080,J432)))</f>
        <v/>
      </c>
      <c r="O432" s="7" t="str">
        <f t="shared" si="12"/>
        <v/>
      </c>
      <c r="P432" s="217"/>
      <c r="Q432" s="23"/>
      <c r="R432" s="23"/>
      <c r="S432" s="23"/>
      <c r="T432" s="23"/>
      <c r="U432" s="23"/>
    </row>
    <row r="433" spans="1:21">
      <c r="A433" s="18"/>
      <c r="B433" s="19"/>
      <c r="C433" s="20"/>
      <c r="D433" s="21"/>
      <c r="E433" s="22"/>
      <c r="F433" s="23"/>
      <c r="G433" s="23"/>
      <c r="H433" s="22"/>
      <c r="I433" s="24"/>
      <c r="J433" s="25"/>
      <c r="K433" s="26"/>
      <c r="L433" s="27"/>
      <c r="M433" s="217"/>
      <c r="N433" s="7" t="str">
        <f>IF(ISBLANK(I433),"",IF(COUNTIF(I433,"*bombe*"),(G433-1)*SUMIF('base de donnée JCO '!C$3:C$10,K433,'base de donnée JCO '!D$3:D$10)+SUMIF(entete,L433,'base de donnée JCO '!D$14:D$20),SUMIFS('base de donnée JCO '!I$173:I$1080,'base de donnée JCO '!F$173:F$1080,I433,'base de donnée JCO '!G$173:G$1080,J433)))</f>
        <v/>
      </c>
      <c r="O433" s="7" t="str">
        <f t="shared" si="12"/>
        <v/>
      </c>
      <c r="P433" s="217"/>
      <c r="Q433" s="23"/>
      <c r="R433" s="23"/>
      <c r="S433" s="23"/>
      <c r="T433" s="23"/>
      <c r="U433" s="23"/>
    </row>
    <row r="434" spans="1:21">
      <c r="A434" s="18"/>
      <c r="B434" s="19"/>
      <c r="C434" s="20"/>
      <c r="D434" s="21"/>
      <c r="E434" s="22"/>
      <c r="F434" s="23"/>
      <c r="G434" s="23"/>
      <c r="H434" s="22"/>
      <c r="I434" s="24"/>
      <c r="J434" s="25"/>
      <c r="K434" s="26"/>
      <c r="L434" s="27"/>
      <c r="M434" s="217"/>
      <c r="N434" s="7" t="str">
        <f>IF(ISBLANK(I434),"",IF(COUNTIF(I434,"*bombe*"),(G434-1)*SUMIF('base de donnée JCO '!C$3:C$10,K434,'base de donnée JCO '!D$3:D$10)+SUMIF(entete,L434,'base de donnée JCO '!D$14:D$20),SUMIFS('base de donnée JCO '!I$173:I$1080,'base de donnée JCO '!F$173:F$1080,I434,'base de donnée JCO '!G$173:G$1080,J434)))</f>
        <v/>
      </c>
      <c r="O434" s="7" t="str">
        <f t="shared" si="12"/>
        <v/>
      </c>
      <c r="P434" s="217"/>
      <c r="Q434" s="23"/>
      <c r="R434" s="23"/>
      <c r="S434" s="23"/>
      <c r="T434" s="23"/>
      <c r="U434" s="23"/>
    </row>
    <row r="435" spans="1:21">
      <c r="A435" s="18"/>
      <c r="B435" s="19"/>
      <c r="C435" s="20"/>
      <c r="D435" s="21"/>
      <c r="E435" s="22"/>
      <c r="F435" s="23"/>
      <c r="G435" s="23"/>
      <c r="H435" s="22"/>
      <c r="I435" s="24"/>
      <c r="J435" s="25"/>
      <c r="K435" s="26"/>
      <c r="L435" s="27"/>
      <c r="M435" s="217"/>
      <c r="N435" s="7" t="str">
        <f>IF(ISBLANK(I435),"",IF(COUNTIF(I435,"*bombe*"),(G435-1)*SUMIF('base de donnée JCO '!C$3:C$10,K435,'base de donnée JCO '!D$3:D$10)+SUMIF(entete,L435,'base de donnée JCO '!D$14:D$20),SUMIFS('base de donnée JCO '!I$173:I$1080,'base de donnée JCO '!F$173:F$1080,I435,'base de donnée JCO '!G$173:G$1080,J435)))</f>
        <v/>
      </c>
      <c r="O435" s="7" t="str">
        <f t="shared" si="12"/>
        <v/>
      </c>
      <c r="P435" s="217"/>
      <c r="Q435" s="23"/>
      <c r="R435" s="23"/>
      <c r="S435" s="23"/>
      <c r="T435" s="23"/>
      <c r="U435" s="23"/>
    </row>
    <row r="436" spans="1:21">
      <c r="A436" s="18"/>
      <c r="B436" s="19"/>
      <c r="C436" s="20"/>
      <c r="D436" s="21"/>
      <c r="E436" s="22"/>
      <c r="F436" s="23"/>
      <c r="G436" s="23"/>
      <c r="H436" s="22"/>
      <c r="I436" s="24"/>
      <c r="J436" s="25"/>
      <c r="K436" s="26"/>
      <c r="L436" s="27"/>
      <c r="M436" s="217"/>
      <c r="N436" s="7" t="str">
        <f>IF(ISBLANK(I436),"",IF(COUNTIF(I436,"*bombe*"),(G436-1)*SUMIF('base de donnée JCO '!C$3:C$10,K436,'base de donnée JCO '!D$3:D$10)+SUMIF(entete,L436,'base de donnée JCO '!D$14:D$20),SUMIFS('base de donnée JCO '!I$173:I$1080,'base de donnée JCO '!F$173:F$1080,I436,'base de donnée JCO '!G$173:G$1080,J436)))</f>
        <v/>
      </c>
      <c r="O436" s="7" t="str">
        <f t="shared" si="12"/>
        <v/>
      </c>
      <c r="P436" s="217"/>
      <c r="Q436" s="23"/>
      <c r="R436" s="23"/>
      <c r="S436" s="23"/>
      <c r="T436" s="23"/>
      <c r="U436" s="23"/>
    </row>
    <row r="437" spans="1:21">
      <c r="A437" s="18"/>
      <c r="B437" s="19"/>
      <c r="C437" s="20"/>
      <c r="D437" s="21"/>
      <c r="E437" s="22"/>
      <c r="F437" s="23"/>
      <c r="G437" s="23"/>
      <c r="H437" s="22"/>
      <c r="I437" s="24"/>
      <c r="J437" s="25"/>
      <c r="K437" s="26"/>
      <c r="L437" s="27"/>
      <c r="M437" s="217"/>
      <c r="N437" s="7" t="str">
        <f>IF(ISBLANK(I437),"",IF(COUNTIF(I437,"*bombe*"),(G437-1)*SUMIF('base de donnée JCO '!C$3:C$10,K437,'base de donnée JCO '!D$3:D$10)+SUMIF(entete,L437,'base de donnée JCO '!D$14:D$20),SUMIFS('base de donnée JCO '!I$173:I$1080,'base de donnée JCO '!F$173:F$1080,I437,'base de donnée JCO '!G$173:G$1080,J437)))</f>
        <v/>
      </c>
      <c r="O437" s="7" t="str">
        <f t="shared" si="12"/>
        <v/>
      </c>
      <c r="P437" s="217"/>
      <c r="Q437" s="23"/>
      <c r="R437" s="23"/>
      <c r="S437" s="23"/>
      <c r="T437" s="23"/>
      <c r="U437" s="23"/>
    </row>
    <row r="438" spans="1:21">
      <c r="A438" s="18"/>
      <c r="B438" s="19"/>
      <c r="C438" s="20"/>
      <c r="D438" s="21"/>
      <c r="E438" s="22"/>
      <c r="F438" s="23"/>
      <c r="G438" s="23"/>
      <c r="H438" s="22"/>
      <c r="I438" s="24"/>
      <c r="J438" s="25"/>
      <c r="K438" s="26"/>
      <c r="L438" s="27"/>
      <c r="M438" s="217"/>
      <c r="N438" s="7" t="str">
        <f>IF(ISBLANK(I438),"",IF(COUNTIF(I438,"*bombe*"),(G438-1)*SUMIF('base de donnée JCO '!C$3:C$10,K438,'base de donnée JCO '!D$3:D$10)+SUMIF(entete,L438,'base de donnée JCO '!D$14:D$20),SUMIFS('base de donnée JCO '!I$173:I$1080,'base de donnée JCO '!F$173:F$1080,I438,'base de donnée JCO '!G$173:G$1080,J438)))</f>
        <v/>
      </c>
      <c r="O438" s="7" t="str">
        <f t="shared" si="12"/>
        <v/>
      </c>
      <c r="P438" s="217"/>
      <c r="Q438" s="23"/>
      <c r="R438" s="23"/>
      <c r="S438" s="23"/>
      <c r="T438" s="23"/>
      <c r="U438" s="23"/>
    </row>
    <row r="439" spans="1:21">
      <c r="A439" s="18"/>
      <c r="B439" s="19"/>
      <c r="C439" s="20"/>
      <c r="D439" s="21"/>
      <c r="E439" s="22"/>
      <c r="F439" s="23"/>
      <c r="G439" s="23"/>
      <c r="H439" s="22"/>
      <c r="I439" s="24"/>
      <c r="J439" s="25"/>
      <c r="K439" s="26"/>
      <c r="L439" s="27"/>
      <c r="M439" s="217"/>
      <c r="N439" s="7" t="str">
        <f>IF(ISBLANK(I439),"",IF(COUNTIF(I439,"*bombe*"),(G439-1)*SUMIF('base de donnée JCO '!C$3:C$10,K439,'base de donnée JCO '!D$3:D$10)+SUMIF(entete,L439,'base de donnée JCO '!D$14:D$20),SUMIFS('base de donnée JCO '!I$173:I$1080,'base de donnée JCO '!F$173:F$1080,I439,'base de donnée JCO '!G$173:G$1080,J439)))</f>
        <v/>
      </c>
      <c r="O439" s="7" t="str">
        <f t="shared" si="12"/>
        <v/>
      </c>
      <c r="P439" s="217"/>
      <c r="Q439" s="23"/>
      <c r="R439" s="23"/>
      <c r="S439" s="23"/>
      <c r="T439" s="23"/>
      <c r="U439" s="23"/>
    </row>
    <row r="440" spans="1:21">
      <c r="A440" s="18"/>
      <c r="B440" s="19"/>
      <c r="C440" s="20"/>
      <c r="D440" s="21"/>
      <c r="E440" s="22"/>
      <c r="F440" s="23"/>
      <c r="G440" s="23"/>
      <c r="H440" s="22"/>
      <c r="I440" s="24"/>
      <c r="J440" s="25"/>
      <c r="K440" s="26"/>
      <c r="L440" s="27"/>
      <c r="M440" s="217"/>
      <c r="N440" s="7" t="str">
        <f>IF(ISBLANK(I440),"",IF(COUNTIF(I440,"*bombe*"),(G440-1)*SUMIF('base de donnée JCO '!C$3:C$10,K440,'base de donnée JCO '!D$3:D$10)+SUMIF(entete,L440,'base de donnée JCO '!D$14:D$20),SUMIFS('base de donnée JCO '!I$173:I$1080,'base de donnée JCO '!F$173:F$1080,I440,'base de donnée JCO '!G$173:G$1080,J440)))</f>
        <v/>
      </c>
      <c r="O440" s="7" t="str">
        <f t="shared" si="12"/>
        <v/>
      </c>
      <c r="P440" s="217"/>
      <c r="Q440" s="23"/>
      <c r="R440" s="23"/>
      <c r="S440" s="23"/>
      <c r="T440" s="23"/>
      <c r="U440" s="23"/>
    </row>
    <row r="441" spans="1:21">
      <c r="A441" s="18"/>
      <c r="B441" s="19"/>
      <c r="C441" s="20"/>
      <c r="D441" s="21"/>
      <c r="E441" s="22"/>
      <c r="F441" s="23"/>
      <c r="G441" s="23"/>
      <c r="H441" s="22"/>
      <c r="I441" s="24"/>
      <c r="J441" s="25"/>
      <c r="K441" s="26"/>
      <c r="L441" s="27"/>
      <c r="M441" s="217"/>
      <c r="N441" s="7" t="str">
        <f>IF(ISBLANK(I441),"",IF(COUNTIF(I441,"*bombe*"),(G441-1)*SUMIF('base de donnée JCO '!C$3:C$10,K441,'base de donnée JCO '!D$3:D$10)+SUMIF(entete,L441,'base de donnée JCO '!D$14:D$20),SUMIFS('base de donnée JCO '!I$173:I$1080,'base de donnée JCO '!F$173:F$1080,I441,'base de donnée JCO '!G$173:G$1080,J441)))</f>
        <v/>
      </c>
      <c r="O441" s="7" t="str">
        <f t="shared" si="12"/>
        <v/>
      </c>
      <c r="P441" s="217"/>
      <c r="Q441" s="23"/>
      <c r="R441" s="23"/>
      <c r="S441" s="23"/>
      <c r="T441" s="23"/>
      <c r="U441" s="23"/>
    </row>
    <row r="442" spans="1:21">
      <c r="A442" s="18"/>
      <c r="B442" s="19"/>
      <c r="C442" s="20"/>
      <c r="D442" s="21"/>
      <c r="E442" s="22"/>
      <c r="F442" s="23"/>
      <c r="G442" s="23"/>
      <c r="H442" s="22"/>
      <c r="I442" s="24"/>
      <c r="J442" s="25"/>
      <c r="K442" s="26"/>
      <c r="L442" s="27"/>
      <c r="M442" s="217"/>
      <c r="N442" s="7" t="str">
        <f>IF(ISBLANK(I442),"",IF(COUNTIF(I442,"*bombe*"),(G442-1)*SUMIF('base de donnée JCO '!C$3:C$10,K442,'base de donnée JCO '!D$3:D$10)+SUMIF(entete,L442,'base de donnée JCO '!D$14:D$20),SUMIFS('base de donnée JCO '!I$173:I$1080,'base de donnée JCO '!F$173:F$1080,I442,'base de donnée JCO '!G$173:G$1080,J442)))</f>
        <v/>
      </c>
      <c r="O442" s="7" t="str">
        <f t="shared" si="12"/>
        <v/>
      </c>
      <c r="P442" s="217"/>
      <c r="Q442" s="23"/>
      <c r="R442" s="23"/>
      <c r="S442" s="23"/>
      <c r="T442" s="23"/>
      <c r="U442" s="23"/>
    </row>
    <row r="443" spans="1:21">
      <c r="A443" s="18"/>
      <c r="B443" s="19"/>
      <c r="C443" s="20"/>
      <c r="D443" s="21"/>
      <c r="E443" s="22"/>
      <c r="F443" s="23"/>
      <c r="G443" s="23"/>
      <c r="H443" s="22"/>
      <c r="I443" s="24"/>
      <c r="J443" s="25"/>
      <c r="K443" s="26"/>
      <c r="L443" s="27"/>
      <c r="M443" s="217"/>
      <c r="N443" s="7" t="str">
        <f>IF(ISBLANK(I443),"",IF(COUNTIF(I443,"*bombe*"),(G443-1)*SUMIF('base de donnée JCO '!C$3:C$10,K443,'base de donnée JCO '!D$3:D$10)+SUMIF(entete,L443,'base de donnée JCO '!D$14:D$20),SUMIFS('base de donnée JCO '!I$173:I$1080,'base de donnée JCO '!F$173:F$1080,I443,'base de donnée JCO '!G$173:G$1080,J443)))</f>
        <v/>
      </c>
      <c r="O443" s="7" t="str">
        <f t="shared" si="12"/>
        <v/>
      </c>
      <c r="P443" s="217"/>
      <c r="Q443" s="23"/>
      <c r="R443" s="23"/>
      <c r="S443" s="23"/>
      <c r="T443" s="23"/>
      <c r="U443" s="23"/>
    </row>
    <row r="444" spans="1:21">
      <c r="A444" s="18"/>
      <c r="B444" s="19"/>
      <c r="C444" s="20"/>
      <c r="D444" s="21"/>
      <c r="E444" s="22"/>
      <c r="F444" s="23"/>
      <c r="G444" s="23"/>
      <c r="H444" s="22"/>
      <c r="I444" s="24"/>
      <c r="J444" s="25"/>
      <c r="K444" s="26"/>
      <c r="L444" s="27"/>
      <c r="M444" s="217"/>
      <c r="N444" s="7" t="str">
        <f>IF(ISBLANK(I444),"",IF(COUNTIF(I444,"*bombe*"),(G444-1)*SUMIF('base de donnée JCO '!C$3:C$10,K444,'base de donnée JCO '!D$3:D$10)+SUMIF(entete,L444,'base de donnée JCO '!D$14:D$20),SUMIFS('base de donnée JCO '!I$173:I$1080,'base de donnée JCO '!F$173:F$1080,I444,'base de donnée JCO '!G$173:G$1080,J444)))</f>
        <v/>
      </c>
      <c r="O444" s="7" t="str">
        <f t="shared" si="12"/>
        <v/>
      </c>
      <c r="P444" s="217"/>
      <c r="Q444" s="23"/>
      <c r="R444" s="23"/>
      <c r="S444" s="23"/>
      <c r="T444" s="23"/>
      <c r="U444" s="23"/>
    </row>
    <row r="445" spans="1:21">
      <c r="A445" s="18"/>
      <c r="B445" s="19"/>
      <c r="C445" s="20"/>
      <c r="D445" s="21"/>
      <c r="E445" s="22"/>
      <c r="F445" s="23"/>
      <c r="G445" s="23"/>
      <c r="H445" s="22"/>
      <c r="I445" s="24"/>
      <c r="J445" s="25"/>
      <c r="K445" s="26"/>
      <c r="L445" s="27"/>
      <c r="M445" s="217"/>
      <c r="N445" s="7" t="str">
        <f>IF(ISBLANK(I445),"",IF(COUNTIF(I445,"*bombe*"),(G445-1)*SUMIF('base de donnée JCO '!C$3:C$10,K445,'base de donnée JCO '!D$3:D$10)+SUMIF(entete,L445,'base de donnée JCO '!D$14:D$20),SUMIFS('base de donnée JCO '!I$173:I$1080,'base de donnée JCO '!F$173:F$1080,I445,'base de donnée JCO '!G$173:G$1080,J445)))</f>
        <v/>
      </c>
      <c r="O445" s="7" t="str">
        <f t="shared" si="12"/>
        <v/>
      </c>
      <c r="P445" s="217"/>
      <c r="Q445" s="23"/>
      <c r="R445" s="23"/>
      <c r="S445" s="23"/>
      <c r="T445" s="23"/>
      <c r="U445" s="23"/>
    </row>
    <row r="446" spans="1:21">
      <c r="A446" s="18"/>
      <c r="B446" s="19"/>
      <c r="C446" s="20"/>
      <c r="D446" s="21"/>
      <c r="E446" s="22"/>
      <c r="F446" s="23"/>
      <c r="G446" s="23"/>
      <c r="H446" s="22"/>
      <c r="I446" s="24"/>
      <c r="J446" s="25"/>
      <c r="K446" s="26"/>
      <c r="L446" s="27"/>
      <c r="M446" s="217"/>
      <c r="N446" s="7" t="str">
        <f>IF(ISBLANK(I446),"",IF(COUNTIF(I446,"*bombe*"),(G446-1)*SUMIF('base de donnée JCO '!C$3:C$10,K446,'base de donnée JCO '!D$3:D$10)+SUMIF(entete,L446,'base de donnée JCO '!D$14:D$20),SUMIFS('base de donnée JCO '!I$173:I$1080,'base de donnée JCO '!F$173:F$1080,I446,'base de donnée JCO '!G$173:G$1080,J446)))</f>
        <v/>
      </c>
      <c r="O446" s="7" t="str">
        <f t="shared" si="12"/>
        <v/>
      </c>
      <c r="P446" s="217"/>
      <c r="Q446" s="23"/>
      <c r="R446" s="23"/>
      <c r="S446" s="23"/>
      <c r="T446" s="23"/>
      <c r="U446" s="23"/>
    </row>
    <row r="447" spans="1:21">
      <c r="A447" s="18"/>
      <c r="B447" s="19"/>
      <c r="C447" s="20"/>
      <c r="D447" s="21"/>
      <c r="E447" s="22"/>
      <c r="F447" s="23"/>
      <c r="G447" s="23"/>
      <c r="H447" s="22"/>
      <c r="I447" s="24"/>
      <c r="J447" s="25"/>
      <c r="K447" s="26"/>
      <c r="L447" s="27"/>
      <c r="M447" s="217"/>
      <c r="N447" s="7" t="str">
        <f>IF(ISBLANK(I447),"",IF(COUNTIF(I447,"*bombe*"),(G447-1)*SUMIF('base de donnée JCO '!C$3:C$10,K447,'base de donnée JCO '!D$3:D$10)+SUMIF(entete,L447,'base de donnée JCO '!D$14:D$20),SUMIFS('base de donnée JCO '!I$173:I$1080,'base de donnée JCO '!F$173:F$1080,I447,'base de donnée JCO '!G$173:G$1080,J447)))</f>
        <v/>
      </c>
      <c r="O447" s="7" t="str">
        <f t="shared" si="12"/>
        <v/>
      </c>
      <c r="P447" s="217"/>
      <c r="Q447" s="23"/>
      <c r="R447" s="23"/>
      <c r="S447" s="23"/>
      <c r="T447" s="23"/>
      <c r="U447" s="23"/>
    </row>
    <row r="448" spans="1:21">
      <c r="A448" s="18"/>
      <c r="B448" s="19"/>
      <c r="C448" s="20"/>
      <c r="D448" s="21"/>
      <c r="E448" s="22"/>
      <c r="F448" s="23"/>
      <c r="G448" s="23"/>
      <c r="H448" s="22"/>
      <c r="I448" s="24"/>
      <c r="J448" s="25"/>
      <c r="K448" s="26"/>
      <c r="L448" s="27"/>
      <c r="M448" s="217"/>
      <c r="N448" s="7" t="str">
        <f>IF(ISBLANK(I448),"",IF(COUNTIF(I448,"*bombe*"),(G448-1)*SUMIF('base de donnée JCO '!C$3:C$10,K448,'base de donnée JCO '!D$3:D$10)+SUMIF(entete,L448,'base de donnée JCO '!D$14:D$20),SUMIFS('base de donnée JCO '!I$173:I$1080,'base de donnée JCO '!F$173:F$1080,I448,'base de donnée JCO '!G$173:G$1080,J448)))</f>
        <v/>
      </c>
      <c r="O448" s="7" t="str">
        <f t="shared" si="12"/>
        <v/>
      </c>
      <c r="P448" s="217"/>
      <c r="Q448" s="23"/>
      <c r="R448" s="23"/>
      <c r="S448" s="23"/>
      <c r="T448" s="23"/>
      <c r="U448" s="23"/>
    </row>
    <row r="449" spans="1:21">
      <c r="A449" s="18"/>
      <c r="B449" s="19"/>
      <c r="C449" s="20"/>
      <c r="D449" s="21"/>
      <c r="E449" s="22"/>
      <c r="F449" s="23"/>
      <c r="G449" s="23"/>
      <c r="H449" s="22"/>
      <c r="I449" s="24"/>
      <c r="J449" s="25"/>
      <c r="K449" s="26"/>
      <c r="L449" s="27"/>
      <c r="M449" s="217"/>
      <c r="N449" s="7" t="str">
        <f>IF(ISBLANK(I449),"",IF(COUNTIF(I449,"*bombe*"),(G449-1)*SUMIF('base de donnée JCO '!C$3:C$10,K449,'base de donnée JCO '!D$3:D$10)+SUMIF(entete,L449,'base de donnée JCO '!D$14:D$20),SUMIFS('base de donnée JCO '!I$173:I$1080,'base de donnée JCO '!F$173:F$1080,I449,'base de donnée JCO '!G$173:G$1080,J449)))</f>
        <v/>
      </c>
      <c r="O449" s="7" t="str">
        <f t="shared" si="12"/>
        <v/>
      </c>
      <c r="P449" s="217"/>
      <c r="Q449" s="23"/>
      <c r="R449" s="23"/>
      <c r="S449" s="23"/>
      <c r="T449" s="23"/>
      <c r="U449" s="23"/>
    </row>
    <row r="450" spans="1:21">
      <c r="A450" s="18"/>
      <c r="B450" s="19"/>
      <c r="C450" s="20"/>
      <c r="D450" s="21"/>
      <c r="E450" s="22"/>
      <c r="F450" s="23"/>
      <c r="G450" s="23"/>
      <c r="H450" s="22"/>
      <c r="I450" s="24"/>
      <c r="J450" s="25"/>
      <c r="K450" s="26"/>
      <c r="L450" s="27"/>
      <c r="M450" s="217"/>
      <c r="N450" s="7" t="str">
        <f>IF(ISBLANK(I450),"",IF(COUNTIF(I450,"*bombe*"),(G450-1)*SUMIF('base de donnée JCO '!C$3:C$10,K450,'base de donnée JCO '!D$3:D$10)+SUMIF(entete,L450,'base de donnée JCO '!D$14:D$20),SUMIFS('base de donnée JCO '!I$173:I$1080,'base de donnée JCO '!F$173:F$1080,I450,'base de donnée JCO '!G$173:G$1080,J450)))</f>
        <v/>
      </c>
      <c r="O450" s="7" t="str">
        <f t="shared" si="12"/>
        <v/>
      </c>
      <c r="P450" s="217"/>
      <c r="Q450" s="23"/>
      <c r="R450" s="23"/>
      <c r="S450" s="23"/>
      <c r="T450" s="23"/>
      <c r="U450" s="23"/>
    </row>
    <row r="451" spans="1:21">
      <c r="A451" s="18"/>
      <c r="B451" s="19"/>
      <c r="C451" s="20"/>
      <c r="D451" s="21"/>
      <c r="E451" s="22"/>
      <c r="F451" s="23"/>
      <c r="G451" s="23"/>
      <c r="H451" s="22"/>
      <c r="I451" s="24"/>
      <c r="J451" s="25"/>
      <c r="K451" s="26"/>
      <c r="L451" s="27"/>
      <c r="M451" s="217"/>
      <c r="N451" s="7" t="str">
        <f>IF(ISBLANK(I451),"",IF(COUNTIF(I451,"*bombe*"),(G451-1)*SUMIF('base de donnée JCO '!C$3:C$10,K451,'base de donnée JCO '!D$3:D$10)+SUMIF(entete,L451,'base de donnée JCO '!D$14:D$20),SUMIFS('base de donnée JCO '!I$173:I$1080,'base de donnée JCO '!F$173:F$1080,I451,'base de donnée JCO '!G$173:G$1080,J451)))</f>
        <v/>
      </c>
      <c r="O451" s="7" t="str">
        <f t="shared" si="12"/>
        <v/>
      </c>
      <c r="P451" s="217"/>
      <c r="Q451" s="23"/>
      <c r="R451" s="23"/>
      <c r="S451" s="23"/>
      <c r="T451" s="23"/>
      <c r="U451" s="23"/>
    </row>
    <row r="452" spans="1:21">
      <c r="A452" s="18"/>
      <c r="B452" s="19"/>
      <c r="C452" s="20"/>
      <c r="D452" s="21"/>
      <c r="E452" s="22"/>
      <c r="F452" s="23"/>
      <c r="G452" s="23"/>
      <c r="H452" s="22"/>
      <c r="I452" s="24"/>
      <c r="J452" s="25"/>
      <c r="K452" s="26"/>
      <c r="L452" s="27"/>
      <c r="M452" s="217"/>
      <c r="N452" s="7" t="str">
        <f>IF(ISBLANK(I452),"",IF(COUNTIF(I452,"*bombe*"),(G452-1)*SUMIF('base de donnée JCO '!C$3:C$10,K452,'base de donnée JCO '!D$3:D$10)+SUMIF(entete,L452,'base de donnée JCO '!D$14:D$20),SUMIFS('base de donnée JCO '!I$173:I$1080,'base de donnée JCO '!F$173:F$1080,I452,'base de donnée JCO '!G$173:G$1080,J452)))</f>
        <v/>
      </c>
      <c r="O452" s="7" t="str">
        <f t="shared" si="12"/>
        <v/>
      </c>
      <c r="P452" s="217"/>
      <c r="Q452" s="23"/>
      <c r="R452" s="23"/>
      <c r="S452" s="23"/>
      <c r="T452" s="23"/>
      <c r="U452" s="23"/>
    </row>
    <row r="453" spans="1:21">
      <c r="A453" s="18"/>
      <c r="B453" s="19"/>
      <c r="C453" s="20"/>
      <c r="D453" s="21"/>
      <c r="E453" s="22"/>
      <c r="F453" s="23"/>
      <c r="G453" s="23"/>
      <c r="H453" s="22"/>
      <c r="I453" s="24"/>
      <c r="J453" s="25"/>
      <c r="K453" s="26"/>
      <c r="L453" s="27"/>
      <c r="M453" s="217"/>
      <c r="N453" s="7" t="str">
        <f>IF(ISBLANK(I453),"",IF(COUNTIF(I453,"*bombe*"),(G453-1)*SUMIF('base de donnée JCO '!C$3:C$10,K453,'base de donnée JCO '!D$3:D$10)+SUMIF(entete,L453,'base de donnée JCO '!D$14:D$20),SUMIFS('base de donnée JCO '!I$173:I$1080,'base de donnée JCO '!F$173:F$1080,I453,'base de donnée JCO '!G$173:G$1080,J453)))</f>
        <v/>
      </c>
      <c r="O453" s="7" t="str">
        <f t="shared" si="12"/>
        <v/>
      </c>
      <c r="P453" s="217"/>
      <c r="Q453" s="23"/>
      <c r="R453" s="23"/>
      <c r="S453" s="23"/>
      <c r="T453" s="23"/>
      <c r="U453" s="23"/>
    </row>
    <row r="454" spans="1:21">
      <c r="A454" s="18"/>
      <c r="B454" s="19"/>
      <c r="C454" s="20"/>
      <c r="D454" s="21"/>
      <c r="E454" s="22"/>
      <c r="F454" s="23"/>
      <c r="G454" s="23"/>
      <c r="H454" s="22"/>
      <c r="I454" s="24"/>
      <c r="J454" s="25"/>
      <c r="K454" s="26"/>
      <c r="L454" s="27"/>
      <c r="M454" s="217"/>
      <c r="N454" s="7" t="str">
        <f>IF(ISBLANK(I454),"",IF(COUNTIF(I454,"*bombe*"),(G454-1)*SUMIF('base de donnée JCO '!C$3:C$10,K454,'base de donnée JCO '!D$3:D$10)+SUMIF(entete,L454,'base de donnée JCO '!D$14:D$20),SUMIFS('base de donnée JCO '!I$173:I$1080,'base de donnée JCO '!F$173:F$1080,I454,'base de donnée JCO '!G$173:G$1080,J454)))</f>
        <v/>
      </c>
      <c r="O454" s="7" t="str">
        <f t="shared" si="12"/>
        <v/>
      </c>
      <c r="P454" s="217"/>
      <c r="Q454" s="23"/>
      <c r="R454" s="23"/>
      <c r="S454" s="23"/>
      <c r="T454" s="23"/>
      <c r="U454" s="23"/>
    </row>
    <row r="455" spans="1:21">
      <c r="A455" s="18"/>
      <c r="B455" s="19"/>
      <c r="C455" s="20"/>
      <c r="D455" s="21"/>
      <c r="E455" s="22"/>
      <c r="F455" s="23"/>
      <c r="G455" s="23"/>
      <c r="H455" s="22"/>
      <c r="I455" s="24"/>
      <c r="J455" s="25"/>
      <c r="K455" s="26"/>
      <c r="L455" s="27"/>
      <c r="M455" s="217"/>
      <c r="N455" s="7" t="str">
        <f>IF(ISBLANK(I455),"",IF(COUNTIF(I455,"*bombe*"),(G455-1)*SUMIF('base de donnée JCO '!C$3:C$10,K455,'base de donnée JCO '!D$3:D$10)+SUMIF(entete,L455,'base de donnée JCO '!D$14:D$20),SUMIFS('base de donnée JCO '!I$173:I$1080,'base de donnée JCO '!F$173:F$1080,I455,'base de donnée JCO '!G$173:G$1080,J455)))</f>
        <v/>
      </c>
      <c r="O455" s="7" t="str">
        <f t="shared" si="12"/>
        <v/>
      </c>
      <c r="P455" s="217"/>
      <c r="Q455" s="23"/>
      <c r="R455" s="23"/>
      <c r="S455" s="23"/>
      <c r="T455" s="23"/>
      <c r="U455" s="23"/>
    </row>
    <row r="456" spans="1:21">
      <c r="A456" s="18"/>
      <c r="B456" s="19"/>
      <c r="C456" s="20"/>
      <c r="D456" s="21"/>
      <c r="E456" s="22"/>
      <c r="F456" s="23"/>
      <c r="G456" s="23"/>
      <c r="H456" s="22"/>
      <c r="I456" s="24"/>
      <c r="J456" s="25"/>
      <c r="K456" s="26"/>
      <c r="L456" s="27"/>
      <c r="M456" s="217"/>
      <c r="N456" s="7" t="str">
        <f>IF(ISBLANK(I456),"",IF(COUNTIF(I456,"*bombe*"),(G456-1)*SUMIF('base de donnée JCO '!C$3:C$10,K456,'base de donnée JCO '!D$3:D$10)+SUMIF(entete,L456,'base de donnée JCO '!D$14:D$20),SUMIFS('base de donnée JCO '!I$173:I$1080,'base de donnée JCO '!F$173:F$1080,I456,'base de donnée JCO '!G$173:G$1080,J456)))</f>
        <v/>
      </c>
      <c r="O456" s="7" t="str">
        <f t="shared" si="12"/>
        <v/>
      </c>
      <c r="P456" s="217"/>
      <c r="Q456" s="23"/>
      <c r="R456" s="23"/>
      <c r="S456" s="23"/>
      <c r="T456" s="23"/>
      <c r="U456" s="23"/>
    </row>
    <row r="457" spans="1:21">
      <c r="A457" s="18"/>
      <c r="B457" s="19"/>
      <c r="C457" s="20"/>
      <c r="D457" s="21"/>
      <c r="E457" s="22"/>
      <c r="F457" s="23"/>
      <c r="G457" s="23"/>
      <c r="H457" s="22"/>
      <c r="I457" s="24"/>
      <c r="J457" s="25"/>
      <c r="K457" s="26"/>
      <c r="L457" s="27"/>
      <c r="M457" s="217"/>
      <c r="N457" s="7" t="str">
        <f>IF(ISBLANK(I457),"",IF(COUNTIF(I457,"*bombe*"),(G457-1)*SUMIF('base de donnée JCO '!C$3:C$10,K457,'base de donnée JCO '!D$3:D$10)+SUMIF(entete,L457,'base de donnée JCO '!D$14:D$20),SUMIFS('base de donnée JCO '!I$173:I$1080,'base de donnée JCO '!F$173:F$1080,I457,'base de donnée JCO '!G$173:G$1080,J457)))</f>
        <v/>
      </c>
      <c r="O457" s="7" t="str">
        <f t="shared" si="12"/>
        <v/>
      </c>
      <c r="P457" s="217"/>
      <c r="Q457" s="23"/>
      <c r="R457" s="23"/>
      <c r="S457" s="23"/>
      <c r="T457" s="23"/>
      <c r="U457" s="23"/>
    </row>
    <row r="458" spans="1:21">
      <c r="A458" s="18"/>
      <c r="B458" s="19"/>
      <c r="C458" s="20"/>
      <c r="D458" s="21"/>
      <c r="E458" s="22"/>
      <c r="F458" s="23"/>
      <c r="G458" s="23"/>
      <c r="H458" s="22"/>
      <c r="I458" s="24"/>
      <c r="J458" s="25"/>
      <c r="K458" s="26"/>
      <c r="L458" s="27"/>
      <c r="M458" s="217"/>
      <c r="N458" s="7" t="str">
        <f>IF(ISBLANK(I458),"",IF(COUNTIF(I458,"*bombe*"),(G458-1)*SUMIF('base de donnée JCO '!C$3:C$10,K458,'base de donnée JCO '!D$3:D$10)+SUMIF(entete,L458,'base de donnée JCO '!D$14:D$20),SUMIFS('base de donnée JCO '!I$173:I$1080,'base de donnée JCO '!F$173:F$1080,I458,'base de donnée JCO '!G$173:G$1080,J458)))</f>
        <v/>
      </c>
      <c r="O458" s="7" t="str">
        <f t="shared" si="12"/>
        <v/>
      </c>
      <c r="P458" s="217"/>
      <c r="Q458" s="23"/>
      <c r="R458" s="23"/>
      <c r="S458" s="23"/>
      <c r="T458" s="23"/>
      <c r="U458" s="23"/>
    </row>
    <row r="459" spans="1:21">
      <c r="A459" s="18"/>
      <c r="B459" s="19"/>
      <c r="C459" s="20"/>
      <c r="D459" s="21"/>
      <c r="E459" s="22"/>
      <c r="F459" s="23"/>
      <c r="G459" s="23"/>
      <c r="H459" s="22"/>
      <c r="I459" s="24"/>
      <c r="J459" s="25"/>
      <c r="K459" s="26"/>
      <c r="L459" s="27"/>
      <c r="M459" s="217"/>
      <c r="N459" s="7" t="str">
        <f>IF(ISBLANK(I459),"",IF(COUNTIF(I459,"*bombe*"),(G459-1)*SUMIF('base de donnée JCO '!C$3:C$10,K459,'base de donnée JCO '!D$3:D$10)+SUMIF(entete,L459,'base de donnée JCO '!D$14:D$20),SUMIFS('base de donnée JCO '!I$173:I$1080,'base de donnée JCO '!F$173:F$1080,I459,'base de donnée JCO '!G$173:G$1080,J459)))</f>
        <v/>
      </c>
      <c r="O459" s="7" t="str">
        <f t="shared" si="12"/>
        <v/>
      </c>
      <c r="P459" s="217"/>
      <c r="Q459" s="23"/>
      <c r="R459" s="23"/>
      <c r="S459" s="23"/>
      <c r="T459" s="23"/>
      <c r="U459" s="23"/>
    </row>
    <row r="460" spans="1:21">
      <c r="A460" s="18"/>
      <c r="B460" s="19"/>
      <c r="C460" s="20"/>
      <c r="D460" s="21"/>
      <c r="E460" s="22"/>
      <c r="F460" s="23"/>
      <c r="G460" s="23"/>
      <c r="H460" s="22"/>
      <c r="I460" s="24"/>
      <c r="J460" s="25"/>
      <c r="K460" s="26"/>
      <c r="L460" s="27"/>
      <c r="M460" s="217"/>
      <c r="N460" s="7" t="str">
        <f>IF(ISBLANK(I460),"",IF(COUNTIF(I460,"*bombe*"),(G460-1)*SUMIF('base de donnée JCO '!C$3:C$10,K460,'base de donnée JCO '!D$3:D$10)+SUMIF(entete,L460,'base de donnée JCO '!D$14:D$20),SUMIFS('base de donnée JCO '!I$173:I$1080,'base de donnée JCO '!F$173:F$1080,I460,'base de donnée JCO '!G$173:G$1080,J460)))</f>
        <v/>
      </c>
      <c r="O460" s="7" t="str">
        <f t="shared" si="12"/>
        <v/>
      </c>
      <c r="P460" s="217"/>
      <c r="Q460" s="23"/>
      <c r="R460" s="23"/>
      <c r="S460" s="23"/>
      <c r="T460" s="23"/>
      <c r="U460" s="23"/>
    </row>
    <row r="461" spans="1:21">
      <c r="A461" s="18"/>
      <c r="B461" s="19"/>
      <c r="C461" s="20"/>
      <c r="D461" s="21"/>
      <c r="E461" s="22"/>
      <c r="F461" s="23"/>
      <c r="G461" s="23"/>
      <c r="H461" s="22"/>
      <c r="I461" s="24"/>
      <c r="J461" s="25"/>
      <c r="K461" s="26"/>
      <c r="L461" s="27"/>
      <c r="M461" s="217"/>
      <c r="N461" s="7" t="str">
        <f>IF(ISBLANK(I461),"",IF(COUNTIF(I461,"*bombe*"),(G461-1)*SUMIF('base de donnée JCO '!C$3:C$10,K461,'base de donnée JCO '!D$3:D$10)+SUMIF(entete,L461,'base de donnée JCO '!D$14:D$20),SUMIFS('base de donnée JCO '!I$173:I$1080,'base de donnée JCO '!F$173:F$1080,I461,'base de donnée JCO '!G$173:G$1080,J461)))</f>
        <v/>
      </c>
      <c r="O461" s="7" t="str">
        <f t="shared" si="12"/>
        <v/>
      </c>
      <c r="P461" s="217"/>
      <c r="Q461" s="23"/>
      <c r="R461" s="23"/>
      <c r="S461" s="23"/>
      <c r="T461" s="23"/>
      <c r="U461" s="23"/>
    </row>
    <row r="462" spans="1:21">
      <c r="A462" s="18"/>
      <c r="B462" s="19"/>
      <c r="C462" s="20"/>
      <c r="D462" s="21"/>
      <c r="E462" s="22"/>
      <c r="F462" s="23"/>
      <c r="G462" s="23"/>
      <c r="H462" s="22"/>
      <c r="I462" s="24"/>
      <c r="J462" s="25"/>
      <c r="K462" s="26"/>
      <c r="L462" s="27"/>
      <c r="M462" s="217"/>
      <c r="N462" s="7" t="str">
        <f>IF(ISBLANK(I462),"",IF(COUNTIF(I462,"*bombe*"),(G462-1)*SUMIF('base de donnée JCO '!C$3:C$10,K462,'base de donnée JCO '!D$3:D$10)+SUMIF(entete,L462,'base de donnée JCO '!D$14:D$20),SUMIFS('base de donnée JCO '!I$173:I$1080,'base de donnée JCO '!F$173:F$1080,I462,'base de donnée JCO '!G$173:G$1080,J462)))</f>
        <v/>
      </c>
      <c r="O462" s="7" t="str">
        <f t="shared" si="12"/>
        <v/>
      </c>
      <c r="P462" s="217"/>
      <c r="Q462" s="23"/>
      <c r="R462" s="23"/>
      <c r="S462" s="23"/>
      <c r="T462" s="23"/>
      <c r="U462" s="23"/>
    </row>
    <row r="463" spans="1:21">
      <c r="A463" s="18"/>
      <c r="B463" s="19"/>
      <c r="C463" s="20"/>
      <c r="D463" s="21"/>
      <c r="E463" s="22"/>
      <c r="F463" s="23"/>
      <c r="G463" s="23"/>
      <c r="H463" s="22"/>
      <c r="I463" s="24"/>
      <c r="J463" s="25"/>
      <c r="K463" s="26"/>
      <c r="L463" s="27"/>
      <c r="M463" s="217"/>
      <c r="N463" s="7" t="str">
        <f>IF(ISBLANK(I463),"",IF(COUNTIF(I463,"*bombe*"),(G463-1)*SUMIF('base de donnée JCO '!C$3:C$10,K463,'base de donnée JCO '!D$3:D$10)+SUMIF(entete,L463,'base de donnée JCO '!D$14:D$20),SUMIFS('base de donnée JCO '!I$173:I$1080,'base de donnée JCO '!F$173:F$1080,I463,'base de donnée JCO '!G$173:G$1080,J463)))</f>
        <v/>
      </c>
      <c r="O463" s="7" t="str">
        <f t="shared" si="12"/>
        <v/>
      </c>
      <c r="P463" s="217"/>
      <c r="Q463" s="23"/>
      <c r="R463" s="23"/>
      <c r="S463" s="23"/>
      <c r="T463" s="23"/>
      <c r="U463" s="23"/>
    </row>
    <row r="464" spans="1:21">
      <c r="A464" s="18"/>
      <c r="B464" s="19"/>
      <c r="C464" s="20"/>
      <c r="D464" s="21"/>
      <c r="E464" s="22"/>
      <c r="F464" s="23"/>
      <c r="G464" s="23"/>
      <c r="H464" s="22"/>
      <c r="I464" s="24"/>
      <c r="J464" s="25"/>
      <c r="K464" s="26"/>
      <c r="L464" s="27"/>
      <c r="M464" s="217"/>
      <c r="N464" s="7" t="str">
        <f>IF(ISBLANK(I464),"",IF(COUNTIF(I464,"*bombe*"),(G464-1)*SUMIF('base de donnée JCO '!C$3:C$10,K464,'base de donnée JCO '!D$3:D$10)+SUMIF(entete,L464,'base de donnée JCO '!D$14:D$20),SUMIFS('base de donnée JCO '!I$173:I$1080,'base de donnée JCO '!F$173:F$1080,I464,'base de donnée JCO '!G$173:G$1080,J464)))</f>
        <v/>
      </c>
      <c r="O464" s="7" t="str">
        <f t="shared" si="12"/>
        <v/>
      </c>
      <c r="P464" s="217"/>
      <c r="Q464" s="23"/>
      <c r="R464" s="23"/>
      <c r="S464" s="23"/>
      <c r="T464" s="23"/>
      <c r="U464" s="23"/>
    </row>
    <row r="465" spans="1:21">
      <c r="A465" s="18"/>
      <c r="B465" s="19"/>
      <c r="C465" s="20"/>
      <c r="D465" s="21"/>
      <c r="E465" s="22"/>
      <c r="F465" s="23"/>
      <c r="G465" s="23"/>
      <c r="H465" s="22"/>
      <c r="I465" s="24"/>
      <c r="J465" s="25"/>
      <c r="K465" s="26"/>
      <c r="L465" s="27"/>
      <c r="M465" s="217"/>
      <c r="N465" s="7" t="str">
        <f>IF(ISBLANK(I465),"",IF(COUNTIF(I465,"*bombe*"),(G465-1)*SUMIF('base de donnée JCO '!C$3:C$10,K465,'base de donnée JCO '!D$3:D$10)+SUMIF(entete,L465,'base de donnée JCO '!D$14:D$20),SUMIFS('base de donnée JCO '!I$173:I$1080,'base de donnée JCO '!F$173:F$1080,I465,'base de donnée JCO '!G$173:G$1080,J465)))</f>
        <v/>
      </c>
      <c r="O465" s="7" t="str">
        <f t="shared" si="12"/>
        <v/>
      </c>
      <c r="P465" s="217"/>
      <c r="Q465" s="23"/>
      <c r="R465" s="23"/>
      <c r="S465" s="23"/>
      <c r="T465" s="23"/>
      <c r="U465" s="23"/>
    </row>
    <row r="466" spans="1:21">
      <c r="A466" s="18"/>
      <c r="B466" s="19"/>
      <c r="C466" s="20"/>
      <c r="D466" s="21"/>
      <c r="E466" s="22"/>
      <c r="F466" s="23"/>
      <c r="G466" s="23"/>
      <c r="H466" s="22"/>
      <c r="I466" s="24"/>
      <c r="J466" s="25"/>
      <c r="K466" s="26"/>
      <c r="L466" s="27"/>
      <c r="M466" s="217"/>
      <c r="N466" s="7" t="str">
        <f>IF(ISBLANK(I466),"",IF(COUNTIF(I466,"*bombe*"),(G466-1)*SUMIF('base de donnée JCO '!C$3:C$10,K466,'base de donnée JCO '!D$3:D$10)+SUMIF(entete,L466,'base de donnée JCO '!D$14:D$20),SUMIFS('base de donnée JCO '!I$173:I$1080,'base de donnée JCO '!F$173:F$1080,I466,'base de donnée JCO '!G$173:G$1080,J466)))</f>
        <v/>
      </c>
      <c r="O466" s="7" t="str">
        <f t="shared" si="12"/>
        <v/>
      </c>
      <c r="P466" s="217"/>
      <c r="Q466" s="23"/>
      <c r="R466" s="23"/>
      <c r="S466" s="23"/>
      <c r="T466" s="23"/>
      <c r="U466" s="23"/>
    </row>
    <row r="467" spans="1:21">
      <c r="A467" s="18"/>
      <c r="B467" s="19"/>
      <c r="C467" s="20"/>
      <c r="D467" s="21"/>
      <c r="E467" s="22"/>
      <c r="F467" s="23"/>
      <c r="G467" s="23"/>
      <c r="H467" s="22"/>
      <c r="I467" s="24"/>
      <c r="J467" s="25"/>
      <c r="K467" s="26"/>
      <c r="L467" s="27"/>
      <c r="M467" s="217"/>
      <c r="N467" s="7" t="str">
        <f>IF(ISBLANK(I467),"",IF(COUNTIF(I467,"*bombe*"),(G467-1)*SUMIF('base de donnée JCO '!C$3:C$10,K467,'base de donnée JCO '!D$3:D$10)+SUMIF(entete,L467,'base de donnée JCO '!D$14:D$20),SUMIFS('base de donnée JCO '!I$173:I$1080,'base de donnée JCO '!F$173:F$1080,I467,'base de donnée JCO '!G$173:G$1080,J467)))</f>
        <v/>
      </c>
      <c r="O467" s="7" t="str">
        <f t="shared" si="12"/>
        <v/>
      </c>
      <c r="P467" s="217"/>
      <c r="Q467" s="23"/>
      <c r="R467" s="23"/>
      <c r="S467" s="23"/>
      <c r="T467" s="23"/>
      <c r="U467" s="23"/>
    </row>
    <row r="468" spans="1:21">
      <c r="A468" s="18"/>
      <c r="B468" s="19"/>
      <c r="C468" s="20"/>
      <c r="D468" s="21"/>
      <c r="E468" s="22"/>
      <c r="F468" s="23"/>
      <c r="G468" s="23"/>
      <c r="H468" s="22"/>
      <c r="I468" s="24"/>
      <c r="J468" s="25"/>
      <c r="K468" s="26"/>
      <c r="L468" s="27"/>
      <c r="M468" s="217"/>
      <c r="N468" s="7" t="str">
        <f>IF(ISBLANK(I468),"",IF(COUNTIF(I468,"*bombe*"),(G468-1)*SUMIF('base de donnée JCO '!C$3:C$10,K468,'base de donnée JCO '!D$3:D$10)+SUMIF(entete,L468,'base de donnée JCO '!D$14:D$20),SUMIFS('base de donnée JCO '!I$173:I$1080,'base de donnée JCO '!F$173:F$1080,I468,'base de donnée JCO '!G$173:G$1080,J468)))</f>
        <v/>
      </c>
      <c r="O468" s="7" t="str">
        <f t="shared" si="12"/>
        <v/>
      </c>
      <c r="P468" s="217"/>
      <c r="Q468" s="23"/>
      <c r="R468" s="23"/>
      <c r="S468" s="23"/>
      <c r="T468" s="23"/>
      <c r="U468" s="23"/>
    </row>
    <row r="469" spans="1:21">
      <c r="A469" s="18"/>
      <c r="B469" s="19"/>
      <c r="C469" s="20"/>
      <c r="D469" s="21"/>
      <c r="E469" s="22"/>
      <c r="F469" s="23"/>
      <c r="G469" s="23"/>
      <c r="H469" s="22"/>
      <c r="I469" s="24"/>
      <c r="J469" s="25"/>
      <c r="K469" s="26"/>
      <c r="L469" s="27"/>
      <c r="M469" s="217"/>
      <c r="N469" s="7" t="str">
        <f>IF(ISBLANK(I469),"",IF(COUNTIF(I469,"*bombe*"),(G469-1)*SUMIF('base de donnée JCO '!C$3:C$10,K469,'base de donnée JCO '!D$3:D$10)+SUMIF(entete,L469,'base de donnée JCO '!D$14:D$20),SUMIFS('base de donnée JCO '!I$173:I$1080,'base de donnée JCO '!F$173:F$1080,I469,'base de donnée JCO '!G$173:G$1080,J469)))</f>
        <v/>
      </c>
      <c r="O469" s="7" t="str">
        <f t="shared" si="12"/>
        <v/>
      </c>
      <c r="P469" s="217"/>
      <c r="Q469" s="23"/>
      <c r="R469" s="23"/>
      <c r="S469" s="23"/>
      <c r="T469" s="23"/>
      <c r="U469" s="23"/>
    </row>
    <row r="470" spans="1:21">
      <c r="A470" s="18"/>
      <c r="B470" s="19"/>
      <c r="C470" s="20"/>
      <c r="D470" s="21"/>
      <c r="E470" s="22"/>
      <c r="F470" s="23"/>
      <c r="G470" s="23"/>
      <c r="H470" s="22"/>
      <c r="I470" s="24"/>
      <c r="J470" s="25"/>
      <c r="K470" s="26"/>
      <c r="L470" s="27"/>
      <c r="M470" s="217"/>
      <c r="N470" s="7" t="str">
        <f>IF(ISBLANK(I470),"",IF(COUNTIF(I470,"*bombe*"),(G470-1)*SUMIF('base de donnée JCO '!C$3:C$10,K470,'base de donnée JCO '!D$3:D$10)+SUMIF(entete,L470,'base de donnée JCO '!D$14:D$20),SUMIFS('base de donnée JCO '!I$173:I$1080,'base de donnée JCO '!F$173:F$1080,I470,'base de donnée JCO '!G$173:G$1080,J470)))</f>
        <v/>
      </c>
      <c r="O470" s="7" t="str">
        <f t="shared" si="12"/>
        <v/>
      </c>
      <c r="P470" s="217"/>
      <c r="Q470" s="23"/>
      <c r="R470" s="23"/>
      <c r="S470" s="23"/>
      <c r="T470" s="23"/>
      <c r="U470" s="23"/>
    </row>
    <row r="471" spans="1:21">
      <c r="A471" s="18"/>
      <c r="B471" s="19"/>
      <c r="C471" s="20"/>
      <c r="D471" s="21"/>
      <c r="E471" s="22"/>
      <c r="F471" s="23"/>
      <c r="G471" s="23"/>
      <c r="H471" s="22"/>
      <c r="I471" s="24"/>
      <c r="J471" s="25"/>
      <c r="K471" s="26"/>
      <c r="L471" s="27"/>
      <c r="M471" s="217"/>
      <c r="N471" s="7" t="str">
        <f>IF(ISBLANK(I471),"",IF(COUNTIF(I471,"*bombe*"),(G471-1)*SUMIF('base de donnée JCO '!C$3:C$10,K471,'base de donnée JCO '!D$3:D$10)+SUMIF(entete,L471,'base de donnée JCO '!D$14:D$20),SUMIFS('base de donnée JCO '!I$173:I$1080,'base de donnée JCO '!F$173:F$1080,I471,'base de donnée JCO '!G$173:G$1080,J471)))</f>
        <v/>
      </c>
      <c r="O471" s="7" t="str">
        <f t="shared" si="12"/>
        <v/>
      </c>
      <c r="P471" s="217"/>
      <c r="Q471" s="23"/>
      <c r="R471" s="23"/>
      <c r="S471" s="23"/>
      <c r="T471" s="23"/>
      <c r="U471" s="23"/>
    </row>
    <row r="472" spans="1:21">
      <c r="A472" s="18"/>
      <c r="B472" s="19"/>
      <c r="C472" s="20"/>
      <c r="D472" s="21"/>
      <c r="E472" s="22"/>
      <c r="F472" s="23"/>
      <c r="G472" s="23"/>
      <c r="H472" s="22"/>
      <c r="I472" s="24"/>
      <c r="J472" s="25"/>
      <c r="K472" s="26"/>
      <c r="L472" s="27"/>
      <c r="M472" s="217"/>
      <c r="N472" s="7" t="str">
        <f>IF(ISBLANK(I472),"",IF(COUNTIF(I472,"*bombe*"),(G472-1)*SUMIF('base de donnée JCO '!C$3:C$10,K472,'base de donnée JCO '!D$3:D$10)+SUMIF(entete,L472,'base de donnée JCO '!D$14:D$20),SUMIFS('base de donnée JCO '!I$173:I$1080,'base de donnée JCO '!F$173:F$1080,I472,'base de donnée JCO '!G$173:G$1080,J472)))</f>
        <v/>
      </c>
      <c r="O472" s="7" t="str">
        <f t="shared" si="12"/>
        <v/>
      </c>
      <c r="P472" s="217"/>
      <c r="Q472" s="23"/>
      <c r="R472" s="23"/>
      <c r="S472" s="23"/>
      <c r="T472" s="23"/>
      <c r="U472" s="23"/>
    </row>
    <row r="473" spans="1:21">
      <c r="A473" s="18"/>
      <c r="B473" s="19"/>
      <c r="C473" s="20"/>
      <c r="D473" s="21"/>
      <c r="E473" s="22"/>
      <c r="F473" s="23"/>
      <c r="G473" s="23"/>
      <c r="H473" s="22"/>
      <c r="I473" s="24"/>
      <c r="J473" s="25"/>
      <c r="K473" s="26"/>
      <c r="L473" s="27"/>
      <c r="M473" s="217"/>
      <c r="N473" s="7" t="str">
        <f>IF(ISBLANK(I473),"",IF(COUNTIF(I473,"*bombe*"),(G473-1)*SUMIF('base de donnée JCO '!C$3:C$10,K473,'base de donnée JCO '!D$3:D$10)+SUMIF(entete,L473,'base de donnée JCO '!D$14:D$20),SUMIFS('base de donnée JCO '!I$173:I$1080,'base de donnée JCO '!F$173:F$1080,I473,'base de donnée JCO '!G$173:G$1080,J473)))</f>
        <v/>
      </c>
      <c r="O473" s="7" t="str">
        <f t="shared" si="12"/>
        <v/>
      </c>
      <c r="P473" s="217"/>
      <c r="Q473" s="23"/>
      <c r="R473" s="23"/>
      <c r="S473" s="23"/>
      <c r="T473" s="23"/>
      <c r="U473" s="23"/>
    </row>
    <row r="474" spans="1:21">
      <c r="A474" s="18"/>
      <c r="B474" s="19"/>
      <c r="C474" s="20"/>
      <c r="D474" s="21"/>
      <c r="E474" s="22"/>
      <c r="F474" s="23"/>
      <c r="G474" s="23"/>
      <c r="H474" s="22"/>
      <c r="I474" s="24"/>
      <c r="J474" s="25"/>
      <c r="K474" s="26"/>
      <c r="L474" s="27"/>
      <c r="M474" s="217"/>
      <c r="N474" s="7" t="str">
        <f>IF(ISBLANK(I474),"",IF(COUNTIF(I474,"*bombe*"),(G474-1)*SUMIF('base de donnée JCO '!C$3:C$10,K474,'base de donnée JCO '!D$3:D$10)+SUMIF(entete,L474,'base de donnée JCO '!D$14:D$20),SUMIFS('base de donnée JCO '!I$173:I$1080,'base de donnée JCO '!F$173:F$1080,I474,'base de donnée JCO '!G$173:G$1080,J474)))</f>
        <v/>
      </c>
      <c r="O474" s="7" t="str">
        <f t="shared" si="12"/>
        <v/>
      </c>
      <c r="P474" s="217"/>
      <c r="Q474" s="23"/>
      <c r="R474" s="23"/>
      <c r="S474" s="23"/>
      <c r="T474" s="23"/>
      <c r="U474" s="23"/>
    </row>
    <row r="475" spans="1:21">
      <c r="A475" s="18"/>
      <c r="B475" s="19"/>
      <c r="C475" s="20"/>
      <c r="D475" s="21"/>
      <c r="E475" s="22"/>
      <c r="F475" s="23"/>
      <c r="G475" s="23"/>
      <c r="H475" s="22"/>
      <c r="I475" s="24"/>
      <c r="J475" s="25"/>
      <c r="K475" s="26"/>
      <c r="L475" s="27"/>
      <c r="M475" s="217"/>
      <c r="N475" s="7" t="str">
        <f>IF(ISBLANK(I475),"",IF(COUNTIF(I475,"*bombe*"),(G475-1)*SUMIF('base de donnée JCO '!C$3:C$10,K475,'base de donnée JCO '!D$3:D$10)+SUMIF(entete,L475,'base de donnée JCO '!D$14:D$20),SUMIFS('base de donnée JCO '!I$173:I$1080,'base de donnée JCO '!F$173:F$1080,I475,'base de donnée JCO '!G$173:G$1080,J475)))</f>
        <v/>
      </c>
      <c r="O475" s="7" t="str">
        <f t="shared" si="12"/>
        <v/>
      </c>
      <c r="P475" s="217"/>
      <c r="Q475" s="23"/>
      <c r="R475" s="23"/>
      <c r="S475" s="23"/>
      <c r="T475" s="23"/>
      <c r="U475" s="23"/>
    </row>
    <row r="476" spans="1:21">
      <c r="A476" s="18"/>
      <c r="B476" s="19"/>
      <c r="C476" s="20"/>
      <c r="D476" s="21"/>
      <c r="E476" s="22"/>
      <c r="F476" s="23"/>
      <c r="G476" s="23"/>
      <c r="H476" s="22"/>
      <c r="I476" s="24"/>
      <c r="J476" s="25"/>
      <c r="K476" s="26"/>
      <c r="L476" s="27"/>
      <c r="M476" s="217"/>
      <c r="N476" s="7" t="str">
        <f>IF(ISBLANK(I476),"",IF(COUNTIF(I476,"*bombe*"),(G476-1)*SUMIF('base de donnée JCO '!C$3:C$10,K476,'base de donnée JCO '!D$3:D$10)+SUMIF(entete,L476,'base de donnée JCO '!D$14:D$20),SUMIFS('base de donnée JCO '!I$173:I$1080,'base de donnée JCO '!F$173:F$1080,I476,'base de donnée JCO '!G$173:G$1080,J476)))</f>
        <v/>
      </c>
      <c r="O476" s="7" t="str">
        <f t="shared" si="12"/>
        <v/>
      </c>
      <c r="P476" s="217"/>
      <c r="Q476" s="23"/>
      <c r="R476" s="23"/>
      <c r="S476" s="23"/>
      <c r="T476" s="23"/>
      <c r="U476" s="23"/>
    </row>
    <row r="477" spans="1:21">
      <c r="A477" s="18"/>
      <c r="B477" s="19"/>
      <c r="C477" s="20"/>
      <c r="D477" s="21"/>
      <c r="E477" s="22"/>
      <c r="F477" s="23"/>
      <c r="G477" s="23"/>
      <c r="H477" s="22"/>
      <c r="I477" s="24"/>
      <c r="J477" s="25"/>
      <c r="K477" s="26"/>
      <c r="L477" s="27"/>
      <c r="M477" s="217"/>
      <c r="N477" s="7" t="str">
        <f>IF(ISBLANK(I477),"",IF(COUNTIF(I477,"*bombe*"),(G477-1)*SUMIF('base de donnée JCO '!C$3:C$10,K477,'base de donnée JCO '!D$3:D$10)+SUMIF(entete,L477,'base de donnée JCO '!D$14:D$20),SUMIFS('base de donnée JCO '!I$173:I$1080,'base de donnée JCO '!F$173:F$1080,I477,'base de donnée JCO '!G$173:G$1080,J477)))</f>
        <v/>
      </c>
      <c r="O477" s="7" t="str">
        <f t="shared" si="12"/>
        <v/>
      </c>
      <c r="P477" s="217"/>
      <c r="Q477" s="23"/>
      <c r="R477" s="23"/>
      <c r="S477" s="23"/>
      <c r="T477" s="23"/>
      <c r="U477" s="23"/>
    </row>
    <row r="478" spans="1:21">
      <c r="A478" s="18"/>
      <c r="B478" s="19"/>
      <c r="C478" s="20"/>
      <c r="D478" s="21"/>
      <c r="E478" s="22"/>
      <c r="F478" s="23"/>
      <c r="G478" s="23"/>
      <c r="H478" s="22"/>
      <c r="I478" s="24"/>
      <c r="J478" s="25"/>
      <c r="K478" s="26"/>
      <c r="L478" s="27"/>
      <c r="M478" s="217"/>
      <c r="N478" s="7" t="str">
        <f>IF(ISBLANK(I478),"",IF(COUNTIF(I478,"*bombe*"),(G478-1)*SUMIF('base de donnée JCO '!C$3:C$10,K478,'base de donnée JCO '!D$3:D$10)+SUMIF(entete,L478,'base de donnée JCO '!D$14:D$20),SUMIFS('base de donnée JCO '!I$173:I$1080,'base de donnée JCO '!F$173:F$1080,I478,'base de donnée JCO '!G$173:G$1080,J478)))</f>
        <v/>
      </c>
      <c r="O478" s="7" t="str">
        <f t="shared" si="12"/>
        <v/>
      </c>
      <c r="P478" s="217"/>
      <c r="Q478" s="23"/>
      <c r="R478" s="23"/>
      <c r="S478" s="23"/>
      <c r="T478" s="23"/>
      <c r="U478" s="23"/>
    </row>
    <row r="479" spans="1:21">
      <c r="A479" s="18"/>
      <c r="B479" s="19"/>
      <c r="C479" s="20"/>
      <c r="D479" s="21"/>
      <c r="E479" s="22"/>
      <c r="F479" s="23"/>
      <c r="G479" s="23"/>
      <c r="H479" s="22"/>
      <c r="I479" s="24"/>
      <c r="J479" s="25"/>
      <c r="K479" s="26"/>
      <c r="L479" s="27"/>
      <c r="M479" s="217"/>
      <c r="N479" s="7" t="str">
        <f>IF(ISBLANK(I479),"",IF(COUNTIF(I479,"*bombe*"),(G479-1)*SUMIF('base de donnée JCO '!C$3:C$10,K479,'base de donnée JCO '!D$3:D$10)+SUMIF(entete,L479,'base de donnée JCO '!D$14:D$20),SUMIFS('base de donnée JCO '!I$173:I$1080,'base de donnée JCO '!F$173:F$1080,I479,'base de donnée JCO '!G$173:G$1080,J479)))</f>
        <v/>
      </c>
      <c r="O479" s="7" t="str">
        <f t="shared" si="12"/>
        <v/>
      </c>
      <c r="P479" s="217"/>
      <c r="Q479" s="23"/>
      <c r="R479" s="23"/>
      <c r="S479" s="23"/>
      <c r="T479" s="23"/>
      <c r="U479" s="23"/>
    </row>
    <row r="480" spans="1:21">
      <c r="A480" s="18"/>
      <c r="B480" s="19"/>
      <c r="C480" s="20"/>
      <c r="D480" s="21"/>
      <c r="E480" s="22"/>
      <c r="F480" s="23"/>
      <c r="G480" s="23"/>
      <c r="H480" s="22"/>
      <c r="I480" s="24"/>
      <c r="J480" s="25"/>
      <c r="K480" s="26"/>
      <c r="L480" s="27"/>
      <c r="M480" s="217"/>
      <c r="N480" s="7" t="str">
        <f>IF(ISBLANK(I480),"",IF(COUNTIF(I480,"*bombe*"),(G480-1)*SUMIF('base de donnée JCO '!C$3:C$10,K480,'base de donnée JCO '!D$3:D$10)+SUMIF(entete,L480,'base de donnée JCO '!D$14:D$20),SUMIFS('base de donnée JCO '!I$173:I$1080,'base de donnée JCO '!F$173:F$1080,I480,'base de donnée JCO '!G$173:G$1080,J480)))</f>
        <v/>
      </c>
      <c r="O480" s="7" t="str">
        <f t="shared" si="12"/>
        <v/>
      </c>
      <c r="P480" s="217"/>
      <c r="Q480" s="23"/>
      <c r="R480" s="23"/>
      <c r="S480" s="23"/>
      <c r="T480" s="23"/>
      <c r="U480" s="23"/>
    </row>
    <row r="481" spans="1:21">
      <c r="A481" s="18"/>
      <c r="B481" s="19"/>
      <c r="C481" s="20"/>
      <c r="D481" s="21"/>
      <c r="E481" s="22"/>
      <c r="F481" s="23"/>
      <c r="G481" s="23"/>
      <c r="H481" s="22"/>
      <c r="I481" s="24"/>
      <c r="J481" s="25"/>
      <c r="K481" s="26"/>
      <c r="L481" s="27"/>
      <c r="M481" s="217"/>
      <c r="N481" s="7" t="str">
        <f>IF(ISBLANK(I481),"",IF(COUNTIF(I481,"*bombe*"),(G481-1)*SUMIF('base de donnée JCO '!C$3:C$10,K481,'base de donnée JCO '!D$3:D$10)+SUMIF(entete,L481,'base de donnée JCO '!D$14:D$20),SUMIFS('base de donnée JCO '!I$173:I$1080,'base de donnée JCO '!F$173:F$1080,I481,'base de donnée JCO '!G$173:G$1080,J481)))</f>
        <v/>
      </c>
      <c r="O481" s="7" t="str">
        <f t="shared" si="12"/>
        <v/>
      </c>
      <c r="P481" s="217"/>
      <c r="Q481" s="23"/>
      <c r="R481" s="23"/>
      <c r="S481" s="23"/>
      <c r="T481" s="23"/>
      <c r="U481" s="23"/>
    </row>
    <row r="482" spans="1:21">
      <c r="A482" s="18"/>
      <c r="B482" s="19"/>
      <c r="C482" s="20"/>
      <c r="D482" s="21"/>
      <c r="E482" s="22"/>
      <c r="F482" s="23"/>
      <c r="G482" s="23"/>
      <c r="H482" s="22"/>
      <c r="I482" s="24"/>
      <c r="J482" s="25"/>
      <c r="K482" s="26"/>
      <c r="L482" s="27"/>
      <c r="M482" s="217"/>
      <c r="N482" s="7" t="str">
        <f>IF(ISBLANK(I482),"",IF(COUNTIF(I482,"*bombe*"),(G482-1)*SUMIF('base de donnée JCO '!C$3:C$10,K482,'base de donnée JCO '!D$3:D$10)+SUMIF(entete,L482,'base de donnée JCO '!D$14:D$20),SUMIFS('base de donnée JCO '!I$173:I$1080,'base de donnée JCO '!F$173:F$1080,I482,'base de donnée JCO '!G$173:G$1080,J482)))</f>
        <v/>
      </c>
      <c r="O482" s="7" t="str">
        <f t="shared" si="12"/>
        <v/>
      </c>
      <c r="P482" s="217"/>
      <c r="Q482" s="23"/>
      <c r="R482" s="23"/>
      <c r="S482" s="23"/>
      <c r="T482" s="23"/>
      <c r="U482" s="23"/>
    </row>
    <row r="483" spans="1:21">
      <c r="A483" s="18"/>
      <c r="B483" s="19"/>
      <c r="C483" s="20"/>
      <c r="D483" s="21"/>
      <c r="E483" s="22"/>
      <c r="F483" s="23"/>
      <c r="G483" s="23"/>
      <c r="H483" s="22"/>
      <c r="I483" s="24"/>
      <c r="J483" s="25"/>
      <c r="K483" s="26"/>
      <c r="L483" s="27"/>
      <c r="M483" s="217"/>
      <c r="N483" s="7" t="str">
        <f>IF(ISBLANK(I483),"",IF(COUNTIF(I483,"*bombe*"),(G483-1)*SUMIF('base de donnée JCO '!C$3:C$10,K483,'base de donnée JCO '!D$3:D$10)+SUMIF(entete,L483,'base de donnée JCO '!D$14:D$20),SUMIFS('base de donnée JCO '!I$173:I$1080,'base de donnée JCO '!F$173:F$1080,I483,'base de donnée JCO '!G$173:G$1080,J483)))</f>
        <v/>
      </c>
      <c r="O483" s="7" t="str">
        <f t="shared" si="12"/>
        <v/>
      </c>
      <c r="P483" s="217"/>
      <c r="Q483" s="23"/>
      <c r="R483" s="23"/>
      <c r="S483" s="23"/>
      <c r="T483" s="23"/>
      <c r="U483" s="23"/>
    </row>
    <row r="484" spans="1:21">
      <c r="A484" s="18"/>
      <c r="B484" s="19"/>
      <c r="C484" s="20"/>
      <c r="D484" s="21"/>
      <c r="E484" s="22"/>
      <c r="F484" s="23"/>
      <c r="G484" s="23"/>
      <c r="H484" s="22"/>
      <c r="I484" s="24"/>
      <c r="J484" s="25"/>
      <c r="K484" s="26"/>
      <c r="L484" s="27"/>
      <c r="M484" s="217"/>
      <c r="N484" s="7" t="str">
        <f>IF(ISBLANK(I484),"",IF(COUNTIF(I484,"*bombe*"),(G484-1)*SUMIF('base de donnée JCO '!C$3:C$10,K484,'base de donnée JCO '!D$3:D$10)+SUMIF(entete,L484,'base de donnée JCO '!D$14:D$20),SUMIFS('base de donnée JCO '!I$173:I$1080,'base de donnée JCO '!F$173:F$1080,I484,'base de donnée JCO '!G$173:G$1080,J484)))</f>
        <v/>
      </c>
      <c r="O484" s="7" t="str">
        <f t="shared" si="12"/>
        <v/>
      </c>
      <c r="P484" s="217"/>
      <c r="Q484" s="23"/>
      <c r="R484" s="23"/>
      <c r="S484" s="23"/>
      <c r="T484" s="23"/>
      <c r="U484" s="23"/>
    </row>
    <row r="485" spans="1:21">
      <c r="A485" s="18"/>
      <c r="B485" s="19"/>
      <c r="C485" s="20"/>
      <c r="D485" s="21"/>
      <c r="E485" s="22"/>
      <c r="F485" s="23"/>
      <c r="G485" s="23"/>
      <c r="H485" s="22"/>
      <c r="I485" s="24"/>
      <c r="J485" s="25"/>
      <c r="K485" s="26"/>
      <c r="L485" s="27"/>
      <c r="M485" s="217"/>
      <c r="N485" s="7" t="str">
        <f>IF(ISBLANK(I485),"",IF(COUNTIF(I485,"*bombe*"),(G485-1)*SUMIF('base de donnée JCO '!C$3:C$10,K485,'base de donnée JCO '!D$3:D$10)+SUMIF(entete,L485,'base de donnée JCO '!D$14:D$20),SUMIFS('base de donnée JCO '!I$173:I$1080,'base de donnée JCO '!F$173:F$1080,I485,'base de donnée JCO '!G$173:G$1080,J485)))</f>
        <v/>
      </c>
      <c r="O485" s="7" t="str">
        <f t="shared" si="12"/>
        <v/>
      </c>
      <c r="P485" s="217"/>
      <c r="Q485" s="23"/>
      <c r="R485" s="23"/>
      <c r="S485" s="23"/>
      <c r="T485" s="23"/>
      <c r="U485" s="23"/>
    </row>
    <row r="486" spans="1:21">
      <c r="A486" s="18"/>
      <c r="B486" s="19"/>
      <c r="C486" s="20"/>
      <c r="D486" s="21"/>
      <c r="E486" s="22"/>
      <c r="F486" s="23"/>
      <c r="G486" s="23"/>
      <c r="H486" s="22"/>
      <c r="I486" s="24"/>
      <c r="J486" s="25"/>
      <c r="K486" s="26"/>
      <c r="L486" s="27"/>
      <c r="M486" s="217"/>
      <c r="N486" s="7" t="str">
        <f>IF(ISBLANK(I486),"",IF(COUNTIF(I486,"*bombe*"),(G486-1)*SUMIF('base de donnée JCO '!C$3:C$10,K486,'base de donnée JCO '!D$3:D$10)+SUMIF(entete,L486,'base de donnée JCO '!D$14:D$20),SUMIFS('base de donnée JCO '!I$173:I$1080,'base de donnée JCO '!F$173:F$1080,I486,'base de donnée JCO '!G$173:G$1080,J486)))</f>
        <v/>
      </c>
      <c r="O486" s="7" t="str">
        <f t="shared" si="12"/>
        <v/>
      </c>
      <c r="P486" s="217"/>
      <c r="Q486" s="23"/>
      <c r="R486" s="23"/>
      <c r="S486" s="23"/>
      <c r="T486" s="23"/>
      <c r="U486" s="23"/>
    </row>
    <row r="487" spans="1:21">
      <c r="A487" s="18"/>
      <c r="B487" s="19"/>
      <c r="C487" s="20"/>
      <c r="D487" s="21"/>
      <c r="E487" s="22"/>
      <c r="F487" s="23"/>
      <c r="G487" s="23"/>
      <c r="H487" s="22"/>
      <c r="I487" s="24"/>
      <c r="J487" s="25"/>
      <c r="K487" s="26"/>
      <c r="L487" s="27"/>
      <c r="M487" s="217"/>
      <c r="N487" s="7" t="str">
        <f>IF(ISBLANK(I487),"",IF(COUNTIF(I487,"*bombe*"),(G487-1)*SUMIF('base de donnée JCO '!C$3:C$10,K487,'base de donnée JCO '!D$3:D$10)+SUMIF(entete,L487,'base de donnée JCO '!D$14:D$20),SUMIFS('base de donnée JCO '!I$173:I$1080,'base de donnée JCO '!F$173:F$1080,I487,'base de donnée JCO '!G$173:G$1080,J487)))</f>
        <v/>
      </c>
      <c r="O487" s="7" t="str">
        <f t="shared" si="12"/>
        <v/>
      </c>
      <c r="P487" s="217"/>
      <c r="Q487" s="23"/>
      <c r="R487" s="23"/>
      <c r="S487" s="23"/>
      <c r="T487" s="23"/>
      <c r="U487" s="23"/>
    </row>
    <row r="488" spans="1:21">
      <c r="A488" s="18"/>
      <c r="B488" s="19"/>
      <c r="C488" s="20"/>
      <c r="D488" s="21"/>
      <c r="E488" s="22"/>
      <c r="F488" s="23"/>
      <c r="G488" s="23"/>
      <c r="H488" s="22"/>
      <c r="I488" s="24"/>
      <c r="J488" s="25"/>
      <c r="K488" s="26"/>
      <c r="L488" s="27"/>
      <c r="M488" s="217"/>
      <c r="N488" s="7" t="str">
        <f>IF(ISBLANK(I488),"",IF(COUNTIF(I488,"*bombe*"),(G488-1)*SUMIF('base de donnée JCO '!C$3:C$10,K488,'base de donnée JCO '!D$3:D$10)+SUMIF(entete,L488,'base de donnée JCO '!D$14:D$20),SUMIFS('base de donnée JCO '!I$173:I$1080,'base de donnée JCO '!F$173:F$1080,I488,'base de donnée JCO '!G$173:G$1080,J488)))</f>
        <v/>
      </c>
      <c r="O488" s="7" t="str">
        <f t="shared" si="12"/>
        <v/>
      </c>
      <c r="P488" s="217"/>
      <c r="Q488" s="23"/>
      <c r="R488" s="23"/>
      <c r="S488" s="23"/>
      <c r="T488" s="23"/>
      <c r="U488" s="23"/>
    </row>
    <row r="489" spans="1:21">
      <c r="A489" s="18"/>
      <c r="B489" s="19"/>
      <c r="C489" s="20"/>
      <c r="D489" s="21"/>
      <c r="E489" s="22"/>
      <c r="F489" s="23"/>
      <c r="G489" s="23"/>
      <c r="H489" s="22"/>
      <c r="I489" s="24"/>
      <c r="J489" s="25"/>
      <c r="K489" s="26"/>
      <c r="L489" s="27"/>
      <c r="M489" s="217"/>
      <c r="N489" s="7" t="str">
        <f>IF(ISBLANK(I489),"",IF(COUNTIF(I489,"*bombe*"),(G489-1)*SUMIF('base de donnée JCO '!C$3:C$10,K489,'base de donnée JCO '!D$3:D$10)+SUMIF(entete,L489,'base de donnée JCO '!D$14:D$20),SUMIFS('base de donnée JCO '!I$173:I$1080,'base de donnée JCO '!F$173:F$1080,I489,'base de donnée JCO '!G$173:G$1080,J489)))</f>
        <v/>
      </c>
      <c r="O489" s="7" t="str">
        <f t="shared" si="12"/>
        <v/>
      </c>
      <c r="P489" s="217"/>
      <c r="Q489" s="23"/>
      <c r="R489" s="23"/>
      <c r="S489" s="23"/>
      <c r="T489" s="23"/>
      <c r="U489" s="23"/>
    </row>
    <row r="490" spans="1:21">
      <c r="A490" s="18"/>
      <c r="B490" s="19"/>
      <c r="C490" s="20"/>
      <c r="D490" s="21"/>
      <c r="E490" s="22"/>
      <c r="F490" s="23"/>
      <c r="G490" s="23"/>
      <c r="H490" s="22"/>
      <c r="I490" s="24"/>
      <c r="J490" s="25"/>
      <c r="K490" s="26"/>
      <c r="L490" s="27"/>
      <c r="M490" s="217"/>
      <c r="N490" s="7" t="str">
        <f>IF(ISBLANK(I490),"",IF(COUNTIF(I490,"*bombe*"),(G490-1)*SUMIF('base de donnée JCO '!C$3:C$10,K490,'base de donnée JCO '!D$3:D$10)+SUMIF(entete,L490,'base de donnée JCO '!D$14:D$20),SUMIFS('base de donnée JCO '!I$173:I$1080,'base de donnée JCO '!F$173:F$1080,I490,'base de donnée JCO '!G$173:G$1080,J490)))</f>
        <v/>
      </c>
      <c r="O490" s="7" t="str">
        <f t="shared" si="12"/>
        <v/>
      </c>
      <c r="P490" s="217"/>
      <c r="Q490" s="23"/>
      <c r="R490" s="23"/>
      <c r="S490" s="23"/>
      <c r="T490" s="23"/>
      <c r="U490" s="23"/>
    </row>
    <row r="491" spans="1:21">
      <c r="A491" s="18"/>
      <c r="B491" s="19"/>
      <c r="C491" s="20"/>
      <c r="D491" s="21"/>
      <c r="E491" s="22"/>
      <c r="F491" s="23"/>
      <c r="G491" s="23"/>
      <c r="H491" s="22"/>
      <c r="I491" s="24"/>
      <c r="J491" s="25"/>
      <c r="K491" s="26"/>
      <c r="L491" s="27"/>
      <c r="M491" s="217"/>
      <c r="N491" s="7" t="str">
        <f>IF(ISBLANK(I491),"",IF(COUNTIF(I491,"*bombe*"),(G491-1)*SUMIF('base de donnée JCO '!C$3:C$10,K491,'base de donnée JCO '!D$3:D$10)+SUMIF(entete,L491,'base de donnée JCO '!D$14:D$20),SUMIFS('base de donnée JCO '!I$173:I$1080,'base de donnée JCO '!F$173:F$1080,I491,'base de donnée JCO '!G$173:G$1080,J491)))</f>
        <v/>
      </c>
      <c r="O491" s="7" t="str">
        <f t="shared" ref="O491:O554" si="13">IF(ISBLANK(I491),"",IF(ISBLANK(D491),D490+N491,D491+N491))</f>
        <v/>
      </c>
      <c r="P491" s="217"/>
      <c r="Q491" s="23"/>
      <c r="R491" s="23"/>
      <c r="S491" s="23"/>
      <c r="T491" s="23"/>
      <c r="U491" s="23"/>
    </row>
    <row r="492" spans="1:21">
      <c r="A492" s="18"/>
      <c r="B492" s="19"/>
      <c r="C492" s="20"/>
      <c r="D492" s="21"/>
      <c r="E492" s="22"/>
      <c r="F492" s="23"/>
      <c r="G492" s="23"/>
      <c r="H492" s="22"/>
      <c r="I492" s="24"/>
      <c r="J492" s="25"/>
      <c r="K492" s="26"/>
      <c r="L492" s="27"/>
      <c r="M492" s="217"/>
      <c r="N492" s="7" t="str">
        <f>IF(ISBLANK(I492),"",IF(COUNTIF(I492,"*bombe*"),(G492-1)*SUMIF('base de donnée JCO '!C$3:C$10,K492,'base de donnée JCO '!D$3:D$10)+SUMIF(entete,L492,'base de donnée JCO '!D$14:D$20),SUMIFS('base de donnée JCO '!I$173:I$1080,'base de donnée JCO '!F$173:F$1080,I492,'base de donnée JCO '!G$173:G$1080,J492)))</f>
        <v/>
      </c>
      <c r="O492" s="7" t="str">
        <f t="shared" si="13"/>
        <v/>
      </c>
      <c r="P492" s="217"/>
      <c r="Q492" s="23"/>
      <c r="R492" s="23"/>
      <c r="S492" s="23"/>
      <c r="T492" s="23"/>
      <c r="U492" s="23"/>
    </row>
    <row r="493" spans="1:21">
      <c r="A493" s="18"/>
      <c r="B493" s="19"/>
      <c r="C493" s="20"/>
      <c r="D493" s="21"/>
      <c r="E493" s="22"/>
      <c r="F493" s="23"/>
      <c r="G493" s="23"/>
      <c r="H493" s="22"/>
      <c r="I493" s="24"/>
      <c r="J493" s="25"/>
      <c r="K493" s="26"/>
      <c r="L493" s="27"/>
      <c r="M493" s="217"/>
      <c r="N493" s="7" t="str">
        <f>IF(ISBLANK(I493),"",IF(COUNTIF(I493,"*bombe*"),(G493-1)*SUMIF('base de donnée JCO '!C$3:C$10,K493,'base de donnée JCO '!D$3:D$10)+SUMIF(entete,L493,'base de donnée JCO '!D$14:D$20),SUMIFS('base de donnée JCO '!I$173:I$1080,'base de donnée JCO '!F$173:F$1080,I493,'base de donnée JCO '!G$173:G$1080,J493)))</f>
        <v/>
      </c>
      <c r="O493" s="7" t="str">
        <f t="shared" si="13"/>
        <v/>
      </c>
      <c r="P493" s="217"/>
      <c r="Q493" s="23"/>
      <c r="R493" s="23"/>
      <c r="S493" s="23"/>
      <c r="T493" s="23"/>
      <c r="U493" s="23"/>
    </row>
    <row r="494" spans="1:21">
      <c r="A494" s="18"/>
      <c r="B494" s="19"/>
      <c r="C494" s="20"/>
      <c r="D494" s="21"/>
      <c r="E494" s="22"/>
      <c r="F494" s="23"/>
      <c r="G494" s="23"/>
      <c r="H494" s="22"/>
      <c r="I494" s="24"/>
      <c r="J494" s="25"/>
      <c r="K494" s="26"/>
      <c r="L494" s="27"/>
      <c r="M494" s="217"/>
      <c r="N494" s="7" t="str">
        <f>IF(ISBLANK(I494),"",IF(COUNTIF(I494,"*bombe*"),(G494-1)*SUMIF('base de donnée JCO '!C$3:C$10,K494,'base de donnée JCO '!D$3:D$10)+SUMIF(entete,L494,'base de donnée JCO '!D$14:D$20),SUMIFS('base de donnée JCO '!I$173:I$1080,'base de donnée JCO '!F$173:F$1080,I494,'base de donnée JCO '!G$173:G$1080,J494)))</f>
        <v/>
      </c>
      <c r="O494" s="7" t="str">
        <f t="shared" si="13"/>
        <v/>
      </c>
      <c r="P494" s="217"/>
      <c r="Q494" s="23"/>
      <c r="R494" s="23"/>
      <c r="S494" s="23"/>
      <c r="T494" s="23"/>
      <c r="U494" s="23"/>
    </row>
    <row r="495" spans="1:21">
      <c r="A495" s="18"/>
      <c r="B495" s="19"/>
      <c r="C495" s="20"/>
      <c r="D495" s="21"/>
      <c r="E495" s="22"/>
      <c r="F495" s="23"/>
      <c r="G495" s="23"/>
      <c r="H495" s="22"/>
      <c r="I495" s="24"/>
      <c r="J495" s="25"/>
      <c r="K495" s="26"/>
      <c r="L495" s="27"/>
      <c r="M495" s="217"/>
      <c r="N495" s="7" t="str">
        <f>IF(ISBLANK(I495),"",IF(COUNTIF(I495,"*bombe*"),(G495-1)*SUMIF('base de donnée JCO '!C$3:C$10,K495,'base de donnée JCO '!D$3:D$10)+SUMIF(entete,L495,'base de donnée JCO '!D$14:D$20),SUMIFS('base de donnée JCO '!I$173:I$1080,'base de donnée JCO '!F$173:F$1080,I495,'base de donnée JCO '!G$173:G$1080,J495)))</f>
        <v/>
      </c>
      <c r="O495" s="7" t="str">
        <f t="shared" si="13"/>
        <v/>
      </c>
      <c r="P495" s="217"/>
      <c r="Q495" s="23"/>
      <c r="R495" s="23"/>
      <c r="S495" s="23"/>
      <c r="T495" s="23"/>
      <c r="U495" s="23"/>
    </row>
    <row r="496" spans="1:21">
      <c r="A496" s="18"/>
      <c r="B496" s="19"/>
      <c r="C496" s="20"/>
      <c r="D496" s="21"/>
      <c r="E496" s="22"/>
      <c r="F496" s="23"/>
      <c r="G496" s="23"/>
      <c r="H496" s="22"/>
      <c r="I496" s="24"/>
      <c r="J496" s="25"/>
      <c r="K496" s="26"/>
      <c r="L496" s="27"/>
      <c r="M496" s="217"/>
      <c r="N496" s="7" t="str">
        <f>IF(ISBLANK(I496),"",IF(COUNTIF(I496,"*bombe*"),(G496-1)*SUMIF('base de donnée JCO '!C$3:C$10,K496,'base de donnée JCO '!D$3:D$10)+SUMIF(entete,L496,'base de donnée JCO '!D$14:D$20),SUMIFS('base de donnée JCO '!I$173:I$1080,'base de donnée JCO '!F$173:F$1080,I496,'base de donnée JCO '!G$173:G$1080,J496)))</f>
        <v/>
      </c>
      <c r="O496" s="7" t="str">
        <f t="shared" si="13"/>
        <v/>
      </c>
      <c r="P496" s="217"/>
      <c r="Q496" s="23"/>
      <c r="R496" s="23"/>
      <c r="S496" s="23"/>
      <c r="T496" s="23"/>
      <c r="U496" s="23"/>
    </row>
    <row r="497" spans="1:21">
      <c r="A497" s="18"/>
      <c r="B497" s="19"/>
      <c r="C497" s="20"/>
      <c r="D497" s="21"/>
      <c r="E497" s="22"/>
      <c r="F497" s="23"/>
      <c r="G497" s="23"/>
      <c r="H497" s="22"/>
      <c r="I497" s="24"/>
      <c r="J497" s="25"/>
      <c r="K497" s="26"/>
      <c r="L497" s="27"/>
      <c r="M497" s="217"/>
      <c r="N497" s="7" t="str">
        <f>IF(ISBLANK(I497),"",IF(COUNTIF(I497,"*bombe*"),(G497-1)*SUMIF('base de donnée JCO '!C$3:C$10,K497,'base de donnée JCO '!D$3:D$10)+SUMIF(entete,L497,'base de donnée JCO '!D$14:D$20),SUMIFS('base de donnée JCO '!I$173:I$1080,'base de donnée JCO '!F$173:F$1080,I497,'base de donnée JCO '!G$173:G$1080,J497)))</f>
        <v/>
      </c>
      <c r="O497" s="7" t="str">
        <f t="shared" si="13"/>
        <v/>
      </c>
      <c r="P497" s="217"/>
      <c r="Q497" s="23"/>
      <c r="R497" s="23"/>
      <c r="S497" s="23"/>
      <c r="T497" s="23"/>
      <c r="U497" s="23"/>
    </row>
    <row r="498" spans="1:21">
      <c r="A498" s="18"/>
      <c r="B498" s="19"/>
      <c r="C498" s="20"/>
      <c r="D498" s="21"/>
      <c r="E498" s="22"/>
      <c r="F498" s="23"/>
      <c r="G498" s="23"/>
      <c r="H498" s="22"/>
      <c r="I498" s="24"/>
      <c r="J498" s="25"/>
      <c r="K498" s="26"/>
      <c r="L498" s="27"/>
      <c r="M498" s="217"/>
      <c r="N498" s="7" t="str">
        <f>IF(ISBLANK(I498),"",IF(COUNTIF(I498,"*bombe*"),(G498-1)*SUMIF('base de donnée JCO '!C$3:C$10,K498,'base de donnée JCO '!D$3:D$10)+SUMIF(entete,L498,'base de donnée JCO '!D$14:D$20),SUMIFS('base de donnée JCO '!I$173:I$1080,'base de donnée JCO '!F$173:F$1080,I498,'base de donnée JCO '!G$173:G$1080,J498)))</f>
        <v/>
      </c>
      <c r="O498" s="7" t="str">
        <f t="shared" si="13"/>
        <v/>
      </c>
      <c r="P498" s="217"/>
      <c r="Q498" s="23"/>
      <c r="R498" s="23"/>
      <c r="S498" s="23"/>
      <c r="T498" s="23"/>
      <c r="U498" s="23"/>
    </row>
    <row r="499" spans="1:21">
      <c r="A499" s="18"/>
      <c r="B499" s="19"/>
      <c r="C499" s="20"/>
      <c r="D499" s="21"/>
      <c r="E499" s="22"/>
      <c r="F499" s="23"/>
      <c r="G499" s="23"/>
      <c r="H499" s="22"/>
      <c r="I499" s="24"/>
      <c r="J499" s="25"/>
      <c r="K499" s="26"/>
      <c r="L499" s="27"/>
      <c r="M499" s="217"/>
      <c r="N499" s="7" t="str">
        <f>IF(ISBLANK(I499),"",IF(COUNTIF(I499,"*bombe*"),(G499-1)*SUMIF('base de donnée JCO '!C$3:C$10,K499,'base de donnée JCO '!D$3:D$10)+SUMIF(entete,L499,'base de donnée JCO '!D$14:D$20),SUMIFS('base de donnée JCO '!I$173:I$1080,'base de donnée JCO '!F$173:F$1080,I499,'base de donnée JCO '!G$173:G$1080,J499)))</f>
        <v/>
      </c>
      <c r="O499" s="7" t="str">
        <f t="shared" si="13"/>
        <v/>
      </c>
      <c r="P499" s="217"/>
      <c r="Q499" s="23"/>
      <c r="R499" s="23"/>
      <c r="S499" s="23"/>
      <c r="T499" s="23"/>
      <c r="U499" s="23"/>
    </row>
    <row r="500" spans="1:21">
      <c r="A500" s="18"/>
      <c r="B500" s="19"/>
      <c r="C500" s="20"/>
      <c r="D500" s="21"/>
      <c r="E500" s="22"/>
      <c r="F500" s="23"/>
      <c r="G500" s="23"/>
      <c r="H500" s="22"/>
      <c r="I500" s="24"/>
      <c r="J500" s="25"/>
      <c r="K500" s="26"/>
      <c r="L500" s="27"/>
      <c r="M500" s="217"/>
      <c r="N500" s="7" t="str">
        <f>IF(ISBLANK(I500),"",IF(COUNTIF(I500,"*bombe*"),(G500-1)*SUMIF('base de donnée JCO '!C$3:C$10,K500,'base de donnée JCO '!D$3:D$10)+SUMIF(entete,L500,'base de donnée JCO '!D$14:D$20),SUMIFS('base de donnée JCO '!I$173:I$1080,'base de donnée JCO '!F$173:F$1080,I500,'base de donnée JCO '!G$173:G$1080,J500)))</f>
        <v/>
      </c>
      <c r="O500" s="7" t="str">
        <f t="shared" si="13"/>
        <v/>
      </c>
      <c r="P500" s="217"/>
      <c r="Q500" s="23"/>
      <c r="R500" s="23"/>
      <c r="S500" s="23"/>
      <c r="T500" s="23"/>
      <c r="U500" s="23"/>
    </row>
    <row r="501" spans="1:21">
      <c r="A501" s="18"/>
      <c r="B501" s="19"/>
      <c r="C501" s="20"/>
      <c r="D501" s="21"/>
      <c r="E501" s="22"/>
      <c r="F501" s="23"/>
      <c r="G501" s="23"/>
      <c r="H501" s="22"/>
      <c r="I501" s="24"/>
      <c r="J501" s="25"/>
      <c r="K501" s="26"/>
      <c r="L501" s="27"/>
      <c r="M501" s="217"/>
      <c r="N501" s="7" t="str">
        <f>IF(ISBLANK(I501),"",IF(COUNTIF(I501,"*bombe*"),(G501-1)*SUMIF('base de donnée JCO '!C$3:C$10,K501,'base de donnée JCO '!D$3:D$10)+SUMIF(entete,L501,'base de donnée JCO '!D$14:D$20),SUMIFS('base de donnée JCO '!I$173:I$1080,'base de donnée JCO '!F$173:F$1080,I501,'base de donnée JCO '!G$173:G$1080,J501)))</f>
        <v/>
      </c>
      <c r="O501" s="7" t="str">
        <f t="shared" si="13"/>
        <v/>
      </c>
      <c r="P501" s="217"/>
      <c r="Q501" s="23"/>
      <c r="R501" s="23"/>
      <c r="S501" s="23"/>
      <c r="T501" s="23"/>
      <c r="U501" s="23"/>
    </row>
    <row r="502" spans="1:21">
      <c r="A502" s="18"/>
      <c r="B502" s="19"/>
      <c r="C502" s="20"/>
      <c r="D502" s="21"/>
      <c r="E502" s="22"/>
      <c r="F502" s="23"/>
      <c r="G502" s="23"/>
      <c r="H502" s="22"/>
      <c r="I502" s="24"/>
      <c r="J502" s="25"/>
      <c r="K502" s="26"/>
      <c r="L502" s="27"/>
      <c r="M502" s="217"/>
      <c r="N502" s="7" t="str">
        <f>IF(ISBLANK(I502),"",IF(COUNTIF(I502,"*bombe*"),(G502-1)*SUMIF('base de donnée JCO '!C$3:C$10,K502,'base de donnée JCO '!D$3:D$10)+SUMIF(entete,L502,'base de donnée JCO '!D$14:D$20),SUMIFS('base de donnée JCO '!I$173:I$1080,'base de donnée JCO '!F$173:F$1080,I502,'base de donnée JCO '!G$173:G$1080,J502)))</f>
        <v/>
      </c>
      <c r="O502" s="7" t="str">
        <f t="shared" si="13"/>
        <v/>
      </c>
      <c r="P502" s="217"/>
      <c r="Q502" s="23"/>
      <c r="R502" s="23"/>
      <c r="S502" s="23"/>
      <c r="T502" s="23"/>
      <c r="U502" s="23"/>
    </row>
    <row r="503" spans="1:21">
      <c r="A503" s="18"/>
      <c r="B503" s="19"/>
      <c r="C503" s="20"/>
      <c r="D503" s="21"/>
      <c r="E503" s="22"/>
      <c r="F503" s="23"/>
      <c r="G503" s="23"/>
      <c r="H503" s="22"/>
      <c r="I503" s="24"/>
      <c r="J503" s="25"/>
      <c r="K503" s="26"/>
      <c r="L503" s="27"/>
      <c r="M503" s="217"/>
      <c r="N503" s="7" t="str">
        <f>IF(ISBLANK(I503),"",IF(COUNTIF(I503,"*bombe*"),(G503-1)*SUMIF('base de donnée JCO '!C$3:C$10,K503,'base de donnée JCO '!D$3:D$10)+SUMIF(entete,L503,'base de donnée JCO '!D$14:D$20),SUMIFS('base de donnée JCO '!I$173:I$1080,'base de donnée JCO '!F$173:F$1080,I503,'base de donnée JCO '!G$173:G$1080,J503)))</f>
        <v/>
      </c>
      <c r="O503" s="7" t="str">
        <f t="shared" si="13"/>
        <v/>
      </c>
      <c r="P503" s="217"/>
      <c r="Q503" s="23"/>
      <c r="R503" s="23"/>
      <c r="S503" s="23"/>
      <c r="T503" s="23"/>
      <c r="U503" s="23"/>
    </row>
    <row r="504" spans="1:21">
      <c r="A504" s="18"/>
      <c r="B504" s="19"/>
      <c r="C504" s="20"/>
      <c r="D504" s="21"/>
      <c r="E504" s="22"/>
      <c r="F504" s="23"/>
      <c r="G504" s="23"/>
      <c r="H504" s="22"/>
      <c r="I504" s="24"/>
      <c r="J504" s="25"/>
      <c r="K504" s="26"/>
      <c r="L504" s="27"/>
      <c r="M504" s="217"/>
      <c r="N504" s="7" t="str">
        <f>IF(ISBLANK(I504),"",IF(COUNTIF(I504,"*bombe*"),(G504-1)*SUMIF('base de donnée JCO '!C$3:C$10,K504,'base de donnée JCO '!D$3:D$10)+SUMIF(entete,L504,'base de donnée JCO '!D$14:D$20),SUMIFS('base de donnée JCO '!I$173:I$1080,'base de donnée JCO '!F$173:F$1080,I504,'base de donnée JCO '!G$173:G$1080,J504)))</f>
        <v/>
      </c>
      <c r="O504" s="7" t="str">
        <f t="shared" si="13"/>
        <v/>
      </c>
      <c r="P504" s="217"/>
      <c r="Q504" s="23"/>
      <c r="R504" s="23"/>
      <c r="S504" s="23"/>
      <c r="T504" s="23"/>
      <c r="U504" s="23"/>
    </row>
    <row r="505" spans="1:21">
      <c r="A505" s="18"/>
      <c r="B505" s="19"/>
      <c r="C505" s="20"/>
      <c r="D505" s="21"/>
      <c r="E505" s="22"/>
      <c r="F505" s="23"/>
      <c r="G505" s="23"/>
      <c r="H505" s="22"/>
      <c r="I505" s="24"/>
      <c r="J505" s="25"/>
      <c r="K505" s="26"/>
      <c r="L505" s="27"/>
      <c r="M505" s="217"/>
      <c r="N505" s="7" t="str">
        <f>IF(ISBLANK(I505),"",IF(COUNTIF(I505,"*bombe*"),(G505-1)*SUMIF('base de donnée JCO '!C$3:C$10,K505,'base de donnée JCO '!D$3:D$10)+SUMIF(entete,L505,'base de donnée JCO '!D$14:D$20),SUMIFS('base de donnée JCO '!I$173:I$1080,'base de donnée JCO '!F$173:F$1080,I505,'base de donnée JCO '!G$173:G$1080,J505)))</f>
        <v/>
      </c>
      <c r="O505" s="7" t="str">
        <f t="shared" si="13"/>
        <v/>
      </c>
      <c r="P505" s="217"/>
      <c r="Q505" s="23"/>
      <c r="R505" s="23"/>
      <c r="S505" s="23"/>
      <c r="T505" s="23"/>
      <c r="U505" s="23"/>
    </row>
    <row r="506" spans="1:21">
      <c r="A506" s="18"/>
      <c r="B506" s="19"/>
      <c r="C506" s="20"/>
      <c r="D506" s="21"/>
      <c r="E506" s="22"/>
      <c r="F506" s="23"/>
      <c r="G506" s="23"/>
      <c r="H506" s="22"/>
      <c r="I506" s="24"/>
      <c r="J506" s="25"/>
      <c r="K506" s="26"/>
      <c r="L506" s="27"/>
      <c r="M506" s="217"/>
      <c r="N506" s="7" t="str">
        <f>IF(ISBLANK(I506),"",IF(COUNTIF(I506,"*bombe*"),(G506-1)*SUMIF('base de donnée JCO '!C$3:C$10,K506,'base de donnée JCO '!D$3:D$10)+SUMIF(entete,L506,'base de donnée JCO '!D$14:D$20),SUMIFS('base de donnée JCO '!I$173:I$1080,'base de donnée JCO '!F$173:F$1080,I506,'base de donnée JCO '!G$173:G$1080,J506)))</f>
        <v/>
      </c>
      <c r="O506" s="7" t="str">
        <f t="shared" si="13"/>
        <v/>
      </c>
      <c r="P506" s="217"/>
      <c r="Q506" s="23"/>
      <c r="R506" s="23"/>
      <c r="S506" s="23"/>
      <c r="T506" s="23"/>
      <c r="U506" s="23"/>
    </row>
    <row r="507" spans="1:21">
      <c r="A507" s="18"/>
      <c r="B507" s="19"/>
      <c r="C507" s="20"/>
      <c r="D507" s="21"/>
      <c r="E507" s="22"/>
      <c r="F507" s="23"/>
      <c r="G507" s="23"/>
      <c r="H507" s="22"/>
      <c r="I507" s="24"/>
      <c r="J507" s="25"/>
      <c r="K507" s="26"/>
      <c r="L507" s="27"/>
      <c r="M507" s="217"/>
      <c r="N507" s="7" t="str">
        <f>IF(ISBLANK(I507),"",IF(COUNTIF(I507,"*bombe*"),(G507-1)*SUMIF('base de donnée JCO '!C$3:C$10,K507,'base de donnée JCO '!D$3:D$10)+SUMIF(entete,L507,'base de donnée JCO '!D$14:D$20),SUMIFS('base de donnée JCO '!I$173:I$1080,'base de donnée JCO '!F$173:F$1080,I507,'base de donnée JCO '!G$173:G$1080,J507)))</f>
        <v/>
      </c>
      <c r="O507" s="7" t="str">
        <f t="shared" si="13"/>
        <v/>
      </c>
      <c r="P507" s="217"/>
      <c r="Q507" s="23"/>
      <c r="R507" s="23"/>
      <c r="S507" s="23"/>
      <c r="T507" s="23"/>
      <c r="U507" s="23"/>
    </row>
    <row r="508" spans="1:21">
      <c r="A508" s="18"/>
      <c r="B508" s="19"/>
      <c r="C508" s="20"/>
      <c r="D508" s="21"/>
      <c r="E508" s="22"/>
      <c r="F508" s="23"/>
      <c r="G508" s="23"/>
      <c r="H508" s="22"/>
      <c r="I508" s="24"/>
      <c r="J508" s="25"/>
      <c r="K508" s="26"/>
      <c r="L508" s="27"/>
      <c r="M508" s="217"/>
      <c r="N508" s="7" t="str">
        <f>IF(ISBLANK(I508),"",IF(COUNTIF(I508,"*bombe*"),(G508-1)*SUMIF('base de donnée JCO '!C$3:C$10,K508,'base de donnée JCO '!D$3:D$10)+SUMIF(entete,L508,'base de donnée JCO '!D$14:D$20),SUMIFS('base de donnée JCO '!I$173:I$1080,'base de donnée JCO '!F$173:F$1080,I508,'base de donnée JCO '!G$173:G$1080,J508)))</f>
        <v/>
      </c>
      <c r="O508" s="7" t="str">
        <f t="shared" si="13"/>
        <v/>
      </c>
      <c r="P508" s="217"/>
      <c r="Q508" s="23"/>
      <c r="R508" s="23"/>
      <c r="S508" s="23"/>
      <c r="T508" s="23"/>
      <c r="U508" s="23"/>
    </row>
    <row r="509" spans="1:21">
      <c r="A509" s="18"/>
      <c r="B509" s="19"/>
      <c r="C509" s="20"/>
      <c r="D509" s="21"/>
      <c r="E509" s="22"/>
      <c r="F509" s="23"/>
      <c r="G509" s="23"/>
      <c r="H509" s="22"/>
      <c r="I509" s="24"/>
      <c r="J509" s="25"/>
      <c r="K509" s="26"/>
      <c r="L509" s="27"/>
      <c r="M509" s="217"/>
      <c r="N509" s="7" t="str">
        <f>IF(ISBLANK(I509),"",IF(COUNTIF(I509,"*bombe*"),(G509-1)*SUMIF('base de donnée JCO '!C$3:C$10,K509,'base de donnée JCO '!D$3:D$10)+SUMIF(entete,L509,'base de donnée JCO '!D$14:D$20),SUMIFS('base de donnée JCO '!I$173:I$1080,'base de donnée JCO '!F$173:F$1080,I509,'base de donnée JCO '!G$173:G$1080,J509)))</f>
        <v/>
      </c>
      <c r="O509" s="7" t="str">
        <f t="shared" si="13"/>
        <v/>
      </c>
      <c r="P509" s="217"/>
      <c r="Q509" s="23"/>
      <c r="R509" s="23"/>
      <c r="S509" s="23"/>
      <c r="T509" s="23"/>
      <c r="U509" s="23"/>
    </row>
    <row r="510" spans="1:21">
      <c r="A510" s="18"/>
      <c r="B510" s="19"/>
      <c r="C510" s="20"/>
      <c r="D510" s="21"/>
      <c r="E510" s="22"/>
      <c r="F510" s="23"/>
      <c r="G510" s="23"/>
      <c r="H510" s="22"/>
      <c r="I510" s="24"/>
      <c r="J510" s="25"/>
      <c r="K510" s="26"/>
      <c r="L510" s="27"/>
      <c r="M510" s="217"/>
      <c r="N510" s="7" t="str">
        <f>IF(ISBLANK(I510),"",IF(COUNTIF(I510,"*bombe*"),(G510-1)*SUMIF('base de donnée JCO '!C$3:C$10,K510,'base de donnée JCO '!D$3:D$10)+SUMIF(entete,L510,'base de donnée JCO '!D$14:D$20),SUMIFS('base de donnée JCO '!I$173:I$1080,'base de donnée JCO '!F$173:F$1080,I510,'base de donnée JCO '!G$173:G$1080,J510)))</f>
        <v/>
      </c>
      <c r="O510" s="7" t="str">
        <f t="shared" si="13"/>
        <v/>
      </c>
      <c r="P510" s="217"/>
      <c r="Q510" s="23"/>
      <c r="R510" s="23"/>
      <c r="S510" s="23"/>
      <c r="T510" s="23"/>
      <c r="U510" s="23"/>
    </row>
    <row r="511" spans="1:21">
      <c r="A511" s="18"/>
      <c r="B511" s="19"/>
      <c r="C511" s="20"/>
      <c r="D511" s="21"/>
      <c r="E511" s="22"/>
      <c r="F511" s="23"/>
      <c r="G511" s="23"/>
      <c r="H511" s="22"/>
      <c r="I511" s="24"/>
      <c r="J511" s="25"/>
      <c r="K511" s="26"/>
      <c r="L511" s="27"/>
      <c r="M511" s="217"/>
      <c r="N511" s="7" t="str">
        <f>IF(ISBLANK(I511),"",IF(COUNTIF(I511,"*bombe*"),(G511-1)*SUMIF('base de donnée JCO '!C$3:C$10,K511,'base de donnée JCO '!D$3:D$10)+SUMIF(entete,L511,'base de donnée JCO '!D$14:D$20),SUMIFS('base de donnée JCO '!I$173:I$1080,'base de donnée JCO '!F$173:F$1080,I511,'base de donnée JCO '!G$173:G$1080,J511)))</f>
        <v/>
      </c>
      <c r="O511" s="7" t="str">
        <f t="shared" si="13"/>
        <v/>
      </c>
      <c r="P511" s="217"/>
      <c r="Q511" s="23"/>
      <c r="R511" s="23"/>
      <c r="S511" s="23"/>
      <c r="T511" s="23"/>
      <c r="U511" s="23"/>
    </row>
    <row r="512" spans="1:21">
      <c r="A512" s="18"/>
      <c r="B512" s="19"/>
      <c r="C512" s="20"/>
      <c r="D512" s="21"/>
      <c r="E512" s="22"/>
      <c r="F512" s="23"/>
      <c r="G512" s="23"/>
      <c r="H512" s="22"/>
      <c r="I512" s="24"/>
      <c r="J512" s="25"/>
      <c r="K512" s="26"/>
      <c r="L512" s="27"/>
      <c r="M512" s="217"/>
      <c r="N512" s="7" t="str">
        <f>IF(ISBLANK(I512),"",IF(COUNTIF(I512,"*bombe*"),(G512-1)*SUMIF('base de donnée JCO '!C$3:C$10,K512,'base de donnée JCO '!D$3:D$10)+SUMIF(entete,L512,'base de donnée JCO '!D$14:D$20),SUMIFS('base de donnée JCO '!I$173:I$1080,'base de donnée JCO '!F$173:F$1080,I512,'base de donnée JCO '!G$173:G$1080,J512)))</f>
        <v/>
      </c>
      <c r="O512" s="7" t="str">
        <f t="shared" si="13"/>
        <v/>
      </c>
      <c r="P512" s="217"/>
      <c r="Q512" s="23"/>
      <c r="R512" s="23"/>
      <c r="S512" s="23"/>
      <c r="T512" s="23"/>
      <c r="U512" s="23"/>
    </row>
    <row r="513" spans="1:21">
      <c r="A513" s="18"/>
      <c r="B513" s="19"/>
      <c r="C513" s="20"/>
      <c r="D513" s="21"/>
      <c r="E513" s="22"/>
      <c r="F513" s="23"/>
      <c r="G513" s="23"/>
      <c r="H513" s="22"/>
      <c r="I513" s="24"/>
      <c r="J513" s="25"/>
      <c r="K513" s="26"/>
      <c r="L513" s="27"/>
      <c r="M513" s="217"/>
      <c r="N513" s="7" t="str">
        <f>IF(ISBLANK(I513),"",IF(COUNTIF(I513,"*bombe*"),(G513-1)*SUMIF('base de donnée JCO '!C$3:C$10,K513,'base de donnée JCO '!D$3:D$10)+SUMIF(entete,L513,'base de donnée JCO '!D$14:D$20),SUMIFS('base de donnée JCO '!I$173:I$1080,'base de donnée JCO '!F$173:F$1080,I513,'base de donnée JCO '!G$173:G$1080,J513)))</f>
        <v/>
      </c>
      <c r="O513" s="7" t="str">
        <f t="shared" si="13"/>
        <v/>
      </c>
      <c r="P513" s="217"/>
      <c r="Q513" s="23"/>
      <c r="R513" s="23"/>
      <c r="S513" s="23"/>
      <c r="T513" s="23"/>
      <c r="U513" s="23"/>
    </row>
    <row r="514" spans="1:21">
      <c r="A514" s="18"/>
      <c r="B514" s="19"/>
      <c r="C514" s="20"/>
      <c r="D514" s="21"/>
      <c r="E514" s="22"/>
      <c r="F514" s="23"/>
      <c r="G514" s="23"/>
      <c r="H514" s="22"/>
      <c r="I514" s="24"/>
      <c r="J514" s="25"/>
      <c r="K514" s="26"/>
      <c r="L514" s="27"/>
      <c r="M514" s="217"/>
      <c r="N514" s="7" t="str">
        <f>IF(ISBLANK(I514),"",IF(COUNTIF(I514,"*bombe*"),(G514-1)*SUMIF('base de donnée JCO '!C$3:C$10,K514,'base de donnée JCO '!D$3:D$10)+SUMIF(entete,L514,'base de donnée JCO '!D$14:D$20),SUMIFS('base de donnée JCO '!I$173:I$1080,'base de donnée JCO '!F$173:F$1080,I514,'base de donnée JCO '!G$173:G$1080,J514)))</f>
        <v/>
      </c>
      <c r="O514" s="7" t="str">
        <f t="shared" si="13"/>
        <v/>
      </c>
      <c r="P514" s="217"/>
      <c r="Q514" s="23"/>
      <c r="R514" s="23"/>
      <c r="S514" s="23"/>
      <c r="T514" s="23"/>
      <c r="U514" s="23"/>
    </row>
    <row r="515" spans="1:21">
      <c r="A515" s="18"/>
      <c r="B515" s="19"/>
      <c r="C515" s="20"/>
      <c r="D515" s="21"/>
      <c r="E515" s="22"/>
      <c r="F515" s="23"/>
      <c r="G515" s="23"/>
      <c r="H515" s="22"/>
      <c r="I515" s="24"/>
      <c r="J515" s="25"/>
      <c r="K515" s="26"/>
      <c r="L515" s="27"/>
      <c r="M515" s="217"/>
      <c r="N515" s="7" t="str">
        <f>IF(ISBLANK(I515),"",IF(COUNTIF(I515,"*bombe*"),(G515-1)*SUMIF('base de donnée JCO '!C$3:C$10,K515,'base de donnée JCO '!D$3:D$10)+SUMIF(entete,L515,'base de donnée JCO '!D$14:D$20),SUMIFS('base de donnée JCO '!I$173:I$1080,'base de donnée JCO '!F$173:F$1080,I515,'base de donnée JCO '!G$173:G$1080,J515)))</f>
        <v/>
      </c>
      <c r="O515" s="7" t="str">
        <f t="shared" si="13"/>
        <v/>
      </c>
      <c r="P515" s="217"/>
      <c r="Q515" s="23"/>
      <c r="R515" s="23"/>
      <c r="S515" s="23"/>
      <c r="T515" s="23"/>
      <c r="U515" s="23"/>
    </row>
    <row r="516" spans="1:21">
      <c r="A516" s="18"/>
      <c r="B516" s="19"/>
      <c r="C516" s="20"/>
      <c r="D516" s="21"/>
      <c r="E516" s="22"/>
      <c r="F516" s="23"/>
      <c r="G516" s="23"/>
      <c r="H516" s="22"/>
      <c r="I516" s="24"/>
      <c r="J516" s="25"/>
      <c r="K516" s="26"/>
      <c r="L516" s="27"/>
      <c r="M516" s="217"/>
      <c r="N516" s="7" t="str">
        <f>IF(ISBLANK(I516),"",IF(COUNTIF(I516,"*bombe*"),(G516-1)*SUMIF('base de donnée JCO '!C$3:C$10,K516,'base de donnée JCO '!D$3:D$10)+SUMIF(entete,L516,'base de donnée JCO '!D$14:D$20),SUMIFS('base de donnée JCO '!I$173:I$1080,'base de donnée JCO '!F$173:F$1080,I516,'base de donnée JCO '!G$173:G$1080,J516)))</f>
        <v/>
      </c>
      <c r="O516" s="7" t="str">
        <f t="shared" si="13"/>
        <v/>
      </c>
      <c r="P516" s="217"/>
      <c r="Q516" s="23"/>
      <c r="R516" s="23"/>
      <c r="S516" s="23"/>
      <c r="T516" s="23"/>
      <c r="U516" s="23"/>
    </row>
    <row r="517" spans="1:21">
      <c r="A517" s="18"/>
      <c r="B517" s="19"/>
      <c r="C517" s="20"/>
      <c r="D517" s="21"/>
      <c r="E517" s="22"/>
      <c r="F517" s="23"/>
      <c r="G517" s="23"/>
      <c r="H517" s="22"/>
      <c r="I517" s="24"/>
      <c r="J517" s="25"/>
      <c r="K517" s="26"/>
      <c r="L517" s="27"/>
      <c r="M517" s="217"/>
      <c r="N517" s="7" t="str">
        <f>IF(ISBLANK(I517),"",IF(COUNTIF(I517,"*bombe*"),(G517-1)*SUMIF('base de donnée JCO '!C$3:C$10,K517,'base de donnée JCO '!D$3:D$10)+SUMIF(entete,L517,'base de donnée JCO '!D$14:D$20),SUMIFS('base de donnée JCO '!I$173:I$1080,'base de donnée JCO '!F$173:F$1080,I517,'base de donnée JCO '!G$173:G$1080,J517)))</f>
        <v/>
      </c>
      <c r="O517" s="7" t="str">
        <f t="shared" si="13"/>
        <v/>
      </c>
      <c r="P517" s="217"/>
      <c r="Q517" s="23"/>
      <c r="R517" s="23"/>
      <c r="S517" s="23"/>
      <c r="T517" s="23"/>
      <c r="U517" s="23"/>
    </row>
    <row r="518" spans="1:21">
      <c r="A518" s="18"/>
      <c r="B518" s="19"/>
      <c r="C518" s="20"/>
      <c r="D518" s="21"/>
      <c r="E518" s="22"/>
      <c r="F518" s="23"/>
      <c r="G518" s="23"/>
      <c r="H518" s="22"/>
      <c r="I518" s="24"/>
      <c r="J518" s="25"/>
      <c r="K518" s="26"/>
      <c r="L518" s="27"/>
      <c r="M518" s="217"/>
      <c r="N518" s="7" t="str">
        <f>IF(ISBLANK(I518),"",IF(COUNTIF(I518,"*bombe*"),(G518-1)*SUMIF('base de donnée JCO '!C$3:C$10,K518,'base de donnée JCO '!D$3:D$10)+SUMIF(entete,L518,'base de donnée JCO '!D$14:D$20),SUMIFS('base de donnée JCO '!I$173:I$1080,'base de donnée JCO '!F$173:F$1080,I518,'base de donnée JCO '!G$173:G$1080,J518)))</f>
        <v/>
      </c>
      <c r="O518" s="7" t="str">
        <f t="shared" si="13"/>
        <v/>
      </c>
      <c r="P518" s="217"/>
      <c r="Q518" s="23"/>
      <c r="R518" s="23"/>
      <c r="S518" s="23"/>
      <c r="T518" s="23"/>
      <c r="U518" s="23"/>
    </row>
    <row r="519" spans="1:21">
      <c r="A519" s="18"/>
      <c r="B519" s="19"/>
      <c r="C519" s="20"/>
      <c r="D519" s="21"/>
      <c r="E519" s="22"/>
      <c r="F519" s="23"/>
      <c r="G519" s="23"/>
      <c r="H519" s="22"/>
      <c r="I519" s="24"/>
      <c r="J519" s="25"/>
      <c r="K519" s="26"/>
      <c r="L519" s="27"/>
      <c r="M519" s="217"/>
      <c r="N519" s="7" t="str">
        <f>IF(ISBLANK(I519),"",IF(COUNTIF(I519,"*bombe*"),(G519-1)*SUMIF('base de donnée JCO '!C$3:C$10,K519,'base de donnée JCO '!D$3:D$10)+SUMIF(entete,L519,'base de donnée JCO '!D$14:D$20),SUMIFS('base de donnée JCO '!I$173:I$1080,'base de donnée JCO '!F$173:F$1080,I519,'base de donnée JCO '!G$173:G$1080,J519)))</f>
        <v/>
      </c>
      <c r="O519" s="7" t="str">
        <f t="shared" si="13"/>
        <v/>
      </c>
      <c r="P519" s="217"/>
      <c r="Q519" s="23"/>
      <c r="R519" s="23"/>
      <c r="S519" s="23"/>
      <c r="T519" s="23"/>
      <c r="U519" s="23"/>
    </row>
    <row r="520" spans="1:21">
      <c r="A520" s="18"/>
      <c r="B520" s="19"/>
      <c r="C520" s="20"/>
      <c r="D520" s="21"/>
      <c r="E520" s="22"/>
      <c r="F520" s="23"/>
      <c r="G520" s="23"/>
      <c r="H520" s="22"/>
      <c r="I520" s="24"/>
      <c r="J520" s="25"/>
      <c r="K520" s="26"/>
      <c r="L520" s="27"/>
      <c r="M520" s="217"/>
      <c r="N520" s="7" t="str">
        <f>IF(ISBLANK(I520),"",IF(COUNTIF(I520,"*bombe*"),(G520-1)*SUMIF('base de donnée JCO '!C$3:C$10,K520,'base de donnée JCO '!D$3:D$10)+SUMIF(entete,L520,'base de donnée JCO '!D$14:D$20),SUMIFS('base de donnée JCO '!I$173:I$1080,'base de donnée JCO '!F$173:F$1080,I520,'base de donnée JCO '!G$173:G$1080,J520)))</f>
        <v/>
      </c>
      <c r="O520" s="7" t="str">
        <f t="shared" si="13"/>
        <v/>
      </c>
      <c r="P520" s="217"/>
      <c r="Q520" s="23"/>
      <c r="R520" s="23"/>
      <c r="S520" s="23"/>
      <c r="T520" s="23"/>
      <c r="U520" s="23"/>
    </row>
    <row r="521" spans="1:21">
      <c r="A521" s="18"/>
      <c r="B521" s="19"/>
      <c r="C521" s="20"/>
      <c r="D521" s="21"/>
      <c r="E521" s="22"/>
      <c r="F521" s="23"/>
      <c r="G521" s="23"/>
      <c r="H521" s="22"/>
      <c r="I521" s="24"/>
      <c r="J521" s="25"/>
      <c r="K521" s="26"/>
      <c r="L521" s="27"/>
      <c r="M521" s="217"/>
      <c r="N521" s="7" t="str">
        <f>IF(ISBLANK(I521),"",IF(COUNTIF(I521,"*bombe*"),(G521-1)*SUMIF('base de donnée JCO '!C$3:C$10,K521,'base de donnée JCO '!D$3:D$10)+SUMIF(entete,L521,'base de donnée JCO '!D$14:D$20),SUMIFS('base de donnée JCO '!I$173:I$1080,'base de donnée JCO '!F$173:F$1080,I521,'base de donnée JCO '!G$173:G$1080,J521)))</f>
        <v/>
      </c>
      <c r="O521" s="7" t="str">
        <f t="shared" si="13"/>
        <v/>
      </c>
      <c r="P521" s="217"/>
      <c r="Q521" s="23"/>
      <c r="R521" s="23"/>
      <c r="S521" s="23"/>
      <c r="T521" s="23"/>
      <c r="U521" s="23"/>
    </row>
    <row r="522" spans="1:21">
      <c r="A522" s="18"/>
      <c r="B522" s="19"/>
      <c r="C522" s="20"/>
      <c r="D522" s="21"/>
      <c r="E522" s="22"/>
      <c r="F522" s="23"/>
      <c r="G522" s="23"/>
      <c r="H522" s="22"/>
      <c r="I522" s="24"/>
      <c r="J522" s="25"/>
      <c r="K522" s="26"/>
      <c r="L522" s="27"/>
      <c r="M522" s="217"/>
      <c r="N522" s="7" t="str">
        <f>IF(ISBLANK(I522),"",IF(COUNTIF(I522,"*bombe*"),(G522-1)*SUMIF('base de donnée JCO '!C$3:C$10,K522,'base de donnée JCO '!D$3:D$10)+SUMIF(entete,L522,'base de donnée JCO '!D$14:D$20),SUMIFS('base de donnée JCO '!I$173:I$1080,'base de donnée JCO '!F$173:F$1080,I522,'base de donnée JCO '!G$173:G$1080,J522)))</f>
        <v/>
      </c>
      <c r="O522" s="7" t="str">
        <f t="shared" si="13"/>
        <v/>
      </c>
      <c r="P522" s="217"/>
      <c r="Q522" s="23"/>
      <c r="R522" s="23"/>
      <c r="S522" s="23"/>
      <c r="T522" s="23"/>
      <c r="U522" s="23"/>
    </row>
    <row r="523" spans="1:21">
      <c r="A523" s="18"/>
      <c r="B523" s="19"/>
      <c r="C523" s="20"/>
      <c r="D523" s="21"/>
      <c r="E523" s="22"/>
      <c r="F523" s="23"/>
      <c r="G523" s="23"/>
      <c r="H523" s="22"/>
      <c r="I523" s="24"/>
      <c r="J523" s="25"/>
      <c r="K523" s="26"/>
      <c r="L523" s="27"/>
      <c r="M523" s="217"/>
      <c r="N523" s="7" t="str">
        <f>IF(ISBLANK(I523),"",IF(COUNTIF(I523,"*bombe*"),(G523-1)*SUMIF('base de donnée JCO '!C$3:C$10,K523,'base de donnée JCO '!D$3:D$10)+SUMIF(entete,L523,'base de donnée JCO '!D$14:D$20),SUMIFS('base de donnée JCO '!I$173:I$1080,'base de donnée JCO '!F$173:F$1080,I523,'base de donnée JCO '!G$173:G$1080,J523)))</f>
        <v/>
      </c>
      <c r="O523" s="7" t="str">
        <f t="shared" si="13"/>
        <v/>
      </c>
      <c r="P523" s="217"/>
      <c r="Q523" s="23"/>
      <c r="R523" s="23"/>
      <c r="S523" s="23"/>
      <c r="T523" s="23"/>
      <c r="U523" s="23"/>
    </row>
    <row r="524" spans="1:21">
      <c r="A524" s="18"/>
      <c r="B524" s="19"/>
      <c r="C524" s="20"/>
      <c r="D524" s="21"/>
      <c r="E524" s="22"/>
      <c r="F524" s="23"/>
      <c r="G524" s="23"/>
      <c r="H524" s="22"/>
      <c r="I524" s="24"/>
      <c r="J524" s="25"/>
      <c r="K524" s="26"/>
      <c r="L524" s="27"/>
      <c r="M524" s="217"/>
      <c r="N524" s="7" t="str">
        <f>IF(ISBLANK(I524),"",IF(COUNTIF(I524,"*bombe*"),(G524-1)*SUMIF('base de donnée JCO '!C$3:C$10,K524,'base de donnée JCO '!D$3:D$10)+SUMIF(entete,L524,'base de donnée JCO '!D$14:D$20),SUMIFS('base de donnée JCO '!I$173:I$1080,'base de donnée JCO '!F$173:F$1080,I524,'base de donnée JCO '!G$173:G$1080,J524)))</f>
        <v/>
      </c>
      <c r="O524" s="7" t="str">
        <f t="shared" si="13"/>
        <v/>
      </c>
      <c r="P524" s="217"/>
      <c r="Q524" s="23"/>
      <c r="R524" s="23"/>
      <c r="S524" s="23"/>
      <c r="T524" s="23"/>
      <c r="U524" s="23"/>
    </row>
    <row r="525" spans="1:21">
      <c r="A525" s="18"/>
      <c r="B525" s="19"/>
      <c r="C525" s="20"/>
      <c r="D525" s="21"/>
      <c r="E525" s="22"/>
      <c r="F525" s="23"/>
      <c r="G525" s="23"/>
      <c r="H525" s="22"/>
      <c r="I525" s="24"/>
      <c r="J525" s="25"/>
      <c r="K525" s="26"/>
      <c r="L525" s="27"/>
      <c r="M525" s="217"/>
      <c r="N525" s="7" t="str">
        <f>IF(ISBLANK(I525),"",IF(COUNTIF(I525,"*bombe*"),(G525-1)*SUMIF('base de donnée JCO '!C$3:C$10,K525,'base de donnée JCO '!D$3:D$10)+SUMIF(entete,L525,'base de donnée JCO '!D$14:D$20),SUMIFS('base de donnée JCO '!I$173:I$1080,'base de donnée JCO '!F$173:F$1080,I525,'base de donnée JCO '!G$173:G$1080,J525)))</f>
        <v/>
      </c>
      <c r="O525" s="7" t="str">
        <f t="shared" si="13"/>
        <v/>
      </c>
      <c r="P525" s="217"/>
      <c r="Q525" s="23"/>
      <c r="R525" s="23"/>
      <c r="S525" s="23"/>
      <c r="T525" s="23"/>
      <c r="U525" s="23"/>
    </row>
    <row r="526" spans="1:21">
      <c r="A526" s="18"/>
      <c r="B526" s="19"/>
      <c r="C526" s="20"/>
      <c r="D526" s="21"/>
      <c r="E526" s="22"/>
      <c r="F526" s="23"/>
      <c r="G526" s="23"/>
      <c r="H526" s="22"/>
      <c r="I526" s="24"/>
      <c r="J526" s="25"/>
      <c r="K526" s="26"/>
      <c r="L526" s="27"/>
      <c r="M526" s="217"/>
      <c r="N526" s="7" t="str">
        <f>IF(ISBLANK(I526),"",IF(COUNTIF(I526,"*bombe*"),(G526-1)*SUMIF('base de donnée JCO '!C$3:C$10,K526,'base de donnée JCO '!D$3:D$10)+SUMIF(entete,L526,'base de donnée JCO '!D$14:D$20),SUMIFS('base de donnée JCO '!I$173:I$1080,'base de donnée JCO '!F$173:F$1080,I526,'base de donnée JCO '!G$173:G$1080,J526)))</f>
        <v/>
      </c>
      <c r="O526" s="7" t="str">
        <f t="shared" si="13"/>
        <v/>
      </c>
      <c r="P526" s="217"/>
      <c r="Q526" s="23"/>
      <c r="R526" s="23"/>
      <c r="S526" s="23"/>
      <c r="T526" s="23"/>
      <c r="U526" s="23"/>
    </row>
    <row r="527" spans="1:21">
      <c r="A527" s="18"/>
      <c r="B527" s="19"/>
      <c r="C527" s="20"/>
      <c r="D527" s="21"/>
      <c r="E527" s="22"/>
      <c r="F527" s="23"/>
      <c r="G527" s="23"/>
      <c r="H527" s="22"/>
      <c r="I527" s="24"/>
      <c r="J527" s="25"/>
      <c r="K527" s="26"/>
      <c r="L527" s="27"/>
      <c r="M527" s="217"/>
      <c r="N527" s="7" t="str">
        <f>IF(ISBLANK(I527),"",IF(COUNTIF(I527,"*bombe*"),(G527-1)*SUMIF('base de donnée JCO '!C$3:C$10,K527,'base de donnée JCO '!D$3:D$10)+SUMIF(entete,L527,'base de donnée JCO '!D$14:D$20),SUMIFS('base de donnée JCO '!I$173:I$1080,'base de donnée JCO '!F$173:F$1080,I527,'base de donnée JCO '!G$173:G$1080,J527)))</f>
        <v/>
      </c>
      <c r="O527" s="7" t="str">
        <f t="shared" si="13"/>
        <v/>
      </c>
      <c r="P527" s="217"/>
      <c r="Q527" s="23"/>
      <c r="R527" s="23"/>
      <c r="S527" s="23"/>
      <c r="T527" s="23"/>
      <c r="U527" s="23"/>
    </row>
    <row r="528" spans="1:21">
      <c r="A528" s="18"/>
      <c r="B528" s="19"/>
      <c r="C528" s="20"/>
      <c r="D528" s="21"/>
      <c r="E528" s="22"/>
      <c r="F528" s="23"/>
      <c r="G528" s="23"/>
      <c r="H528" s="22"/>
      <c r="I528" s="24"/>
      <c r="J528" s="25"/>
      <c r="K528" s="26"/>
      <c r="L528" s="27"/>
      <c r="M528" s="217"/>
      <c r="N528" s="7" t="str">
        <f>IF(ISBLANK(I528),"",IF(COUNTIF(I528,"*bombe*"),(G528-1)*SUMIF('base de donnée JCO '!C$3:C$10,K528,'base de donnée JCO '!D$3:D$10)+SUMIF(entete,L528,'base de donnée JCO '!D$14:D$20),SUMIFS('base de donnée JCO '!I$173:I$1080,'base de donnée JCO '!F$173:F$1080,I528,'base de donnée JCO '!G$173:G$1080,J528)))</f>
        <v/>
      </c>
      <c r="O528" s="7" t="str">
        <f t="shared" si="13"/>
        <v/>
      </c>
      <c r="P528" s="217"/>
      <c r="Q528" s="23"/>
      <c r="R528" s="23"/>
      <c r="S528" s="23"/>
      <c r="T528" s="23"/>
      <c r="U528" s="23"/>
    </row>
    <row r="529" spans="1:21">
      <c r="A529" s="18"/>
      <c r="B529" s="19"/>
      <c r="C529" s="20"/>
      <c r="D529" s="21"/>
      <c r="E529" s="22"/>
      <c r="F529" s="23"/>
      <c r="G529" s="23"/>
      <c r="H529" s="22"/>
      <c r="I529" s="24"/>
      <c r="J529" s="25"/>
      <c r="K529" s="26"/>
      <c r="L529" s="27"/>
      <c r="M529" s="217"/>
      <c r="N529" s="7" t="str">
        <f>IF(ISBLANK(I529),"",IF(COUNTIF(I529,"*bombe*"),(G529-1)*SUMIF('base de donnée JCO '!C$3:C$10,K529,'base de donnée JCO '!D$3:D$10)+SUMIF(entete,L529,'base de donnée JCO '!D$14:D$20),SUMIFS('base de donnée JCO '!I$173:I$1080,'base de donnée JCO '!F$173:F$1080,I529,'base de donnée JCO '!G$173:G$1080,J529)))</f>
        <v/>
      </c>
      <c r="O529" s="7" t="str">
        <f t="shared" si="13"/>
        <v/>
      </c>
      <c r="P529" s="217"/>
      <c r="Q529" s="23"/>
      <c r="R529" s="23"/>
      <c r="S529" s="23"/>
      <c r="T529" s="23"/>
      <c r="U529" s="23"/>
    </row>
    <row r="530" spans="1:21">
      <c r="A530" s="18"/>
      <c r="B530" s="19"/>
      <c r="C530" s="20"/>
      <c r="D530" s="21"/>
      <c r="E530" s="22"/>
      <c r="F530" s="23"/>
      <c r="G530" s="23"/>
      <c r="H530" s="22"/>
      <c r="I530" s="24"/>
      <c r="J530" s="25"/>
      <c r="K530" s="26"/>
      <c r="L530" s="27"/>
      <c r="M530" s="217"/>
      <c r="N530" s="7" t="str">
        <f>IF(ISBLANK(I530),"",IF(COUNTIF(I530,"*bombe*"),(G530-1)*SUMIF('base de donnée JCO '!C$3:C$10,K530,'base de donnée JCO '!D$3:D$10)+SUMIF(entete,L530,'base de donnée JCO '!D$14:D$20),SUMIFS('base de donnée JCO '!I$173:I$1080,'base de donnée JCO '!F$173:F$1080,I530,'base de donnée JCO '!G$173:G$1080,J530)))</f>
        <v/>
      </c>
      <c r="O530" s="7" t="str">
        <f t="shared" si="13"/>
        <v/>
      </c>
      <c r="P530" s="217"/>
      <c r="Q530" s="23"/>
      <c r="R530" s="23"/>
      <c r="S530" s="23"/>
      <c r="T530" s="23"/>
      <c r="U530" s="23"/>
    </row>
    <row r="531" spans="1:21">
      <c r="A531" s="18"/>
      <c r="B531" s="19"/>
      <c r="C531" s="20"/>
      <c r="D531" s="21"/>
      <c r="E531" s="22"/>
      <c r="F531" s="23"/>
      <c r="G531" s="23"/>
      <c r="H531" s="22"/>
      <c r="I531" s="24"/>
      <c r="J531" s="25"/>
      <c r="K531" s="26"/>
      <c r="L531" s="27"/>
      <c r="M531" s="217"/>
      <c r="N531" s="7" t="str">
        <f>IF(ISBLANK(I531),"",IF(COUNTIF(I531,"*bombe*"),(G531-1)*SUMIF('base de donnée JCO '!C$3:C$10,K531,'base de donnée JCO '!D$3:D$10)+SUMIF(entete,L531,'base de donnée JCO '!D$14:D$20),SUMIFS('base de donnée JCO '!I$173:I$1080,'base de donnée JCO '!F$173:F$1080,I531,'base de donnée JCO '!G$173:G$1080,J531)))</f>
        <v/>
      </c>
      <c r="O531" s="7" t="str">
        <f t="shared" si="13"/>
        <v/>
      </c>
      <c r="P531" s="217"/>
      <c r="Q531" s="23"/>
      <c r="R531" s="23"/>
      <c r="S531" s="23"/>
      <c r="T531" s="23"/>
      <c r="U531" s="23"/>
    </row>
    <row r="532" spans="1:21">
      <c r="A532" s="18"/>
      <c r="B532" s="19"/>
      <c r="C532" s="20"/>
      <c r="D532" s="21"/>
      <c r="E532" s="22"/>
      <c r="F532" s="23"/>
      <c r="G532" s="23"/>
      <c r="H532" s="22"/>
      <c r="I532" s="24"/>
      <c r="J532" s="25"/>
      <c r="K532" s="26"/>
      <c r="L532" s="27"/>
      <c r="M532" s="217"/>
      <c r="N532" s="7" t="str">
        <f>IF(ISBLANK(I532),"",IF(COUNTIF(I532,"*bombe*"),(G532-1)*SUMIF('base de donnée JCO '!C$3:C$10,K532,'base de donnée JCO '!D$3:D$10)+SUMIF(entete,L532,'base de donnée JCO '!D$14:D$20),SUMIFS('base de donnée JCO '!I$173:I$1080,'base de donnée JCO '!F$173:F$1080,I532,'base de donnée JCO '!G$173:G$1080,J532)))</f>
        <v/>
      </c>
      <c r="O532" s="7" t="str">
        <f t="shared" si="13"/>
        <v/>
      </c>
      <c r="P532" s="217"/>
      <c r="Q532" s="23"/>
      <c r="R532" s="23"/>
      <c r="S532" s="23"/>
      <c r="T532" s="23"/>
      <c r="U532" s="23"/>
    </row>
    <row r="533" spans="1:21">
      <c r="A533" s="18"/>
      <c r="B533" s="19"/>
      <c r="C533" s="20"/>
      <c r="D533" s="21"/>
      <c r="E533" s="22"/>
      <c r="F533" s="23"/>
      <c r="G533" s="23"/>
      <c r="H533" s="22"/>
      <c r="I533" s="24"/>
      <c r="J533" s="25"/>
      <c r="K533" s="26"/>
      <c r="L533" s="27"/>
      <c r="M533" s="217"/>
      <c r="N533" s="7" t="str">
        <f>IF(ISBLANK(I533),"",IF(COUNTIF(I533,"*bombe*"),(G533-1)*SUMIF('base de donnée JCO '!C$3:C$10,K533,'base de donnée JCO '!D$3:D$10)+SUMIF(entete,L533,'base de donnée JCO '!D$14:D$20),SUMIFS('base de donnée JCO '!I$173:I$1080,'base de donnée JCO '!F$173:F$1080,I533,'base de donnée JCO '!G$173:G$1080,J533)))</f>
        <v/>
      </c>
      <c r="O533" s="7" t="str">
        <f t="shared" si="13"/>
        <v/>
      </c>
      <c r="P533" s="217"/>
      <c r="Q533" s="23"/>
      <c r="R533" s="23"/>
      <c r="S533" s="23"/>
      <c r="T533" s="23"/>
      <c r="U533" s="23"/>
    </row>
    <row r="534" spans="1:21">
      <c r="A534" s="18"/>
      <c r="B534" s="19"/>
      <c r="C534" s="20"/>
      <c r="D534" s="21"/>
      <c r="E534" s="22"/>
      <c r="F534" s="23"/>
      <c r="G534" s="23"/>
      <c r="H534" s="22"/>
      <c r="I534" s="24"/>
      <c r="J534" s="25"/>
      <c r="K534" s="26"/>
      <c r="L534" s="27"/>
      <c r="M534" s="217"/>
      <c r="N534" s="7" t="str">
        <f>IF(ISBLANK(I534),"",IF(COUNTIF(I534,"*bombe*"),(G534-1)*SUMIF('base de donnée JCO '!C$3:C$10,K534,'base de donnée JCO '!D$3:D$10)+SUMIF(entete,L534,'base de donnée JCO '!D$14:D$20),SUMIFS('base de donnée JCO '!I$173:I$1080,'base de donnée JCO '!F$173:F$1080,I534,'base de donnée JCO '!G$173:G$1080,J534)))</f>
        <v/>
      </c>
      <c r="O534" s="7" t="str">
        <f t="shared" si="13"/>
        <v/>
      </c>
      <c r="P534" s="217"/>
      <c r="Q534" s="23"/>
      <c r="R534" s="23"/>
      <c r="S534" s="23"/>
      <c r="T534" s="23"/>
      <c r="U534" s="23"/>
    </row>
    <row r="535" spans="1:21">
      <c r="A535" s="18"/>
      <c r="B535" s="19"/>
      <c r="C535" s="20"/>
      <c r="D535" s="21"/>
      <c r="E535" s="22"/>
      <c r="F535" s="23"/>
      <c r="G535" s="23"/>
      <c r="H535" s="22"/>
      <c r="I535" s="24"/>
      <c r="J535" s="25"/>
      <c r="K535" s="26"/>
      <c r="L535" s="27"/>
      <c r="M535" s="217"/>
      <c r="N535" s="7" t="str">
        <f>IF(ISBLANK(I535),"",IF(COUNTIF(I535,"*bombe*"),(G535-1)*SUMIF('base de donnée JCO '!C$3:C$10,K535,'base de donnée JCO '!D$3:D$10)+SUMIF(entete,L535,'base de donnée JCO '!D$14:D$20),SUMIFS('base de donnée JCO '!I$173:I$1080,'base de donnée JCO '!F$173:F$1080,I535,'base de donnée JCO '!G$173:G$1080,J535)))</f>
        <v/>
      </c>
      <c r="O535" s="7" t="str">
        <f t="shared" si="13"/>
        <v/>
      </c>
      <c r="P535" s="217"/>
      <c r="Q535" s="23"/>
      <c r="R535" s="23"/>
      <c r="S535" s="23"/>
      <c r="T535" s="23"/>
      <c r="U535" s="23"/>
    </row>
    <row r="536" spans="1:21">
      <c r="A536" s="18"/>
      <c r="B536" s="19"/>
      <c r="C536" s="20"/>
      <c r="D536" s="21"/>
      <c r="E536" s="22"/>
      <c r="F536" s="23"/>
      <c r="G536" s="23"/>
      <c r="H536" s="22"/>
      <c r="I536" s="24"/>
      <c r="J536" s="25"/>
      <c r="K536" s="26"/>
      <c r="L536" s="27"/>
      <c r="M536" s="217"/>
      <c r="N536" s="7" t="str">
        <f>IF(ISBLANK(I536),"",IF(COUNTIF(I536,"*bombe*"),(G536-1)*SUMIF('base de donnée JCO '!C$3:C$10,K536,'base de donnée JCO '!D$3:D$10)+SUMIF(entete,L536,'base de donnée JCO '!D$14:D$20),SUMIFS('base de donnée JCO '!I$173:I$1080,'base de donnée JCO '!F$173:F$1080,I536,'base de donnée JCO '!G$173:G$1080,J536)))</f>
        <v/>
      </c>
      <c r="O536" s="7" t="str">
        <f t="shared" si="13"/>
        <v/>
      </c>
      <c r="P536" s="217"/>
      <c r="Q536" s="23"/>
      <c r="R536" s="23"/>
      <c r="S536" s="23"/>
      <c r="T536" s="23"/>
      <c r="U536" s="23"/>
    </row>
    <row r="537" spans="1:21">
      <c r="A537" s="18"/>
      <c r="B537" s="19"/>
      <c r="C537" s="20"/>
      <c r="D537" s="21"/>
      <c r="E537" s="22"/>
      <c r="F537" s="23"/>
      <c r="G537" s="23"/>
      <c r="H537" s="22"/>
      <c r="I537" s="24"/>
      <c r="J537" s="25"/>
      <c r="K537" s="26"/>
      <c r="L537" s="27"/>
      <c r="M537" s="217"/>
      <c r="N537" s="7" t="str">
        <f>IF(ISBLANK(I537),"",IF(COUNTIF(I537,"*bombe*"),(G537-1)*SUMIF('base de donnée JCO '!C$3:C$10,K537,'base de donnée JCO '!D$3:D$10)+SUMIF(entete,L537,'base de donnée JCO '!D$14:D$20),SUMIFS('base de donnée JCO '!I$173:I$1080,'base de donnée JCO '!F$173:F$1080,I537,'base de donnée JCO '!G$173:G$1080,J537)))</f>
        <v/>
      </c>
      <c r="O537" s="7" t="str">
        <f t="shared" si="13"/>
        <v/>
      </c>
      <c r="P537" s="217"/>
      <c r="Q537" s="23"/>
      <c r="R537" s="23"/>
      <c r="S537" s="23"/>
      <c r="T537" s="23"/>
      <c r="U537" s="23"/>
    </row>
    <row r="538" spans="1:21">
      <c r="A538" s="18"/>
      <c r="B538" s="19"/>
      <c r="C538" s="20"/>
      <c r="D538" s="21"/>
      <c r="E538" s="22"/>
      <c r="F538" s="23"/>
      <c r="G538" s="23"/>
      <c r="H538" s="22"/>
      <c r="I538" s="24"/>
      <c r="J538" s="25"/>
      <c r="K538" s="26"/>
      <c r="L538" s="27"/>
      <c r="M538" s="217"/>
      <c r="N538" s="7" t="str">
        <f>IF(ISBLANK(I538),"",IF(COUNTIF(I538,"*bombe*"),(G538-1)*SUMIF('base de donnée JCO '!C$3:C$10,K538,'base de donnée JCO '!D$3:D$10)+SUMIF(entete,L538,'base de donnée JCO '!D$14:D$20),SUMIFS('base de donnée JCO '!I$173:I$1080,'base de donnée JCO '!F$173:F$1080,I538,'base de donnée JCO '!G$173:G$1080,J538)))</f>
        <v/>
      </c>
      <c r="O538" s="7" t="str">
        <f t="shared" si="13"/>
        <v/>
      </c>
      <c r="P538" s="217"/>
      <c r="Q538" s="23"/>
      <c r="R538" s="23"/>
      <c r="S538" s="23"/>
      <c r="T538" s="23"/>
      <c r="U538" s="23"/>
    </row>
    <row r="539" spans="1:21">
      <c r="A539" s="18"/>
      <c r="B539" s="19"/>
      <c r="C539" s="20"/>
      <c r="D539" s="21"/>
      <c r="E539" s="22"/>
      <c r="F539" s="23"/>
      <c r="G539" s="23"/>
      <c r="H539" s="22"/>
      <c r="I539" s="24"/>
      <c r="J539" s="25"/>
      <c r="K539" s="26"/>
      <c r="L539" s="27"/>
      <c r="M539" s="217"/>
      <c r="N539" s="7" t="str">
        <f>IF(ISBLANK(I539),"",IF(COUNTIF(I539,"*bombe*"),(G539-1)*SUMIF('base de donnée JCO '!C$3:C$10,K539,'base de donnée JCO '!D$3:D$10)+SUMIF(entete,L539,'base de donnée JCO '!D$14:D$20),SUMIFS('base de donnée JCO '!I$173:I$1080,'base de donnée JCO '!F$173:F$1080,I539,'base de donnée JCO '!G$173:G$1080,J539)))</f>
        <v/>
      </c>
      <c r="O539" s="7" t="str">
        <f t="shared" si="13"/>
        <v/>
      </c>
      <c r="P539" s="217"/>
      <c r="Q539" s="23"/>
      <c r="R539" s="23"/>
      <c r="S539" s="23"/>
      <c r="T539" s="23"/>
      <c r="U539" s="23"/>
    </row>
    <row r="540" spans="1:21">
      <c r="A540" s="18"/>
      <c r="B540" s="19"/>
      <c r="C540" s="20"/>
      <c r="D540" s="21"/>
      <c r="E540" s="22"/>
      <c r="F540" s="23"/>
      <c r="G540" s="23"/>
      <c r="H540" s="22"/>
      <c r="I540" s="24"/>
      <c r="J540" s="25"/>
      <c r="K540" s="26"/>
      <c r="L540" s="27"/>
      <c r="M540" s="217"/>
      <c r="N540" s="7" t="str">
        <f>IF(ISBLANK(I540),"",IF(COUNTIF(I540,"*bombe*"),(G540-1)*SUMIF('base de donnée JCO '!C$3:C$10,K540,'base de donnée JCO '!D$3:D$10)+SUMIF(entete,L540,'base de donnée JCO '!D$14:D$20),SUMIFS('base de donnée JCO '!I$173:I$1080,'base de donnée JCO '!F$173:F$1080,I540,'base de donnée JCO '!G$173:G$1080,J540)))</f>
        <v/>
      </c>
      <c r="O540" s="7" t="str">
        <f t="shared" si="13"/>
        <v/>
      </c>
      <c r="P540" s="217"/>
      <c r="Q540" s="23"/>
      <c r="R540" s="23"/>
      <c r="S540" s="23"/>
      <c r="T540" s="23"/>
      <c r="U540" s="23"/>
    </row>
    <row r="541" spans="1:21">
      <c r="A541" s="18"/>
      <c r="B541" s="19"/>
      <c r="C541" s="20"/>
      <c r="D541" s="21"/>
      <c r="E541" s="22"/>
      <c r="F541" s="23"/>
      <c r="G541" s="23"/>
      <c r="H541" s="22"/>
      <c r="I541" s="24"/>
      <c r="J541" s="25"/>
      <c r="K541" s="26"/>
      <c r="L541" s="27"/>
      <c r="M541" s="217"/>
      <c r="N541" s="7" t="str">
        <f>IF(ISBLANK(I541),"",IF(COUNTIF(I541,"*bombe*"),(G541-1)*SUMIF('base de donnée JCO '!C$3:C$10,K541,'base de donnée JCO '!D$3:D$10)+SUMIF(entete,L541,'base de donnée JCO '!D$14:D$20),SUMIFS('base de donnée JCO '!I$173:I$1080,'base de donnée JCO '!F$173:F$1080,I541,'base de donnée JCO '!G$173:G$1080,J541)))</f>
        <v/>
      </c>
      <c r="O541" s="7" t="str">
        <f t="shared" si="13"/>
        <v/>
      </c>
      <c r="P541" s="217"/>
      <c r="Q541" s="23"/>
      <c r="R541" s="23"/>
      <c r="S541" s="23"/>
      <c r="T541" s="23"/>
      <c r="U541" s="23"/>
    </row>
    <row r="542" spans="1:21">
      <c r="A542" s="18"/>
      <c r="B542" s="19"/>
      <c r="C542" s="20"/>
      <c r="D542" s="21"/>
      <c r="E542" s="22"/>
      <c r="F542" s="23"/>
      <c r="G542" s="23"/>
      <c r="H542" s="22"/>
      <c r="I542" s="24"/>
      <c r="J542" s="25"/>
      <c r="K542" s="26"/>
      <c r="L542" s="27"/>
      <c r="M542" s="217"/>
      <c r="N542" s="7" t="str">
        <f>IF(ISBLANK(I542),"",IF(COUNTIF(I542,"*bombe*"),(G542-1)*SUMIF('base de donnée JCO '!C$3:C$10,K542,'base de donnée JCO '!D$3:D$10)+SUMIF(entete,L542,'base de donnée JCO '!D$14:D$20),SUMIFS('base de donnée JCO '!I$173:I$1080,'base de donnée JCO '!F$173:F$1080,I542,'base de donnée JCO '!G$173:G$1080,J542)))</f>
        <v/>
      </c>
      <c r="O542" s="7" t="str">
        <f t="shared" si="13"/>
        <v/>
      </c>
      <c r="P542" s="217"/>
      <c r="Q542" s="23"/>
      <c r="R542" s="23"/>
      <c r="S542" s="23"/>
      <c r="T542" s="23"/>
      <c r="U542" s="23"/>
    </row>
    <row r="543" spans="1:21">
      <c r="A543" s="18"/>
      <c r="B543" s="19"/>
      <c r="C543" s="20"/>
      <c r="D543" s="21"/>
      <c r="E543" s="22"/>
      <c r="F543" s="23"/>
      <c r="G543" s="23"/>
      <c r="H543" s="22"/>
      <c r="I543" s="24"/>
      <c r="J543" s="25"/>
      <c r="K543" s="26"/>
      <c r="L543" s="27"/>
      <c r="M543" s="217"/>
      <c r="N543" s="7" t="str">
        <f>IF(ISBLANK(I543),"",IF(COUNTIF(I543,"*bombe*"),(G543-1)*SUMIF('base de donnée JCO '!C$3:C$10,K543,'base de donnée JCO '!D$3:D$10)+SUMIF(entete,L543,'base de donnée JCO '!D$14:D$20),SUMIFS('base de donnée JCO '!I$173:I$1080,'base de donnée JCO '!F$173:F$1080,I543,'base de donnée JCO '!G$173:G$1080,J543)))</f>
        <v/>
      </c>
      <c r="O543" s="7" t="str">
        <f t="shared" si="13"/>
        <v/>
      </c>
      <c r="P543" s="217"/>
      <c r="Q543" s="23"/>
      <c r="R543" s="23"/>
      <c r="S543" s="23"/>
      <c r="T543" s="23"/>
      <c r="U543" s="23"/>
    </row>
    <row r="544" spans="1:21">
      <c r="A544" s="18"/>
      <c r="B544" s="19"/>
      <c r="C544" s="20"/>
      <c r="D544" s="21"/>
      <c r="E544" s="22"/>
      <c r="F544" s="23"/>
      <c r="G544" s="23"/>
      <c r="H544" s="22"/>
      <c r="I544" s="24"/>
      <c r="J544" s="25"/>
      <c r="K544" s="26"/>
      <c r="L544" s="27"/>
      <c r="M544" s="217"/>
      <c r="N544" s="7" t="str">
        <f>IF(ISBLANK(I544),"",IF(COUNTIF(I544,"*bombe*"),(G544-1)*SUMIF('base de donnée JCO '!C$3:C$10,K544,'base de donnée JCO '!D$3:D$10)+SUMIF(entete,L544,'base de donnée JCO '!D$14:D$20),SUMIFS('base de donnée JCO '!I$173:I$1080,'base de donnée JCO '!F$173:F$1080,I544,'base de donnée JCO '!G$173:G$1080,J544)))</f>
        <v/>
      </c>
      <c r="O544" s="7" t="str">
        <f t="shared" si="13"/>
        <v/>
      </c>
      <c r="P544" s="217"/>
      <c r="Q544" s="23"/>
      <c r="R544" s="23"/>
      <c r="S544" s="23"/>
      <c r="T544" s="23"/>
      <c r="U544" s="23"/>
    </row>
    <row r="545" spans="1:21">
      <c r="A545" s="18"/>
      <c r="B545" s="19"/>
      <c r="C545" s="20"/>
      <c r="D545" s="21"/>
      <c r="E545" s="22"/>
      <c r="F545" s="23"/>
      <c r="G545" s="23"/>
      <c r="H545" s="22"/>
      <c r="I545" s="24"/>
      <c r="J545" s="25"/>
      <c r="K545" s="26"/>
      <c r="L545" s="27"/>
      <c r="M545" s="217"/>
      <c r="N545" s="7" t="str">
        <f>IF(ISBLANK(I545),"",IF(COUNTIF(I545,"*bombe*"),(G545-1)*SUMIF('base de donnée JCO '!C$3:C$10,K545,'base de donnée JCO '!D$3:D$10)+SUMIF(entete,L545,'base de donnée JCO '!D$14:D$20),SUMIFS('base de donnée JCO '!I$173:I$1080,'base de donnée JCO '!F$173:F$1080,I545,'base de donnée JCO '!G$173:G$1080,J545)))</f>
        <v/>
      </c>
      <c r="O545" s="7" t="str">
        <f t="shared" si="13"/>
        <v/>
      </c>
      <c r="P545" s="217"/>
      <c r="Q545" s="23"/>
      <c r="R545" s="23"/>
      <c r="S545" s="23"/>
      <c r="T545" s="23"/>
      <c r="U545" s="23"/>
    </row>
    <row r="546" spans="1:21">
      <c r="A546" s="18"/>
      <c r="B546" s="19"/>
      <c r="C546" s="20"/>
      <c r="D546" s="21"/>
      <c r="E546" s="22"/>
      <c r="F546" s="23"/>
      <c r="G546" s="23"/>
      <c r="H546" s="22"/>
      <c r="I546" s="24"/>
      <c r="J546" s="25"/>
      <c r="K546" s="26"/>
      <c r="L546" s="27"/>
      <c r="M546" s="217"/>
      <c r="N546" s="7" t="str">
        <f>IF(ISBLANK(I546),"",IF(COUNTIF(I546,"*bombe*"),(G546-1)*SUMIF('base de donnée JCO '!C$3:C$10,K546,'base de donnée JCO '!D$3:D$10)+SUMIF(entete,L546,'base de donnée JCO '!D$14:D$20),SUMIFS('base de donnée JCO '!I$173:I$1080,'base de donnée JCO '!F$173:F$1080,I546,'base de donnée JCO '!G$173:G$1080,J546)))</f>
        <v/>
      </c>
      <c r="O546" s="7" t="str">
        <f t="shared" si="13"/>
        <v/>
      </c>
      <c r="P546" s="217"/>
      <c r="Q546" s="23"/>
      <c r="R546" s="23"/>
      <c r="S546" s="23"/>
      <c r="T546" s="23"/>
      <c r="U546" s="23"/>
    </row>
    <row r="547" spans="1:21">
      <c r="A547" s="18"/>
      <c r="B547" s="19"/>
      <c r="C547" s="20"/>
      <c r="D547" s="21"/>
      <c r="E547" s="22"/>
      <c r="F547" s="23"/>
      <c r="G547" s="23"/>
      <c r="H547" s="22"/>
      <c r="I547" s="24"/>
      <c r="J547" s="25"/>
      <c r="K547" s="26"/>
      <c r="L547" s="27"/>
      <c r="M547" s="217"/>
      <c r="N547" s="7" t="str">
        <f>IF(ISBLANK(I547),"",IF(COUNTIF(I547,"*bombe*"),(G547-1)*SUMIF('base de donnée JCO '!C$3:C$10,K547,'base de donnée JCO '!D$3:D$10)+SUMIF(entete,L547,'base de donnée JCO '!D$14:D$20),SUMIFS('base de donnée JCO '!I$173:I$1080,'base de donnée JCO '!F$173:F$1080,I547,'base de donnée JCO '!G$173:G$1080,J547)))</f>
        <v/>
      </c>
      <c r="O547" s="7" t="str">
        <f t="shared" si="13"/>
        <v/>
      </c>
      <c r="P547" s="217"/>
      <c r="Q547" s="23"/>
      <c r="R547" s="23"/>
      <c r="S547" s="23"/>
      <c r="T547" s="23"/>
      <c r="U547" s="23"/>
    </row>
    <row r="548" spans="1:21">
      <c r="A548" s="18"/>
      <c r="B548" s="19"/>
      <c r="C548" s="20"/>
      <c r="D548" s="21"/>
      <c r="E548" s="22"/>
      <c r="F548" s="23"/>
      <c r="G548" s="23"/>
      <c r="H548" s="22"/>
      <c r="I548" s="24"/>
      <c r="J548" s="25"/>
      <c r="K548" s="26"/>
      <c r="L548" s="27"/>
      <c r="M548" s="217"/>
      <c r="N548" s="7" t="str">
        <f>IF(ISBLANK(I548),"",IF(COUNTIF(I548,"*bombe*"),(G548-1)*SUMIF('base de donnée JCO '!C$3:C$10,K548,'base de donnée JCO '!D$3:D$10)+SUMIF(entete,L548,'base de donnée JCO '!D$14:D$20),SUMIFS('base de donnée JCO '!I$173:I$1080,'base de donnée JCO '!F$173:F$1080,I548,'base de donnée JCO '!G$173:G$1080,J548)))</f>
        <v/>
      </c>
      <c r="O548" s="7" t="str">
        <f t="shared" si="13"/>
        <v/>
      </c>
      <c r="P548" s="217"/>
      <c r="Q548" s="23"/>
      <c r="R548" s="23"/>
      <c r="S548" s="23"/>
      <c r="T548" s="23"/>
      <c r="U548" s="23"/>
    </row>
    <row r="549" spans="1:21">
      <c r="A549" s="18"/>
      <c r="B549" s="19"/>
      <c r="C549" s="20"/>
      <c r="D549" s="21"/>
      <c r="E549" s="22"/>
      <c r="F549" s="23"/>
      <c r="G549" s="23"/>
      <c r="H549" s="22"/>
      <c r="I549" s="24"/>
      <c r="J549" s="25"/>
      <c r="K549" s="26"/>
      <c r="L549" s="27"/>
      <c r="M549" s="217"/>
      <c r="N549" s="7" t="str">
        <f>IF(ISBLANK(I549),"",IF(COUNTIF(I549,"*bombe*"),(G549-1)*SUMIF('base de donnée JCO '!C$3:C$10,K549,'base de donnée JCO '!D$3:D$10)+SUMIF(entete,L549,'base de donnée JCO '!D$14:D$20),SUMIFS('base de donnée JCO '!I$173:I$1080,'base de donnée JCO '!F$173:F$1080,I549,'base de donnée JCO '!G$173:G$1080,J549)))</f>
        <v/>
      </c>
      <c r="O549" s="7" t="str">
        <f t="shared" si="13"/>
        <v/>
      </c>
      <c r="P549" s="217"/>
      <c r="Q549" s="23"/>
      <c r="R549" s="23"/>
      <c r="S549" s="23"/>
      <c r="T549" s="23"/>
      <c r="U549" s="23"/>
    </row>
    <row r="550" spans="1:21">
      <c r="A550" s="18"/>
      <c r="B550" s="19"/>
      <c r="C550" s="20"/>
      <c r="D550" s="21"/>
      <c r="E550" s="22"/>
      <c r="F550" s="23"/>
      <c r="G550" s="23"/>
      <c r="H550" s="22"/>
      <c r="I550" s="24"/>
      <c r="J550" s="25"/>
      <c r="K550" s="26"/>
      <c r="L550" s="27"/>
      <c r="M550" s="217"/>
      <c r="N550" s="7" t="str">
        <f>IF(ISBLANK(I550),"",IF(COUNTIF(I550,"*bombe*"),(G550-1)*SUMIF('base de donnée JCO '!C$3:C$10,K550,'base de donnée JCO '!D$3:D$10)+SUMIF(entete,L550,'base de donnée JCO '!D$14:D$20),SUMIFS('base de donnée JCO '!I$173:I$1080,'base de donnée JCO '!F$173:F$1080,I550,'base de donnée JCO '!G$173:G$1080,J550)))</f>
        <v/>
      </c>
      <c r="O550" s="7" t="str">
        <f t="shared" si="13"/>
        <v/>
      </c>
      <c r="P550" s="217"/>
      <c r="Q550" s="23"/>
      <c r="R550" s="23"/>
      <c r="S550" s="23"/>
      <c r="T550" s="23"/>
      <c r="U550" s="23"/>
    </row>
    <row r="551" spans="1:21">
      <c r="A551" s="18"/>
      <c r="B551" s="19"/>
      <c r="C551" s="20"/>
      <c r="D551" s="21"/>
      <c r="E551" s="22"/>
      <c r="F551" s="23"/>
      <c r="G551" s="23"/>
      <c r="H551" s="22"/>
      <c r="I551" s="24"/>
      <c r="J551" s="25"/>
      <c r="K551" s="26"/>
      <c r="L551" s="27"/>
      <c r="M551" s="217"/>
      <c r="N551" s="7" t="str">
        <f>IF(ISBLANK(I551),"",IF(COUNTIF(I551,"*bombe*"),(G551-1)*SUMIF('base de donnée JCO '!C$3:C$10,K551,'base de donnée JCO '!D$3:D$10)+SUMIF(entete,L551,'base de donnée JCO '!D$14:D$20),SUMIFS('base de donnée JCO '!I$173:I$1080,'base de donnée JCO '!F$173:F$1080,I551,'base de donnée JCO '!G$173:G$1080,J551)))</f>
        <v/>
      </c>
      <c r="O551" s="7" t="str">
        <f t="shared" si="13"/>
        <v/>
      </c>
      <c r="P551" s="217"/>
      <c r="Q551" s="23"/>
      <c r="R551" s="23"/>
      <c r="S551" s="23"/>
      <c r="T551" s="23"/>
      <c r="U551" s="23"/>
    </row>
    <row r="552" spans="1:21">
      <c r="A552" s="18"/>
      <c r="B552" s="19"/>
      <c r="C552" s="20"/>
      <c r="D552" s="21"/>
      <c r="E552" s="22"/>
      <c r="F552" s="23"/>
      <c r="G552" s="23"/>
      <c r="H552" s="22"/>
      <c r="I552" s="24"/>
      <c r="J552" s="25"/>
      <c r="K552" s="26"/>
      <c r="L552" s="27"/>
      <c r="M552" s="217"/>
      <c r="N552" s="7" t="str">
        <f>IF(ISBLANK(I552),"",IF(COUNTIF(I552,"*bombe*"),(G552-1)*SUMIF('base de donnée JCO '!C$3:C$10,K552,'base de donnée JCO '!D$3:D$10)+SUMIF(entete,L552,'base de donnée JCO '!D$14:D$20),SUMIFS('base de donnée JCO '!I$173:I$1080,'base de donnée JCO '!F$173:F$1080,I552,'base de donnée JCO '!G$173:G$1080,J552)))</f>
        <v/>
      </c>
      <c r="O552" s="7" t="str">
        <f t="shared" si="13"/>
        <v/>
      </c>
      <c r="P552" s="217"/>
      <c r="Q552" s="23"/>
      <c r="R552" s="23"/>
      <c r="S552" s="23"/>
      <c r="T552" s="23"/>
      <c r="U552" s="23"/>
    </row>
    <row r="553" spans="1:21">
      <c r="A553" s="18"/>
      <c r="B553" s="19"/>
      <c r="C553" s="20"/>
      <c r="D553" s="21"/>
      <c r="E553" s="22"/>
      <c r="F553" s="23"/>
      <c r="G553" s="23"/>
      <c r="H553" s="22"/>
      <c r="I553" s="24"/>
      <c r="J553" s="25"/>
      <c r="K553" s="26"/>
      <c r="L553" s="27"/>
      <c r="M553" s="217"/>
      <c r="N553" s="7" t="str">
        <f>IF(ISBLANK(I553),"",IF(COUNTIF(I553,"*bombe*"),(G553-1)*SUMIF('base de donnée JCO '!C$3:C$10,K553,'base de donnée JCO '!D$3:D$10)+SUMIF(entete,L553,'base de donnée JCO '!D$14:D$20),SUMIFS('base de donnée JCO '!I$173:I$1080,'base de donnée JCO '!F$173:F$1080,I553,'base de donnée JCO '!G$173:G$1080,J553)))</f>
        <v/>
      </c>
      <c r="O553" s="7" t="str">
        <f t="shared" si="13"/>
        <v/>
      </c>
      <c r="P553" s="217"/>
      <c r="Q553" s="23"/>
      <c r="R553" s="23"/>
      <c r="S553" s="23"/>
      <c r="T553" s="23"/>
      <c r="U553" s="23"/>
    </row>
    <row r="554" spans="1:21">
      <c r="A554" s="18"/>
      <c r="B554" s="19"/>
      <c r="C554" s="20"/>
      <c r="D554" s="21"/>
      <c r="E554" s="22"/>
      <c r="F554" s="23"/>
      <c r="G554" s="23"/>
      <c r="H554" s="22"/>
      <c r="I554" s="24"/>
      <c r="J554" s="25"/>
      <c r="K554" s="26"/>
      <c r="L554" s="27"/>
      <c r="M554" s="217"/>
      <c r="N554" s="7" t="str">
        <f>IF(ISBLANK(I554),"",IF(COUNTIF(I554,"*bombe*"),(G554-1)*SUMIF('base de donnée JCO '!C$3:C$10,K554,'base de donnée JCO '!D$3:D$10)+SUMIF(entete,L554,'base de donnée JCO '!D$14:D$20),SUMIFS('base de donnée JCO '!I$173:I$1080,'base de donnée JCO '!F$173:F$1080,I554,'base de donnée JCO '!G$173:G$1080,J554)))</f>
        <v/>
      </c>
      <c r="O554" s="7" t="str">
        <f t="shared" si="13"/>
        <v/>
      </c>
      <c r="P554" s="217"/>
      <c r="Q554" s="23"/>
      <c r="R554" s="23"/>
      <c r="S554" s="23"/>
      <c r="T554" s="23"/>
      <c r="U554" s="23"/>
    </row>
    <row r="555" spans="1:21">
      <c r="A555" s="18"/>
      <c r="B555" s="19"/>
      <c r="C555" s="20"/>
      <c r="D555" s="21"/>
      <c r="E555" s="22"/>
      <c r="F555" s="23"/>
      <c r="G555" s="23"/>
      <c r="H555" s="22"/>
      <c r="I555" s="24"/>
      <c r="J555" s="25"/>
      <c r="K555" s="26"/>
      <c r="L555" s="27"/>
      <c r="M555" s="217"/>
      <c r="N555" s="7" t="str">
        <f>IF(ISBLANK(I555),"",IF(COUNTIF(I555,"*bombe*"),(G555-1)*SUMIF('base de donnée JCO '!C$3:C$10,K555,'base de donnée JCO '!D$3:D$10)+SUMIF(entete,L555,'base de donnée JCO '!D$14:D$20),SUMIFS('base de donnée JCO '!I$173:I$1080,'base de donnée JCO '!F$173:F$1080,I555,'base de donnée JCO '!G$173:G$1080,J555)))</f>
        <v/>
      </c>
      <c r="O555" s="7" t="str">
        <f t="shared" ref="O555:O618" si="14">IF(ISBLANK(I555),"",IF(ISBLANK(D555),D554+N555,D555+N555))</f>
        <v/>
      </c>
      <c r="P555" s="217"/>
      <c r="Q555" s="23"/>
      <c r="R555" s="23"/>
      <c r="S555" s="23"/>
      <c r="T555" s="23"/>
      <c r="U555" s="23"/>
    </row>
    <row r="556" spans="1:21">
      <c r="A556" s="18"/>
      <c r="B556" s="19"/>
      <c r="C556" s="20"/>
      <c r="D556" s="21"/>
      <c r="E556" s="22"/>
      <c r="F556" s="23"/>
      <c r="G556" s="23"/>
      <c r="H556" s="22"/>
      <c r="I556" s="24"/>
      <c r="J556" s="25"/>
      <c r="K556" s="26"/>
      <c r="L556" s="27"/>
      <c r="M556" s="217"/>
      <c r="N556" s="7" t="str">
        <f>IF(ISBLANK(I556),"",IF(COUNTIF(I556,"*bombe*"),(G556-1)*SUMIF('base de donnée JCO '!C$3:C$10,K556,'base de donnée JCO '!D$3:D$10)+SUMIF(entete,L556,'base de donnée JCO '!D$14:D$20),SUMIFS('base de donnée JCO '!I$173:I$1080,'base de donnée JCO '!F$173:F$1080,I556,'base de donnée JCO '!G$173:G$1080,J556)))</f>
        <v/>
      </c>
      <c r="O556" s="7" t="str">
        <f t="shared" si="14"/>
        <v/>
      </c>
      <c r="P556" s="217"/>
      <c r="Q556" s="23"/>
      <c r="R556" s="23"/>
      <c r="S556" s="23"/>
      <c r="T556" s="23"/>
      <c r="U556" s="23"/>
    </row>
    <row r="557" spans="1:21">
      <c r="A557" s="18"/>
      <c r="B557" s="19"/>
      <c r="C557" s="20"/>
      <c r="D557" s="21"/>
      <c r="E557" s="22"/>
      <c r="F557" s="23"/>
      <c r="G557" s="23"/>
      <c r="H557" s="22"/>
      <c r="I557" s="24"/>
      <c r="J557" s="25"/>
      <c r="K557" s="26"/>
      <c r="L557" s="27"/>
      <c r="M557" s="217"/>
      <c r="N557" s="7" t="str">
        <f>IF(ISBLANK(I557),"",IF(COUNTIF(I557,"*bombe*"),(G557-1)*SUMIF('base de donnée JCO '!C$3:C$10,K557,'base de donnée JCO '!D$3:D$10)+SUMIF(entete,L557,'base de donnée JCO '!D$14:D$20),SUMIFS('base de donnée JCO '!I$173:I$1080,'base de donnée JCO '!F$173:F$1080,I557,'base de donnée JCO '!G$173:G$1080,J557)))</f>
        <v/>
      </c>
      <c r="O557" s="7" t="str">
        <f t="shared" si="14"/>
        <v/>
      </c>
      <c r="P557" s="217"/>
      <c r="Q557" s="23"/>
      <c r="R557" s="23"/>
      <c r="S557" s="23"/>
      <c r="T557" s="23"/>
      <c r="U557" s="23"/>
    </row>
    <row r="558" spans="1:21">
      <c r="A558" s="18"/>
      <c r="B558" s="19"/>
      <c r="C558" s="20"/>
      <c r="D558" s="21"/>
      <c r="E558" s="22"/>
      <c r="F558" s="23"/>
      <c r="G558" s="23"/>
      <c r="H558" s="22"/>
      <c r="I558" s="24"/>
      <c r="J558" s="25"/>
      <c r="K558" s="26"/>
      <c r="L558" s="27"/>
      <c r="M558" s="217"/>
      <c r="N558" s="7" t="str">
        <f>IF(ISBLANK(I558),"",IF(COUNTIF(I558,"*bombe*"),(G558-1)*SUMIF('base de donnée JCO '!C$3:C$10,K558,'base de donnée JCO '!D$3:D$10)+SUMIF(entete,L558,'base de donnée JCO '!D$14:D$20),SUMIFS('base de donnée JCO '!I$173:I$1080,'base de donnée JCO '!F$173:F$1080,I558,'base de donnée JCO '!G$173:G$1080,J558)))</f>
        <v/>
      </c>
      <c r="O558" s="7" t="str">
        <f t="shared" si="14"/>
        <v/>
      </c>
      <c r="P558" s="217"/>
      <c r="Q558" s="23"/>
      <c r="R558" s="23"/>
      <c r="S558" s="23"/>
      <c r="T558" s="23"/>
      <c r="U558" s="23"/>
    </row>
    <row r="559" spans="1:21">
      <c r="A559" s="18"/>
      <c r="B559" s="19"/>
      <c r="C559" s="20"/>
      <c r="D559" s="21"/>
      <c r="E559" s="22"/>
      <c r="F559" s="23"/>
      <c r="G559" s="23"/>
      <c r="H559" s="22"/>
      <c r="I559" s="24"/>
      <c r="J559" s="25"/>
      <c r="K559" s="26"/>
      <c r="L559" s="27"/>
      <c r="M559" s="217"/>
      <c r="N559" s="7" t="str">
        <f>IF(ISBLANK(I559),"",IF(COUNTIF(I559,"*bombe*"),(G559-1)*SUMIF('base de donnée JCO '!C$3:C$10,K559,'base de donnée JCO '!D$3:D$10)+SUMIF(entete,L559,'base de donnée JCO '!D$14:D$20),SUMIFS('base de donnée JCO '!I$173:I$1080,'base de donnée JCO '!F$173:F$1080,I559,'base de donnée JCO '!G$173:G$1080,J559)))</f>
        <v/>
      </c>
      <c r="O559" s="7" t="str">
        <f t="shared" si="14"/>
        <v/>
      </c>
      <c r="P559" s="217"/>
      <c r="Q559" s="23"/>
      <c r="R559" s="23"/>
      <c r="S559" s="23"/>
      <c r="T559" s="23"/>
      <c r="U559" s="23"/>
    </row>
    <row r="560" spans="1:21">
      <c r="A560" s="18"/>
      <c r="B560" s="19"/>
      <c r="C560" s="20"/>
      <c r="D560" s="21"/>
      <c r="E560" s="22"/>
      <c r="F560" s="23"/>
      <c r="G560" s="23"/>
      <c r="H560" s="22"/>
      <c r="I560" s="24"/>
      <c r="J560" s="25"/>
      <c r="K560" s="26"/>
      <c r="L560" s="27"/>
      <c r="M560" s="217"/>
      <c r="N560" s="7" t="str">
        <f>IF(ISBLANK(I560),"",IF(COUNTIF(I560,"*bombe*"),(G560-1)*SUMIF('base de donnée JCO '!C$3:C$10,K560,'base de donnée JCO '!D$3:D$10)+SUMIF(entete,L560,'base de donnée JCO '!D$14:D$20),SUMIFS('base de donnée JCO '!I$173:I$1080,'base de donnée JCO '!F$173:F$1080,I560,'base de donnée JCO '!G$173:G$1080,J560)))</f>
        <v/>
      </c>
      <c r="O560" s="7" t="str">
        <f t="shared" si="14"/>
        <v/>
      </c>
      <c r="P560" s="217"/>
      <c r="Q560" s="23"/>
      <c r="R560" s="23"/>
      <c r="S560" s="23"/>
      <c r="T560" s="23"/>
      <c r="U560" s="23"/>
    </row>
    <row r="561" spans="1:21">
      <c r="A561" s="18"/>
      <c r="B561" s="19"/>
      <c r="C561" s="20"/>
      <c r="D561" s="21"/>
      <c r="E561" s="22"/>
      <c r="F561" s="23"/>
      <c r="G561" s="23"/>
      <c r="H561" s="22"/>
      <c r="I561" s="24"/>
      <c r="J561" s="25"/>
      <c r="K561" s="26"/>
      <c r="L561" s="27"/>
      <c r="M561" s="217"/>
      <c r="N561" s="7" t="str">
        <f>IF(ISBLANK(I561),"",IF(COUNTIF(I561,"*bombe*"),(G561-1)*SUMIF('base de donnée JCO '!C$3:C$10,K561,'base de donnée JCO '!D$3:D$10)+SUMIF(entete,L561,'base de donnée JCO '!D$14:D$20),SUMIFS('base de donnée JCO '!I$173:I$1080,'base de donnée JCO '!F$173:F$1080,I561,'base de donnée JCO '!G$173:G$1080,J561)))</f>
        <v/>
      </c>
      <c r="O561" s="7" t="str">
        <f t="shared" si="14"/>
        <v/>
      </c>
      <c r="P561" s="217"/>
      <c r="Q561" s="23"/>
      <c r="R561" s="23"/>
      <c r="S561" s="23"/>
      <c r="T561" s="23"/>
      <c r="U561" s="23"/>
    </row>
    <row r="562" spans="1:21">
      <c r="A562" s="18"/>
      <c r="B562" s="19"/>
      <c r="C562" s="20"/>
      <c r="D562" s="21"/>
      <c r="E562" s="22"/>
      <c r="F562" s="23"/>
      <c r="G562" s="23"/>
      <c r="H562" s="22"/>
      <c r="I562" s="24"/>
      <c r="J562" s="25"/>
      <c r="K562" s="26"/>
      <c r="L562" s="27"/>
      <c r="M562" s="217"/>
      <c r="N562" s="7" t="str">
        <f>IF(ISBLANK(I562),"",IF(COUNTIF(I562,"*bombe*"),(G562-1)*SUMIF('base de donnée JCO '!C$3:C$10,K562,'base de donnée JCO '!D$3:D$10)+SUMIF(entete,L562,'base de donnée JCO '!D$14:D$20),SUMIFS('base de donnée JCO '!I$173:I$1080,'base de donnée JCO '!F$173:F$1080,I562,'base de donnée JCO '!G$173:G$1080,J562)))</f>
        <v/>
      </c>
      <c r="O562" s="7" t="str">
        <f t="shared" si="14"/>
        <v/>
      </c>
      <c r="P562" s="217"/>
      <c r="Q562" s="23"/>
      <c r="R562" s="23"/>
      <c r="S562" s="23"/>
      <c r="T562" s="23"/>
      <c r="U562" s="23"/>
    </row>
    <row r="563" spans="1:21">
      <c r="A563" s="18"/>
      <c r="B563" s="19"/>
      <c r="C563" s="20"/>
      <c r="D563" s="21"/>
      <c r="E563" s="22"/>
      <c r="F563" s="23"/>
      <c r="G563" s="23"/>
      <c r="H563" s="22"/>
      <c r="I563" s="24"/>
      <c r="J563" s="25"/>
      <c r="K563" s="26"/>
      <c r="L563" s="27"/>
      <c r="M563" s="217"/>
      <c r="N563" s="7" t="str">
        <f>IF(ISBLANK(I563),"",IF(COUNTIF(I563,"*bombe*"),(G563-1)*SUMIF('base de donnée JCO '!C$3:C$10,K563,'base de donnée JCO '!D$3:D$10)+SUMIF(entete,L563,'base de donnée JCO '!D$14:D$20),SUMIFS('base de donnée JCO '!I$173:I$1080,'base de donnée JCO '!F$173:F$1080,I563,'base de donnée JCO '!G$173:G$1080,J563)))</f>
        <v/>
      </c>
      <c r="O563" s="7" t="str">
        <f t="shared" si="14"/>
        <v/>
      </c>
      <c r="P563" s="217"/>
      <c r="Q563" s="23"/>
      <c r="R563" s="23"/>
      <c r="S563" s="23"/>
      <c r="T563" s="23"/>
      <c r="U563" s="23"/>
    </row>
    <row r="564" spans="1:21">
      <c r="A564" s="18"/>
      <c r="B564" s="19"/>
      <c r="C564" s="20"/>
      <c r="D564" s="21"/>
      <c r="E564" s="22"/>
      <c r="F564" s="23"/>
      <c r="G564" s="23"/>
      <c r="H564" s="22"/>
      <c r="I564" s="24"/>
      <c r="J564" s="25"/>
      <c r="K564" s="26"/>
      <c r="L564" s="27"/>
      <c r="M564" s="217"/>
      <c r="N564" s="7" t="str">
        <f>IF(ISBLANK(I564),"",IF(COUNTIF(I564,"*bombe*"),(G564-1)*SUMIF('base de donnée JCO '!C$3:C$10,K564,'base de donnée JCO '!D$3:D$10)+SUMIF(entete,L564,'base de donnée JCO '!D$14:D$20),SUMIFS('base de donnée JCO '!I$173:I$1080,'base de donnée JCO '!F$173:F$1080,I564,'base de donnée JCO '!G$173:G$1080,J564)))</f>
        <v/>
      </c>
      <c r="O564" s="7" t="str">
        <f t="shared" si="14"/>
        <v/>
      </c>
      <c r="P564" s="217"/>
      <c r="Q564" s="23"/>
      <c r="R564" s="23"/>
      <c r="S564" s="23"/>
      <c r="T564" s="23"/>
      <c r="U564" s="23"/>
    </row>
    <row r="565" spans="1:21">
      <c r="A565" s="18"/>
      <c r="B565" s="19"/>
      <c r="C565" s="20"/>
      <c r="D565" s="21"/>
      <c r="E565" s="22"/>
      <c r="F565" s="23"/>
      <c r="G565" s="23"/>
      <c r="H565" s="22"/>
      <c r="I565" s="24"/>
      <c r="J565" s="25"/>
      <c r="K565" s="26"/>
      <c r="L565" s="27"/>
      <c r="M565" s="217"/>
      <c r="N565" s="7" t="str">
        <f>IF(ISBLANK(I565),"",IF(COUNTIF(I565,"*bombe*"),(G565-1)*SUMIF('base de donnée JCO '!C$3:C$10,K565,'base de donnée JCO '!D$3:D$10)+SUMIF(entete,L565,'base de donnée JCO '!D$14:D$20),SUMIFS('base de donnée JCO '!I$173:I$1080,'base de donnée JCO '!F$173:F$1080,I565,'base de donnée JCO '!G$173:G$1080,J565)))</f>
        <v/>
      </c>
      <c r="O565" s="7" t="str">
        <f t="shared" si="14"/>
        <v/>
      </c>
      <c r="P565" s="217"/>
      <c r="Q565" s="23"/>
      <c r="R565" s="23"/>
      <c r="S565" s="23"/>
      <c r="T565" s="23"/>
      <c r="U565" s="23"/>
    </row>
    <row r="566" spans="1:21">
      <c r="A566" s="18"/>
      <c r="B566" s="19"/>
      <c r="C566" s="20"/>
      <c r="D566" s="21"/>
      <c r="E566" s="22"/>
      <c r="F566" s="23"/>
      <c r="G566" s="23"/>
      <c r="H566" s="22"/>
      <c r="I566" s="24"/>
      <c r="J566" s="25"/>
      <c r="K566" s="26"/>
      <c r="L566" s="27"/>
      <c r="M566" s="217"/>
      <c r="N566" s="7" t="str">
        <f>IF(ISBLANK(I566),"",IF(COUNTIF(I566,"*bombe*"),(G566-1)*SUMIF('base de donnée JCO '!C$3:C$10,K566,'base de donnée JCO '!D$3:D$10)+SUMIF(entete,L566,'base de donnée JCO '!D$14:D$20),SUMIFS('base de donnée JCO '!I$173:I$1080,'base de donnée JCO '!F$173:F$1080,I566,'base de donnée JCO '!G$173:G$1080,J566)))</f>
        <v/>
      </c>
      <c r="O566" s="7" t="str">
        <f t="shared" si="14"/>
        <v/>
      </c>
      <c r="P566" s="217"/>
      <c r="Q566" s="23"/>
      <c r="R566" s="23"/>
      <c r="S566" s="23"/>
      <c r="T566" s="23"/>
      <c r="U566" s="23"/>
    </row>
    <row r="567" spans="1:21">
      <c r="A567" s="18"/>
      <c r="B567" s="19"/>
      <c r="C567" s="20"/>
      <c r="D567" s="21"/>
      <c r="E567" s="22"/>
      <c r="F567" s="23"/>
      <c r="G567" s="23"/>
      <c r="H567" s="22"/>
      <c r="I567" s="24"/>
      <c r="J567" s="25"/>
      <c r="K567" s="26"/>
      <c r="L567" s="27"/>
      <c r="M567" s="217"/>
      <c r="N567" s="7" t="str">
        <f>IF(ISBLANK(I567),"",IF(COUNTIF(I567,"*bombe*"),(G567-1)*SUMIF('base de donnée JCO '!C$3:C$10,K567,'base de donnée JCO '!D$3:D$10)+SUMIF(entete,L567,'base de donnée JCO '!D$14:D$20),SUMIFS('base de donnée JCO '!I$173:I$1080,'base de donnée JCO '!F$173:F$1080,I567,'base de donnée JCO '!G$173:G$1080,J567)))</f>
        <v/>
      </c>
      <c r="O567" s="7" t="str">
        <f t="shared" si="14"/>
        <v/>
      </c>
      <c r="P567" s="217"/>
      <c r="Q567" s="23"/>
      <c r="R567" s="23"/>
      <c r="S567" s="23"/>
      <c r="T567" s="23"/>
      <c r="U567" s="23"/>
    </row>
    <row r="568" spans="1:21">
      <c r="A568" s="18"/>
      <c r="B568" s="19"/>
      <c r="C568" s="20"/>
      <c r="D568" s="21"/>
      <c r="E568" s="22"/>
      <c r="F568" s="23"/>
      <c r="G568" s="23"/>
      <c r="H568" s="22"/>
      <c r="I568" s="24"/>
      <c r="J568" s="25"/>
      <c r="K568" s="26"/>
      <c r="L568" s="27"/>
      <c r="M568" s="217"/>
      <c r="N568" s="7" t="str">
        <f>IF(ISBLANK(I568),"",IF(COUNTIF(I568,"*bombe*"),(G568-1)*SUMIF('base de donnée JCO '!C$3:C$10,K568,'base de donnée JCO '!D$3:D$10)+SUMIF(entete,L568,'base de donnée JCO '!D$14:D$20),SUMIFS('base de donnée JCO '!I$173:I$1080,'base de donnée JCO '!F$173:F$1080,I568,'base de donnée JCO '!G$173:G$1080,J568)))</f>
        <v/>
      </c>
      <c r="O568" s="7" t="str">
        <f t="shared" si="14"/>
        <v/>
      </c>
      <c r="P568" s="217"/>
      <c r="Q568" s="23"/>
      <c r="R568" s="23"/>
      <c r="S568" s="23"/>
      <c r="T568" s="23"/>
      <c r="U568" s="23"/>
    </row>
    <row r="569" spans="1:21">
      <c r="A569" s="18"/>
      <c r="B569" s="19"/>
      <c r="C569" s="20"/>
      <c r="D569" s="21"/>
      <c r="E569" s="22"/>
      <c r="F569" s="23"/>
      <c r="G569" s="23"/>
      <c r="H569" s="22"/>
      <c r="I569" s="24"/>
      <c r="J569" s="25"/>
      <c r="K569" s="26"/>
      <c r="L569" s="27"/>
      <c r="M569" s="217"/>
      <c r="N569" s="7" t="str">
        <f>IF(ISBLANK(I569),"",IF(COUNTIF(I569,"*bombe*"),(G569-1)*SUMIF('base de donnée JCO '!C$3:C$10,K569,'base de donnée JCO '!D$3:D$10)+SUMIF(entete,L569,'base de donnée JCO '!D$14:D$20),SUMIFS('base de donnée JCO '!I$173:I$1080,'base de donnée JCO '!F$173:F$1080,I569,'base de donnée JCO '!G$173:G$1080,J569)))</f>
        <v/>
      </c>
      <c r="O569" s="7" t="str">
        <f t="shared" si="14"/>
        <v/>
      </c>
      <c r="P569" s="217"/>
      <c r="Q569" s="23"/>
      <c r="R569" s="23"/>
      <c r="S569" s="23"/>
      <c r="T569" s="23"/>
      <c r="U569" s="23"/>
    </row>
    <row r="570" spans="1:21">
      <c r="A570" s="18"/>
      <c r="B570" s="19"/>
      <c r="C570" s="20"/>
      <c r="D570" s="21"/>
      <c r="E570" s="22"/>
      <c r="F570" s="23"/>
      <c r="G570" s="23"/>
      <c r="H570" s="22"/>
      <c r="I570" s="24"/>
      <c r="J570" s="25"/>
      <c r="K570" s="26"/>
      <c r="L570" s="27"/>
      <c r="M570" s="217"/>
      <c r="N570" s="7" t="str">
        <f>IF(ISBLANK(I570),"",IF(COUNTIF(I570,"*bombe*"),(G570-1)*SUMIF('base de donnée JCO '!C$3:C$10,K570,'base de donnée JCO '!D$3:D$10)+SUMIF(entete,L570,'base de donnée JCO '!D$14:D$20),SUMIFS('base de donnée JCO '!I$173:I$1080,'base de donnée JCO '!F$173:F$1080,I570,'base de donnée JCO '!G$173:G$1080,J570)))</f>
        <v/>
      </c>
      <c r="O570" s="7" t="str">
        <f t="shared" si="14"/>
        <v/>
      </c>
      <c r="P570" s="217"/>
      <c r="Q570" s="23"/>
      <c r="R570" s="23"/>
      <c r="S570" s="23"/>
      <c r="T570" s="23"/>
      <c r="U570" s="23"/>
    </row>
    <row r="571" spans="1:21">
      <c r="A571" s="18"/>
      <c r="B571" s="19"/>
      <c r="C571" s="20"/>
      <c r="D571" s="21"/>
      <c r="E571" s="22"/>
      <c r="F571" s="23"/>
      <c r="G571" s="23"/>
      <c r="H571" s="22"/>
      <c r="I571" s="24"/>
      <c r="J571" s="25"/>
      <c r="K571" s="26"/>
      <c r="L571" s="27"/>
      <c r="M571" s="217"/>
      <c r="N571" s="7" t="str">
        <f>IF(ISBLANK(I571),"",IF(COUNTIF(I571,"*bombe*"),(G571-1)*SUMIF('base de donnée JCO '!C$3:C$10,K571,'base de donnée JCO '!D$3:D$10)+SUMIF(entete,L571,'base de donnée JCO '!D$14:D$20),SUMIFS('base de donnée JCO '!I$173:I$1080,'base de donnée JCO '!F$173:F$1080,I571,'base de donnée JCO '!G$173:G$1080,J571)))</f>
        <v/>
      </c>
      <c r="O571" s="7" t="str">
        <f t="shared" si="14"/>
        <v/>
      </c>
      <c r="P571" s="217"/>
      <c r="Q571" s="23"/>
      <c r="R571" s="23"/>
      <c r="S571" s="23"/>
      <c r="T571" s="23"/>
      <c r="U571" s="23"/>
    </row>
    <row r="572" spans="1:21">
      <c r="A572" s="18"/>
      <c r="B572" s="19"/>
      <c r="C572" s="20"/>
      <c r="D572" s="21"/>
      <c r="E572" s="22"/>
      <c r="F572" s="23"/>
      <c r="G572" s="23"/>
      <c r="H572" s="22"/>
      <c r="I572" s="24"/>
      <c r="J572" s="25"/>
      <c r="K572" s="26"/>
      <c r="L572" s="27"/>
      <c r="M572" s="217"/>
      <c r="N572" s="7" t="str">
        <f>IF(ISBLANK(I572),"",IF(COUNTIF(I572,"*bombe*"),(G572-1)*SUMIF('base de donnée JCO '!C$3:C$10,K572,'base de donnée JCO '!D$3:D$10)+SUMIF(entete,L572,'base de donnée JCO '!D$14:D$20),SUMIFS('base de donnée JCO '!I$173:I$1080,'base de donnée JCO '!F$173:F$1080,I572,'base de donnée JCO '!G$173:G$1080,J572)))</f>
        <v/>
      </c>
      <c r="O572" s="7" t="str">
        <f t="shared" si="14"/>
        <v/>
      </c>
      <c r="P572" s="217"/>
      <c r="Q572" s="23"/>
      <c r="R572" s="23"/>
      <c r="S572" s="23"/>
      <c r="T572" s="23"/>
      <c r="U572" s="23"/>
    </row>
    <row r="573" spans="1:21">
      <c r="A573" s="18"/>
      <c r="B573" s="19"/>
      <c r="C573" s="20"/>
      <c r="D573" s="21"/>
      <c r="E573" s="22"/>
      <c r="F573" s="23"/>
      <c r="G573" s="23"/>
      <c r="H573" s="22"/>
      <c r="I573" s="24"/>
      <c r="J573" s="25"/>
      <c r="K573" s="26"/>
      <c r="L573" s="27"/>
      <c r="M573" s="217"/>
      <c r="N573" s="7" t="str">
        <f>IF(ISBLANK(I573),"",IF(COUNTIF(I573,"*bombe*"),(G573-1)*SUMIF('base de donnée JCO '!C$3:C$10,K573,'base de donnée JCO '!D$3:D$10)+SUMIF(entete,L573,'base de donnée JCO '!D$14:D$20),SUMIFS('base de donnée JCO '!I$173:I$1080,'base de donnée JCO '!F$173:F$1080,I573,'base de donnée JCO '!G$173:G$1080,J573)))</f>
        <v/>
      </c>
      <c r="O573" s="7" t="str">
        <f t="shared" si="14"/>
        <v/>
      </c>
      <c r="P573" s="217"/>
      <c r="Q573" s="23"/>
      <c r="R573" s="23"/>
      <c r="S573" s="23"/>
      <c r="T573" s="23"/>
      <c r="U573" s="23"/>
    </row>
    <row r="574" spans="1:21">
      <c r="A574" s="18"/>
      <c r="B574" s="19"/>
      <c r="C574" s="20"/>
      <c r="D574" s="21"/>
      <c r="E574" s="22"/>
      <c r="F574" s="23"/>
      <c r="G574" s="23"/>
      <c r="H574" s="22"/>
      <c r="I574" s="24"/>
      <c r="J574" s="25"/>
      <c r="K574" s="26"/>
      <c r="L574" s="27"/>
      <c r="M574" s="217"/>
      <c r="N574" s="7" t="str">
        <f>IF(ISBLANK(I574),"",IF(COUNTIF(I574,"*bombe*"),(G574-1)*SUMIF('base de donnée JCO '!C$3:C$10,K574,'base de donnée JCO '!D$3:D$10)+SUMIF(entete,L574,'base de donnée JCO '!D$14:D$20),SUMIFS('base de donnée JCO '!I$173:I$1080,'base de donnée JCO '!F$173:F$1080,I574,'base de donnée JCO '!G$173:G$1080,J574)))</f>
        <v/>
      </c>
      <c r="O574" s="7" t="str">
        <f t="shared" si="14"/>
        <v/>
      </c>
      <c r="P574" s="217"/>
      <c r="Q574" s="23"/>
      <c r="R574" s="23"/>
      <c r="S574" s="23"/>
      <c r="T574" s="23"/>
      <c r="U574" s="23"/>
    </row>
    <row r="575" spans="1:21">
      <c r="A575" s="18"/>
      <c r="B575" s="19"/>
      <c r="C575" s="20"/>
      <c r="D575" s="21"/>
      <c r="E575" s="22"/>
      <c r="F575" s="23"/>
      <c r="G575" s="23"/>
      <c r="H575" s="22"/>
      <c r="I575" s="24"/>
      <c r="J575" s="25"/>
      <c r="K575" s="26"/>
      <c r="L575" s="27"/>
      <c r="M575" s="217"/>
      <c r="N575" s="7" t="str">
        <f>IF(ISBLANK(I575),"",IF(COUNTIF(I575,"*bombe*"),(G575-1)*SUMIF('base de donnée JCO '!C$3:C$10,K575,'base de donnée JCO '!D$3:D$10)+SUMIF(entete,L575,'base de donnée JCO '!D$14:D$20),SUMIFS('base de donnée JCO '!I$173:I$1080,'base de donnée JCO '!F$173:F$1080,I575,'base de donnée JCO '!G$173:G$1080,J575)))</f>
        <v/>
      </c>
      <c r="O575" s="7" t="str">
        <f t="shared" si="14"/>
        <v/>
      </c>
      <c r="P575" s="217"/>
      <c r="Q575" s="23"/>
      <c r="R575" s="23"/>
      <c r="S575" s="23"/>
      <c r="T575" s="23"/>
      <c r="U575" s="23"/>
    </row>
    <row r="576" spans="1:21">
      <c r="A576" s="18"/>
      <c r="B576" s="19"/>
      <c r="C576" s="20"/>
      <c r="D576" s="21"/>
      <c r="E576" s="22"/>
      <c r="F576" s="23"/>
      <c r="G576" s="23"/>
      <c r="H576" s="22"/>
      <c r="I576" s="24"/>
      <c r="J576" s="25"/>
      <c r="K576" s="26"/>
      <c r="L576" s="27"/>
      <c r="M576" s="217"/>
      <c r="N576" s="7" t="str">
        <f>IF(ISBLANK(I576),"",IF(COUNTIF(I576,"*bombe*"),(G576-1)*SUMIF('base de donnée JCO '!C$3:C$10,K576,'base de donnée JCO '!D$3:D$10)+SUMIF(entete,L576,'base de donnée JCO '!D$14:D$20),SUMIFS('base de donnée JCO '!I$173:I$1080,'base de donnée JCO '!F$173:F$1080,I576,'base de donnée JCO '!G$173:G$1080,J576)))</f>
        <v/>
      </c>
      <c r="O576" s="7" t="str">
        <f t="shared" si="14"/>
        <v/>
      </c>
      <c r="P576" s="217"/>
      <c r="Q576" s="23"/>
      <c r="R576" s="23"/>
      <c r="S576" s="23"/>
      <c r="T576" s="23"/>
      <c r="U576" s="23"/>
    </row>
    <row r="577" spans="1:21">
      <c r="A577" s="18"/>
      <c r="B577" s="19"/>
      <c r="C577" s="20"/>
      <c r="D577" s="21"/>
      <c r="E577" s="22"/>
      <c r="F577" s="23"/>
      <c r="G577" s="23"/>
      <c r="H577" s="22"/>
      <c r="I577" s="24"/>
      <c r="J577" s="25"/>
      <c r="K577" s="26"/>
      <c r="L577" s="27"/>
      <c r="M577" s="217"/>
      <c r="N577" s="7" t="str">
        <f>IF(ISBLANK(I577),"",IF(COUNTIF(I577,"*bombe*"),(G577-1)*SUMIF('base de donnée JCO '!C$3:C$10,K577,'base de donnée JCO '!D$3:D$10)+SUMIF(entete,L577,'base de donnée JCO '!D$14:D$20),SUMIFS('base de donnée JCO '!I$173:I$1080,'base de donnée JCO '!F$173:F$1080,I577,'base de donnée JCO '!G$173:G$1080,J577)))</f>
        <v/>
      </c>
      <c r="O577" s="7" t="str">
        <f t="shared" si="14"/>
        <v/>
      </c>
      <c r="P577" s="217"/>
      <c r="Q577" s="23"/>
      <c r="R577" s="23"/>
      <c r="S577" s="23"/>
      <c r="T577" s="23"/>
      <c r="U577" s="23"/>
    </row>
    <row r="578" spans="1:21">
      <c r="A578" s="18"/>
      <c r="B578" s="19"/>
      <c r="C578" s="20"/>
      <c r="D578" s="21"/>
      <c r="E578" s="22"/>
      <c r="F578" s="23"/>
      <c r="G578" s="23"/>
      <c r="H578" s="22"/>
      <c r="I578" s="24"/>
      <c r="J578" s="25"/>
      <c r="K578" s="26"/>
      <c r="L578" s="27"/>
      <c r="M578" s="217"/>
      <c r="N578" s="7" t="str">
        <f>IF(ISBLANK(I578),"",IF(COUNTIF(I578,"*bombe*"),(G578-1)*SUMIF('base de donnée JCO '!C$3:C$10,K578,'base de donnée JCO '!D$3:D$10)+SUMIF(entete,L578,'base de donnée JCO '!D$14:D$20),SUMIFS('base de donnée JCO '!I$173:I$1080,'base de donnée JCO '!F$173:F$1080,I578,'base de donnée JCO '!G$173:G$1080,J578)))</f>
        <v/>
      </c>
      <c r="O578" s="7" t="str">
        <f t="shared" si="14"/>
        <v/>
      </c>
      <c r="P578" s="217"/>
      <c r="Q578" s="23"/>
      <c r="R578" s="23"/>
      <c r="S578" s="23"/>
      <c r="T578" s="23"/>
      <c r="U578" s="23"/>
    </row>
    <row r="579" spans="1:21">
      <c r="A579" s="18"/>
      <c r="B579" s="19"/>
      <c r="C579" s="20"/>
      <c r="D579" s="21"/>
      <c r="E579" s="22"/>
      <c r="F579" s="23"/>
      <c r="G579" s="23"/>
      <c r="H579" s="22"/>
      <c r="I579" s="24"/>
      <c r="J579" s="25"/>
      <c r="K579" s="26"/>
      <c r="L579" s="27"/>
      <c r="M579" s="217"/>
      <c r="N579" s="7" t="str">
        <f>IF(ISBLANK(I579),"",IF(COUNTIF(I579,"*bombe*"),(G579-1)*SUMIF('base de donnée JCO '!C$3:C$10,K579,'base de donnée JCO '!D$3:D$10)+SUMIF(entete,L579,'base de donnée JCO '!D$14:D$20),SUMIFS('base de donnée JCO '!I$173:I$1080,'base de donnée JCO '!F$173:F$1080,I579,'base de donnée JCO '!G$173:G$1080,J579)))</f>
        <v/>
      </c>
      <c r="O579" s="7" t="str">
        <f t="shared" si="14"/>
        <v/>
      </c>
      <c r="P579" s="217"/>
      <c r="Q579" s="23"/>
      <c r="R579" s="23"/>
      <c r="S579" s="23"/>
      <c r="T579" s="23"/>
      <c r="U579" s="23"/>
    </row>
    <row r="580" spans="1:21">
      <c r="A580" s="18"/>
      <c r="B580" s="19"/>
      <c r="C580" s="20"/>
      <c r="D580" s="21"/>
      <c r="E580" s="22"/>
      <c r="F580" s="23"/>
      <c r="G580" s="23"/>
      <c r="H580" s="22"/>
      <c r="I580" s="24"/>
      <c r="J580" s="25"/>
      <c r="K580" s="26"/>
      <c r="L580" s="27"/>
      <c r="M580" s="217"/>
      <c r="N580" s="7" t="str">
        <f>IF(ISBLANK(I580),"",IF(COUNTIF(I580,"*bombe*"),(G580-1)*SUMIF('base de donnée JCO '!C$3:C$10,K580,'base de donnée JCO '!D$3:D$10)+SUMIF(entete,L580,'base de donnée JCO '!D$14:D$20),SUMIFS('base de donnée JCO '!I$173:I$1080,'base de donnée JCO '!F$173:F$1080,I580,'base de donnée JCO '!G$173:G$1080,J580)))</f>
        <v/>
      </c>
      <c r="O580" s="7" t="str">
        <f t="shared" si="14"/>
        <v/>
      </c>
      <c r="P580" s="217"/>
      <c r="Q580" s="23"/>
      <c r="R580" s="23"/>
      <c r="S580" s="23"/>
      <c r="T580" s="23"/>
      <c r="U580" s="23"/>
    </row>
    <row r="581" spans="1:21">
      <c r="A581" s="18"/>
      <c r="B581" s="19"/>
      <c r="C581" s="20"/>
      <c r="D581" s="21"/>
      <c r="E581" s="22"/>
      <c r="F581" s="23"/>
      <c r="G581" s="23"/>
      <c r="H581" s="22"/>
      <c r="I581" s="24"/>
      <c r="J581" s="25"/>
      <c r="K581" s="26"/>
      <c r="L581" s="27"/>
      <c r="M581" s="217"/>
      <c r="N581" s="7" t="str">
        <f>IF(ISBLANK(I581),"",IF(COUNTIF(I581,"*bombe*"),(G581-1)*SUMIF('base de donnée JCO '!C$3:C$10,K581,'base de donnée JCO '!D$3:D$10)+SUMIF(entete,L581,'base de donnée JCO '!D$14:D$20),SUMIFS('base de donnée JCO '!I$173:I$1080,'base de donnée JCO '!F$173:F$1080,I581,'base de donnée JCO '!G$173:G$1080,J581)))</f>
        <v/>
      </c>
      <c r="O581" s="7" t="str">
        <f t="shared" si="14"/>
        <v/>
      </c>
      <c r="P581" s="217"/>
      <c r="Q581" s="23"/>
      <c r="R581" s="23"/>
      <c r="S581" s="23"/>
      <c r="T581" s="23"/>
      <c r="U581" s="23"/>
    </row>
    <row r="582" spans="1:21">
      <c r="A582" s="18"/>
      <c r="B582" s="19"/>
      <c r="C582" s="20"/>
      <c r="D582" s="21"/>
      <c r="E582" s="22"/>
      <c r="F582" s="23"/>
      <c r="G582" s="23"/>
      <c r="H582" s="22"/>
      <c r="I582" s="24"/>
      <c r="J582" s="25"/>
      <c r="K582" s="26"/>
      <c r="L582" s="27"/>
      <c r="M582" s="217"/>
      <c r="N582" s="7" t="str">
        <f>IF(ISBLANK(I582),"",IF(COUNTIF(I582,"*bombe*"),(G582-1)*SUMIF('base de donnée JCO '!C$3:C$10,K582,'base de donnée JCO '!D$3:D$10)+SUMIF(entete,L582,'base de donnée JCO '!D$14:D$20),SUMIFS('base de donnée JCO '!I$173:I$1080,'base de donnée JCO '!F$173:F$1080,I582,'base de donnée JCO '!G$173:G$1080,J582)))</f>
        <v/>
      </c>
      <c r="O582" s="7" t="str">
        <f t="shared" si="14"/>
        <v/>
      </c>
      <c r="P582" s="217"/>
      <c r="Q582" s="23"/>
      <c r="R582" s="23"/>
      <c r="S582" s="23"/>
      <c r="T582" s="23"/>
      <c r="U582" s="23"/>
    </row>
    <row r="583" spans="1:21">
      <c r="A583" s="18"/>
      <c r="B583" s="19"/>
      <c r="C583" s="20"/>
      <c r="D583" s="21"/>
      <c r="E583" s="22"/>
      <c r="F583" s="23"/>
      <c r="G583" s="23"/>
      <c r="H583" s="22"/>
      <c r="I583" s="24"/>
      <c r="J583" s="25"/>
      <c r="K583" s="26"/>
      <c r="L583" s="27"/>
      <c r="M583" s="217"/>
      <c r="N583" s="7" t="str">
        <f>IF(ISBLANK(I583),"",IF(COUNTIF(I583,"*bombe*"),(G583-1)*SUMIF('base de donnée JCO '!C$3:C$10,K583,'base de donnée JCO '!D$3:D$10)+SUMIF(entete,L583,'base de donnée JCO '!D$14:D$20),SUMIFS('base de donnée JCO '!I$173:I$1080,'base de donnée JCO '!F$173:F$1080,I583,'base de donnée JCO '!G$173:G$1080,J583)))</f>
        <v/>
      </c>
      <c r="O583" s="7" t="str">
        <f t="shared" si="14"/>
        <v/>
      </c>
      <c r="P583" s="217"/>
      <c r="Q583" s="23"/>
      <c r="R583" s="23"/>
      <c r="S583" s="23"/>
      <c r="T583" s="23"/>
      <c r="U583" s="23"/>
    </row>
    <row r="584" spans="1:21">
      <c r="A584" s="18"/>
      <c r="B584" s="19"/>
      <c r="C584" s="20"/>
      <c r="D584" s="21"/>
      <c r="E584" s="22"/>
      <c r="F584" s="23"/>
      <c r="G584" s="23"/>
      <c r="H584" s="22"/>
      <c r="I584" s="24"/>
      <c r="J584" s="25"/>
      <c r="K584" s="26"/>
      <c r="L584" s="27"/>
      <c r="M584" s="217"/>
      <c r="N584" s="7" t="str">
        <f>IF(ISBLANK(I584),"",IF(COUNTIF(I584,"*bombe*"),(G584-1)*SUMIF('base de donnée JCO '!C$3:C$10,K584,'base de donnée JCO '!D$3:D$10)+SUMIF(entete,L584,'base de donnée JCO '!D$14:D$20),SUMIFS('base de donnée JCO '!I$173:I$1080,'base de donnée JCO '!F$173:F$1080,I584,'base de donnée JCO '!G$173:G$1080,J584)))</f>
        <v/>
      </c>
      <c r="O584" s="7" t="str">
        <f t="shared" si="14"/>
        <v/>
      </c>
      <c r="P584" s="217"/>
      <c r="Q584" s="23"/>
      <c r="R584" s="23"/>
      <c r="S584" s="23"/>
      <c r="T584" s="23"/>
      <c r="U584" s="23"/>
    </row>
    <row r="585" spans="1:21">
      <c r="A585" s="18"/>
      <c r="B585" s="19"/>
      <c r="C585" s="20"/>
      <c r="D585" s="21"/>
      <c r="E585" s="22"/>
      <c r="F585" s="23"/>
      <c r="G585" s="23"/>
      <c r="H585" s="22"/>
      <c r="I585" s="24"/>
      <c r="J585" s="25"/>
      <c r="K585" s="26"/>
      <c r="L585" s="27"/>
      <c r="M585" s="217"/>
      <c r="N585" s="7" t="str">
        <f>IF(ISBLANK(I585),"",IF(COUNTIF(I585,"*bombe*"),(G585-1)*SUMIF('base de donnée JCO '!C$3:C$10,K585,'base de donnée JCO '!D$3:D$10)+SUMIF(entete,L585,'base de donnée JCO '!D$14:D$20),SUMIFS('base de donnée JCO '!I$173:I$1080,'base de donnée JCO '!F$173:F$1080,I585,'base de donnée JCO '!G$173:G$1080,J585)))</f>
        <v/>
      </c>
      <c r="O585" s="7" t="str">
        <f t="shared" si="14"/>
        <v/>
      </c>
      <c r="P585" s="217"/>
      <c r="Q585" s="23"/>
      <c r="R585" s="23"/>
      <c r="S585" s="23"/>
      <c r="T585" s="23"/>
      <c r="U585" s="23"/>
    </row>
    <row r="586" spans="1:21">
      <c r="A586" s="18"/>
      <c r="B586" s="19"/>
      <c r="C586" s="20"/>
      <c r="D586" s="21"/>
      <c r="E586" s="22"/>
      <c r="F586" s="23"/>
      <c r="G586" s="23"/>
      <c r="H586" s="22"/>
      <c r="I586" s="24"/>
      <c r="J586" s="25"/>
      <c r="K586" s="26"/>
      <c r="L586" s="27"/>
      <c r="M586" s="217"/>
      <c r="N586" s="7" t="str">
        <f>IF(ISBLANK(I586),"",IF(COUNTIF(I586,"*bombe*"),(G586-1)*SUMIF('base de donnée JCO '!C$3:C$10,K586,'base de donnée JCO '!D$3:D$10)+SUMIF(entete,L586,'base de donnée JCO '!D$14:D$20),SUMIFS('base de donnée JCO '!I$173:I$1080,'base de donnée JCO '!F$173:F$1080,I586,'base de donnée JCO '!G$173:G$1080,J586)))</f>
        <v/>
      </c>
      <c r="O586" s="7" t="str">
        <f t="shared" si="14"/>
        <v/>
      </c>
      <c r="P586" s="217"/>
      <c r="Q586" s="23"/>
      <c r="R586" s="23"/>
      <c r="S586" s="23"/>
      <c r="T586" s="23"/>
      <c r="U586" s="23"/>
    </row>
    <row r="587" spans="1:21">
      <c r="A587" s="18"/>
      <c r="B587" s="19"/>
      <c r="C587" s="20"/>
      <c r="D587" s="21"/>
      <c r="E587" s="22"/>
      <c r="F587" s="23"/>
      <c r="G587" s="23"/>
      <c r="H587" s="22"/>
      <c r="I587" s="24"/>
      <c r="J587" s="25"/>
      <c r="K587" s="26"/>
      <c r="L587" s="27"/>
      <c r="M587" s="217"/>
      <c r="N587" s="7" t="str">
        <f>IF(ISBLANK(I587),"",IF(COUNTIF(I587,"*bombe*"),(G587-1)*SUMIF('base de donnée JCO '!C$3:C$10,K587,'base de donnée JCO '!D$3:D$10)+SUMIF(entete,L587,'base de donnée JCO '!D$14:D$20),SUMIFS('base de donnée JCO '!I$173:I$1080,'base de donnée JCO '!F$173:F$1080,I587,'base de donnée JCO '!G$173:G$1080,J587)))</f>
        <v/>
      </c>
      <c r="O587" s="7" t="str">
        <f t="shared" si="14"/>
        <v/>
      </c>
      <c r="P587" s="217"/>
      <c r="Q587" s="23"/>
      <c r="R587" s="23"/>
      <c r="S587" s="23"/>
      <c r="T587" s="23"/>
      <c r="U587" s="23"/>
    </row>
    <row r="588" spans="1:21">
      <c r="A588" s="18"/>
      <c r="B588" s="19"/>
      <c r="C588" s="20"/>
      <c r="D588" s="21"/>
      <c r="E588" s="22"/>
      <c r="F588" s="23"/>
      <c r="G588" s="23"/>
      <c r="H588" s="22"/>
      <c r="I588" s="24"/>
      <c r="J588" s="25"/>
      <c r="K588" s="26"/>
      <c r="L588" s="27"/>
      <c r="M588" s="217"/>
      <c r="N588" s="7" t="str">
        <f>IF(ISBLANK(I588),"",IF(COUNTIF(I588,"*bombe*"),(G588-1)*SUMIF('base de donnée JCO '!C$3:C$10,K588,'base de donnée JCO '!D$3:D$10)+SUMIF(entete,L588,'base de donnée JCO '!D$14:D$20),SUMIFS('base de donnée JCO '!I$173:I$1080,'base de donnée JCO '!F$173:F$1080,I588,'base de donnée JCO '!G$173:G$1080,J588)))</f>
        <v/>
      </c>
      <c r="O588" s="7" t="str">
        <f t="shared" si="14"/>
        <v/>
      </c>
      <c r="P588" s="217"/>
      <c r="Q588" s="23"/>
      <c r="R588" s="23"/>
      <c r="S588" s="23"/>
      <c r="T588" s="23"/>
      <c r="U588" s="23"/>
    </row>
    <row r="589" spans="1:21">
      <c r="A589" s="18"/>
      <c r="B589" s="19"/>
      <c r="C589" s="20"/>
      <c r="D589" s="21"/>
      <c r="E589" s="22"/>
      <c r="F589" s="23"/>
      <c r="G589" s="23"/>
      <c r="H589" s="22"/>
      <c r="I589" s="24"/>
      <c r="J589" s="25"/>
      <c r="K589" s="26"/>
      <c r="L589" s="27"/>
      <c r="M589" s="217"/>
      <c r="N589" s="7" t="str">
        <f>IF(ISBLANK(I589),"",IF(COUNTIF(I589,"*bombe*"),(G589-1)*SUMIF('base de donnée JCO '!C$3:C$10,K589,'base de donnée JCO '!D$3:D$10)+SUMIF(entete,L589,'base de donnée JCO '!D$14:D$20),SUMIFS('base de donnée JCO '!I$173:I$1080,'base de donnée JCO '!F$173:F$1080,I589,'base de donnée JCO '!G$173:G$1080,J589)))</f>
        <v/>
      </c>
      <c r="O589" s="7" t="str">
        <f t="shared" si="14"/>
        <v/>
      </c>
      <c r="P589" s="217"/>
      <c r="Q589" s="23"/>
      <c r="R589" s="23"/>
      <c r="S589" s="23"/>
      <c r="T589" s="23"/>
      <c r="U589" s="23"/>
    </row>
    <row r="590" spans="1:21">
      <c r="A590" s="18"/>
      <c r="B590" s="19"/>
      <c r="C590" s="20"/>
      <c r="D590" s="21"/>
      <c r="E590" s="22"/>
      <c r="F590" s="23"/>
      <c r="G590" s="23"/>
      <c r="H590" s="22"/>
      <c r="I590" s="24"/>
      <c r="J590" s="25"/>
      <c r="K590" s="26"/>
      <c r="L590" s="27"/>
      <c r="M590" s="217"/>
      <c r="N590" s="7" t="str">
        <f>IF(ISBLANK(I590),"",IF(COUNTIF(I590,"*bombe*"),(G590-1)*SUMIF('base de donnée JCO '!C$3:C$10,K590,'base de donnée JCO '!D$3:D$10)+SUMIF(entete,L590,'base de donnée JCO '!D$14:D$20),SUMIFS('base de donnée JCO '!I$173:I$1080,'base de donnée JCO '!F$173:F$1080,I590,'base de donnée JCO '!G$173:G$1080,J590)))</f>
        <v/>
      </c>
      <c r="O590" s="7" t="str">
        <f t="shared" si="14"/>
        <v/>
      </c>
      <c r="P590" s="217"/>
      <c r="Q590" s="23"/>
      <c r="R590" s="23"/>
      <c r="S590" s="23"/>
      <c r="T590" s="23"/>
      <c r="U590" s="23"/>
    </row>
    <row r="591" spans="1:21">
      <c r="A591" s="18"/>
      <c r="B591" s="19"/>
      <c r="C591" s="20"/>
      <c r="D591" s="21"/>
      <c r="E591" s="22"/>
      <c r="F591" s="23"/>
      <c r="G591" s="23"/>
      <c r="H591" s="22"/>
      <c r="I591" s="24"/>
      <c r="J591" s="25"/>
      <c r="K591" s="26"/>
      <c r="L591" s="27"/>
      <c r="M591" s="217"/>
      <c r="N591" s="7" t="str">
        <f>IF(ISBLANK(I591),"",IF(COUNTIF(I591,"*bombe*"),(G591-1)*SUMIF('base de donnée JCO '!C$3:C$10,K591,'base de donnée JCO '!D$3:D$10)+SUMIF(entete,L591,'base de donnée JCO '!D$14:D$20),SUMIFS('base de donnée JCO '!I$173:I$1080,'base de donnée JCO '!F$173:F$1080,I591,'base de donnée JCO '!G$173:G$1080,J591)))</f>
        <v/>
      </c>
      <c r="O591" s="7" t="str">
        <f t="shared" si="14"/>
        <v/>
      </c>
      <c r="P591" s="217"/>
      <c r="Q591" s="23"/>
      <c r="R591" s="23"/>
      <c r="S591" s="23"/>
      <c r="T591" s="23"/>
      <c r="U591" s="23"/>
    </row>
    <row r="592" spans="1:21">
      <c r="A592" s="18"/>
      <c r="B592" s="19"/>
      <c r="C592" s="20"/>
      <c r="D592" s="21"/>
      <c r="E592" s="22"/>
      <c r="F592" s="23"/>
      <c r="G592" s="23"/>
      <c r="H592" s="22"/>
      <c r="I592" s="24"/>
      <c r="J592" s="25"/>
      <c r="K592" s="26"/>
      <c r="L592" s="27"/>
      <c r="M592" s="217"/>
      <c r="N592" s="7" t="str">
        <f>IF(ISBLANK(I592),"",IF(COUNTIF(I592,"*bombe*"),(G592-1)*SUMIF('base de donnée JCO '!C$3:C$10,K592,'base de donnée JCO '!D$3:D$10)+SUMIF(entete,L592,'base de donnée JCO '!D$14:D$20),SUMIFS('base de donnée JCO '!I$173:I$1080,'base de donnée JCO '!F$173:F$1080,I592,'base de donnée JCO '!G$173:G$1080,J592)))</f>
        <v/>
      </c>
      <c r="O592" s="7" t="str">
        <f t="shared" si="14"/>
        <v/>
      </c>
      <c r="P592" s="217"/>
      <c r="Q592" s="23"/>
      <c r="R592" s="23"/>
      <c r="S592" s="23"/>
      <c r="T592" s="23"/>
      <c r="U592" s="23"/>
    </row>
    <row r="593" spans="1:21">
      <c r="A593" s="18"/>
      <c r="B593" s="19"/>
      <c r="C593" s="20"/>
      <c r="D593" s="21"/>
      <c r="E593" s="22"/>
      <c r="F593" s="23"/>
      <c r="G593" s="23"/>
      <c r="H593" s="22"/>
      <c r="I593" s="24"/>
      <c r="J593" s="25"/>
      <c r="K593" s="26"/>
      <c r="L593" s="27"/>
      <c r="M593" s="217"/>
      <c r="N593" s="7" t="str">
        <f>IF(ISBLANK(I593),"",IF(COUNTIF(I593,"*bombe*"),(G593-1)*SUMIF('base de donnée JCO '!C$3:C$10,K593,'base de donnée JCO '!D$3:D$10)+SUMIF(entete,L593,'base de donnée JCO '!D$14:D$20),SUMIFS('base de donnée JCO '!I$173:I$1080,'base de donnée JCO '!F$173:F$1080,I593,'base de donnée JCO '!G$173:G$1080,J593)))</f>
        <v/>
      </c>
      <c r="O593" s="7" t="str">
        <f t="shared" si="14"/>
        <v/>
      </c>
      <c r="P593" s="217"/>
      <c r="Q593" s="23"/>
      <c r="R593" s="23"/>
      <c r="S593" s="23"/>
      <c r="T593" s="23"/>
      <c r="U593" s="23"/>
    </row>
    <row r="594" spans="1:21">
      <c r="A594" s="18"/>
      <c r="B594" s="19"/>
      <c r="C594" s="20"/>
      <c r="D594" s="21"/>
      <c r="E594" s="22"/>
      <c r="F594" s="23"/>
      <c r="G594" s="23"/>
      <c r="H594" s="22"/>
      <c r="I594" s="24"/>
      <c r="J594" s="25"/>
      <c r="K594" s="26"/>
      <c r="L594" s="27"/>
      <c r="M594" s="217"/>
      <c r="N594" s="7" t="str">
        <f>IF(ISBLANK(I594),"",IF(COUNTIF(I594,"*bombe*"),(G594-1)*SUMIF('base de donnée JCO '!C$3:C$10,K594,'base de donnée JCO '!D$3:D$10)+SUMIF(entete,L594,'base de donnée JCO '!D$14:D$20),SUMIFS('base de donnée JCO '!I$173:I$1080,'base de donnée JCO '!F$173:F$1080,I594,'base de donnée JCO '!G$173:G$1080,J594)))</f>
        <v/>
      </c>
      <c r="O594" s="7" t="str">
        <f t="shared" si="14"/>
        <v/>
      </c>
      <c r="P594" s="217"/>
      <c r="Q594" s="23"/>
      <c r="R594" s="23"/>
      <c r="S594" s="23"/>
      <c r="T594" s="23"/>
      <c r="U594" s="23"/>
    </row>
    <row r="595" spans="1:21">
      <c r="A595" s="18"/>
      <c r="B595" s="19"/>
      <c r="C595" s="20"/>
      <c r="D595" s="21"/>
      <c r="E595" s="22"/>
      <c r="F595" s="23"/>
      <c r="G595" s="23"/>
      <c r="H595" s="22"/>
      <c r="I595" s="24"/>
      <c r="J595" s="25"/>
      <c r="K595" s="26"/>
      <c r="L595" s="27"/>
      <c r="M595" s="217"/>
      <c r="N595" s="7" t="str">
        <f>IF(ISBLANK(I595),"",IF(COUNTIF(I595,"*bombe*"),(G595-1)*SUMIF('base de donnée JCO '!C$3:C$10,K595,'base de donnée JCO '!D$3:D$10)+SUMIF(entete,L595,'base de donnée JCO '!D$14:D$20),SUMIFS('base de donnée JCO '!I$173:I$1080,'base de donnée JCO '!F$173:F$1080,I595,'base de donnée JCO '!G$173:G$1080,J595)))</f>
        <v/>
      </c>
      <c r="O595" s="7" t="str">
        <f t="shared" si="14"/>
        <v/>
      </c>
      <c r="P595" s="217"/>
      <c r="Q595" s="23"/>
      <c r="R595" s="23"/>
      <c r="S595" s="23"/>
      <c r="T595" s="23"/>
      <c r="U595" s="23"/>
    </row>
    <row r="596" spans="1:21">
      <c r="A596" s="18"/>
      <c r="B596" s="19"/>
      <c r="C596" s="20"/>
      <c r="D596" s="21"/>
      <c r="E596" s="22"/>
      <c r="F596" s="23"/>
      <c r="G596" s="23"/>
      <c r="H596" s="22"/>
      <c r="I596" s="24"/>
      <c r="J596" s="25"/>
      <c r="K596" s="26"/>
      <c r="L596" s="27"/>
      <c r="M596" s="217"/>
      <c r="N596" s="7" t="str">
        <f>IF(ISBLANK(I596),"",IF(COUNTIF(I596,"*bombe*"),(G596-1)*SUMIF('base de donnée JCO '!C$3:C$10,K596,'base de donnée JCO '!D$3:D$10)+SUMIF(entete,L596,'base de donnée JCO '!D$14:D$20),SUMIFS('base de donnée JCO '!I$173:I$1080,'base de donnée JCO '!F$173:F$1080,I596,'base de donnée JCO '!G$173:G$1080,J596)))</f>
        <v/>
      </c>
      <c r="O596" s="7" t="str">
        <f t="shared" si="14"/>
        <v/>
      </c>
      <c r="P596" s="217"/>
      <c r="Q596" s="23"/>
      <c r="R596" s="23"/>
      <c r="S596" s="23"/>
      <c r="T596" s="23"/>
      <c r="U596" s="23"/>
    </row>
    <row r="597" spans="1:21">
      <c r="A597" s="18"/>
      <c r="B597" s="19"/>
      <c r="C597" s="20"/>
      <c r="D597" s="21"/>
      <c r="E597" s="22"/>
      <c r="F597" s="23"/>
      <c r="G597" s="23"/>
      <c r="H597" s="22"/>
      <c r="I597" s="24"/>
      <c r="J597" s="25"/>
      <c r="K597" s="26"/>
      <c r="L597" s="27"/>
      <c r="M597" s="217"/>
      <c r="N597" s="7" t="str">
        <f>IF(ISBLANK(I597),"",IF(COUNTIF(I597,"*bombe*"),(G597-1)*SUMIF('base de donnée JCO '!C$3:C$10,K597,'base de donnée JCO '!D$3:D$10)+SUMIF(entete,L597,'base de donnée JCO '!D$14:D$20),SUMIFS('base de donnée JCO '!I$173:I$1080,'base de donnée JCO '!F$173:F$1080,I597,'base de donnée JCO '!G$173:G$1080,J597)))</f>
        <v/>
      </c>
      <c r="O597" s="7" t="str">
        <f t="shared" si="14"/>
        <v/>
      </c>
      <c r="P597" s="217"/>
      <c r="Q597" s="23"/>
      <c r="R597" s="23"/>
      <c r="S597" s="23"/>
      <c r="T597" s="23"/>
      <c r="U597" s="23"/>
    </row>
    <row r="598" spans="1:21">
      <c r="A598" s="18"/>
      <c r="B598" s="19"/>
      <c r="C598" s="20"/>
      <c r="D598" s="21"/>
      <c r="E598" s="22"/>
      <c r="F598" s="23"/>
      <c r="G598" s="23"/>
      <c r="H598" s="22"/>
      <c r="I598" s="24"/>
      <c r="J598" s="25"/>
      <c r="K598" s="26"/>
      <c r="L598" s="27"/>
      <c r="M598" s="217"/>
      <c r="N598" s="7" t="str">
        <f>IF(ISBLANK(I598),"",IF(COUNTIF(I598,"*bombe*"),(G598-1)*SUMIF('base de donnée JCO '!C$3:C$10,K598,'base de donnée JCO '!D$3:D$10)+SUMIF(entete,L598,'base de donnée JCO '!D$14:D$20),SUMIFS('base de donnée JCO '!I$173:I$1080,'base de donnée JCO '!F$173:F$1080,I598,'base de donnée JCO '!G$173:G$1080,J598)))</f>
        <v/>
      </c>
      <c r="O598" s="7" t="str">
        <f t="shared" si="14"/>
        <v/>
      </c>
      <c r="P598" s="217"/>
      <c r="Q598" s="23"/>
      <c r="R598" s="23"/>
      <c r="S598" s="23"/>
      <c r="T598" s="23"/>
      <c r="U598" s="23"/>
    </row>
    <row r="599" spans="1:21">
      <c r="A599" s="18"/>
      <c r="B599" s="19"/>
      <c r="C599" s="20"/>
      <c r="D599" s="21"/>
      <c r="E599" s="22"/>
      <c r="F599" s="23"/>
      <c r="G599" s="23"/>
      <c r="H599" s="22"/>
      <c r="I599" s="24"/>
      <c r="J599" s="25"/>
      <c r="K599" s="26"/>
      <c r="L599" s="27"/>
      <c r="M599" s="217"/>
      <c r="N599" s="7" t="str">
        <f>IF(ISBLANK(I599),"",IF(COUNTIF(I599,"*bombe*"),(G599-1)*SUMIF('base de donnée JCO '!C$3:C$10,K599,'base de donnée JCO '!D$3:D$10)+SUMIF(entete,L599,'base de donnée JCO '!D$14:D$20),SUMIFS('base de donnée JCO '!I$173:I$1080,'base de donnée JCO '!F$173:F$1080,I599,'base de donnée JCO '!G$173:G$1080,J599)))</f>
        <v/>
      </c>
      <c r="O599" s="7" t="str">
        <f t="shared" si="14"/>
        <v/>
      </c>
      <c r="P599" s="217"/>
      <c r="Q599" s="23"/>
      <c r="R599" s="23"/>
      <c r="S599" s="23"/>
      <c r="T599" s="23"/>
      <c r="U599" s="23"/>
    </row>
    <row r="600" spans="1:21">
      <c r="A600" s="18"/>
      <c r="B600" s="19"/>
      <c r="C600" s="20"/>
      <c r="D600" s="21"/>
      <c r="E600" s="22"/>
      <c r="F600" s="23"/>
      <c r="G600" s="23"/>
      <c r="H600" s="22"/>
      <c r="I600" s="24"/>
      <c r="J600" s="25"/>
      <c r="K600" s="26"/>
      <c r="L600" s="27"/>
      <c r="M600" s="217"/>
      <c r="N600" s="7" t="str">
        <f>IF(ISBLANK(I600),"",IF(COUNTIF(I600,"*bombe*"),(G600-1)*SUMIF('base de donnée JCO '!C$3:C$10,K600,'base de donnée JCO '!D$3:D$10)+SUMIF(entete,L600,'base de donnée JCO '!D$14:D$20),SUMIFS('base de donnée JCO '!I$173:I$1080,'base de donnée JCO '!F$173:F$1080,I600,'base de donnée JCO '!G$173:G$1080,J600)))</f>
        <v/>
      </c>
      <c r="O600" s="7" t="str">
        <f t="shared" si="14"/>
        <v/>
      </c>
      <c r="P600" s="217"/>
      <c r="Q600" s="23"/>
      <c r="R600" s="23"/>
      <c r="S600" s="23"/>
      <c r="T600" s="23"/>
      <c r="U600" s="23"/>
    </row>
    <row r="601" spans="1:21">
      <c r="A601" s="18"/>
      <c r="B601" s="19"/>
      <c r="C601" s="20"/>
      <c r="D601" s="21"/>
      <c r="E601" s="22"/>
      <c r="F601" s="23"/>
      <c r="G601" s="23"/>
      <c r="H601" s="22"/>
      <c r="I601" s="24"/>
      <c r="J601" s="25"/>
      <c r="K601" s="26"/>
      <c r="L601" s="27"/>
      <c r="M601" s="217"/>
      <c r="N601" s="7" t="str">
        <f>IF(ISBLANK(I601),"",IF(COUNTIF(I601,"*bombe*"),(G601-1)*SUMIF('base de donnée JCO '!C$3:C$10,K601,'base de donnée JCO '!D$3:D$10)+SUMIF(entete,L601,'base de donnée JCO '!D$14:D$20),SUMIFS('base de donnée JCO '!I$173:I$1080,'base de donnée JCO '!F$173:F$1080,I601,'base de donnée JCO '!G$173:G$1080,J601)))</f>
        <v/>
      </c>
      <c r="O601" s="7" t="str">
        <f t="shared" si="14"/>
        <v/>
      </c>
      <c r="P601" s="217"/>
      <c r="Q601" s="23"/>
      <c r="R601" s="23"/>
      <c r="S601" s="23"/>
      <c r="T601" s="23"/>
      <c r="U601" s="23"/>
    </row>
    <row r="602" spans="1:21">
      <c r="A602" s="18"/>
      <c r="B602" s="19"/>
      <c r="C602" s="20"/>
      <c r="D602" s="21"/>
      <c r="E602" s="22"/>
      <c r="F602" s="23"/>
      <c r="G602" s="23"/>
      <c r="H602" s="22"/>
      <c r="I602" s="24"/>
      <c r="J602" s="25"/>
      <c r="K602" s="26"/>
      <c r="L602" s="27"/>
      <c r="M602" s="217"/>
      <c r="N602" s="7" t="str">
        <f>IF(ISBLANK(I602),"",IF(COUNTIF(I602,"*bombe*"),(G602-1)*SUMIF('base de donnée JCO '!C$3:C$10,K602,'base de donnée JCO '!D$3:D$10)+SUMIF(entete,L602,'base de donnée JCO '!D$14:D$20),SUMIFS('base de donnée JCO '!I$173:I$1080,'base de donnée JCO '!F$173:F$1080,I602,'base de donnée JCO '!G$173:G$1080,J602)))</f>
        <v/>
      </c>
      <c r="O602" s="7" t="str">
        <f t="shared" si="14"/>
        <v/>
      </c>
      <c r="P602" s="217"/>
      <c r="Q602" s="23"/>
      <c r="R602" s="23"/>
      <c r="S602" s="23"/>
      <c r="T602" s="23"/>
      <c r="U602" s="23"/>
    </row>
    <row r="603" spans="1:21">
      <c r="A603" s="18"/>
      <c r="B603" s="19"/>
      <c r="C603" s="20"/>
      <c r="D603" s="21"/>
      <c r="E603" s="22"/>
      <c r="F603" s="23"/>
      <c r="G603" s="23"/>
      <c r="H603" s="22"/>
      <c r="I603" s="24"/>
      <c r="J603" s="25"/>
      <c r="K603" s="26"/>
      <c r="L603" s="27"/>
      <c r="M603" s="217"/>
      <c r="N603" s="7" t="str">
        <f>IF(ISBLANK(I603),"",IF(COUNTIF(I603,"*bombe*"),(G603-1)*SUMIF('base de donnée JCO '!C$3:C$10,K603,'base de donnée JCO '!D$3:D$10)+SUMIF(entete,L603,'base de donnée JCO '!D$14:D$20),SUMIFS('base de donnée JCO '!I$173:I$1080,'base de donnée JCO '!F$173:F$1080,I603,'base de donnée JCO '!G$173:G$1080,J603)))</f>
        <v/>
      </c>
      <c r="O603" s="7" t="str">
        <f t="shared" si="14"/>
        <v/>
      </c>
      <c r="P603" s="217"/>
      <c r="Q603" s="23"/>
      <c r="R603" s="23"/>
      <c r="S603" s="23"/>
      <c r="T603" s="23"/>
      <c r="U603" s="23"/>
    </row>
    <row r="604" spans="1:21">
      <c r="A604" s="18"/>
      <c r="B604" s="19"/>
      <c r="C604" s="20"/>
      <c r="D604" s="21"/>
      <c r="E604" s="22"/>
      <c r="F604" s="23"/>
      <c r="G604" s="23"/>
      <c r="H604" s="22"/>
      <c r="I604" s="24"/>
      <c r="J604" s="25"/>
      <c r="K604" s="26"/>
      <c r="L604" s="27"/>
      <c r="M604" s="217"/>
      <c r="N604" s="7" t="str">
        <f>IF(ISBLANK(I604),"",IF(COUNTIF(I604,"*bombe*"),(G604-1)*SUMIF('base de donnée JCO '!C$3:C$10,K604,'base de donnée JCO '!D$3:D$10)+SUMIF(entete,L604,'base de donnée JCO '!D$14:D$20),SUMIFS('base de donnée JCO '!I$173:I$1080,'base de donnée JCO '!F$173:F$1080,I604,'base de donnée JCO '!G$173:G$1080,J604)))</f>
        <v/>
      </c>
      <c r="O604" s="7" t="str">
        <f t="shared" si="14"/>
        <v/>
      </c>
      <c r="P604" s="217"/>
      <c r="Q604" s="23"/>
      <c r="R604" s="23"/>
      <c r="S604" s="23"/>
      <c r="T604" s="23"/>
      <c r="U604" s="23"/>
    </row>
    <row r="605" spans="1:21">
      <c r="A605" s="18"/>
      <c r="B605" s="19"/>
      <c r="C605" s="20"/>
      <c r="D605" s="21"/>
      <c r="E605" s="22"/>
      <c r="F605" s="23"/>
      <c r="G605" s="23"/>
      <c r="H605" s="22"/>
      <c r="I605" s="24"/>
      <c r="J605" s="25"/>
      <c r="K605" s="26"/>
      <c r="L605" s="27"/>
      <c r="M605" s="217"/>
      <c r="N605" s="7" t="str">
        <f>IF(ISBLANK(I605),"",IF(COUNTIF(I605,"*bombe*"),(G605-1)*SUMIF('base de donnée JCO '!C$3:C$10,K605,'base de donnée JCO '!D$3:D$10)+SUMIF(entete,L605,'base de donnée JCO '!D$14:D$20),SUMIFS('base de donnée JCO '!I$173:I$1080,'base de donnée JCO '!F$173:F$1080,I605,'base de donnée JCO '!G$173:G$1080,J605)))</f>
        <v/>
      </c>
      <c r="O605" s="7" t="str">
        <f t="shared" si="14"/>
        <v/>
      </c>
      <c r="P605" s="217"/>
      <c r="Q605" s="23"/>
      <c r="R605" s="23"/>
      <c r="S605" s="23"/>
      <c r="T605" s="23"/>
      <c r="U605" s="23"/>
    </row>
    <row r="606" spans="1:21">
      <c r="A606" s="18"/>
      <c r="B606" s="19"/>
      <c r="C606" s="20"/>
      <c r="D606" s="21"/>
      <c r="E606" s="22"/>
      <c r="F606" s="23"/>
      <c r="G606" s="23"/>
      <c r="H606" s="22"/>
      <c r="I606" s="24"/>
      <c r="J606" s="25"/>
      <c r="K606" s="26"/>
      <c r="L606" s="27"/>
      <c r="M606" s="217"/>
      <c r="N606" s="7" t="str">
        <f>IF(ISBLANK(I606),"",IF(COUNTIF(I606,"*bombe*"),(G606-1)*SUMIF('base de donnée JCO '!C$3:C$10,K606,'base de donnée JCO '!D$3:D$10)+SUMIF(entete,L606,'base de donnée JCO '!D$14:D$20),SUMIFS('base de donnée JCO '!I$173:I$1080,'base de donnée JCO '!F$173:F$1080,I606,'base de donnée JCO '!G$173:G$1080,J606)))</f>
        <v/>
      </c>
      <c r="O606" s="7" t="str">
        <f t="shared" si="14"/>
        <v/>
      </c>
      <c r="P606" s="217"/>
      <c r="Q606" s="23"/>
      <c r="R606" s="23"/>
      <c r="S606" s="23"/>
      <c r="T606" s="23"/>
      <c r="U606" s="23"/>
    </row>
    <row r="607" spans="1:21">
      <c r="A607" s="18"/>
      <c r="B607" s="19"/>
      <c r="C607" s="20"/>
      <c r="D607" s="21"/>
      <c r="E607" s="22"/>
      <c r="F607" s="23"/>
      <c r="G607" s="23"/>
      <c r="H607" s="22"/>
      <c r="I607" s="24"/>
      <c r="J607" s="25"/>
      <c r="K607" s="26"/>
      <c r="L607" s="27"/>
      <c r="M607" s="217"/>
      <c r="N607" s="7" t="str">
        <f>IF(ISBLANK(I607),"",IF(COUNTIF(I607,"*bombe*"),(G607-1)*SUMIF('base de donnée JCO '!C$3:C$10,K607,'base de donnée JCO '!D$3:D$10)+SUMIF(entete,L607,'base de donnée JCO '!D$14:D$20),SUMIFS('base de donnée JCO '!I$173:I$1080,'base de donnée JCO '!F$173:F$1080,I607,'base de donnée JCO '!G$173:G$1080,J607)))</f>
        <v/>
      </c>
      <c r="O607" s="7" t="str">
        <f t="shared" si="14"/>
        <v/>
      </c>
      <c r="P607" s="217"/>
      <c r="Q607" s="23"/>
      <c r="R607" s="23"/>
      <c r="S607" s="23"/>
      <c r="T607" s="23"/>
      <c r="U607" s="23"/>
    </row>
    <row r="608" spans="1:21">
      <c r="A608" s="18"/>
      <c r="B608" s="19"/>
      <c r="C608" s="20"/>
      <c r="D608" s="21"/>
      <c r="E608" s="22"/>
      <c r="F608" s="23"/>
      <c r="G608" s="23"/>
      <c r="H608" s="22"/>
      <c r="I608" s="24"/>
      <c r="J608" s="25"/>
      <c r="K608" s="26"/>
      <c r="L608" s="27"/>
      <c r="M608" s="217"/>
      <c r="N608" s="7" t="str">
        <f>IF(ISBLANK(I608),"",IF(COUNTIF(I608,"*bombe*"),(G608-1)*SUMIF('base de donnée JCO '!C$3:C$10,K608,'base de donnée JCO '!D$3:D$10)+SUMIF(entete,L608,'base de donnée JCO '!D$14:D$20),SUMIFS('base de donnée JCO '!I$173:I$1080,'base de donnée JCO '!F$173:F$1080,I608,'base de donnée JCO '!G$173:G$1080,J608)))</f>
        <v/>
      </c>
      <c r="O608" s="7" t="str">
        <f t="shared" si="14"/>
        <v/>
      </c>
      <c r="P608" s="217"/>
      <c r="Q608" s="23"/>
      <c r="R608" s="23"/>
      <c r="S608" s="23"/>
      <c r="T608" s="23"/>
      <c r="U608" s="23"/>
    </row>
    <row r="609" spans="1:21">
      <c r="A609" s="18"/>
      <c r="B609" s="19"/>
      <c r="C609" s="20"/>
      <c r="D609" s="21"/>
      <c r="E609" s="22"/>
      <c r="F609" s="23"/>
      <c r="G609" s="23"/>
      <c r="H609" s="22"/>
      <c r="I609" s="24"/>
      <c r="J609" s="25"/>
      <c r="K609" s="26"/>
      <c r="L609" s="27"/>
      <c r="M609" s="217"/>
      <c r="N609" s="7" t="str">
        <f>IF(ISBLANK(I609),"",IF(COUNTIF(I609,"*bombe*"),(G609-1)*SUMIF('base de donnée JCO '!C$3:C$10,K609,'base de donnée JCO '!D$3:D$10)+SUMIF(entete,L609,'base de donnée JCO '!D$14:D$20),SUMIFS('base de donnée JCO '!I$173:I$1080,'base de donnée JCO '!F$173:F$1080,I609,'base de donnée JCO '!G$173:G$1080,J609)))</f>
        <v/>
      </c>
      <c r="O609" s="7" t="str">
        <f t="shared" si="14"/>
        <v/>
      </c>
      <c r="P609" s="217"/>
      <c r="Q609" s="23"/>
      <c r="R609" s="23"/>
      <c r="S609" s="23"/>
      <c r="T609" s="23"/>
      <c r="U609" s="23"/>
    </row>
    <row r="610" spans="1:21">
      <c r="A610" s="18"/>
      <c r="B610" s="19"/>
      <c r="C610" s="20"/>
      <c r="D610" s="21"/>
      <c r="E610" s="22"/>
      <c r="F610" s="23"/>
      <c r="G610" s="23"/>
      <c r="H610" s="22"/>
      <c r="I610" s="24"/>
      <c r="J610" s="25"/>
      <c r="K610" s="26"/>
      <c r="L610" s="27"/>
      <c r="M610" s="217"/>
      <c r="N610" s="7" t="str">
        <f>IF(ISBLANK(I610),"",IF(COUNTIF(I610,"*bombe*"),(G610-1)*SUMIF('base de donnée JCO '!C$3:C$10,K610,'base de donnée JCO '!D$3:D$10)+SUMIF(entete,L610,'base de donnée JCO '!D$14:D$20),SUMIFS('base de donnée JCO '!I$173:I$1080,'base de donnée JCO '!F$173:F$1080,I610,'base de donnée JCO '!G$173:G$1080,J610)))</f>
        <v/>
      </c>
      <c r="O610" s="7" t="str">
        <f t="shared" si="14"/>
        <v/>
      </c>
      <c r="P610" s="217"/>
      <c r="Q610" s="23"/>
      <c r="R610" s="23"/>
      <c r="S610" s="23"/>
      <c r="T610" s="23"/>
      <c r="U610" s="23"/>
    </row>
    <row r="611" spans="1:21">
      <c r="A611" s="18"/>
      <c r="B611" s="19"/>
      <c r="C611" s="20"/>
      <c r="D611" s="21"/>
      <c r="E611" s="22"/>
      <c r="F611" s="23"/>
      <c r="G611" s="23"/>
      <c r="H611" s="22"/>
      <c r="I611" s="24"/>
      <c r="J611" s="25"/>
      <c r="K611" s="26"/>
      <c r="L611" s="27"/>
      <c r="M611" s="217"/>
      <c r="N611" s="7" t="str">
        <f>IF(ISBLANK(I611),"",IF(COUNTIF(I611,"*bombe*"),(G611-1)*SUMIF('base de donnée JCO '!C$3:C$10,K611,'base de donnée JCO '!D$3:D$10)+SUMIF(entete,L611,'base de donnée JCO '!D$14:D$20),SUMIFS('base de donnée JCO '!I$173:I$1080,'base de donnée JCO '!F$173:F$1080,I611,'base de donnée JCO '!G$173:G$1080,J611)))</f>
        <v/>
      </c>
      <c r="O611" s="7" t="str">
        <f t="shared" si="14"/>
        <v/>
      </c>
      <c r="P611" s="217"/>
      <c r="Q611" s="23"/>
      <c r="R611" s="23"/>
      <c r="S611" s="23"/>
      <c r="T611" s="23"/>
      <c r="U611" s="23"/>
    </row>
    <row r="612" spans="1:21">
      <c r="A612" s="18"/>
      <c r="B612" s="19"/>
      <c r="C612" s="20"/>
      <c r="D612" s="21"/>
      <c r="E612" s="22"/>
      <c r="F612" s="23"/>
      <c r="G612" s="23"/>
      <c r="H612" s="22"/>
      <c r="I612" s="24"/>
      <c r="J612" s="25"/>
      <c r="K612" s="26"/>
      <c r="L612" s="27"/>
      <c r="M612" s="217"/>
      <c r="N612" s="7" t="str">
        <f>IF(ISBLANK(I612),"",IF(COUNTIF(I612,"*bombe*"),(G612-1)*SUMIF('base de donnée JCO '!C$3:C$10,K612,'base de donnée JCO '!D$3:D$10)+SUMIF(entete,L612,'base de donnée JCO '!D$14:D$20),SUMIFS('base de donnée JCO '!I$173:I$1080,'base de donnée JCO '!F$173:F$1080,I612,'base de donnée JCO '!G$173:G$1080,J612)))</f>
        <v/>
      </c>
      <c r="O612" s="7" t="str">
        <f t="shared" si="14"/>
        <v/>
      </c>
      <c r="P612" s="217"/>
      <c r="Q612" s="23"/>
      <c r="R612" s="23"/>
      <c r="S612" s="23"/>
      <c r="T612" s="23"/>
      <c r="U612" s="23"/>
    </row>
    <row r="613" spans="1:21">
      <c r="A613" s="18"/>
      <c r="B613" s="19"/>
      <c r="C613" s="20"/>
      <c r="D613" s="21"/>
      <c r="E613" s="22"/>
      <c r="F613" s="23"/>
      <c r="G613" s="23"/>
      <c r="H613" s="22"/>
      <c r="I613" s="24"/>
      <c r="J613" s="25"/>
      <c r="K613" s="26"/>
      <c r="L613" s="27"/>
      <c r="M613" s="217"/>
      <c r="N613" s="7" t="str">
        <f>IF(ISBLANK(I613),"",IF(COUNTIF(I613,"*bombe*"),(G613-1)*SUMIF('base de donnée JCO '!C$3:C$10,K613,'base de donnée JCO '!D$3:D$10)+SUMIF(entete,L613,'base de donnée JCO '!D$14:D$20),SUMIFS('base de donnée JCO '!I$173:I$1080,'base de donnée JCO '!F$173:F$1080,I613,'base de donnée JCO '!G$173:G$1080,J613)))</f>
        <v/>
      </c>
      <c r="O613" s="7" t="str">
        <f t="shared" si="14"/>
        <v/>
      </c>
      <c r="P613" s="217"/>
      <c r="Q613" s="23"/>
      <c r="R613" s="23"/>
      <c r="S613" s="23"/>
      <c r="T613" s="23"/>
      <c r="U613" s="23"/>
    </row>
    <row r="614" spans="1:21">
      <c r="A614" s="18"/>
      <c r="B614" s="19"/>
      <c r="C614" s="20"/>
      <c r="D614" s="21"/>
      <c r="E614" s="22"/>
      <c r="F614" s="23"/>
      <c r="G614" s="23"/>
      <c r="H614" s="22"/>
      <c r="I614" s="24"/>
      <c r="J614" s="25"/>
      <c r="K614" s="26"/>
      <c r="L614" s="27"/>
      <c r="M614" s="217"/>
      <c r="N614" s="7" t="str">
        <f>IF(ISBLANK(I614),"",IF(COUNTIF(I614,"*bombe*"),(G614-1)*SUMIF('base de donnée JCO '!C$3:C$10,K614,'base de donnée JCO '!D$3:D$10)+SUMIF(entete,L614,'base de donnée JCO '!D$14:D$20),SUMIFS('base de donnée JCO '!I$173:I$1080,'base de donnée JCO '!F$173:F$1080,I614,'base de donnée JCO '!G$173:G$1080,J614)))</f>
        <v/>
      </c>
      <c r="O614" s="7" t="str">
        <f t="shared" si="14"/>
        <v/>
      </c>
      <c r="P614" s="217"/>
      <c r="Q614" s="23"/>
      <c r="R614" s="23"/>
      <c r="S614" s="23"/>
      <c r="T614" s="23"/>
      <c r="U614" s="23"/>
    </row>
    <row r="615" spans="1:21">
      <c r="A615" s="18"/>
      <c r="B615" s="19"/>
      <c r="C615" s="20"/>
      <c r="D615" s="21"/>
      <c r="E615" s="22"/>
      <c r="F615" s="23"/>
      <c r="G615" s="23"/>
      <c r="H615" s="22"/>
      <c r="I615" s="24"/>
      <c r="J615" s="25"/>
      <c r="K615" s="26"/>
      <c r="L615" s="27"/>
      <c r="M615" s="217"/>
      <c r="N615" s="7" t="str">
        <f>IF(ISBLANK(I615),"",IF(COUNTIF(I615,"*bombe*"),(G615-1)*SUMIF('base de donnée JCO '!C$3:C$10,K615,'base de donnée JCO '!D$3:D$10)+SUMIF(entete,L615,'base de donnée JCO '!D$14:D$20),SUMIFS('base de donnée JCO '!I$173:I$1080,'base de donnée JCO '!F$173:F$1080,I615,'base de donnée JCO '!G$173:G$1080,J615)))</f>
        <v/>
      </c>
      <c r="O615" s="7" t="str">
        <f t="shared" si="14"/>
        <v/>
      </c>
      <c r="P615" s="217"/>
      <c r="Q615" s="23"/>
      <c r="R615" s="23"/>
      <c r="S615" s="23"/>
      <c r="T615" s="23"/>
      <c r="U615" s="23"/>
    </row>
    <row r="616" spans="1:21">
      <c r="A616" s="18"/>
      <c r="B616" s="19"/>
      <c r="C616" s="20"/>
      <c r="D616" s="21"/>
      <c r="E616" s="22"/>
      <c r="F616" s="23"/>
      <c r="G616" s="23"/>
      <c r="H616" s="22"/>
      <c r="I616" s="24"/>
      <c r="J616" s="25"/>
      <c r="K616" s="26"/>
      <c r="L616" s="27"/>
      <c r="M616" s="217"/>
      <c r="N616" s="7" t="str">
        <f>IF(ISBLANK(I616),"",IF(COUNTIF(I616,"*bombe*"),(G616-1)*SUMIF('base de donnée JCO '!C$3:C$10,K616,'base de donnée JCO '!D$3:D$10)+SUMIF(entete,L616,'base de donnée JCO '!D$14:D$20),SUMIFS('base de donnée JCO '!I$173:I$1080,'base de donnée JCO '!F$173:F$1080,I616,'base de donnée JCO '!G$173:G$1080,J616)))</f>
        <v/>
      </c>
      <c r="O616" s="7" t="str">
        <f t="shared" si="14"/>
        <v/>
      </c>
      <c r="P616" s="217"/>
      <c r="Q616" s="23"/>
      <c r="R616" s="23"/>
      <c r="S616" s="23"/>
      <c r="T616" s="23"/>
      <c r="U616" s="23"/>
    </row>
    <row r="617" spans="1:21">
      <c r="A617" s="18"/>
      <c r="B617" s="19"/>
      <c r="C617" s="20"/>
      <c r="D617" s="21"/>
      <c r="E617" s="22"/>
      <c r="F617" s="23"/>
      <c r="G617" s="23"/>
      <c r="H617" s="22"/>
      <c r="I617" s="24"/>
      <c r="J617" s="25"/>
      <c r="K617" s="26"/>
      <c r="L617" s="27"/>
      <c r="M617" s="217"/>
      <c r="N617" s="7" t="str">
        <f>IF(ISBLANK(I617),"",IF(COUNTIF(I617,"*bombe*"),(G617-1)*SUMIF('base de donnée JCO '!C$3:C$10,K617,'base de donnée JCO '!D$3:D$10)+SUMIF(entete,L617,'base de donnée JCO '!D$14:D$20),SUMIFS('base de donnée JCO '!I$173:I$1080,'base de donnée JCO '!F$173:F$1080,I617,'base de donnée JCO '!G$173:G$1080,J617)))</f>
        <v/>
      </c>
      <c r="O617" s="7" t="str">
        <f t="shared" si="14"/>
        <v/>
      </c>
      <c r="P617" s="217"/>
      <c r="Q617" s="23"/>
      <c r="R617" s="23"/>
      <c r="S617" s="23"/>
      <c r="T617" s="23"/>
      <c r="U617" s="23"/>
    </row>
    <row r="618" spans="1:21">
      <c r="A618" s="18"/>
      <c r="B618" s="19"/>
      <c r="C618" s="20"/>
      <c r="D618" s="21"/>
      <c r="E618" s="22"/>
      <c r="F618" s="23"/>
      <c r="G618" s="23"/>
      <c r="H618" s="22"/>
      <c r="I618" s="24"/>
      <c r="J618" s="25"/>
      <c r="K618" s="26"/>
      <c r="L618" s="27"/>
      <c r="M618" s="217"/>
      <c r="N618" s="7" t="str">
        <f>IF(ISBLANK(I618),"",IF(COUNTIF(I618,"*bombe*"),(G618-1)*SUMIF('base de donnée JCO '!C$3:C$10,K618,'base de donnée JCO '!D$3:D$10)+SUMIF(entete,L618,'base de donnée JCO '!D$14:D$20),SUMIFS('base de donnée JCO '!I$173:I$1080,'base de donnée JCO '!F$173:F$1080,I618,'base de donnée JCO '!G$173:G$1080,J618)))</f>
        <v/>
      </c>
      <c r="O618" s="7" t="str">
        <f t="shared" si="14"/>
        <v/>
      </c>
      <c r="P618" s="217"/>
      <c r="Q618" s="23"/>
      <c r="R618" s="23"/>
      <c r="S618" s="23"/>
      <c r="T618" s="23"/>
      <c r="U618" s="23"/>
    </row>
    <row r="619" spans="1:21">
      <c r="A619" s="18"/>
      <c r="B619" s="19"/>
      <c r="C619" s="20"/>
      <c r="D619" s="21"/>
      <c r="E619" s="22"/>
      <c r="F619" s="23"/>
      <c r="G619" s="23"/>
      <c r="H619" s="22"/>
      <c r="I619" s="24"/>
      <c r="J619" s="25"/>
      <c r="K619" s="26"/>
      <c r="L619" s="27"/>
      <c r="M619" s="217"/>
      <c r="N619" s="7" t="str">
        <f>IF(ISBLANK(I619),"",IF(COUNTIF(I619,"*bombe*"),(G619-1)*SUMIF('base de donnée JCO '!C$3:C$10,K619,'base de donnée JCO '!D$3:D$10)+SUMIF(entete,L619,'base de donnée JCO '!D$14:D$20),SUMIFS('base de donnée JCO '!I$173:I$1080,'base de donnée JCO '!F$173:F$1080,I619,'base de donnée JCO '!G$173:G$1080,J619)))</f>
        <v/>
      </c>
      <c r="O619" s="7" t="str">
        <f t="shared" ref="O619:O682" si="15">IF(ISBLANK(I619),"",IF(ISBLANK(D619),D618+N619,D619+N619))</f>
        <v/>
      </c>
      <c r="P619" s="217"/>
      <c r="Q619" s="23"/>
      <c r="R619" s="23"/>
      <c r="S619" s="23"/>
      <c r="T619" s="23"/>
      <c r="U619" s="23"/>
    </row>
    <row r="620" spans="1:21">
      <c r="A620" s="18"/>
      <c r="B620" s="19"/>
      <c r="C620" s="20"/>
      <c r="D620" s="21"/>
      <c r="E620" s="22"/>
      <c r="F620" s="23"/>
      <c r="G620" s="23"/>
      <c r="H620" s="22"/>
      <c r="I620" s="24"/>
      <c r="J620" s="25"/>
      <c r="K620" s="26"/>
      <c r="L620" s="27"/>
      <c r="M620" s="217"/>
      <c r="N620" s="7" t="str">
        <f>IF(ISBLANK(I620),"",IF(COUNTIF(I620,"*bombe*"),(G620-1)*SUMIF('base de donnée JCO '!C$3:C$10,K620,'base de donnée JCO '!D$3:D$10)+SUMIF(entete,L620,'base de donnée JCO '!D$14:D$20),SUMIFS('base de donnée JCO '!I$173:I$1080,'base de donnée JCO '!F$173:F$1080,I620,'base de donnée JCO '!G$173:G$1080,J620)))</f>
        <v/>
      </c>
      <c r="O620" s="7" t="str">
        <f t="shared" si="15"/>
        <v/>
      </c>
      <c r="P620" s="217"/>
      <c r="Q620" s="23"/>
      <c r="R620" s="23"/>
      <c r="S620" s="23"/>
      <c r="T620" s="23"/>
      <c r="U620" s="23"/>
    </row>
    <row r="621" spans="1:21">
      <c r="A621" s="18"/>
      <c r="B621" s="19"/>
      <c r="C621" s="20"/>
      <c r="D621" s="21"/>
      <c r="E621" s="22"/>
      <c r="F621" s="23"/>
      <c r="G621" s="23"/>
      <c r="H621" s="22"/>
      <c r="I621" s="24"/>
      <c r="J621" s="25"/>
      <c r="K621" s="26"/>
      <c r="L621" s="27"/>
      <c r="M621" s="217"/>
      <c r="N621" s="7" t="str">
        <f>IF(ISBLANK(I621),"",IF(COUNTIF(I621,"*bombe*"),(G621-1)*SUMIF('base de donnée JCO '!C$3:C$10,K621,'base de donnée JCO '!D$3:D$10)+SUMIF(entete,L621,'base de donnée JCO '!D$14:D$20),SUMIFS('base de donnée JCO '!I$173:I$1080,'base de donnée JCO '!F$173:F$1080,I621,'base de donnée JCO '!G$173:G$1080,J621)))</f>
        <v/>
      </c>
      <c r="O621" s="7" t="str">
        <f t="shared" si="15"/>
        <v/>
      </c>
      <c r="P621" s="217"/>
      <c r="Q621" s="23"/>
      <c r="R621" s="23"/>
      <c r="S621" s="23"/>
      <c r="T621" s="23"/>
      <c r="U621" s="23"/>
    </row>
    <row r="622" spans="1:21">
      <c r="A622" s="18"/>
      <c r="B622" s="19"/>
      <c r="C622" s="20"/>
      <c r="D622" s="21"/>
      <c r="E622" s="22"/>
      <c r="F622" s="23"/>
      <c r="G622" s="23"/>
      <c r="H622" s="22"/>
      <c r="I622" s="24"/>
      <c r="J622" s="25"/>
      <c r="K622" s="26"/>
      <c r="L622" s="27"/>
      <c r="M622" s="217"/>
      <c r="N622" s="7" t="str">
        <f>IF(ISBLANK(I622),"",IF(COUNTIF(I622,"*bombe*"),(G622-1)*SUMIF('base de donnée JCO '!C$3:C$10,K622,'base de donnée JCO '!D$3:D$10)+SUMIF(entete,L622,'base de donnée JCO '!D$14:D$20),SUMIFS('base de donnée JCO '!I$173:I$1080,'base de donnée JCO '!F$173:F$1080,I622,'base de donnée JCO '!G$173:G$1080,J622)))</f>
        <v/>
      </c>
      <c r="O622" s="7" t="str">
        <f t="shared" si="15"/>
        <v/>
      </c>
      <c r="P622" s="217"/>
      <c r="Q622" s="23"/>
      <c r="R622" s="23"/>
      <c r="S622" s="23"/>
      <c r="T622" s="23"/>
      <c r="U622" s="23"/>
    </row>
    <row r="623" spans="1:21">
      <c r="A623" s="18"/>
      <c r="B623" s="19"/>
      <c r="C623" s="20"/>
      <c r="D623" s="21"/>
      <c r="E623" s="22"/>
      <c r="F623" s="23"/>
      <c r="G623" s="23"/>
      <c r="H623" s="22"/>
      <c r="I623" s="24"/>
      <c r="J623" s="25"/>
      <c r="K623" s="26"/>
      <c r="L623" s="27"/>
      <c r="M623" s="217"/>
      <c r="N623" s="7" t="str">
        <f>IF(ISBLANK(I623),"",IF(COUNTIF(I623,"*bombe*"),(G623-1)*SUMIF('base de donnée JCO '!C$3:C$10,K623,'base de donnée JCO '!D$3:D$10)+SUMIF(entete,L623,'base de donnée JCO '!D$14:D$20),SUMIFS('base de donnée JCO '!I$173:I$1080,'base de donnée JCO '!F$173:F$1080,I623,'base de donnée JCO '!G$173:G$1080,J623)))</f>
        <v/>
      </c>
      <c r="O623" s="7" t="str">
        <f t="shared" si="15"/>
        <v/>
      </c>
      <c r="P623" s="217"/>
      <c r="Q623" s="23"/>
      <c r="R623" s="23"/>
      <c r="S623" s="23"/>
      <c r="T623" s="23"/>
      <c r="U623" s="23"/>
    </row>
    <row r="624" spans="1:21">
      <c r="A624" s="18"/>
      <c r="B624" s="19"/>
      <c r="C624" s="20"/>
      <c r="D624" s="21"/>
      <c r="E624" s="22"/>
      <c r="F624" s="23"/>
      <c r="G624" s="23"/>
      <c r="H624" s="22"/>
      <c r="I624" s="24"/>
      <c r="J624" s="25"/>
      <c r="K624" s="26"/>
      <c r="L624" s="27"/>
      <c r="M624" s="217"/>
      <c r="N624" s="7" t="str">
        <f>IF(ISBLANK(I624),"",IF(COUNTIF(I624,"*bombe*"),(G624-1)*SUMIF('base de donnée JCO '!C$3:C$10,K624,'base de donnée JCO '!D$3:D$10)+SUMIF(entete,L624,'base de donnée JCO '!D$14:D$20),SUMIFS('base de donnée JCO '!I$173:I$1080,'base de donnée JCO '!F$173:F$1080,I624,'base de donnée JCO '!G$173:G$1080,J624)))</f>
        <v/>
      </c>
      <c r="O624" s="7" t="str">
        <f t="shared" si="15"/>
        <v/>
      </c>
      <c r="P624" s="217"/>
      <c r="Q624" s="23"/>
      <c r="R624" s="23"/>
      <c r="S624" s="23"/>
      <c r="T624" s="23"/>
      <c r="U624" s="23"/>
    </row>
    <row r="625" spans="1:21">
      <c r="A625" s="18"/>
      <c r="B625" s="19"/>
      <c r="C625" s="20"/>
      <c r="D625" s="21"/>
      <c r="E625" s="22"/>
      <c r="F625" s="23"/>
      <c r="G625" s="23"/>
      <c r="H625" s="22"/>
      <c r="I625" s="24"/>
      <c r="J625" s="25"/>
      <c r="K625" s="26"/>
      <c r="L625" s="27"/>
      <c r="M625" s="217"/>
      <c r="N625" s="7" t="str">
        <f>IF(ISBLANK(I625),"",IF(COUNTIF(I625,"*bombe*"),(G625-1)*SUMIF('base de donnée JCO '!C$3:C$10,K625,'base de donnée JCO '!D$3:D$10)+SUMIF(entete,L625,'base de donnée JCO '!D$14:D$20),SUMIFS('base de donnée JCO '!I$173:I$1080,'base de donnée JCO '!F$173:F$1080,I625,'base de donnée JCO '!G$173:G$1080,J625)))</f>
        <v/>
      </c>
      <c r="O625" s="7" t="str">
        <f t="shared" si="15"/>
        <v/>
      </c>
      <c r="P625" s="217"/>
      <c r="Q625" s="23"/>
      <c r="R625" s="23"/>
      <c r="S625" s="23"/>
      <c r="T625" s="23"/>
      <c r="U625" s="23"/>
    </row>
    <row r="626" spans="1:21">
      <c r="A626" s="18"/>
      <c r="B626" s="19"/>
      <c r="C626" s="20"/>
      <c r="D626" s="21"/>
      <c r="E626" s="22"/>
      <c r="F626" s="23"/>
      <c r="G626" s="23"/>
      <c r="H626" s="22"/>
      <c r="I626" s="24"/>
      <c r="J626" s="25"/>
      <c r="K626" s="26"/>
      <c r="L626" s="27"/>
      <c r="M626" s="217"/>
      <c r="N626" s="7" t="str">
        <f>IF(ISBLANK(I626),"",IF(COUNTIF(I626,"*bombe*"),(G626-1)*SUMIF('base de donnée JCO '!C$3:C$10,K626,'base de donnée JCO '!D$3:D$10)+SUMIF(entete,L626,'base de donnée JCO '!D$14:D$20),SUMIFS('base de donnée JCO '!I$173:I$1080,'base de donnée JCO '!F$173:F$1080,I626,'base de donnée JCO '!G$173:G$1080,J626)))</f>
        <v/>
      </c>
      <c r="O626" s="7" t="str">
        <f t="shared" si="15"/>
        <v/>
      </c>
      <c r="P626" s="217"/>
      <c r="Q626" s="23"/>
      <c r="R626" s="23"/>
      <c r="S626" s="23"/>
      <c r="T626" s="23"/>
      <c r="U626" s="23"/>
    </row>
    <row r="627" spans="1:21">
      <c r="A627" s="18"/>
      <c r="B627" s="19"/>
      <c r="C627" s="20"/>
      <c r="D627" s="21"/>
      <c r="E627" s="22"/>
      <c r="F627" s="23"/>
      <c r="G627" s="23"/>
      <c r="H627" s="22"/>
      <c r="I627" s="24"/>
      <c r="J627" s="25"/>
      <c r="K627" s="26"/>
      <c r="L627" s="27"/>
      <c r="M627" s="217"/>
      <c r="N627" s="7" t="str">
        <f>IF(ISBLANK(I627),"",IF(COUNTIF(I627,"*bombe*"),(G627-1)*SUMIF('base de donnée JCO '!C$3:C$10,K627,'base de donnée JCO '!D$3:D$10)+SUMIF(entete,L627,'base de donnée JCO '!D$14:D$20),SUMIFS('base de donnée JCO '!I$173:I$1080,'base de donnée JCO '!F$173:F$1080,I627,'base de donnée JCO '!G$173:G$1080,J627)))</f>
        <v/>
      </c>
      <c r="O627" s="7" t="str">
        <f t="shared" si="15"/>
        <v/>
      </c>
      <c r="P627" s="217"/>
      <c r="Q627" s="23"/>
      <c r="R627" s="23"/>
      <c r="S627" s="23"/>
      <c r="T627" s="23"/>
      <c r="U627" s="23"/>
    </row>
    <row r="628" spans="1:21">
      <c r="A628" s="18"/>
      <c r="B628" s="19"/>
      <c r="C628" s="20"/>
      <c r="D628" s="21"/>
      <c r="E628" s="22"/>
      <c r="F628" s="23"/>
      <c r="G628" s="23"/>
      <c r="H628" s="22"/>
      <c r="I628" s="24"/>
      <c r="J628" s="25"/>
      <c r="K628" s="26"/>
      <c r="L628" s="27"/>
      <c r="M628" s="217"/>
      <c r="N628" s="7" t="str">
        <f>IF(ISBLANK(I628),"",IF(COUNTIF(I628,"*bombe*"),(G628-1)*SUMIF('base de donnée JCO '!C$3:C$10,K628,'base de donnée JCO '!D$3:D$10)+SUMIF(entete,L628,'base de donnée JCO '!D$14:D$20),SUMIFS('base de donnée JCO '!I$173:I$1080,'base de donnée JCO '!F$173:F$1080,I628,'base de donnée JCO '!G$173:G$1080,J628)))</f>
        <v/>
      </c>
      <c r="O628" s="7" t="str">
        <f t="shared" si="15"/>
        <v/>
      </c>
      <c r="P628" s="217"/>
      <c r="Q628" s="23"/>
      <c r="R628" s="23"/>
      <c r="S628" s="23"/>
      <c r="T628" s="23"/>
      <c r="U628" s="23"/>
    </row>
    <row r="629" spans="1:21">
      <c r="A629" s="18"/>
      <c r="B629" s="19"/>
      <c r="C629" s="20"/>
      <c r="D629" s="21"/>
      <c r="E629" s="22"/>
      <c r="F629" s="23"/>
      <c r="G629" s="23"/>
      <c r="H629" s="22"/>
      <c r="I629" s="24"/>
      <c r="J629" s="25"/>
      <c r="K629" s="26"/>
      <c r="L629" s="27"/>
      <c r="M629" s="217"/>
      <c r="N629" s="7" t="str">
        <f>IF(ISBLANK(I629),"",IF(COUNTIF(I629,"*bombe*"),(G629-1)*SUMIF('base de donnée JCO '!C$3:C$10,K629,'base de donnée JCO '!D$3:D$10)+SUMIF(entete,L629,'base de donnée JCO '!D$14:D$20),SUMIFS('base de donnée JCO '!I$173:I$1080,'base de donnée JCO '!F$173:F$1080,I629,'base de donnée JCO '!G$173:G$1080,J629)))</f>
        <v/>
      </c>
      <c r="O629" s="7" t="str">
        <f t="shared" si="15"/>
        <v/>
      </c>
      <c r="P629" s="217"/>
      <c r="Q629" s="23"/>
      <c r="R629" s="23"/>
      <c r="S629" s="23"/>
      <c r="T629" s="23"/>
      <c r="U629" s="23"/>
    </row>
    <row r="630" spans="1:21">
      <c r="A630" s="18"/>
      <c r="B630" s="19"/>
      <c r="C630" s="20"/>
      <c r="D630" s="21"/>
      <c r="E630" s="22"/>
      <c r="F630" s="23"/>
      <c r="G630" s="23"/>
      <c r="H630" s="22"/>
      <c r="I630" s="24"/>
      <c r="J630" s="25"/>
      <c r="K630" s="26"/>
      <c r="L630" s="27"/>
      <c r="M630" s="217"/>
      <c r="N630" s="7" t="str">
        <f>IF(ISBLANK(I630),"",IF(COUNTIF(I630,"*bombe*"),(G630-1)*SUMIF('base de donnée JCO '!C$3:C$10,K630,'base de donnée JCO '!D$3:D$10)+SUMIF(entete,L630,'base de donnée JCO '!D$14:D$20),SUMIFS('base de donnée JCO '!I$173:I$1080,'base de donnée JCO '!F$173:F$1080,I630,'base de donnée JCO '!G$173:G$1080,J630)))</f>
        <v/>
      </c>
      <c r="O630" s="7" t="str">
        <f t="shared" si="15"/>
        <v/>
      </c>
      <c r="P630" s="217"/>
      <c r="Q630" s="23"/>
      <c r="R630" s="23"/>
      <c r="S630" s="23"/>
      <c r="T630" s="23"/>
      <c r="U630" s="23"/>
    </row>
    <row r="631" spans="1:21">
      <c r="A631" s="18"/>
      <c r="B631" s="19"/>
      <c r="C631" s="20"/>
      <c r="D631" s="21"/>
      <c r="E631" s="22"/>
      <c r="F631" s="23"/>
      <c r="G631" s="23"/>
      <c r="H631" s="22"/>
      <c r="I631" s="24"/>
      <c r="J631" s="25"/>
      <c r="K631" s="26"/>
      <c r="L631" s="27"/>
      <c r="M631" s="217"/>
      <c r="N631" s="7" t="str">
        <f>IF(ISBLANK(I631),"",IF(COUNTIF(I631,"*bombe*"),(G631-1)*SUMIF('base de donnée JCO '!C$3:C$10,K631,'base de donnée JCO '!D$3:D$10)+SUMIF(entete,L631,'base de donnée JCO '!D$14:D$20),SUMIFS('base de donnée JCO '!I$173:I$1080,'base de donnée JCO '!F$173:F$1080,I631,'base de donnée JCO '!G$173:G$1080,J631)))</f>
        <v/>
      </c>
      <c r="O631" s="7" t="str">
        <f t="shared" si="15"/>
        <v/>
      </c>
      <c r="P631" s="217"/>
      <c r="Q631" s="23"/>
      <c r="R631" s="23"/>
      <c r="S631" s="23"/>
      <c r="T631" s="23"/>
      <c r="U631" s="23"/>
    </row>
    <row r="632" spans="1:21">
      <c r="A632" s="18"/>
      <c r="B632" s="19"/>
      <c r="C632" s="20"/>
      <c r="D632" s="21"/>
      <c r="E632" s="22"/>
      <c r="F632" s="23"/>
      <c r="G632" s="23"/>
      <c r="H632" s="22"/>
      <c r="I632" s="24"/>
      <c r="J632" s="25"/>
      <c r="K632" s="26"/>
      <c r="L632" s="27"/>
      <c r="M632" s="217"/>
      <c r="N632" s="7" t="str">
        <f>IF(ISBLANK(I632),"",IF(COUNTIF(I632,"*bombe*"),(G632-1)*SUMIF('base de donnée JCO '!C$3:C$10,K632,'base de donnée JCO '!D$3:D$10)+SUMIF(entete,L632,'base de donnée JCO '!D$14:D$20),SUMIFS('base de donnée JCO '!I$173:I$1080,'base de donnée JCO '!F$173:F$1080,I632,'base de donnée JCO '!G$173:G$1080,J632)))</f>
        <v/>
      </c>
      <c r="O632" s="7" t="str">
        <f t="shared" si="15"/>
        <v/>
      </c>
      <c r="P632" s="217"/>
      <c r="Q632" s="23"/>
      <c r="R632" s="23"/>
      <c r="S632" s="23"/>
      <c r="T632" s="23"/>
      <c r="U632" s="23"/>
    </row>
    <row r="633" spans="1:21">
      <c r="A633" s="18"/>
      <c r="B633" s="19"/>
      <c r="C633" s="20"/>
      <c r="D633" s="21"/>
      <c r="E633" s="22"/>
      <c r="F633" s="23"/>
      <c r="G633" s="23"/>
      <c r="H633" s="22"/>
      <c r="I633" s="24"/>
      <c r="J633" s="25"/>
      <c r="K633" s="26"/>
      <c r="L633" s="27"/>
      <c r="M633" s="217"/>
      <c r="N633" s="7" t="str">
        <f>IF(ISBLANK(I633),"",IF(COUNTIF(I633,"*bombe*"),(G633-1)*SUMIF('base de donnée JCO '!C$3:C$10,K633,'base de donnée JCO '!D$3:D$10)+SUMIF(entete,L633,'base de donnée JCO '!D$14:D$20),SUMIFS('base de donnée JCO '!I$173:I$1080,'base de donnée JCO '!F$173:F$1080,I633,'base de donnée JCO '!G$173:G$1080,J633)))</f>
        <v/>
      </c>
      <c r="O633" s="7" t="str">
        <f t="shared" si="15"/>
        <v/>
      </c>
      <c r="P633" s="217"/>
      <c r="Q633" s="23"/>
      <c r="R633" s="23"/>
      <c r="S633" s="23"/>
      <c r="T633" s="23"/>
      <c r="U633" s="23"/>
    </row>
    <row r="634" spans="1:21">
      <c r="A634" s="18"/>
      <c r="B634" s="19"/>
      <c r="C634" s="20"/>
      <c r="D634" s="21"/>
      <c r="E634" s="22"/>
      <c r="F634" s="23"/>
      <c r="G634" s="23"/>
      <c r="H634" s="22"/>
      <c r="I634" s="24"/>
      <c r="J634" s="25"/>
      <c r="K634" s="26"/>
      <c r="L634" s="27"/>
      <c r="M634" s="217"/>
      <c r="N634" s="7" t="str">
        <f>IF(ISBLANK(I634),"",IF(COUNTIF(I634,"*bombe*"),(G634-1)*SUMIF('base de donnée JCO '!C$3:C$10,K634,'base de donnée JCO '!D$3:D$10)+SUMIF(entete,L634,'base de donnée JCO '!D$14:D$20),SUMIFS('base de donnée JCO '!I$173:I$1080,'base de donnée JCO '!F$173:F$1080,I634,'base de donnée JCO '!G$173:G$1080,J634)))</f>
        <v/>
      </c>
      <c r="O634" s="7" t="str">
        <f t="shared" si="15"/>
        <v/>
      </c>
      <c r="P634" s="217"/>
      <c r="Q634" s="23"/>
      <c r="R634" s="23"/>
      <c r="S634" s="23"/>
      <c r="T634" s="23"/>
      <c r="U634" s="23"/>
    </row>
    <row r="635" spans="1:21">
      <c r="A635" s="18"/>
      <c r="B635" s="19"/>
      <c r="C635" s="20"/>
      <c r="D635" s="21"/>
      <c r="E635" s="22"/>
      <c r="F635" s="23"/>
      <c r="G635" s="23"/>
      <c r="H635" s="22"/>
      <c r="I635" s="24"/>
      <c r="J635" s="25"/>
      <c r="K635" s="26"/>
      <c r="L635" s="27"/>
      <c r="M635" s="217"/>
      <c r="N635" s="7" t="str">
        <f>IF(ISBLANK(I635),"",IF(COUNTIF(I635,"*bombe*"),(G635-1)*SUMIF('base de donnée JCO '!C$3:C$10,K635,'base de donnée JCO '!D$3:D$10)+SUMIF(entete,L635,'base de donnée JCO '!D$14:D$20),SUMIFS('base de donnée JCO '!I$173:I$1080,'base de donnée JCO '!F$173:F$1080,I635,'base de donnée JCO '!G$173:G$1080,J635)))</f>
        <v/>
      </c>
      <c r="O635" s="7" t="str">
        <f t="shared" si="15"/>
        <v/>
      </c>
      <c r="P635" s="217"/>
      <c r="Q635" s="23"/>
      <c r="R635" s="23"/>
      <c r="S635" s="23"/>
      <c r="T635" s="23"/>
      <c r="U635" s="23"/>
    </row>
    <row r="636" spans="1:21">
      <c r="A636" s="18"/>
      <c r="B636" s="19"/>
      <c r="C636" s="20"/>
      <c r="D636" s="21"/>
      <c r="E636" s="22"/>
      <c r="F636" s="23"/>
      <c r="G636" s="23"/>
      <c r="H636" s="22"/>
      <c r="I636" s="24"/>
      <c r="J636" s="25"/>
      <c r="K636" s="26"/>
      <c r="L636" s="27"/>
      <c r="M636" s="217"/>
      <c r="N636" s="7" t="str">
        <f>IF(ISBLANK(I636),"",IF(COUNTIF(I636,"*bombe*"),(G636-1)*SUMIF('base de donnée JCO '!C$3:C$10,K636,'base de donnée JCO '!D$3:D$10)+SUMIF(entete,L636,'base de donnée JCO '!D$14:D$20),SUMIFS('base de donnée JCO '!I$173:I$1080,'base de donnée JCO '!F$173:F$1080,I636,'base de donnée JCO '!G$173:G$1080,J636)))</f>
        <v/>
      </c>
      <c r="O636" s="7" t="str">
        <f t="shared" si="15"/>
        <v/>
      </c>
      <c r="P636" s="217"/>
      <c r="Q636" s="23"/>
      <c r="R636" s="23"/>
      <c r="S636" s="23"/>
      <c r="T636" s="23"/>
      <c r="U636" s="23"/>
    </row>
    <row r="637" spans="1:21">
      <c r="A637" s="18"/>
      <c r="B637" s="19"/>
      <c r="C637" s="20"/>
      <c r="D637" s="21"/>
      <c r="E637" s="22"/>
      <c r="F637" s="23"/>
      <c r="G637" s="23"/>
      <c r="H637" s="22"/>
      <c r="I637" s="24"/>
      <c r="J637" s="25"/>
      <c r="K637" s="26"/>
      <c r="L637" s="27"/>
      <c r="M637" s="217"/>
      <c r="N637" s="7" t="str">
        <f>IF(ISBLANK(I637),"",IF(COUNTIF(I637,"*bombe*"),(G637-1)*SUMIF('base de donnée JCO '!C$3:C$10,K637,'base de donnée JCO '!D$3:D$10)+SUMIF(entete,L637,'base de donnée JCO '!D$14:D$20),SUMIFS('base de donnée JCO '!I$173:I$1080,'base de donnée JCO '!F$173:F$1080,I637,'base de donnée JCO '!G$173:G$1080,J637)))</f>
        <v/>
      </c>
      <c r="O637" s="7" t="str">
        <f t="shared" si="15"/>
        <v/>
      </c>
      <c r="P637" s="217"/>
      <c r="Q637" s="23"/>
      <c r="R637" s="23"/>
      <c r="S637" s="23"/>
      <c r="T637" s="23"/>
      <c r="U637" s="23"/>
    </row>
    <row r="638" spans="1:21">
      <c r="A638" s="18"/>
      <c r="B638" s="19"/>
      <c r="C638" s="20"/>
      <c r="D638" s="21"/>
      <c r="E638" s="22"/>
      <c r="F638" s="23"/>
      <c r="G638" s="23"/>
      <c r="H638" s="22"/>
      <c r="I638" s="24"/>
      <c r="J638" s="25"/>
      <c r="K638" s="26"/>
      <c r="L638" s="27"/>
      <c r="M638" s="217"/>
      <c r="N638" s="7" t="str">
        <f>IF(ISBLANK(I638),"",IF(COUNTIF(I638,"*bombe*"),(G638-1)*SUMIF('base de donnée JCO '!C$3:C$10,K638,'base de donnée JCO '!D$3:D$10)+SUMIF(entete,L638,'base de donnée JCO '!D$14:D$20),SUMIFS('base de donnée JCO '!I$173:I$1080,'base de donnée JCO '!F$173:F$1080,I638,'base de donnée JCO '!G$173:G$1080,J638)))</f>
        <v/>
      </c>
      <c r="O638" s="7" t="str">
        <f t="shared" si="15"/>
        <v/>
      </c>
      <c r="P638" s="217"/>
      <c r="Q638" s="23"/>
      <c r="R638" s="23"/>
      <c r="S638" s="23"/>
      <c r="T638" s="23"/>
      <c r="U638" s="23"/>
    </row>
    <row r="639" spans="1:21">
      <c r="A639" s="18"/>
      <c r="B639" s="19"/>
      <c r="C639" s="20"/>
      <c r="D639" s="21"/>
      <c r="E639" s="22"/>
      <c r="F639" s="23"/>
      <c r="G639" s="23"/>
      <c r="H639" s="22"/>
      <c r="I639" s="24"/>
      <c r="J639" s="25"/>
      <c r="K639" s="26"/>
      <c r="L639" s="27"/>
      <c r="M639" s="217"/>
      <c r="N639" s="7" t="str">
        <f>IF(ISBLANK(I639),"",IF(COUNTIF(I639,"*bombe*"),(G639-1)*SUMIF('base de donnée JCO '!C$3:C$10,K639,'base de donnée JCO '!D$3:D$10)+SUMIF(entete,L639,'base de donnée JCO '!D$14:D$20),SUMIFS('base de donnée JCO '!I$173:I$1080,'base de donnée JCO '!F$173:F$1080,I639,'base de donnée JCO '!G$173:G$1080,J639)))</f>
        <v/>
      </c>
      <c r="O639" s="7" t="str">
        <f t="shared" si="15"/>
        <v/>
      </c>
      <c r="P639" s="217"/>
      <c r="Q639" s="23"/>
      <c r="R639" s="23"/>
      <c r="S639" s="23"/>
      <c r="T639" s="23"/>
      <c r="U639" s="23"/>
    </row>
    <row r="640" spans="1:21">
      <c r="A640" s="18"/>
      <c r="B640" s="19"/>
      <c r="C640" s="20"/>
      <c r="D640" s="21"/>
      <c r="E640" s="22"/>
      <c r="F640" s="23"/>
      <c r="G640" s="23"/>
      <c r="H640" s="22"/>
      <c r="I640" s="24"/>
      <c r="J640" s="25"/>
      <c r="K640" s="26"/>
      <c r="L640" s="27"/>
      <c r="M640" s="217"/>
      <c r="N640" s="7" t="str">
        <f>IF(ISBLANK(I640),"",IF(COUNTIF(I640,"*bombe*"),(G640-1)*SUMIF('base de donnée JCO '!C$3:C$10,K640,'base de donnée JCO '!D$3:D$10)+SUMIF(entete,L640,'base de donnée JCO '!D$14:D$20),SUMIFS('base de donnée JCO '!I$173:I$1080,'base de donnée JCO '!F$173:F$1080,I640,'base de donnée JCO '!G$173:G$1080,J640)))</f>
        <v/>
      </c>
      <c r="O640" s="7" t="str">
        <f t="shared" si="15"/>
        <v/>
      </c>
      <c r="P640" s="217"/>
      <c r="Q640" s="23"/>
      <c r="R640" s="23"/>
      <c r="S640" s="23"/>
      <c r="T640" s="23"/>
      <c r="U640" s="23"/>
    </row>
    <row r="641" spans="1:21">
      <c r="A641" s="18"/>
      <c r="B641" s="19"/>
      <c r="C641" s="20"/>
      <c r="D641" s="21"/>
      <c r="E641" s="22"/>
      <c r="F641" s="23"/>
      <c r="G641" s="23"/>
      <c r="H641" s="22"/>
      <c r="I641" s="24"/>
      <c r="J641" s="25"/>
      <c r="K641" s="26"/>
      <c r="L641" s="27"/>
      <c r="M641" s="217"/>
      <c r="N641" s="7" t="str">
        <f>IF(ISBLANK(I641),"",IF(COUNTIF(I641,"*bombe*"),(G641-1)*SUMIF('base de donnée JCO '!C$3:C$10,K641,'base de donnée JCO '!D$3:D$10)+SUMIF(entete,L641,'base de donnée JCO '!D$14:D$20),SUMIFS('base de donnée JCO '!I$173:I$1080,'base de donnée JCO '!F$173:F$1080,I641,'base de donnée JCO '!G$173:G$1080,J641)))</f>
        <v/>
      </c>
      <c r="O641" s="7" t="str">
        <f t="shared" si="15"/>
        <v/>
      </c>
      <c r="P641" s="217"/>
      <c r="Q641" s="23"/>
      <c r="R641" s="23"/>
      <c r="S641" s="23"/>
      <c r="T641" s="23"/>
      <c r="U641" s="23"/>
    </row>
    <row r="642" spans="1:21">
      <c r="A642" s="18"/>
      <c r="B642" s="19"/>
      <c r="C642" s="20"/>
      <c r="D642" s="21"/>
      <c r="E642" s="22"/>
      <c r="F642" s="23"/>
      <c r="G642" s="23"/>
      <c r="H642" s="22"/>
      <c r="I642" s="24"/>
      <c r="J642" s="25"/>
      <c r="K642" s="26"/>
      <c r="L642" s="27"/>
      <c r="M642" s="217"/>
      <c r="N642" s="7" t="str">
        <f>IF(ISBLANK(I642),"",IF(COUNTIF(I642,"*bombe*"),(G642-1)*SUMIF('base de donnée JCO '!C$3:C$10,K642,'base de donnée JCO '!D$3:D$10)+SUMIF(entete,L642,'base de donnée JCO '!D$14:D$20),SUMIFS('base de donnée JCO '!I$173:I$1080,'base de donnée JCO '!F$173:F$1080,I642,'base de donnée JCO '!G$173:G$1080,J642)))</f>
        <v/>
      </c>
      <c r="O642" s="7" t="str">
        <f t="shared" si="15"/>
        <v/>
      </c>
      <c r="P642" s="217"/>
      <c r="Q642" s="23"/>
      <c r="R642" s="23"/>
      <c r="S642" s="23"/>
      <c r="T642" s="23"/>
      <c r="U642" s="23"/>
    </row>
    <row r="643" spans="1:21">
      <c r="A643" s="18"/>
      <c r="B643" s="19"/>
      <c r="C643" s="20"/>
      <c r="D643" s="21"/>
      <c r="E643" s="22"/>
      <c r="F643" s="23"/>
      <c r="G643" s="23"/>
      <c r="H643" s="22"/>
      <c r="I643" s="24"/>
      <c r="J643" s="25"/>
      <c r="K643" s="26"/>
      <c r="L643" s="27"/>
      <c r="M643" s="217"/>
      <c r="N643" s="7" t="str">
        <f>IF(ISBLANK(I643),"",IF(COUNTIF(I643,"*bombe*"),(G643-1)*SUMIF('base de donnée JCO '!C$3:C$10,K643,'base de donnée JCO '!D$3:D$10)+SUMIF(entete,L643,'base de donnée JCO '!D$14:D$20),SUMIFS('base de donnée JCO '!I$173:I$1080,'base de donnée JCO '!F$173:F$1080,I643,'base de donnée JCO '!G$173:G$1080,J643)))</f>
        <v/>
      </c>
      <c r="O643" s="7" t="str">
        <f t="shared" si="15"/>
        <v/>
      </c>
      <c r="P643" s="217"/>
      <c r="Q643" s="23"/>
      <c r="R643" s="23"/>
      <c r="S643" s="23"/>
      <c r="T643" s="23"/>
      <c r="U643" s="23"/>
    </row>
    <row r="644" spans="1:21">
      <c r="A644" s="18"/>
      <c r="B644" s="19"/>
      <c r="C644" s="20"/>
      <c r="D644" s="21"/>
      <c r="E644" s="22"/>
      <c r="F644" s="23"/>
      <c r="G644" s="23"/>
      <c r="H644" s="22"/>
      <c r="I644" s="24"/>
      <c r="J644" s="25"/>
      <c r="K644" s="26"/>
      <c r="L644" s="27"/>
      <c r="M644" s="217"/>
      <c r="N644" s="7" t="str">
        <f>IF(ISBLANK(I644),"",IF(COUNTIF(I644,"*bombe*"),(G644-1)*SUMIF('base de donnée JCO '!C$3:C$10,K644,'base de donnée JCO '!D$3:D$10)+SUMIF(entete,L644,'base de donnée JCO '!D$14:D$20),SUMIFS('base de donnée JCO '!I$173:I$1080,'base de donnée JCO '!F$173:F$1080,I644,'base de donnée JCO '!G$173:G$1080,J644)))</f>
        <v/>
      </c>
      <c r="O644" s="7" t="str">
        <f t="shared" si="15"/>
        <v/>
      </c>
      <c r="P644" s="217"/>
      <c r="Q644" s="23"/>
      <c r="R644" s="23"/>
      <c r="S644" s="23"/>
      <c r="T644" s="23"/>
      <c r="U644" s="23"/>
    </row>
    <row r="645" spans="1:21">
      <c r="A645" s="18"/>
      <c r="B645" s="19"/>
      <c r="C645" s="20"/>
      <c r="D645" s="21"/>
      <c r="E645" s="22"/>
      <c r="F645" s="23"/>
      <c r="G645" s="23"/>
      <c r="H645" s="22"/>
      <c r="I645" s="24"/>
      <c r="J645" s="25"/>
      <c r="K645" s="26"/>
      <c r="L645" s="27"/>
      <c r="M645" s="217"/>
      <c r="N645" s="7" t="str">
        <f>IF(ISBLANK(I645),"",IF(COUNTIF(I645,"*bombe*"),(G645-1)*SUMIF('base de donnée JCO '!C$3:C$10,K645,'base de donnée JCO '!D$3:D$10)+SUMIF(entete,L645,'base de donnée JCO '!D$14:D$20),SUMIFS('base de donnée JCO '!I$173:I$1080,'base de donnée JCO '!F$173:F$1080,I645,'base de donnée JCO '!G$173:G$1080,J645)))</f>
        <v/>
      </c>
      <c r="O645" s="7" t="str">
        <f t="shared" si="15"/>
        <v/>
      </c>
      <c r="P645" s="217"/>
      <c r="Q645" s="23"/>
      <c r="R645" s="23"/>
      <c r="S645" s="23"/>
      <c r="T645" s="23"/>
      <c r="U645" s="23"/>
    </row>
    <row r="646" spans="1:21">
      <c r="A646" s="18"/>
      <c r="B646" s="19"/>
      <c r="C646" s="20"/>
      <c r="D646" s="21"/>
      <c r="E646" s="22"/>
      <c r="F646" s="23"/>
      <c r="G646" s="23"/>
      <c r="H646" s="22"/>
      <c r="I646" s="24"/>
      <c r="J646" s="25"/>
      <c r="K646" s="26"/>
      <c r="L646" s="27"/>
      <c r="M646" s="217"/>
      <c r="N646" s="7" t="str">
        <f>IF(ISBLANK(I646),"",IF(COUNTIF(I646,"*bombe*"),(G646-1)*SUMIF('base de donnée JCO '!C$3:C$10,K646,'base de donnée JCO '!D$3:D$10)+SUMIF(entete,L646,'base de donnée JCO '!D$14:D$20),SUMIFS('base de donnée JCO '!I$173:I$1080,'base de donnée JCO '!F$173:F$1080,I646,'base de donnée JCO '!G$173:G$1080,J646)))</f>
        <v/>
      </c>
      <c r="O646" s="7" t="str">
        <f t="shared" si="15"/>
        <v/>
      </c>
      <c r="P646" s="217"/>
      <c r="Q646" s="23"/>
      <c r="R646" s="23"/>
      <c r="S646" s="23"/>
      <c r="T646" s="23"/>
      <c r="U646" s="23"/>
    </row>
    <row r="647" spans="1:21">
      <c r="A647" s="18"/>
      <c r="B647" s="19"/>
      <c r="C647" s="20"/>
      <c r="D647" s="21"/>
      <c r="E647" s="22"/>
      <c r="F647" s="23"/>
      <c r="G647" s="23"/>
      <c r="H647" s="22"/>
      <c r="I647" s="24"/>
      <c r="J647" s="25"/>
      <c r="K647" s="26"/>
      <c r="L647" s="27"/>
      <c r="M647" s="217"/>
      <c r="N647" s="7" t="str">
        <f>IF(ISBLANK(I647),"",IF(COUNTIF(I647,"*bombe*"),(G647-1)*SUMIF('base de donnée JCO '!C$3:C$10,K647,'base de donnée JCO '!D$3:D$10)+SUMIF(entete,L647,'base de donnée JCO '!D$14:D$20),SUMIFS('base de donnée JCO '!I$173:I$1080,'base de donnée JCO '!F$173:F$1080,I647,'base de donnée JCO '!G$173:G$1080,J647)))</f>
        <v/>
      </c>
      <c r="O647" s="7" t="str">
        <f t="shared" si="15"/>
        <v/>
      </c>
      <c r="P647" s="217"/>
      <c r="Q647" s="23"/>
      <c r="R647" s="23"/>
      <c r="S647" s="23"/>
      <c r="T647" s="23"/>
      <c r="U647" s="23"/>
    </row>
    <row r="648" spans="1:21">
      <c r="A648" s="18"/>
      <c r="B648" s="19"/>
      <c r="C648" s="20"/>
      <c r="D648" s="21"/>
      <c r="E648" s="22"/>
      <c r="F648" s="23"/>
      <c r="G648" s="23"/>
      <c r="H648" s="22"/>
      <c r="I648" s="24"/>
      <c r="J648" s="25"/>
      <c r="K648" s="26"/>
      <c r="L648" s="27"/>
      <c r="M648" s="217"/>
      <c r="N648" s="7" t="str">
        <f>IF(ISBLANK(I648),"",IF(COUNTIF(I648,"*bombe*"),(G648-1)*SUMIF('base de donnée JCO '!C$3:C$10,K648,'base de donnée JCO '!D$3:D$10)+SUMIF(entete,L648,'base de donnée JCO '!D$14:D$20),SUMIFS('base de donnée JCO '!I$173:I$1080,'base de donnée JCO '!F$173:F$1080,I648,'base de donnée JCO '!G$173:G$1080,J648)))</f>
        <v/>
      </c>
      <c r="O648" s="7" t="str">
        <f t="shared" si="15"/>
        <v/>
      </c>
      <c r="P648" s="217"/>
      <c r="Q648" s="23"/>
      <c r="R648" s="23"/>
      <c r="S648" s="23"/>
      <c r="T648" s="23"/>
      <c r="U648" s="23"/>
    </row>
    <row r="649" spans="1:21">
      <c r="A649" s="18"/>
      <c r="B649" s="19"/>
      <c r="C649" s="20"/>
      <c r="D649" s="21"/>
      <c r="E649" s="22"/>
      <c r="F649" s="23"/>
      <c r="G649" s="23"/>
      <c r="H649" s="22"/>
      <c r="I649" s="24"/>
      <c r="J649" s="25"/>
      <c r="K649" s="26"/>
      <c r="L649" s="27"/>
      <c r="M649" s="217"/>
      <c r="N649" s="7" t="str">
        <f>IF(ISBLANK(I649),"",IF(COUNTIF(I649,"*bombe*"),(G649-1)*SUMIF('base de donnée JCO '!C$3:C$10,K649,'base de donnée JCO '!D$3:D$10)+SUMIF(entete,L649,'base de donnée JCO '!D$14:D$20),SUMIFS('base de donnée JCO '!I$173:I$1080,'base de donnée JCO '!F$173:F$1080,I649,'base de donnée JCO '!G$173:G$1080,J649)))</f>
        <v/>
      </c>
      <c r="O649" s="7" t="str">
        <f t="shared" si="15"/>
        <v/>
      </c>
      <c r="P649" s="217"/>
      <c r="Q649" s="23"/>
      <c r="R649" s="23"/>
      <c r="S649" s="23"/>
      <c r="T649" s="23"/>
      <c r="U649" s="23"/>
    </row>
    <row r="650" spans="1:21">
      <c r="A650" s="18"/>
      <c r="B650" s="19"/>
      <c r="C650" s="20"/>
      <c r="D650" s="21"/>
      <c r="E650" s="22"/>
      <c r="F650" s="23"/>
      <c r="G650" s="23"/>
      <c r="H650" s="22"/>
      <c r="I650" s="24"/>
      <c r="J650" s="25"/>
      <c r="K650" s="26"/>
      <c r="L650" s="27"/>
      <c r="M650" s="217"/>
      <c r="N650" s="7" t="str">
        <f>IF(ISBLANK(I650),"",IF(COUNTIF(I650,"*bombe*"),(G650-1)*SUMIF('base de donnée JCO '!C$3:C$10,K650,'base de donnée JCO '!D$3:D$10)+SUMIF(entete,L650,'base de donnée JCO '!D$14:D$20),SUMIFS('base de donnée JCO '!I$173:I$1080,'base de donnée JCO '!F$173:F$1080,I650,'base de donnée JCO '!G$173:G$1080,J650)))</f>
        <v/>
      </c>
      <c r="O650" s="7" t="str">
        <f t="shared" si="15"/>
        <v/>
      </c>
      <c r="P650" s="217"/>
      <c r="Q650" s="23"/>
      <c r="R650" s="23"/>
      <c r="S650" s="23"/>
      <c r="T650" s="23"/>
      <c r="U650" s="23"/>
    </row>
    <row r="651" spans="1:21">
      <c r="A651" s="18"/>
      <c r="B651" s="19"/>
      <c r="C651" s="20"/>
      <c r="D651" s="21"/>
      <c r="E651" s="22"/>
      <c r="F651" s="23"/>
      <c r="G651" s="23"/>
      <c r="H651" s="22"/>
      <c r="I651" s="24"/>
      <c r="J651" s="25"/>
      <c r="K651" s="26"/>
      <c r="L651" s="27"/>
      <c r="M651" s="217"/>
      <c r="N651" s="7" t="str">
        <f>IF(ISBLANK(I651),"",IF(COUNTIF(I651,"*bombe*"),(G651-1)*SUMIF('base de donnée JCO '!C$3:C$10,K651,'base de donnée JCO '!D$3:D$10)+SUMIF(entete,L651,'base de donnée JCO '!D$14:D$20),SUMIFS('base de donnée JCO '!I$173:I$1080,'base de donnée JCO '!F$173:F$1080,I651,'base de donnée JCO '!G$173:G$1080,J651)))</f>
        <v/>
      </c>
      <c r="O651" s="7" t="str">
        <f t="shared" si="15"/>
        <v/>
      </c>
      <c r="P651" s="217"/>
      <c r="Q651" s="23"/>
      <c r="R651" s="23"/>
      <c r="S651" s="23"/>
      <c r="T651" s="23"/>
      <c r="U651" s="23"/>
    </row>
    <row r="652" spans="1:21">
      <c r="A652" s="18"/>
      <c r="B652" s="19"/>
      <c r="C652" s="20"/>
      <c r="D652" s="21"/>
      <c r="E652" s="22"/>
      <c r="F652" s="23"/>
      <c r="G652" s="23"/>
      <c r="H652" s="22"/>
      <c r="I652" s="24"/>
      <c r="J652" s="25"/>
      <c r="K652" s="26"/>
      <c r="L652" s="27"/>
      <c r="M652" s="217"/>
      <c r="N652" s="7" t="str">
        <f>IF(ISBLANK(I652),"",IF(COUNTIF(I652,"*bombe*"),(G652-1)*SUMIF('base de donnée JCO '!C$3:C$10,K652,'base de donnée JCO '!D$3:D$10)+SUMIF(entete,L652,'base de donnée JCO '!D$14:D$20),SUMIFS('base de donnée JCO '!I$173:I$1080,'base de donnée JCO '!F$173:F$1080,I652,'base de donnée JCO '!G$173:G$1080,J652)))</f>
        <v/>
      </c>
      <c r="O652" s="7" t="str">
        <f t="shared" si="15"/>
        <v/>
      </c>
      <c r="P652" s="217"/>
      <c r="Q652" s="23"/>
      <c r="R652" s="23"/>
      <c r="S652" s="23"/>
      <c r="T652" s="23"/>
      <c r="U652" s="23"/>
    </row>
    <row r="653" spans="1:21">
      <c r="A653" s="18"/>
      <c r="B653" s="19"/>
      <c r="C653" s="20"/>
      <c r="D653" s="21"/>
      <c r="E653" s="22"/>
      <c r="F653" s="23"/>
      <c r="G653" s="23"/>
      <c r="H653" s="22"/>
      <c r="I653" s="24"/>
      <c r="J653" s="25"/>
      <c r="K653" s="26"/>
      <c r="L653" s="27"/>
      <c r="M653" s="217"/>
      <c r="N653" s="7" t="str">
        <f>IF(ISBLANK(I653),"",IF(COUNTIF(I653,"*bombe*"),(G653-1)*SUMIF('base de donnée JCO '!C$3:C$10,K653,'base de donnée JCO '!D$3:D$10)+SUMIF(entete,L653,'base de donnée JCO '!D$14:D$20),SUMIFS('base de donnée JCO '!I$173:I$1080,'base de donnée JCO '!F$173:F$1080,I653,'base de donnée JCO '!G$173:G$1080,J653)))</f>
        <v/>
      </c>
      <c r="O653" s="7" t="str">
        <f t="shared" si="15"/>
        <v/>
      </c>
      <c r="P653" s="217"/>
      <c r="Q653" s="23"/>
      <c r="R653" s="23"/>
      <c r="S653" s="23"/>
      <c r="T653" s="23"/>
      <c r="U653" s="23"/>
    </row>
    <row r="654" spans="1:21">
      <c r="A654" s="18"/>
      <c r="B654" s="19"/>
      <c r="C654" s="20"/>
      <c r="D654" s="21"/>
      <c r="E654" s="22"/>
      <c r="F654" s="23"/>
      <c r="G654" s="23"/>
      <c r="H654" s="22"/>
      <c r="I654" s="24"/>
      <c r="J654" s="25"/>
      <c r="K654" s="26"/>
      <c r="L654" s="27"/>
      <c r="M654" s="217"/>
      <c r="N654" s="7" t="str">
        <f>IF(ISBLANK(I654),"",IF(COUNTIF(I654,"*bombe*"),(G654-1)*SUMIF('base de donnée JCO '!C$3:C$10,K654,'base de donnée JCO '!D$3:D$10)+SUMIF(entete,L654,'base de donnée JCO '!D$14:D$20),SUMIFS('base de donnée JCO '!I$173:I$1080,'base de donnée JCO '!F$173:F$1080,I654,'base de donnée JCO '!G$173:G$1080,J654)))</f>
        <v/>
      </c>
      <c r="O654" s="7" t="str">
        <f t="shared" si="15"/>
        <v/>
      </c>
      <c r="P654" s="217"/>
      <c r="Q654" s="23"/>
      <c r="R654" s="23"/>
      <c r="S654" s="23"/>
      <c r="T654" s="23"/>
      <c r="U654" s="23"/>
    </row>
    <row r="655" spans="1:21">
      <c r="A655" s="18"/>
      <c r="B655" s="19"/>
      <c r="C655" s="20"/>
      <c r="D655" s="21"/>
      <c r="E655" s="22"/>
      <c r="F655" s="23"/>
      <c r="G655" s="23"/>
      <c r="H655" s="22"/>
      <c r="I655" s="24"/>
      <c r="J655" s="25"/>
      <c r="K655" s="26"/>
      <c r="L655" s="27"/>
      <c r="M655" s="217"/>
      <c r="N655" s="7" t="str">
        <f>IF(ISBLANK(I655),"",IF(COUNTIF(I655,"*bombe*"),(G655-1)*SUMIF('base de donnée JCO '!C$3:C$10,K655,'base de donnée JCO '!D$3:D$10)+SUMIF(entete,L655,'base de donnée JCO '!D$14:D$20),SUMIFS('base de donnée JCO '!I$173:I$1080,'base de donnée JCO '!F$173:F$1080,I655,'base de donnée JCO '!G$173:G$1080,J655)))</f>
        <v/>
      </c>
      <c r="O655" s="7" t="str">
        <f t="shared" si="15"/>
        <v/>
      </c>
      <c r="P655" s="217"/>
      <c r="Q655" s="23"/>
      <c r="R655" s="23"/>
      <c r="S655" s="23"/>
      <c r="T655" s="23"/>
      <c r="U655" s="23"/>
    </row>
    <row r="656" spans="1:21">
      <c r="A656" s="18"/>
      <c r="B656" s="19"/>
      <c r="C656" s="20"/>
      <c r="D656" s="21"/>
      <c r="E656" s="22"/>
      <c r="F656" s="23"/>
      <c r="G656" s="23"/>
      <c r="H656" s="22"/>
      <c r="I656" s="24"/>
      <c r="J656" s="25"/>
      <c r="K656" s="26"/>
      <c r="L656" s="27"/>
      <c r="M656" s="217"/>
      <c r="N656" s="7" t="str">
        <f>IF(ISBLANK(I656),"",IF(COUNTIF(I656,"*bombe*"),(G656-1)*SUMIF('base de donnée JCO '!C$3:C$10,K656,'base de donnée JCO '!D$3:D$10)+SUMIF(entete,L656,'base de donnée JCO '!D$14:D$20),SUMIFS('base de donnée JCO '!I$173:I$1080,'base de donnée JCO '!F$173:F$1080,I656,'base de donnée JCO '!G$173:G$1080,J656)))</f>
        <v/>
      </c>
      <c r="O656" s="7" t="str">
        <f t="shared" si="15"/>
        <v/>
      </c>
      <c r="P656" s="217"/>
      <c r="Q656" s="23"/>
      <c r="R656" s="23"/>
      <c r="S656" s="23"/>
      <c r="T656" s="23"/>
      <c r="U656" s="23"/>
    </row>
    <row r="657" spans="1:21">
      <c r="A657" s="18"/>
      <c r="B657" s="19"/>
      <c r="C657" s="20"/>
      <c r="D657" s="21"/>
      <c r="E657" s="22"/>
      <c r="F657" s="23"/>
      <c r="G657" s="23"/>
      <c r="H657" s="22"/>
      <c r="I657" s="24"/>
      <c r="J657" s="25"/>
      <c r="K657" s="26"/>
      <c r="L657" s="27"/>
      <c r="M657" s="217"/>
      <c r="N657" s="7" t="str">
        <f>IF(ISBLANK(I657),"",IF(COUNTIF(I657,"*bombe*"),(G657-1)*SUMIF('base de donnée JCO '!C$3:C$10,K657,'base de donnée JCO '!D$3:D$10)+SUMIF(entete,L657,'base de donnée JCO '!D$14:D$20),SUMIFS('base de donnée JCO '!I$173:I$1080,'base de donnée JCO '!F$173:F$1080,I657,'base de donnée JCO '!G$173:G$1080,J657)))</f>
        <v/>
      </c>
      <c r="O657" s="7" t="str">
        <f t="shared" si="15"/>
        <v/>
      </c>
      <c r="P657" s="217"/>
      <c r="Q657" s="23"/>
      <c r="R657" s="23"/>
      <c r="S657" s="23"/>
      <c r="T657" s="23"/>
      <c r="U657" s="23"/>
    </row>
    <row r="658" spans="1:21">
      <c r="A658" s="18"/>
      <c r="B658" s="19"/>
      <c r="C658" s="20"/>
      <c r="D658" s="21"/>
      <c r="E658" s="22"/>
      <c r="F658" s="23"/>
      <c r="G658" s="23"/>
      <c r="H658" s="22"/>
      <c r="I658" s="24"/>
      <c r="J658" s="25"/>
      <c r="K658" s="26"/>
      <c r="L658" s="27"/>
      <c r="M658" s="217"/>
      <c r="N658" s="7" t="str">
        <f>IF(ISBLANK(I658),"",IF(COUNTIF(I658,"*bombe*"),(G658-1)*SUMIF('base de donnée JCO '!C$3:C$10,K658,'base de donnée JCO '!D$3:D$10)+SUMIF(entete,L658,'base de donnée JCO '!D$14:D$20),SUMIFS('base de donnée JCO '!I$173:I$1080,'base de donnée JCO '!F$173:F$1080,I658,'base de donnée JCO '!G$173:G$1080,J658)))</f>
        <v/>
      </c>
      <c r="O658" s="7" t="str">
        <f t="shared" si="15"/>
        <v/>
      </c>
      <c r="P658" s="217"/>
      <c r="Q658" s="23"/>
      <c r="R658" s="23"/>
      <c r="S658" s="23"/>
      <c r="T658" s="23"/>
      <c r="U658" s="23"/>
    </row>
    <row r="659" spans="1:21">
      <c r="A659" s="18"/>
      <c r="B659" s="19"/>
      <c r="C659" s="20"/>
      <c r="D659" s="21"/>
      <c r="E659" s="22"/>
      <c r="F659" s="23"/>
      <c r="G659" s="23"/>
      <c r="H659" s="22"/>
      <c r="I659" s="24"/>
      <c r="J659" s="25"/>
      <c r="K659" s="26"/>
      <c r="L659" s="27"/>
      <c r="M659" s="217"/>
      <c r="N659" s="7" t="str">
        <f>IF(ISBLANK(I659),"",IF(COUNTIF(I659,"*bombe*"),(G659-1)*SUMIF('base de donnée JCO '!C$3:C$10,K659,'base de donnée JCO '!D$3:D$10)+SUMIF(entete,L659,'base de donnée JCO '!D$14:D$20),SUMIFS('base de donnée JCO '!I$173:I$1080,'base de donnée JCO '!F$173:F$1080,I659,'base de donnée JCO '!G$173:G$1080,J659)))</f>
        <v/>
      </c>
      <c r="O659" s="7" t="str">
        <f t="shared" si="15"/>
        <v/>
      </c>
      <c r="P659" s="217"/>
      <c r="Q659" s="23"/>
      <c r="R659" s="23"/>
      <c r="S659" s="23"/>
      <c r="T659" s="23"/>
      <c r="U659" s="23"/>
    </row>
    <row r="660" spans="1:21">
      <c r="A660" s="18"/>
      <c r="B660" s="19"/>
      <c r="C660" s="20"/>
      <c r="D660" s="21"/>
      <c r="E660" s="22"/>
      <c r="F660" s="23"/>
      <c r="G660" s="23"/>
      <c r="H660" s="22"/>
      <c r="I660" s="24"/>
      <c r="J660" s="25"/>
      <c r="K660" s="26"/>
      <c r="L660" s="27"/>
      <c r="M660" s="217"/>
      <c r="N660" s="7" t="str">
        <f>IF(ISBLANK(I660),"",IF(COUNTIF(I660,"*bombe*"),(G660-1)*SUMIF('base de donnée JCO '!C$3:C$10,K660,'base de donnée JCO '!D$3:D$10)+SUMIF(entete,L660,'base de donnée JCO '!D$14:D$20),SUMIFS('base de donnée JCO '!I$173:I$1080,'base de donnée JCO '!F$173:F$1080,I660,'base de donnée JCO '!G$173:G$1080,J660)))</f>
        <v/>
      </c>
      <c r="O660" s="7" t="str">
        <f t="shared" si="15"/>
        <v/>
      </c>
      <c r="P660" s="217"/>
      <c r="Q660" s="23"/>
      <c r="R660" s="23"/>
      <c r="S660" s="23"/>
      <c r="T660" s="23"/>
      <c r="U660" s="23"/>
    </row>
    <row r="661" spans="1:21">
      <c r="A661" s="18"/>
      <c r="B661" s="19"/>
      <c r="C661" s="20"/>
      <c r="D661" s="21"/>
      <c r="E661" s="22"/>
      <c r="F661" s="23"/>
      <c r="G661" s="23"/>
      <c r="H661" s="22"/>
      <c r="I661" s="24"/>
      <c r="J661" s="25"/>
      <c r="K661" s="26"/>
      <c r="L661" s="27"/>
      <c r="M661" s="217"/>
      <c r="N661" s="7" t="str">
        <f>IF(ISBLANK(I661),"",IF(COUNTIF(I661,"*bombe*"),(G661-1)*SUMIF('base de donnée JCO '!C$3:C$10,K661,'base de donnée JCO '!D$3:D$10)+SUMIF(entete,L661,'base de donnée JCO '!D$14:D$20),SUMIFS('base de donnée JCO '!I$173:I$1080,'base de donnée JCO '!F$173:F$1080,I661,'base de donnée JCO '!G$173:G$1080,J661)))</f>
        <v/>
      </c>
      <c r="O661" s="7" t="str">
        <f t="shared" si="15"/>
        <v/>
      </c>
      <c r="P661" s="217"/>
      <c r="Q661" s="23"/>
      <c r="R661" s="23"/>
      <c r="S661" s="23"/>
      <c r="T661" s="23"/>
      <c r="U661" s="23"/>
    </row>
    <row r="662" spans="1:21">
      <c r="A662" s="18"/>
      <c r="B662" s="19"/>
      <c r="C662" s="20"/>
      <c r="D662" s="21"/>
      <c r="E662" s="22"/>
      <c r="F662" s="23"/>
      <c r="G662" s="23"/>
      <c r="H662" s="22"/>
      <c r="I662" s="24"/>
      <c r="J662" s="25"/>
      <c r="K662" s="26"/>
      <c r="L662" s="27"/>
      <c r="M662" s="217"/>
      <c r="N662" s="7" t="str">
        <f>IF(ISBLANK(I662),"",IF(COUNTIF(I662,"*bombe*"),(G662-1)*SUMIF('base de donnée JCO '!C$3:C$10,K662,'base de donnée JCO '!D$3:D$10)+SUMIF(entete,L662,'base de donnée JCO '!D$14:D$20),SUMIFS('base de donnée JCO '!I$173:I$1080,'base de donnée JCO '!F$173:F$1080,I662,'base de donnée JCO '!G$173:G$1080,J662)))</f>
        <v/>
      </c>
      <c r="O662" s="7" t="str">
        <f t="shared" si="15"/>
        <v/>
      </c>
      <c r="P662" s="217"/>
      <c r="Q662" s="23"/>
      <c r="R662" s="23"/>
      <c r="S662" s="23"/>
      <c r="T662" s="23"/>
      <c r="U662" s="23"/>
    </row>
    <row r="663" spans="1:21">
      <c r="A663" s="18"/>
      <c r="B663" s="19"/>
      <c r="C663" s="20"/>
      <c r="D663" s="21"/>
      <c r="E663" s="22"/>
      <c r="F663" s="23"/>
      <c r="G663" s="23"/>
      <c r="H663" s="22"/>
      <c r="I663" s="24"/>
      <c r="J663" s="25"/>
      <c r="K663" s="26"/>
      <c r="L663" s="27"/>
      <c r="M663" s="217"/>
      <c r="N663" s="7" t="str">
        <f>IF(ISBLANK(I663),"",IF(COUNTIF(I663,"*bombe*"),(G663-1)*SUMIF('base de donnée JCO '!C$3:C$10,K663,'base de donnée JCO '!D$3:D$10)+SUMIF(entete,L663,'base de donnée JCO '!D$14:D$20),SUMIFS('base de donnée JCO '!I$173:I$1080,'base de donnée JCO '!F$173:F$1080,I663,'base de donnée JCO '!G$173:G$1080,J663)))</f>
        <v/>
      </c>
      <c r="O663" s="7" t="str">
        <f t="shared" si="15"/>
        <v/>
      </c>
      <c r="P663" s="217"/>
      <c r="Q663" s="23"/>
      <c r="R663" s="23"/>
      <c r="S663" s="23"/>
      <c r="T663" s="23"/>
      <c r="U663" s="23"/>
    </row>
    <row r="664" spans="1:21">
      <c r="A664" s="18"/>
      <c r="B664" s="19"/>
      <c r="C664" s="20"/>
      <c r="D664" s="21"/>
      <c r="E664" s="22"/>
      <c r="F664" s="23"/>
      <c r="G664" s="23"/>
      <c r="H664" s="22"/>
      <c r="I664" s="24"/>
      <c r="J664" s="25"/>
      <c r="K664" s="26"/>
      <c r="L664" s="27"/>
      <c r="M664" s="217"/>
      <c r="N664" s="7" t="str">
        <f>IF(ISBLANK(I664),"",IF(COUNTIF(I664,"*bombe*"),(G664-1)*SUMIF('base de donnée JCO '!C$3:C$10,K664,'base de donnée JCO '!D$3:D$10)+SUMIF(entete,L664,'base de donnée JCO '!D$14:D$20),SUMIFS('base de donnée JCO '!I$173:I$1080,'base de donnée JCO '!F$173:F$1080,I664,'base de donnée JCO '!G$173:G$1080,J664)))</f>
        <v/>
      </c>
      <c r="O664" s="7" t="str">
        <f t="shared" si="15"/>
        <v/>
      </c>
      <c r="P664" s="217"/>
      <c r="Q664" s="23"/>
      <c r="R664" s="23"/>
      <c r="S664" s="23"/>
      <c r="T664" s="23"/>
      <c r="U664" s="23"/>
    </row>
    <row r="665" spans="1:21">
      <c r="A665" s="18"/>
      <c r="B665" s="19"/>
      <c r="C665" s="20"/>
      <c r="D665" s="21"/>
      <c r="E665" s="22"/>
      <c r="F665" s="23"/>
      <c r="G665" s="23"/>
      <c r="H665" s="22"/>
      <c r="I665" s="24"/>
      <c r="J665" s="25"/>
      <c r="K665" s="26"/>
      <c r="L665" s="27"/>
      <c r="M665" s="217"/>
      <c r="N665" s="7" t="str">
        <f>IF(ISBLANK(I665),"",IF(COUNTIF(I665,"*bombe*"),(G665-1)*SUMIF('base de donnée JCO '!C$3:C$10,K665,'base de donnée JCO '!D$3:D$10)+SUMIF(entete,L665,'base de donnée JCO '!D$14:D$20),SUMIFS('base de donnée JCO '!I$173:I$1080,'base de donnée JCO '!F$173:F$1080,I665,'base de donnée JCO '!G$173:G$1080,J665)))</f>
        <v/>
      </c>
      <c r="O665" s="7" t="str">
        <f t="shared" si="15"/>
        <v/>
      </c>
      <c r="P665" s="217"/>
      <c r="Q665" s="23"/>
      <c r="R665" s="23"/>
      <c r="S665" s="23"/>
      <c r="T665" s="23"/>
      <c r="U665" s="23"/>
    </row>
    <row r="666" spans="1:21">
      <c r="A666" s="18"/>
      <c r="B666" s="19"/>
      <c r="C666" s="20"/>
      <c r="D666" s="21"/>
      <c r="E666" s="22"/>
      <c r="F666" s="23"/>
      <c r="G666" s="23"/>
      <c r="H666" s="22"/>
      <c r="I666" s="24"/>
      <c r="J666" s="25"/>
      <c r="K666" s="26"/>
      <c r="L666" s="27"/>
      <c r="M666" s="217"/>
      <c r="N666" s="7" t="str">
        <f>IF(ISBLANK(I666),"",IF(COUNTIF(I666,"*bombe*"),(G666-1)*SUMIF('base de donnée JCO '!C$3:C$10,K666,'base de donnée JCO '!D$3:D$10)+SUMIF(entete,L666,'base de donnée JCO '!D$14:D$20),SUMIFS('base de donnée JCO '!I$173:I$1080,'base de donnée JCO '!F$173:F$1080,I666,'base de donnée JCO '!G$173:G$1080,J666)))</f>
        <v/>
      </c>
      <c r="O666" s="7" t="str">
        <f t="shared" si="15"/>
        <v/>
      </c>
      <c r="P666" s="217"/>
      <c r="Q666" s="23"/>
      <c r="R666" s="23"/>
      <c r="S666" s="23"/>
      <c r="T666" s="23"/>
      <c r="U666" s="23"/>
    </row>
    <row r="667" spans="1:21">
      <c r="A667" s="18"/>
      <c r="B667" s="19"/>
      <c r="C667" s="20"/>
      <c r="D667" s="21"/>
      <c r="E667" s="22"/>
      <c r="F667" s="23"/>
      <c r="G667" s="23"/>
      <c r="H667" s="22"/>
      <c r="I667" s="24"/>
      <c r="J667" s="25"/>
      <c r="K667" s="26"/>
      <c r="L667" s="27"/>
      <c r="M667" s="217"/>
      <c r="N667" s="7" t="str">
        <f>IF(ISBLANK(I667),"",IF(COUNTIF(I667,"*bombe*"),(G667-1)*SUMIF('base de donnée JCO '!C$3:C$10,K667,'base de donnée JCO '!D$3:D$10)+SUMIF(entete,L667,'base de donnée JCO '!D$14:D$20),SUMIFS('base de donnée JCO '!I$173:I$1080,'base de donnée JCO '!F$173:F$1080,I667,'base de donnée JCO '!G$173:G$1080,J667)))</f>
        <v/>
      </c>
      <c r="O667" s="7" t="str">
        <f t="shared" si="15"/>
        <v/>
      </c>
      <c r="P667" s="217"/>
      <c r="Q667" s="23"/>
      <c r="R667" s="23"/>
      <c r="S667" s="23"/>
      <c r="T667" s="23"/>
      <c r="U667" s="23"/>
    </row>
    <row r="668" spans="1:21">
      <c r="A668" s="18"/>
      <c r="B668" s="19"/>
      <c r="C668" s="20"/>
      <c r="D668" s="21"/>
      <c r="E668" s="22"/>
      <c r="F668" s="23"/>
      <c r="G668" s="23"/>
      <c r="H668" s="22"/>
      <c r="I668" s="24"/>
      <c r="J668" s="25"/>
      <c r="K668" s="26"/>
      <c r="L668" s="27"/>
      <c r="M668" s="217"/>
      <c r="N668" s="7" t="str">
        <f>IF(ISBLANK(I668),"",IF(COUNTIF(I668,"*bombe*"),(G668-1)*SUMIF('base de donnée JCO '!C$3:C$10,K668,'base de donnée JCO '!D$3:D$10)+SUMIF(entete,L668,'base de donnée JCO '!D$14:D$20),SUMIFS('base de donnée JCO '!I$173:I$1080,'base de donnée JCO '!F$173:F$1080,I668,'base de donnée JCO '!G$173:G$1080,J668)))</f>
        <v/>
      </c>
      <c r="O668" s="7" t="str">
        <f t="shared" si="15"/>
        <v/>
      </c>
      <c r="P668" s="217"/>
      <c r="Q668" s="23"/>
      <c r="R668" s="23"/>
      <c r="S668" s="23"/>
      <c r="T668" s="23"/>
      <c r="U668" s="23"/>
    </row>
    <row r="669" spans="1:21">
      <c r="A669" s="18"/>
      <c r="B669" s="19"/>
      <c r="C669" s="20"/>
      <c r="D669" s="21"/>
      <c r="E669" s="22"/>
      <c r="F669" s="23"/>
      <c r="G669" s="23"/>
      <c r="H669" s="22"/>
      <c r="I669" s="24"/>
      <c r="J669" s="25"/>
      <c r="K669" s="26"/>
      <c r="L669" s="27"/>
      <c r="M669" s="217"/>
      <c r="N669" s="7" t="str">
        <f>IF(ISBLANK(I669),"",IF(COUNTIF(I669,"*bombe*"),(G669-1)*SUMIF('base de donnée JCO '!C$3:C$10,K669,'base de donnée JCO '!D$3:D$10)+SUMIF(entete,L669,'base de donnée JCO '!D$14:D$20),SUMIFS('base de donnée JCO '!I$173:I$1080,'base de donnée JCO '!F$173:F$1080,I669,'base de donnée JCO '!G$173:G$1080,J669)))</f>
        <v/>
      </c>
      <c r="O669" s="7" t="str">
        <f t="shared" si="15"/>
        <v/>
      </c>
      <c r="P669" s="217"/>
      <c r="Q669" s="23"/>
      <c r="R669" s="23"/>
      <c r="S669" s="23"/>
      <c r="T669" s="23"/>
      <c r="U669" s="23"/>
    </row>
    <row r="670" spans="1:21">
      <c r="A670" s="18"/>
      <c r="B670" s="19"/>
      <c r="C670" s="20"/>
      <c r="D670" s="21"/>
      <c r="E670" s="22"/>
      <c r="F670" s="23"/>
      <c r="G670" s="23"/>
      <c r="H670" s="22"/>
      <c r="I670" s="24"/>
      <c r="J670" s="25"/>
      <c r="K670" s="26"/>
      <c r="L670" s="27"/>
      <c r="M670" s="217"/>
      <c r="N670" s="7" t="str">
        <f>IF(ISBLANK(I670),"",IF(COUNTIF(I670,"*bombe*"),(G670-1)*SUMIF('base de donnée JCO '!C$3:C$10,K670,'base de donnée JCO '!D$3:D$10)+SUMIF(entete,L670,'base de donnée JCO '!D$14:D$20),SUMIFS('base de donnée JCO '!I$173:I$1080,'base de donnée JCO '!F$173:F$1080,I670,'base de donnée JCO '!G$173:G$1080,J670)))</f>
        <v/>
      </c>
      <c r="O670" s="7" t="str">
        <f t="shared" si="15"/>
        <v/>
      </c>
      <c r="P670" s="217"/>
      <c r="Q670" s="23"/>
      <c r="R670" s="23"/>
      <c r="S670" s="23"/>
      <c r="T670" s="23"/>
      <c r="U670" s="23"/>
    </row>
    <row r="671" spans="1:21">
      <c r="A671" s="18"/>
      <c r="B671" s="19"/>
      <c r="C671" s="20"/>
      <c r="D671" s="21"/>
      <c r="E671" s="22"/>
      <c r="F671" s="23"/>
      <c r="G671" s="23"/>
      <c r="H671" s="22"/>
      <c r="I671" s="24"/>
      <c r="J671" s="25"/>
      <c r="K671" s="26"/>
      <c r="L671" s="27"/>
      <c r="M671" s="217"/>
      <c r="N671" s="7" t="str">
        <f>IF(ISBLANK(I671),"",IF(COUNTIF(I671,"*bombe*"),(G671-1)*SUMIF('base de donnée JCO '!C$3:C$10,K671,'base de donnée JCO '!D$3:D$10)+SUMIF(entete,L671,'base de donnée JCO '!D$14:D$20),SUMIFS('base de donnée JCO '!I$173:I$1080,'base de donnée JCO '!F$173:F$1080,I671,'base de donnée JCO '!G$173:G$1080,J671)))</f>
        <v/>
      </c>
      <c r="O671" s="7" t="str">
        <f t="shared" si="15"/>
        <v/>
      </c>
      <c r="P671" s="217"/>
      <c r="Q671" s="23"/>
      <c r="R671" s="23"/>
      <c r="S671" s="23"/>
      <c r="T671" s="23"/>
      <c r="U671" s="23"/>
    </row>
    <row r="672" spans="1:21">
      <c r="A672" s="18"/>
      <c r="B672" s="19"/>
      <c r="C672" s="20"/>
      <c r="D672" s="21"/>
      <c r="E672" s="22"/>
      <c r="F672" s="23"/>
      <c r="G672" s="23"/>
      <c r="H672" s="22"/>
      <c r="I672" s="24"/>
      <c r="J672" s="25"/>
      <c r="K672" s="26"/>
      <c r="L672" s="27"/>
      <c r="M672" s="217"/>
      <c r="N672" s="7" t="str">
        <f>IF(ISBLANK(I672),"",IF(COUNTIF(I672,"*bombe*"),(G672-1)*SUMIF('base de donnée JCO '!C$3:C$10,K672,'base de donnée JCO '!D$3:D$10)+SUMIF(entete,L672,'base de donnée JCO '!D$14:D$20),SUMIFS('base de donnée JCO '!I$173:I$1080,'base de donnée JCO '!F$173:F$1080,I672,'base de donnée JCO '!G$173:G$1080,J672)))</f>
        <v/>
      </c>
      <c r="O672" s="7" t="str">
        <f t="shared" si="15"/>
        <v/>
      </c>
      <c r="P672" s="217"/>
      <c r="Q672" s="23"/>
      <c r="R672" s="23"/>
      <c r="S672" s="23"/>
      <c r="T672" s="23"/>
      <c r="U672" s="23"/>
    </row>
    <row r="673" spans="1:21">
      <c r="A673" s="18"/>
      <c r="B673" s="19"/>
      <c r="C673" s="20"/>
      <c r="D673" s="21"/>
      <c r="E673" s="22"/>
      <c r="F673" s="23"/>
      <c r="G673" s="23"/>
      <c r="H673" s="22"/>
      <c r="I673" s="24"/>
      <c r="J673" s="25"/>
      <c r="K673" s="26"/>
      <c r="L673" s="27"/>
      <c r="M673" s="217"/>
      <c r="N673" s="7" t="str">
        <f>IF(ISBLANK(I673),"",IF(COUNTIF(I673,"*bombe*"),(G673-1)*SUMIF('base de donnée JCO '!C$3:C$10,K673,'base de donnée JCO '!D$3:D$10)+SUMIF(entete,L673,'base de donnée JCO '!D$14:D$20),SUMIFS('base de donnée JCO '!I$173:I$1080,'base de donnée JCO '!F$173:F$1080,I673,'base de donnée JCO '!G$173:G$1080,J673)))</f>
        <v/>
      </c>
      <c r="O673" s="7" t="str">
        <f t="shared" si="15"/>
        <v/>
      </c>
      <c r="P673" s="217"/>
      <c r="Q673" s="23"/>
      <c r="R673" s="23"/>
      <c r="S673" s="23"/>
      <c r="T673" s="23"/>
      <c r="U673" s="23"/>
    </row>
    <row r="674" spans="1:21">
      <c r="A674" s="18"/>
      <c r="B674" s="19"/>
      <c r="C674" s="20"/>
      <c r="D674" s="21"/>
      <c r="E674" s="22"/>
      <c r="F674" s="23"/>
      <c r="G674" s="23"/>
      <c r="H674" s="22"/>
      <c r="I674" s="24"/>
      <c r="J674" s="25"/>
      <c r="K674" s="26"/>
      <c r="L674" s="27"/>
      <c r="M674" s="217"/>
      <c r="N674" s="7" t="str">
        <f>IF(ISBLANK(I674),"",IF(COUNTIF(I674,"*bombe*"),(G674-1)*SUMIF('base de donnée JCO '!C$3:C$10,K674,'base de donnée JCO '!D$3:D$10)+SUMIF(entete,L674,'base de donnée JCO '!D$14:D$20),SUMIFS('base de donnée JCO '!I$173:I$1080,'base de donnée JCO '!F$173:F$1080,I674,'base de donnée JCO '!G$173:G$1080,J674)))</f>
        <v/>
      </c>
      <c r="O674" s="7" t="str">
        <f t="shared" si="15"/>
        <v/>
      </c>
      <c r="P674" s="217"/>
      <c r="Q674" s="23"/>
      <c r="R674" s="23"/>
      <c r="S674" s="23"/>
      <c r="T674" s="23"/>
      <c r="U674" s="23"/>
    </row>
    <row r="675" spans="1:21">
      <c r="A675" s="18"/>
      <c r="B675" s="19"/>
      <c r="C675" s="20"/>
      <c r="D675" s="21"/>
      <c r="E675" s="22"/>
      <c r="F675" s="23"/>
      <c r="G675" s="23"/>
      <c r="H675" s="22"/>
      <c r="I675" s="24"/>
      <c r="J675" s="25"/>
      <c r="K675" s="26"/>
      <c r="L675" s="27"/>
      <c r="M675" s="217"/>
      <c r="N675" s="7" t="str">
        <f>IF(ISBLANK(I675),"",IF(COUNTIF(I675,"*bombe*"),(G675-1)*SUMIF('base de donnée JCO '!C$3:C$10,K675,'base de donnée JCO '!D$3:D$10)+SUMIF(entete,L675,'base de donnée JCO '!D$14:D$20),SUMIFS('base de donnée JCO '!I$173:I$1080,'base de donnée JCO '!F$173:F$1080,I675,'base de donnée JCO '!G$173:G$1080,J675)))</f>
        <v/>
      </c>
      <c r="O675" s="7" t="str">
        <f t="shared" si="15"/>
        <v/>
      </c>
      <c r="P675" s="217"/>
      <c r="Q675" s="23"/>
      <c r="R675" s="23"/>
      <c r="S675" s="23"/>
      <c r="T675" s="23"/>
      <c r="U675" s="23"/>
    </row>
    <row r="676" spans="1:21">
      <c r="A676" s="18"/>
      <c r="B676" s="19"/>
      <c r="C676" s="20"/>
      <c r="D676" s="21"/>
      <c r="E676" s="22"/>
      <c r="F676" s="23"/>
      <c r="G676" s="23"/>
      <c r="H676" s="22"/>
      <c r="I676" s="24"/>
      <c r="J676" s="25"/>
      <c r="K676" s="26"/>
      <c r="L676" s="27"/>
      <c r="M676" s="217"/>
      <c r="N676" s="7" t="str">
        <f>IF(ISBLANK(I676),"",IF(COUNTIF(I676,"*bombe*"),(G676-1)*SUMIF('base de donnée JCO '!C$3:C$10,K676,'base de donnée JCO '!D$3:D$10)+SUMIF(entete,L676,'base de donnée JCO '!D$14:D$20),SUMIFS('base de donnée JCO '!I$173:I$1080,'base de donnée JCO '!F$173:F$1080,I676,'base de donnée JCO '!G$173:G$1080,J676)))</f>
        <v/>
      </c>
      <c r="O676" s="7" t="str">
        <f t="shared" si="15"/>
        <v/>
      </c>
      <c r="P676" s="217"/>
      <c r="Q676" s="23"/>
      <c r="R676" s="23"/>
      <c r="S676" s="23"/>
      <c r="T676" s="23"/>
      <c r="U676" s="23"/>
    </row>
    <row r="677" spans="1:21">
      <c r="A677" s="18"/>
      <c r="B677" s="19"/>
      <c r="C677" s="20"/>
      <c r="D677" s="21"/>
      <c r="E677" s="22"/>
      <c r="F677" s="23"/>
      <c r="G677" s="23"/>
      <c r="H677" s="22"/>
      <c r="I677" s="24"/>
      <c r="J677" s="25"/>
      <c r="K677" s="26"/>
      <c r="L677" s="27"/>
      <c r="M677" s="217"/>
      <c r="N677" s="7" t="str">
        <f>IF(ISBLANK(I677),"",IF(COUNTIF(I677,"*bombe*"),(G677-1)*SUMIF('base de donnée JCO '!C$3:C$10,K677,'base de donnée JCO '!D$3:D$10)+SUMIF(entete,L677,'base de donnée JCO '!D$14:D$20),SUMIFS('base de donnée JCO '!I$173:I$1080,'base de donnée JCO '!F$173:F$1080,I677,'base de donnée JCO '!G$173:G$1080,J677)))</f>
        <v/>
      </c>
      <c r="O677" s="7" t="str">
        <f t="shared" si="15"/>
        <v/>
      </c>
      <c r="P677" s="217"/>
      <c r="Q677" s="23"/>
      <c r="R677" s="23"/>
      <c r="S677" s="23"/>
      <c r="T677" s="23"/>
      <c r="U677" s="23"/>
    </row>
    <row r="678" spans="1:21">
      <c r="A678" s="18"/>
      <c r="B678" s="19"/>
      <c r="C678" s="20"/>
      <c r="D678" s="21"/>
      <c r="E678" s="22"/>
      <c r="F678" s="23"/>
      <c r="G678" s="23"/>
      <c r="H678" s="22"/>
      <c r="I678" s="24"/>
      <c r="J678" s="25"/>
      <c r="K678" s="26"/>
      <c r="L678" s="27"/>
      <c r="M678" s="217"/>
      <c r="N678" s="7" t="str">
        <f>IF(ISBLANK(I678),"",IF(COUNTIF(I678,"*bombe*"),(G678-1)*SUMIF('base de donnée JCO '!C$3:C$10,K678,'base de donnée JCO '!D$3:D$10)+SUMIF(entete,L678,'base de donnée JCO '!D$14:D$20),SUMIFS('base de donnée JCO '!I$173:I$1080,'base de donnée JCO '!F$173:F$1080,I678,'base de donnée JCO '!G$173:G$1080,J678)))</f>
        <v/>
      </c>
      <c r="O678" s="7" t="str">
        <f t="shared" si="15"/>
        <v/>
      </c>
      <c r="P678" s="217"/>
      <c r="Q678" s="23"/>
      <c r="R678" s="23"/>
      <c r="S678" s="23"/>
      <c r="T678" s="23"/>
      <c r="U678" s="23"/>
    </row>
    <row r="679" spans="1:21">
      <c r="A679" s="18"/>
      <c r="B679" s="19"/>
      <c r="C679" s="20"/>
      <c r="D679" s="21"/>
      <c r="E679" s="22"/>
      <c r="F679" s="23"/>
      <c r="G679" s="23"/>
      <c r="H679" s="22"/>
      <c r="I679" s="24"/>
      <c r="J679" s="25"/>
      <c r="K679" s="26"/>
      <c r="L679" s="27"/>
      <c r="M679" s="217"/>
      <c r="N679" s="7" t="str">
        <f>IF(ISBLANK(I679),"",IF(COUNTIF(I679,"*bombe*"),(G679-1)*SUMIF('base de donnée JCO '!C$3:C$10,K679,'base de donnée JCO '!D$3:D$10)+SUMIF(entete,L679,'base de donnée JCO '!D$14:D$20),SUMIFS('base de donnée JCO '!I$173:I$1080,'base de donnée JCO '!F$173:F$1080,I679,'base de donnée JCO '!G$173:G$1080,J679)))</f>
        <v/>
      </c>
      <c r="O679" s="7" t="str">
        <f t="shared" si="15"/>
        <v/>
      </c>
      <c r="P679" s="217"/>
      <c r="Q679" s="23"/>
      <c r="R679" s="23"/>
      <c r="S679" s="23"/>
      <c r="T679" s="23"/>
      <c r="U679" s="23"/>
    </row>
    <row r="680" spans="1:21">
      <c r="A680" s="18"/>
      <c r="B680" s="19"/>
      <c r="C680" s="20"/>
      <c r="D680" s="21"/>
      <c r="E680" s="22"/>
      <c r="F680" s="23"/>
      <c r="G680" s="23"/>
      <c r="H680" s="22"/>
      <c r="I680" s="24"/>
      <c r="J680" s="25"/>
      <c r="K680" s="26"/>
      <c r="L680" s="27"/>
      <c r="M680" s="217"/>
      <c r="N680" s="7" t="str">
        <f>IF(ISBLANK(I680),"",IF(COUNTIF(I680,"*bombe*"),(G680-1)*SUMIF('base de donnée JCO '!C$3:C$10,K680,'base de donnée JCO '!D$3:D$10)+SUMIF(entete,L680,'base de donnée JCO '!D$14:D$20),SUMIFS('base de donnée JCO '!I$173:I$1080,'base de donnée JCO '!F$173:F$1080,I680,'base de donnée JCO '!G$173:G$1080,J680)))</f>
        <v/>
      </c>
      <c r="O680" s="7" t="str">
        <f t="shared" si="15"/>
        <v/>
      </c>
      <c r="P680" s="217"/>
      <c r="Q680" s="23"/>
      <c r="R680" s="23"/>
      <c r="S680" s="23"/>
      <c r="T680" s="23"/>
      <c r="U680" s="23"/>
    </row>
    <row r="681" spans="1:21">
      <c r="A681" s="18"/>
      <c r="B681" s="19"/>
      <c r="C681" s="20"/>
      <c r="D681" s="21"/>
      <c r="E681" s="22"/>
      <c r="F681" s="23"/>
      <c r="G681" s="23"/>
      <c r="H681" s="22"/>
      <c r="I681" s="24"/>
      <c r="J681" s="25"/>
      <c r="K681" s="26"/>
      <c r="L681" s="27"/>
      <c r="M681" s="217"/>
      <c r="N681" s="7" t="str">
        <f>IF(ISBLANK(I681),"",IF(COUNTIF(I681,"*bombe*"),(G681-1)*SUMIF('base de donnée JCO '!C$3:C$10,K681,'base de donnée JCO '!D$3:D$10)+SUMIF(entete,L681,'base de donnée JCO '!D$14:D$20),SUMIFS('base de donnée JCO '!I$173:I$1080,'base de donnée JCO '!F$173:F$1080,I681,'base de donnée JCO '!G$173:G$1080,J681)))</f>
        <v/>
      </c>
      <c r="O681" s="7" t="str">
        <f t="shared" si="15"/>
        <v/>
      </c>
      <c r="P681" s="217"/>
      <c r="Q681" s="23"/>
      <c r="R681" s="23"/>
      <c r="S681" s="23"/>
      <c r="T681" s="23"/>
      <c r="U681" s="23"/>
    </row>
    <row r="682" spans="1:21">
      <c r="A682" s="18"/>
      <c r="B682" s="19"/>
      <c r="C682" s="20"/>
      <c r="D682" s="21"/>
      <c r="E682" s="22"/>
      <c r="F682" s="23"/>
      <c r="G682" s="23"/>
      <c r="H682" s="22"/>
      <c r="I682" s="24"/>
      <c r="J682" s="25"/>
      <c r="K682" s="26"/>
      <c r="L682" s="27"/>
      <c r="M682" s="217"/>
      <c r="N682" s="7" t="str">
        <f>IF(ISBLANK(I682),"",IF(COUNTIF(I682,"*bombe*"),(G682-1)*SUMIF('base de donnée JCO '!C$3:C$10,K682,'base de donnée JCO '!D$3:D$10)+SUMIF(entete,L682,'base de donnée JCO '!D$14:D$20),SUMIFS('base de donnée JCO '!I$173:I$1080,'base de donnée JCO '!F$173:F$1080,I682,'base de donnée JCO '!G$173:G$1080,J682)))</f>
        <v/>
      </c>
      <c r="O682" s="7" t="str">
        <f t="shared" si="15"/>
        <v/>
      </c>
      <c r="P682" s="217"/>
      <c r="Q682" s="23"/>
      <c r="R682" s="23"/>
      <c r="S682" s="23"/>
      <c r="T682" s="23"/>
      <c r="U682" s="23"/>
    </row>
    <row r="683" spans="1:21">
      <c r="A683" s="18"/>
      <c r="B683" s="19"/>
      <c r="C683" s="20"/>
      <c r="D683" s="21"/>
      <c r="E683" s="22"/>
      <c r="F683" s="23"/>
      <c r="G683" s="23"/>
      <c r="H683" s="22"/>
      <c r="I683" s="24"/>
      <c r="J683" s="25"/>
      <c r="K683" s="26"/>
      <c r="L683" s="27"/>
      <c r="M683" s="217"/>
      <c r="N683" s="7" t="str">
        <f>IF(ISBLANK(I683),"",IF(COUNTIF(I683,"*bombe*"),(G683-1)*SUMIF('base de donnée JCO '!C$3:C$10,K683,'base de donnée JCO '!D$3:D$10)+SUMIF(entete,L683,'base de donnée JCO '!D$14:D$20),SUMIFS('base de donnée JCO '!I$173:I$1080,'base de donnée JCO '!F$173:F$1080,I683,'base de donnée JCO '!G$173:G$1080,J683)))</f>
        <v/>
      </c>
      <c r="O683" s="7" t="str">
        <f t="shared" ref="O683:O746" si="16">IF(ISBLANK(I683),"",IF(ISBLANK(D683),D682+N683,D683+N683))</f>
        <v/>
      </c>
      <c r="P683" s="217"/>
      <c r="Q683" s="23"/>
      <c r="R683" s="23"/>
      <c r="S683" s="23"/>
      <c r="T683" s="23"/>
      <c r="U683" s="23"/>
    </row>
    <row r="684" spans="1:21">
      <c r="A684" s="18"/>
      <c r="B684" s="19"/>
      <c r="C684" s="20"/>
      <c r="D684" s="21"/>
      <c r="E684" s="22"/>
      <c r="F684" s="23"/>
      <c r="G684" s="23"/>
      <c r="H684" s="22"/>
      <c r="I684" s="24"/>
      <c r="J684" s="25"/>
      <c r="K684" s="26"/>
      <c r="L684" s="27"/>
      <c r="M684" s="217"/>
      <c r="N684" s="7" t="str">
        <f>IF(ISBLANK(I684),"",IF(COUNTIF(I684,"*bombe*"),(G684-1)*SUMIF('base de donnée JCO '!C$3:C$10,K684,'base de donnée JCO '!D$3:D$10)+SUMIF(entete,L684,'base de donnée JCO '!D$14:D$20),SUMIFS('base de donnée JCO '!I$173:I$1080,'base de donnée JCO '!F$173:F$1080,I684,'base de donnée JCO '!G$173:G$1080,J684)))</f>
        <v/>
      </c>
      <c r="O684" s="7" t="str">
        <f t="shared" si="16"/>
        <v/>
      </c>
      <c r="P684" s="217"/>
      <c r="Q684" s="23"/>
      <c r="R684" s="23"/>
      <c r="S684" s="23"/>
      <c r="T684" s="23"/>
      <c r="U684" s="23"/>
    </row>
    <row r="685" spans="1:21">
      <c r="A685" s="18"/>
      <c r="B685" s="19"/>
      <c r="C685" s="20"/>
      <c r="D685" s="21"/>
      <c r="E685" s="22"/>
      <c r="F685" s="23"/>
      <c r="G685" s="23"/>
      <c r="H685" s="22"/>
      <c r="I685" s="24"/>
      <c r="J685" s="25"/>
      <c r="K685" s="26"/>
      <c r="L685" s="27"/>
      <c r="M685" s="217"/>
      <c r="N685" s="7" t="str">
        <f>IF(ISBLANK(I685),"",IF(COUNTIF(I685,"*bombe*"),(G685-1)*SUMIF('base de donnée JCO '!C$3:C$10,K685,'base de donnée JCO '!D$3:D$10)+SUMIF(entete,L685,'base de donnée JCO '!D$14:D$20),SUMIFS('base de donnée JCO '!I$173:I$1080,'base de donnée JCO '!F$173:F$1080,I685,'base de donnée JCO '!G$173:G$1080,J685)))</f>
        <v/>
      </c>
      <c r="O685" s="7" t="str">
        <f t="shared" si="16"/>
        <v/>
      </c>
      <c r="P685" s="217"/>
      <c r="Q685" s="23"/>
      <c r="R685" s="23"/>
      <c r="S685" s="23"/>
      <c r="T685" s="23"/>
      <c r="U685" s="23"/>
    </row>
    <row r="686" spans="1:21">
      <c r="A686" s="18"/>
      <c r="B686" s="19"/>
      <c r="C686" s="20"/>
      <c r="D686" s="21"/>
      <c r="E686" s="22"/>
      <c r="F686" s="23"/>
      <c r="G686" s="23"/>
      <c r="H686" s="22"/>
      <c r="I686" s="24"/>
      <c r="J686" s="25"/>
      <c r="K686" s="26"/>
      <c r="L686" s="27"/>
      <c r="M686" s="217"/>
      <c r="N686" s="7" t="str">
        <f>IF(ISBLANK(I686),"",IF(COUNTIF(I686,"*bombe*"),(G686-1)*SUMIF('base de donnée JCO '!C$3:C$10,K686,'base de donnée JCO '!D$3:D$10)+SUMIF(entete,L686,'base de donnée JCO '!D$14:D$20),SUMIFS('base de donnée JCO '!I$173:I$1080,'base de donnée JCO '!F$173:F$1080,I686,'base de donnée JCO '!G$173:G$1080,J686)))</f>
        <v/>
      </c>
      <c r="O686" s="7" t="str">
        <f t="shared" si="16"/>
        <v/>
      </c>
      <c r="P686" s="217"/>
      <c r="Q686" s="23"/>
      <c r="R686" s="23"/>
      <c r="S686" s="23"/>
      <c r="T686" s="23"/>
      <c r="U686" s="23"/>
    </row>
    <row r="687" spans="1:21">
      <c r="A687" s="18"/>
      <c r="B687" s="19"/>
      <c r="C687" s="20"/>
      <c r="D687" s="21"/>
      <c r="E687" s="22"/>
      <c r="F687" s="23"/>
      <c r="G687" s="23"/>
      <c r="H687" s="22"/>
      <c r="I687" s="24"/>
      <c r="J687" s="25"/>
      <c r="K687" s="26"/>
      <c r="L687" s="27"/>
      <c r="M687" s="217"/>
      <c r="N687" s="7" t="str">
        <f>IF(ISBLANK(I687),"",IF(COUNTIF(I687,"*bombe*"),(G687-1)*SUMIF('base de donnée JCO '!C$3:C$10,K687,'base de donnée JCO '!D$3:D$10)+SUMIF(entete,L687,'base de donnée JCO '!D$14:D$20),SUMIFS('base de donnée JCO '!I$173:I$1080,'base de donnée JCO '!F$173:F$1080,I687,'base de donnée JCO '!G$173:G$1080,J687)))</f>
        <v/>
      </c>
      <c r="O687" s="7" t="str">
        <f t="shared" si="16"/>
        <v/>
      </c>
      <c r="P687" s="217"/>
      <c r="Q687" s="23"/>
      <c r="R687" s="23"/>
      <c r="S687" s="23"/>
      <c r="T687" s="23"/>
      <c r="U687" s="23"/>
    </row>
    <row r="688" spans="1:21">
      <c r="A688" s="18"/>
      <c r="B688" s="19"/>
      <c r="C688" s="20"/>
      <c r="D688" s="21"/>
      <c r="E688" s="22"/>
      <c r="F688" s="23"/>
      <c r="G688" s="23"/>
      <c r="H688" s="22"/>
      <c r="I688" s="24"/>
      <c r="J688" s="25"/>
      <c r="K688" s="26"/>
      <c r="L688" s="27"/>
      <c r="M688" s="217"/>
      <c r="N688" s="7" t="str">
        <f>IF(ISBLANK(I688),"",IF(COUNTIF(I688,"*bombe*"),(G688-1)*SUMIF('base de donnée JCO '!C$3:C$10,K688,'base de donnée JCO '!D$3:D$10)+SUMIF(entete,L688,'base de donnée JCO '!D$14:D$20),SUMIFS('base de donnée JCO '!I$173:I$1080,'base de donnée JCO '!F$173:F$1080,I688,'base de donnée JCO '!G$173:G$1080,J688)))</f>
        <v/>
      </c>
      <c r="O688" s="7" t="str">
        <f t="shared" si="16"/>
        <v/>
      </c>
      <c r="P688" s="217"/>
      <c r="Q688" s="23"/>
      <c r="R688" s="23"/>
      <c r="S688" s="23"/>
      <c r="T688" s="23"/>
      <c r="U688" s="23"/>
    </row>
    <row r="689" spans="1:21">
      <c r="A689" s="18"/>
      <c r="B689" s="19"/>
      <c r="C689" s="20"/>
      <c r="D689" s="21"/>
      <c r="E689" s="22"/>
      <c r="F689" s="23"/>
      <c r="G689" s="23"/>
      <c r="H689" s="22"/>
      <c r="I689" s="24"/>
      <c r="J689" s="25"/>
      <c r="K689" s="26"/>
      <c r="L689" s="27"/>
      <c r="M689" s="217"/>
      <c r="N689" s="7" t="str">
        <f>IF(ISBLANK(I689),"",IF(COUNTIF(I689,"*bombe*"),(G689-1)*SUMIF('base de donnée JCO '!C$3:C$10,K689,'base de donnée JCO '!D$3:D$10)+SUMIF(entete,L689,'base de donnée JCO '!D$14:D$20),SUMIFS('base de donnée JCO '!I$173:I$1080,'base de donnée JCO '!F$173:F$1080,I689,'base de donnée JCO '!G$173:G$1080,J689)))</f>
        <v/>
      </c>
      <c r="O689" s="7" t="str">
        <f t="shared" si="16"/>
        <v/>
      </c>
      <c r="P689" s="217"/>
      <c r="Q689" s="23"/>
      <c r="R689" s="23"/>
      <c r="S689" s="23"/>
      <c r="T689" s="23"/>
      <c r="U689" s="23"/>
    </row>
    <row r="690" spans="1:21">
      <c r="A690" s="18"/>
      <c r="B690" s="19"/>
      <c r="C690" s="20"/>
      <c r="D690" s="21"/>
      <c r="E690" s="22"/>
      <c r="F690" s="23"/>
      <c r="G690" s="23"/>
      <c r="H690" s="22"/>
      <c r="I690" s="24"/>
      <c r="J690" s="25"/>
      <c r="K690" s="26"/>
      <c r="L690" s="27"/>
      <c r="M690" s="217"/>
      <c r="N690" s="7" t="str">
        <f>IF(ISBLANK(I690),"",IF(COUNTIF(I690,"*bombe*"),(G690-1)*SUMIF('base de donnée JCO '!C$3:C$10,K690,'base de donnée JCO '!D$3:D$10)+SUMIF(entete,L690,'base de donnée JCO '!D$14:D$20),SUMIFS('base de donnée JCO '!I$173:I$1080,'base de donnée JCO '!F$173:F$1080,I690,'base de donnée JCO '!G$173:G$1080,J690)))</f>
        <v/>
      </c>
      <c r="O690" s="7" t="str">
        <f t="shared" si="16"/>
        <v/>
      </c>
      <c r="P690" s="217"/>
      <c r="Q690" s="23"/>
      <c r="R690" s="23"/>
      <c r="S690" s="23"/>
      <c r="T690" s="23"/>
      <c r="U690" s="23"/>
    </row>
    <row r="691" spans="1:21">
      <c r="A691" s="18"/>
      <c r="B691" s="19"/>
      <c r="C691" s="20"/>
      <c r="D691" s="21"/>
      <c r="E691" s="22"/>
      <c r="F691" s="23"/>
      <c r="G691" s="23"/>
      <c r="H691" s="22"/>
      <c r="I691" s="24"/>
      <c r="J691" s="25"/>
      <c r="K691" s="26"/>
      <c r="L691" s="27"/>
      <c r="M691" s="217"/>
      <c r="N691" s="7" t="str">
        <f>IF(ISBLANK(I691),"",IF(COUNTIF(I691,"*bombe*"),(G691-1)*SUMIF('base de donnée JCO '!C$3:C$10,K691,'base de donnée JCO '!D$3:D$10)+SUMIF(entete,L691,'base de donnée JCO '!D$14:D$20),SUMIFS('base de donnée JCO '!I$173:I$1080,'base de donnée JCO '!F$173:F$1080,I691,'base de donnée JCO '!G$173:G$1080,J691)))</f>
        <v/>
      </c>
      <c r="O691" s="7" t="str">
        <f t="shared" si="16"/>
        <v/>
      </c>
      <c r="P691" s="217"/>
      <c r="Q691" s="23"/>
      <c r="R691" s="23"/>
      <c r="S691" s="23"/>
      <c r="T691" s="23"/>
      <c r="U691" s="23"/>
    </row>
    <row r="692" spans="1:21">
      <c r="A692" s="18"/>
      <c r="B692" s="19"/>
      <c r="C692" s="20"/>
      <c r="D692" s="21"/>
      <c r="E692" s="22"/>
      <c r="F692" s="23"/>
      <c r="G692" s="23"/>
      <c r="H692" s="22"/>
      <c r="I692" s="24"/>
      <c r="J692" s="25"/>
      <c r="K692" s="26"/>
      <c r="L692" s="27"/>
      <c r="M692" s="217"/>
      <c r="N692" s="7" t="str">
        <f>IF(ISBLANK(I692),"",IF(COUNTIF(I692,"*bombe*"),(G692-1)*SUMIF('base de donnée JCO '!C$3:C$10,K692,'base de donnée JCO '!D$3:D$10)+SUMIF(entete,L692,'base de donnée JCO '!D$14:D$20),SUMIFS('base de donnée JCO '!I$173:I$1080,'base de donnée JCO '!F$173:F$1080,I692,'base de donnée JCO '!G$173:G$1080,J692)))</f>
        <v/>
      </c>
      <c r="O692" s="7" t="str">
        <f t="shared" si="16"/>
        <v/>
      </c>
      <c r="P692" s="217"/>
      <c r="Q692" s="23"/>
      <c r="R692" s="23"/>
      <c r="S692" s="23"/>
      <c r="T692" s="23"/>
      <c r="U692" s="23"/>
    </row>
    <row r="693" spans="1:21">
      <c r="A693" s="18"/>
      <c r="B693" s="19"/>
      <c r="C693" s="20"/>
      <c r="D693" s="21"/>
      <c r="E693" s="22"/>
      <c r="F693" s="23"/>
      <c r="G693" s="23"/>
      <c r="H693" s="22"/>
      <c r="I693" s="24"/>
      <c r="J693" s="25"/>
      <c r="K693" s="26"/>
      <c r="L693" s="27"/>
      <c r="M693" s="217"/>
      <c r="N693" s="7" t="str">
        <f>IF(ISBLANK(I693),"",IF(COUNTIF(I693,"*bombe*"),(G693-1)*SUMIF('base de donnée JCO '!C$3:C$10,K693,'base de donnée JCO '!D$3:D$10)+SUMIF(entete,L693,'base de donnée JCO '!D$14:D$20),SUMIFS('base de donnée JCO '!I$173:I$1080,'base de donnée JCO '!F$173:F$1080,I693,'base de donnée JCO '!G$173:G$1080,J693)))</f>
        <v/>
      </c>
      <c r="O693" s="7" t="str">
        <f t="shared" si="16"/>
        <v/>
      </c>
      <c r="P693" s="217"/>
      <c r="Q693" s="23"/>
      <c r="R693" s="23"/>
      <c r="S693" s="23"/>
      <c r="T693" s="23"/>
      <c r="U693" s="23"/>
    </row>
    <row r="694" spans="1:21">
      <c r="A694" s="18"/>
      <c r="B694" s="19"/>
      <c r="C694" s="20"/>
      <c r="D694" s="21"/>
      <c r="E694" s="22"/>
      <c r="F694" s="23"/>
      <c r="G694" s="23"/>
      <c r="H694" s="22"/>
      <c r="I694" s="24"/>
      <c r="J694" s="25"/>
      <c r="K694" s="26"/>
      <c r="L694" s="27"/>
      <c r="M694" s="217"/>
      <c r="N694" s="7" t="str">
        <f>IF(ISBLANK(I694),"",IF(COUNTIF(I694,"*bombe*"),(G694-1)*SUMIF('base de donnée JCO '!C$3:C$10,K694,'base de donnée JCO '!D$3:D$10)+SUMIF(entete,L694,'base de donnée JCO '!D$14:D$20),SUMIFS('base de donnée JCO '!I$173:I$1080,'base de donnée JCO '!F$173:F$1080,I694,'base de donnée JCO '!G$173:G$1080,J694)))</f>
        <v/>
      </c>
      <c r="O694" s="7" t="str">
        <f t="shared" si="16"/>
        <v/>
      </c>
      <c r="P694" s="217"/>
      <c r="Q694" s="23"/>
      <c r="R694" s="23"/>
      <c r="S694" s="23"/>
      <c r="T694" s="23"/>
      <c r="U694" s="23"/>
    </row>
    <row r="695" spans="1:21">
      <c r="A695" s="18"/>
      <c r="B695" s="19"/>
      <c r="C695" s="20"/>
      <c r="D695" s="21"/>
      <c r="E695" s="22"/>
      <c r="F695" s="23"/>
      <c r="G695" s="23"/>
      <c r="H695" s="22"/>
      <c r="I695" s="24"/>
      <c r="J695" s="25"/>
      <c r="K695" s="26"/>
      <c r="L695" s="27"/>
      <c r="M695" s="217"/>
      <c r="N695" s="7" t="str">
        <f>IF(ISBLANK(I695),"",IF(COUNTIF(I695,"*bombe*"),(G695-1)*SUMIF('base de donnée JCO '!C$3:C$10,K695,'base de donnée JCO '!D$3:D$10)+SUMIF(entete,L695,'base de donnée JCO '!D$14:D$20),SUMIFS('base de donnée JCO '!I$173:I$1080,'base de donnée JCO '!F$173:F$1080,I695,'base de donnée JCO '!G$173:G$1080,J695)))</f>
        <v/>
      </c>
      <c r="O695" s="7" t="str">
        <f t="shared" si="16"/>
        <v/>
      </c>
      <c r="P695" s="217"/>
      <c r="Q695" s="23"/>
      <c r="R695" s="23"/>
      <c r="S695" s="23"/>
      <c r="T695" s="23"/>
      <c r="U695" s="23"/>
    </row>
    <row r="696" spans="1:21">
      <c r="A696" s="18"/>
      <c r="B696" s="19"/>
      <c r="C696" s="20"/>
      <c r="D696" s="21"/>
      <c r="E696" s="22"/>
      <c r="F696" s="23"/>
      <c r="G696" s="23"/>
      <c r="H696" s="22"/>
      <c r="I696" s="24"/>
      <c r="J696" s="25"/>
      <c r="K696" s="26"/>
      <c r="L696" s="27"/>
      <c r="M696" s="217"/>
      <c r="N696" s="7" t="str">
        <f>IF(ISBLANK(I696),"",IF(COUNTIF(I696,"*bombe*"),(G696-1)*SUMIF('base de donnée JCO '!C$3:C$10,K696,'base de donnée JCO '!D$3:D$10)+SUMIF(entete,L696,'base de donnée JCO '!D$14:D$20),SUMIFS('base de donnée JCO '!I$173:I$1080,'base de donnée JCO '!F$173:F$1080,I696,'base de donnée JCO '!G$173:G$1080,J696)))</f>
        <v/>
      </c>
      <c r="O696" s="7" t="str">
        <f t="shared" si="16"/>
        <v/>
      </c>
      <c r="P696" s="217"/>
      <c r="Q696" s="23"/>
      <c r="R696" s="23"/>
      <c r="S696" s="23"/>
      <c r="T696" s="23"/>
      <c r="U696" s="23"/>
    </row>
    <row r="697" spans="1:21">
      <c r="A697" s="18"/>
      <c r="B697" s="19"/>
      <c r="C697" s="20"/>
      <c r="D697" s="21"/>
      <c r="E697" s="22"/>
      <c r="F697" s="23"/>
      <c r="G697" s="23"/>
      <c r="H697" s="22"/>
      <c r="I697" s="24"/>
      <c r="J697" s="25"/>
      <c r="K697" s="26"/>
      <c r="L697" s="27"/>
      <c r="M697" s="217"/>
      <c r="N697" s="7" t="str">
        <f>IF(ISBLANK(I697),"",IF(COUNTIF(I697,"*bombe*"),(G697-1)*SUMIF('base de donnée JCO '!C$3:C$10,K697,'base de donnée JCO '!D$3:D$10)+SUMIF(entete,L697,'base de donnée JCO '!D$14:D$20),SUMIFS('base de donnée JCO '!I$173:I$1080,'base de donnée JCO '!F$173:F$1080,I697,'base de donnée JCO '!G$173:G$1080,J697)))</f>
        <v/>
      </c>
      <c r="O697" s="7" t="str">
        <f t="shared" si="16"/>
        <v/>
      </c>
      <c r="P697" s="217"/>
      <c r="Q697" s="23"/>
      <c r="R697" s="23"/>
      <c r="S697" s="23"/>
      <c r="T697" s="23"/>
      <c r="U697" s="23"/>
    </row>
    <row r="698" spans="1:21">
      <c r="A698" s="18"/>
      <c r="B698" s="19"/>
      <c r="C698" s="20"/>
      <c r="D698" s="21"/>
      <c r="E698" s="22"/>
      <c r="F698" s="23"/>
      <c r="G698" s="23"/>
      <c r="H698" s="22"/>
      <c r="I698" s="24"/>
      <c r="J698" s="25"/>
      <c r="K698" s="26"/>
      <c r="L698" s="27"/>
      <c r="M698" s="217"/>
      <c r="N698" s="7" t="str">
        <f>IF(ISBLANK(I698),"",IF(COUNTIF(I698,"*bombe*"),(G698-1)*SUMIF('base de donnée JCO '!C$3:C$10,K698,'base de donnée JCO '!D$3:D$10)+SUMIF(entete,L698,'base de donnée JCO '!D$14:D$20),SUMIFS('base de donnée JCO '!I$173:I$1080,'base de donnée JCO '!F$173:F$1080,I698,'base de donnée JCO '!G$173:G$1080,J698)))</f>
        <v/>
      </c>
      <c r="O698" s="7" t="str">
        <f t="shared" si="16"/>
        <v/>
      </c>
      <c r="P698" s="217"/>
      <c r="Q698" s="23"/>
      <c r="R698" s="23"/>
      <c r="S698" s="23"/>
      <c r="T698" s="23"/>
      <c r="U698" s="23"/>
    </row>
    <row r="699" spans="1:21">
      <c r="A699" s="18"/>
      <c r="B699" s="19"/>
      <c r="C699" s="20"/>
      <c r="D699" s="21"/>
      <c r="E699" s="22"/>
      <c r="F699" s="23"/>
      <c r="G699" s="23"/>
      <c r="H699" s="22"/>
      <c r="I699" s="24"/>
      <c r="J699" s="25"/>
      <c r="K699" s="26"/>
      <c r="L699" s="27"/>
      <c r="M699" s="217"/>
      <c r="N699" s="7" t="str">
        <f>IF(ISBLANK(I699),"",IF(COUNTIF(I699,"*bombe*"),(G699-1)*SUMIF('base de donnée JCO '!C$3:C$10,K699,'base de donnée JCO '!D$3:D$10)+SUMIF(entete,L699,'base de donnée JCO '!D$14:D$20),SUMIFS('base de donnée JCO '!I$173:I$1080,'base de donnée JCO '!F$173:F$1080,I699,'base de donnée JCO '!G$173:G$1080,J699)))</f>
        <v/>
      </c>
      <c r="O699" s="7" t="str">
        <f t="shared" si="16"/>
        <v/>
      </c>
      <c r="P699" s="217"/>
      <c r="Q699" s="23"/>
      <c r="R699" s="23"/>
      <c r="S699" s="23"/>
      <c r="T699" s="23"/>
      <c r="U699" s="23"/>
    </row>
    <row r="700" spans="1:21">
      <c r="A700" s="18"/>
      <c r="B700" s="19"/>
      <c r="C700" s="20"/>
      <c r="D700" s="21"/>
      <c r="E700" s="22"/>
      <c r="F700" s="23"/>
      <c r="G700" s="23"/>
      <c r="H700" s="22"/>
      <c r="I700" s="24"/>
      <c r="J700" s="25"/>
      <c r="K700" s="26"/>
      <c r="L700" s="27"/>
      <c r="M700" s="217"/>
      <c r="N700" s="7" t="str">
        <f>IF(ISBLANK(I700),"",IF(COUNTIF(I700,"*bombe*"),(G700-1)*SUMIF('base de donnée JCO '!C$3:C$10,K700,'base de donnée JCO '!D$3:D$10)+SUMIF(entete,L700,'base de donnée JCO '!D$14:D$20),SUMIFS('base de donnée JCO '!I$173:I$1080,'base de donnée JCO '!F$173:F$1080,I700,'base de donnée JCO '!G$173:G$1080,J700)))</f>
        <v/>
      </c>
      <c r="O700" s="7" t="str">
        <f t="shared" si="16"/>
        <v/>
      </c>
      <c r="P700" s="217"/>
      <c r="Q700" s="23"/>
      <c r="R700" s="23"/>
      <c r="S700" s="23"/>
      <c r="T700" s="23"/>
      <c r="U700" s="23"/>
    </row>
    <row r="701" spans="1:21">
      <c r="A701" s="18"/>
      <c r="B701" s="19"/>
      <c r="C701" s="20"/>
      <c r="D701" s="21"/>
      <c r="E701" s="22"/>
      <c r="F701" s="23"/>
      <c r="G701" s="23"/>
      <c r="H701" s="22"/>
      <c r="I701" s="24"/>
      <c r="J701" s="25"/>
      <c r="K701" s="26"/>
      <c r="L701" s="27"/>
      <c r="M701" s="217"/>
      <c r="N701" s="7" t="str">
        <f>IF(ISBLANK(I701),"",IF(COUNTIF(I701,"*bombe*"),(G701-1)*SUMIF('base de donnée JCO '!C$3:C$10,K701,'base de donnée JCO '!D$3:D$10)+SUMIF(entete,L701,'base de donnée JCO '!D$14:D$20),SUMIFS('base de donnée JCO '!I$173:I$1080,'base de donnée JCO '!F$173:F$1080,I701,'base de donnée JCO '!G$173:G$1080,J701)))</f>
        <v/>
      </c>
      <c r="O701" s="7" t="str">
        <f t="shared" si="16"/>
        <v/>
      </c>
      <c r="P701" s="217"/>
      <c r="Q701" s="23"/>
      <c r="R701" s="23"/>
      <c r="S701" s="23"/>
      <c r="T701" s="23"/>
      <c r="U701" s="23"/>
    </row>
    <row r="702" spans="1:21">
      <c r="A702" s="18"/>
      <c r="B702" s="19"/>
      <c r="C702" s="20"/>
      <c r="D702" s="21"/>
      <c r="E702" s="22"/>
      <c r="F702" s="23"/>
      <c r="G702" s="23"/>
      <c r="H702" s="22"/>
      <c r="I702" s="24"/>
      <c r="J702" s="25"/>
      <c r="K702" s="26"/>
      <c r="L702" s="27"/>
      <c r="M702" s="217"/>
      <c r="N702" s="7" t="str">
        <f>IF(ISBLANK(I702),"",IF(COUNTIF(I702,"*bombe*"),(G702-1)*SUMIF('base de donnée JCO '!C$3:C$10,K702,'base de donnée JCO '!D$3:D$10)+SUMIF(entete,L702,'base de donnée JCO '!D$14:D$20),SUMIFS('base de donnée JCO '!I$173:I$1080,'base de donnée JCO '!F$173:F$1080,I702,'base de donnée JCO '!G$173:G$1080,J702)))</f>
        <v/>
      </c>
      <c r="O702" s="7" t="str">
        <f t="shared" si="16"/>
        <v/>
      </c>
      <c r="P702" s="217"/>
      <c r="Q702" s="23"/>
      <c r="R702" s="23"/>
      <c r="S702" s="23"/>
      <c r="T702" s="23"/>
      <c r="U702" s="23"/>
    </row>
    <row r="703" spans="1:21">
      <c r="A703" s="18"/>
      <c r="B703" s="19"/>
      <c r="C703" s="20"/>
      <c r="D703" s="21"/>
      <c r="E703" s="22"/>
      <c r="F703" s="23"/>
      <c r="G703" s="23"/>
      <c r="H703" s="22"/>
      <c r="I703" s="24"/>
      <c r="J703" s="25"/>
      <c r="K703" s="26"/>
      <c r="L703" s="27"/>
      <c r="M703" s="217"/>
      <c r="N703" s="7" t="str">
        <f>IF(ISBLANK(I703),"",IF(COUNTIF(I703,"*bombe*"),(G703-1)*SUMIF('base de donnée JCO '!C$3:C$10,K703,'base de donnée JCO '!D$3:D$10)+SUMIF(entete,L703,'base de donnée JCO '!D$14:D$20),SUMIFS('base de donnée JCO '!I$173:I$1080,'base de donnée JCO '!F$173:F$1080,I703,'base de donnée JCO '!G$173:G$1080,J703)))</f>
        <v/>
      </c>
      <c r="O703" s="7" t="str">
        <f t="shared" si="16"/>
        <v/>
      </c>
      <c r="P703" s="217"/>
      <c r="Q703" s="23"/>
      <c r="R703" s="23"/>
      <c r="S703" s="23"/>
      <c r="T703" s="23"/>
      <c r="U703" s="23"/>
    </row>
    <row r="704" spans="1:21">
      <c r="A704" s="18"/>
      <c r="B704" s="19"/>
      <c r="C704" s="20"/>
      <c r="D704" s="21"/>
      <c r="E704" s="22"/>
      <c r="F704" s="23"/>
      <c r="G704" s="23"/>
      <c r="H704" s="22"/>
      <c r="I704" s="24"/>
      <c r="J704" s="25"/>
      <c r="K704" s="26"/>
      <c r="L704" s="27"/>
      <c r="M704" s="217"/>
      <c r="N704" s="7" t="str">
        <f>IF(ISBLANK(I704),"",IF(COUNTIF(I704,"*bombe*"),(G704-1)*SUMIF('base de donnée JCO '!C$3:C$10,K704,'base de donnée JCO '!D$3:D$10)+SUMIF(entete,L704,'base de donnée JCO '!D$14:D$20),SUMIFS('base de donnée JCO '!I$173:I$1080,'base de donnée JCO '!F$173:F$1080,I704,'base de donnée JCO '!G$173:G$1080,J704)))</f>
        <v/>
      </c>
      <c r="O704" s="7" t="str">
        <f t="shared" si="16"/>
        <v/>
      </c>
      <c r="P704" s="217"/>
      <c r="Q704" s="23"/>
      <c r="R704" s="23"/>
      <c r="S704" s="23"/>
      <c r="T704" s="23"/>
      <c r="U704" s="23"/>
    </row>
    <row r="705" spans="1:21">
      <c r="A705" s="18"/>
      <c r="B705" s="19"/>
      <c r="C705" s="20"/>
      <c r="D705" s="21"/>
      <c r="E705" s="22"/>
      <c r="F705" s="23"/>
      <c r="G705" s="23"/>
      <c r="H705" s="22"/>
      <c r="I705" s="24"/>
      <c r="J705" s="25"/>
      <c r="K705" s="26"/>
      <c r="L705" s="27"/>
      <c r="M705" s="217"/>
      <c r="N705" s="7" t="str">
        <f>IF(ISBLANK(I705),"",IF(COUNTIF(I705,"*bombe*"),(G705-1)*SUMIF('base de donnée JCO '!C$3:C$10,K705,'base de donnée JCO '!D$3:D$10)+SUMIF(entete,L705,'base de donnée JCO '!D$14:D$20),SUMIFS('base de donnée JCO '!I$173:I$1080,'base de donnée JCO '!F$173:F$1080,I705,'base de donnée JCO '!G$173:G$1080,J705)))</f>
        <v/>
      </c>
      <c r="O705" s="7" t="str">
        <f t="shared" si="16"/>
        <v/>
      </c>
      <c r="P705" s="217"/>
      <c r="Q705" s="23"/>
      <c r="R705" s="23"/>
      <c r="S705" s="23"/>
      <c r="T705" s="23"/>
      <c r="U705" s="23"/>
    </row>
    <row r="706" spans="1:21">
      <c r="A706" s="18"/>
      <c r="B706" s="19"/>
      <c r="C706" s="20"/>
      <c r="D706" s="21"/>
      <c r="E706" s="22"/>
      <c r="F706" s="23"/>
      <c r="G706" s="23"/>
      <c r="H706" s="22"/>
      <c r="I706" s="24"/>
      <c r="J706" s="25"/>
      <c r="K706" s="26"/>
      <c r="L706" s="27"/>
      <c r="M706" s="217"/>
      <c r="N706" s="7" t="str">
        <f>IF(ISBLANK(I706),"",IF(COUNTIF(I706,"*bombe*"),(G706-1)*SUMIF('base de donnée JCO '!C$3:C$10,K706,'base de donnée JCO '!D$3:D$10)+SUMIF(entete,L706,'base de donnée JCO '!D$14:D$20),SUMIFS('base de donnée JCO '!I$173:I$1080,'base de donnée JCO '!F$173:F$1080,I706,'base de donnée JCO '!G$173:G$1080,J706)))</f>
        <v/>
      </c>
      <c r="O706" s="7" t="str">
        <f t="shared" si="16"/>
        <v/>
      </c>
      <c r="P706" s="217"/>
      <c r="Q706" s="23"/>
      <c r="R706" s="23"/>
      <c r="S706" s="23"/>
      <c r="T706" s="23"/>
      <c r="U706" s="23"/>
    </row>
    <row r="707" spans="1:21">
      <c r="A707" s="18"/>
      <c r="B707" s="19"/>
      <c r="C707" s="20"/>
      <c r="D707" s="21"/>
      <c r="E707" s="22"/>
      <c r="F707" s="23"/>
      <c r="G707" s="23"/>
      <c r="H707" s="22"/>
      <c r="I707" s="24"/>
      <c r="J707" s="25"/>
      <c r="K707" s="26"/>
      <c r="L707" s="27"/>
      <c r="M707" s="217"/>
      <c r="N707" s="7" t="str">
        <f>IF(ISBLANK(I707),"",IF(COUNTIF(I707,"*bombe*"),(G707-1)*SUMIF('base de donnée JCO '!C$3:C$10,K707,'base de donnée JCO '!D$3:D$10)+SUMIF(entete,L707,'base de donnée JCO '!D$14:D$20),SUMIFS('base de donnée JCO '!I$173:I$1080,'base de donnée JCO '!F$173:F$1080,I707,'base de donnée JCO '!G$173:G$1080,J707)))</f>
        <v/>
      </c>
      <c r="O707" s="7" t="str">
        <f t="shared" si="16"/>
        <v/>
      </c>
      <c r="P707" s="217"/>
      <c r="Q707" s="23"/>
      <c r="R707" s="23"/>
      <c r="S707" s="23"/>
      <c r="T707" s="23"/>
      <c r="U707" s="23"/>
    </row>
    <row r="708" spans="1:21">
      <c r="A708" s="18"/>
      <c r="B708" s="19"/>
      <c r="C708" s="20"/>
      <c r="D708" s="21"/>
      <c r="E708" s="22"/>
      <c r="F708" s="23"/>
      <c r="G708" s="23"/>
      <c r="H708" s="22"/>
      <c r="I708" s="24"/>
      <c r="J708" s="25"/>
      <c r="K708" s="26"/>
      <c r="L708" s="27"/>
      <c r="M708" s="217"/>
      <c r="N708" s="7" t="str">
        <f>IF(ISBLANK(I708),"",IF(COUNTIF(I708,"*bombe*"),(G708-1)*SUMIF('base de donnée JCO '!C$3:C$10,K708,'base de donnée JCO '!D$3:D$10)+SUMIF(entete,L708,'base de donnée JCO '!D$14:D$20),SUMIFS('base de donnée JCO '!I$173:I$1080,'base de donnée JCO '!F$173:F$1080,I708,'base de donnée JCO '!G$173:G$1080,J708)))</f>
        <v/>
      </c>
      <c r="O708" s="7" t="str">
        <f t="shared" si="16"/>
        <v/>
      </c>
      <c r="P708" s="217"/>
      <c r="Q708" s="23"/>
      <c r="R708" s="23"/>
      <c r="S708" s="23"/>
      <c r="T708" s="23"/>
      <c r="U708" s="23"/>
    </row>
    <row r="709" spans="1:21">
      <c r="A709" s="18"/>
      <c r="B709" s="19"/>
      <c r="C709" s="20"/>
      <c r="D709" s="21"/>
      <c r="E709" s="22"/>
      <c r="F709" s="23"/>
      <c r="G709" s="23"/>
      <c r="H709" s="22"/>
      <c r="I709" s="24"/>
      <c r="J709" s="25"/>
      <c r="K709" s="26"/>
      <c r="L709" s="27"/>
      <c r="M709" s="217"/>
      <c r="N709" s="7" t="str">
        <f>IF(ISBLANK(I709),"",IF(COUNTIF(I709,"*bombe*"),(G709-1)*SUMIF('base de donnée JCO '!C$3:C$10,K709,'base de donnée JCO '!D$3:D$10)+SUMIF(entete,L709,'base de donnée JCO '!D$14:D$20),SUMIFS('base de donnée JCO '!I$173:I$1080,'base de donnée JCO '!F$173:F$1080,I709,'base de donnée JCO '!G$173:G$1080,J709)))</f>
        <v/>
      </c>
      <c r="O709" s="7" t="str">
        <f t="shared" si="16"/>
        <v/>
      </c>
      <c r="P709" s="217"/>
      <c r="Q709" s="23"/>
      <c r="R709" s="23"/>
      <c r="S709" s="23"/>
      <c r="T709" s="23"/>
      <c r="U709" s="23"/>
    </row>
    <row r="710" spans="1:21">
      <c r="A710" s="18"/>
      <c r="B710" s="19"/>
      <c r="C710" s="20"/>
      <c r="D710" s="21"/>
      <c r="E710" s="22"/>
      <c r="F710" s="23"/>
      <c r="G710" s="23"/>
      <c r="H710" s="22"/>
      <c r="I710" s="24"/>
      <c r="J710" s="25"/>
      <c r="K710" s="26"/>
      <c r="L710" s="27"/>
      <c r="M710" s="217"/>
      <c r="N710" s="7" t="str">
        <f>IF(ISBLANK(I710),"",IF(COUNTIF(I710,"*bombe*"),(G710-1)*SUMIF('base de donnée JCO '!C$3:C$10,K710,'base de donnée JCO '!D$3:D$10)+SUMIF(entete,L710,'base de donnée JCO '!D$14:D$20),SUMIFS('base de donnée JCO '!I$173:I$1080,'base de donnée JCO '!F$173:F$1080,I710,'base de donnée JCO '!G$173:G$1080,J710)))</f>
        <v/>
      </c>
      <c r="O710" s="7" t="str">
        <f t="shared" si="16"/>
        <v/>
      </c>
      <c r="P710" s="217"/>
      <c r="Q710" s="23"/>
      <c r="R710" s="23"/>
      <c r="S710" s="23"/>
      <c r="T710" s="23"/>
      <c r="U710" s="23"/>
    </row>
    <row r="711" spans="1:21">
      <c r="A711" s="18"/>
      <c r="B711" s="19"/>
      <c r="C711" s="20"/>
      <c r="D711" s="21"/>
      <c r="E711" s="22"/>
      <c r="F711" s="23"/>
      <c r="G711" s="23"/>
      <c r="H711" s="22"/>
      <c r="I711" s="24"/>
      <c r="J711" s="25"/>
      <c r="K711" s="26"/>
      <c r="L711" s="27"/>
      <c r="M711" s="217"/>
      <c r="N711" s="7" t="str">
        <f>IF(ISBLANK(I711),"",IF(COUNTIF(I711,"*bombe*"),(G711-1)*SUMIF('base de donnée JCO '!C$3:C$10,K711,'base de donnée JCO '!D$3:D$10)+SUMIF(entete,L711,'base de donnée JCO '!D$14:D$20),SUMIFS('base de donnée JCO '!I$173:I$1080,'base de donnée JCO '!F$173:F$1080,I711,'base de donnée JCO '!G$173:G$1080,J711)))</f>
        <v/>
      </c>
      <c r="O711" s="7" t="str">
        <f t="shared" si="16"/>
        <v/>
      </c>
      <c r="P711" s="217"/>
      <c r="Q711" s="23"/>
      <c r="R711" s="23"/>
      <c r="S711" s="23"/>
      <c r="T711" s="23"/>
      <c r="U711" s="23"/>
    </row>
    <row r="712" spans="1:21">
      <c r="A712" s="18"/>
      <c r="B712" s="19"/>
      <c r="C712" s="20"/>
      <c r="D712" s="21"/>
      <c r="E712" s="22"/>
      <c r="F712" s="23"/>
      <c r="G712" s="23"/>
      <c r="H712" s="22"/>
      <c r="I712" s="24"/>
      <c r="J712" s="25"/>
      <c r="K712" s="26"/>
      <c r="L712" s="27"/>
      <c r="M712" s="217"/>
      <c r="N712" s="7" t="str">
        <f>IF(ISBLANK(I712),"",IF(COUNTIF(I712,"*bombe*"),(G712-1)*SUMIF('base de donnée JCO '!C$3:C$10,K712,'base de donnée JCO '!D$3:D$10)+SUMIF(entete,L712,'base de donnée JCO '!D$14:D$20),SUMIFS('base de donnée JCO '!I$173:I$1080,'base de donnée JCO '!F$173:F$1080,I712,'base de donnée JCO '!G$173:G$1080,J712)))</f>
        <v/>
      </c>
      <c r="O712" s="7" t="str">
        <f t="shared" si="16"/>
        <v/>
      </c>
      <c r="P712" s="217"/>
      <c r="Q712" s="23"/>
      <c r="R712" s="23"/>
      <c r="S712" s="23"/>
      <c r="T712" s="23"/>
      <c r="U712" s="23"/>
    </row>
    <row r="713" spans="1:21">
      <c r="A713" s="18"/>
      <c r="B713" s="19"/>
      <c r="C713" s="20"/>
      <c r="D713" s="21"/>
      <c r="E713" s="22"/>
      <c r="F713" s="23"/>
      <c r="G713" s="23"/>
      <c r="H713" s="22"/>
      <c r="I713" s="24"/>
      <c r="J713" s="25"/>
      <c r="K713" s="26"/>
      <c r="L713" s="27"/>
      <c r="M713" s="217"/>
      <c r="N713" s="7" t="str">
        <f>IF(ISBLANK(I713),"",IF(COUNTIF(I713,"*bombe*"),(G713-1)*SUMIF('base de donnée JCO '!C$3:C$10,K713,'base de donnée JCO '!D$3:D$10)+SUMIF(entete,L713,'base de donnée JCO '!D$14:D$20),SUMIFS('base de donnée JCO '!I$173:I$1080,'base de donnée JCO '!F$173:F$1080,I713,'base de donnée JCO '!G$173:G$1080,J713)))</f>
        <v/>
      </c>
      <c r="O713" s="7" t="str">
        <f t="shared" si="16"/>
        <v/>
      </c>
      <c r="P713" s="217"/>
      <c r="Q713" s="23"/>
      <c r="R713" s="23"/>
      <c r="S713" s="23"/>
      <c r="T713" s="23"/>
      <c r="U713" s="23"/>
    </row>
    <row r="714" spans="1:21">
      <c r="A714" s="18"/>
      <c r="B714" s="19"/>
      <c r="C714" s="20"/>
      <c r="D714" s="21"/>
      <c r="E714" s="22"/>
      <c r="F714" s="23"/>
      <c r="G714" s="23"/>
      <c r="H714" s="22"/>
      <c r="I714" s="24"/>
      <c r="J714" s="25"/>
      <c r="K714" s="26"/>
      <c r="L714" s="27"/>
      <c r="M714" s="217"/>
      <c r="N714" s="7" t="str">
        <f>IF(ISBLANK(I714),"",IF(COUNTIF(I714,"*bombe*"),(G714-1)*SUMIF('base de donnée JCO '!C$3:C$10,K714,'base de donnée JCO '!D$3:D$10)+SUMIF(entete,L714,'base de donnée JCO '!D$14:D$20),SUMIFS('base de donnée JCO '!I$173:I$1080,'base de donnée JCO '!F$173:F$1080,I714,'base de donnée JCO '!G$173:G$1080,J714)))</f>
        <v/>
      </c>
      <c r="O714" s="7" t="str">
        <f t="shared" si="16"/>
        <v/>
      </c>
      <c r="P714" s="217"/>
      <c r="Q714" s="23"/>
      <c r="R714" s="23"/>
      <c r="S714" s="23"/>
      <c r="T714" s="23"/>
      <c r="U714" s="23"/>
    </row>
    <row r="715" spans="1:21">
      <c r="A715" s="18"/>
      <c r="B715" s="19"/>
      <c r="C715" s="20"/>
      <c r="D715" s="21"/>
      <c r="E715" s="22"/>
      <c r="F715" s="23"/>
      <c r="G715" s="23"/>
      <c r="H715" s="22"/>
      <c r="I715" s="24"/>
      <c r="J715" s="25"/>
      <c r="K715" s="26"/>
      <c r="L715" s="27"/>
      <c r="M715" s="217"/>
      <c r="N715" s="7" t="str">
        <f>IF(ISBLANK(I715),"",IF(COUNTIF(I715,"*bombe*"),(G715-1)*SUMIF('base de donnée JCO '!C$3:C$10,K715,'base de donnée JCO '!D$3:D$10)+SUMIF(entete,L715,'base de donnée JCO '!D$14:D$20),SUMIFS('base de donnée JCO '!I$173:I$1080,'base de donnée JCO '!F$173:F$1080,I715,'base de donnée JCO '!G$173:G$1080,J715)))</f>
        <v/>
      </c>
      <c r="O715" s="7" t="str">
        <f t="shared" si="16"/>
        <v/>
      </c>
      <c r="P715" s="217"/>
      <c r="Q715" s="23"/>
      <c r="R715" s="23"/>
      <c r="S715" s="23"/>
      <c r="T715" s="23"/>
      <c r="U715" s="23"/>
    </row>
    <row r="716" spans="1:21">
      <c r="A716" s="18"/>
      <c r="B716" s="19"/>
      <c r="C716" s="20"/>
      <c r="D716" s="21"/>
      <c r="E716" s="22"/>
      <c r="F716" s="23"/>
      <c r="G716" s="23"/>
      <c r="H716" s="22"/>
      <c r="I716" s="24"/>
      <c r="J716" s="25"/>
      <c r="K716" s="26"/>
      <c r="L716" s="27"/>
      <c r="M716" s="217"/>
      <c r="N716" s="7" t="str">
        <f>IF(ISBLANK(I716),"",IF(COUNTIF(I716,"*bombe*"),(G716-1)*SUMIF('base de donnée JCO '!C$3:C$10,K716,'base de donnée JCO '!D$3:D$10)+SUMIF(entete,L716,'base de donnée JCO '!D$14:D$20),SUMIFS('base de donnée JCO '!I$173:I$1080,'base de donnée JCO '!F$173:F$1080,I716,'base de donnée JCO '!G$173:G$1080,J716)))</f>
        <v/>
      </c>
      <c r="O716" s="7" t="str">
        <f t="shared" si="16"/>
        <v/>
      </c>
      <c r="P716" s="217"/>
      <c r="Q716" s="23"/>
      <c r="R716" s="23"/>
      <c r="S716" s="23"/>
      <c r="T716" s="23"/>
      <c r="U716" s="23"/>
    </row>
    <row r="717" spans="1:21">
      <c r="A717" s="18"/>
      <c r="B717" s="19"/>
      <c r="C717" s="20"/>
      <c r="D717" s="21"/>
      <c r="E717" s="22"/>
      <c r="F717" s="23"/>
      <c r="G717" s="23"/>
      <c r="H717" s="22"/>
      <c r="I717" s="24"/>
      <c r="J717" s="25"/>
      <c r="K717" s="26"/>
      <c r="L717" s="27"/>
      <c r="M717" s="217"/>
      <c r="N717" s="7" t="str">
        <f>IF(ISBLANK(I717),"",IF(COUNTIF(I717,"*bombe*"),(G717-1)*SUMIF('base de donnée JCO '!C$3:C$10,K717,'base de donnée JCO '!D$3:D$10)+SUMIF(entete,L717,'base de donnée JCO '!D$14:D$20),SUMIFS('base de donnée JCO '!I$173:I$1080,'base de donnée JCO '!F$173:F$1080,I717,'base de donnée JCO '!G$173:G$1080,J717)))</f>
        <v/>
      </c>
      <c r="O717" s="7" t="str">
        <f t="shared" si="16"/>
        <v/>
      </c>
      <c r="P717" s="217"/>
      <c r="Q717" s="23"/>
      <c r="R717" s="23"/>
      <c r="S717" s="23"/>
      <c r="T717" s="23"/>
      <c r="U717" s="23"/>
    </row>
    <row r="718" spans="1:21">
      <c r="A718" s="18"/>
      <c r="B718" s="19"/>
      <c r="C718" s="20"/>
      <c r="D718" s="21"/>
      <c r="E718" s="22"/>
      <c r="F718" s="23"/>
      <c r="G718" s="23"/>
      <c r="H718" s="22"/>
      <c r="I718" s="24"/>
      <c r="J718" s="25"/>
      <c r="K718" s="26"/>
      <c r="L718" s="27"/>
      <c r="M718" s="217"/>
      <c r="N718" s="7" t="str">
        <f>IF(ISBLANK(I718),"",IF(COUNTIF(I718,"*bombe*"),(G718-1)*SUMIF('base de donnée JCO '!C$3:C$10,K718,'base de donnée JCO '!D$3:D$10)+SUMIF(entete,L718,'base de donnée JCO '!D$14:D$20),SUMIFS('base de donnée JCO '!I$173:I$1080,'base de donnée JCO '!F$173:F$1080,I718,'base de donnée JCO '!G$173:G$1080,J718)))</f>
        <v/>
      </c>
      <c r="O718" s="7" t="str">
        <f t="shared" si="16"/>
        <v/>
      </c>
      <c r="P718" s="217"/>
      <c r="Q718" s="23"/>
      <c r="R718" s="23"/>
      <c r="S718" s="23"/>
      <c r="T718" s="23"/>
      <c r="U718" s="23"/>
    </row>
    <row r="719" spans="1:21">
      <c r="A719" s="18"/>
      <c r="B719" s="19"/>
      <c r="C719" s="20"/>
      <c r="D719" s="21"/>
      <c r="E719" s="22"/>
      <c r="F719" s="23"/>
      <c r="G719" s="23"/>
      <c r="H719" s="22"/>
      <c r="I719" s="24"/>
      <c r="J719" s="25"/>
      <c r="K719" s="26"/>
      <c r="L719" s="27"/>
      <c r="M719" s="217"/>
      <c r="N719" s="7" t="str">
        <f>IF(ISBLANK(I719),"",IF(COUNTIF(I719,"*bombe*"),(G719-1)*SUMIF('base de donnée JCO '!C$3:C$10,K719,'base de donnée JCO '!D$3:D$10)+SUMIF(entete,L719,'base de donnée JCO '!D$14:D$20),SUMIFS('base de donnée JCO '!I$173:I$1080,'base de donnée JCO '!F$173:F$1080,I719,'base de donnée JCO '!G$173:G$1080,J719)))</f>
        <v/>
      </c>
      <c r="O719" s="7" t="str">
        <f t="shared" si="16"/>
        <v/>
      </c>
      <c r="P719" s="217"/>
      <c r="Q719" s="23"/>
      <c r="R719" s="23"/>
      <c r="S719" s="23"/>
      <c r="T719" s="23"/>
      <c r="U719" s="23"/>
    </row>
    <row r="720" spans="1:21">
      <c r="A720" s="18"/>
      <c r="B720" s="19"/>
      <c r="C720" s="20"/>
      <c r="D720" s="21"/>
      <c r="E720" s="22"/>
      <c r="F720" s="23"/>
      <c r="G720" s="23"/>
      <c r="H720" s="22"/>
      <c r="I720" s="24"/>
      <c r="J720" s="25"/>
      <c r="K720" s="26"/>
      <c r="L720" s="27"/>
      <c r="M720" s="217"/>
      <c r="N720" s="7" t="str">
        <f>IF(ISBLANK(I720),"",IF(COUNTIF(I720,"*bombe*"),(G720-1)*SUMIF('base de donnée JCO '!C$3:C$10,K720,'base de donnée JCO '!D$3:D$10)+SUMIF(entete,L720,'base de donnée JCO '!D$14:D$20),SUMIFS('base de donnée JCO '!I$173:I$1080,'base de donnée JCO '!F$173:F$1080,I720,'base de donnée JCO '!G$173:G$1080,J720)))</f>
        <v/>
      </c>
      <c r="O720" s="7" t="str">
        <f t="shared" si="16"/>
        <v/>
      </c>
      <c r="P720" s="217"/>
      <c r="Q720" s="23"/>
      <c r="R720" s="23"/>
      <c r="S720" s="23"/>
      <c r="T720" s="23"/>
      <c r="U720" s="23"/>
    </row>
    <row r="721" spans="1:21">
      <c r="A721" s="18"/>
      <c r="B721" s="19"/>
      <c r="C721" s="20"/>
      <c r="D721" s="21"/>
      <c r="E721" s="22"/>
      <c r="F721" s="23"/>
      <c r="G721" s="23"/>
      <c r="H721" s="22"/>
      <c r="I721" s="24"/>
      <c r="J721" s="25"/>
      <c r="K721" s="26"/>
      <c r="L721" s="27"/>
      <c r="M721" s="217"/>
      <c r="N721" s="7" t="str">
        <f>IF(ISBLANK(I721),"",IF(COUNTIF(I721,"*bombe*"),(G721-1)*SUMIF('base de donnée JCO '!C$3:C$10,K721,'base de donnée JCO '!D$3:D$10)+SUMIF(entete,L721,'base de donnée JCO '!D$14:D$20),SUMIFS('base de donnée JCO '!I$173:I$1080,'base de donnée JCO '!F$173:F$1080,I721,'base de donnée JCO '!G$173:G$1080,J721)))</f>
        <v/>
      </c>
      <c r="O721" s="7" t="str">
        <f t="shared" si="16"/>
        <v/>
      </c>
      <c r="P721" s="217"/>
      <c r="Q721" s="23"/>
      <c r="R721" s="23"/>
      <c r="S721" s="23"/>
      <c r="T721" s="23"/>
      <c r="U721" s="23"/>
    </row>
    <row r="722" spans="1:21">
      <c r="A722" s="18"/>
      <c r="B722" s="19"/>
      <c r="C722" s="20"/>
      <c r="D722" s="21"/>
      <c r="E722" s="22"/>
      <c r="F722" s="23"/>
      <c r="G722" s="23"/>
      <c r="H722" s="22"/>
      <c r="I722" s="24"/>
      <c r="J722" s="25"/>
      <c r="K722" s="26"/>
      <c r="L722" s="27"/>
      <c r="M722" s="217"/>
      <c r="N722" s="7" t="str">
        <f>IF(ISBLANK(I722),"",IF(COUNTIF(I722,"*bombe*"),(G722-1)*SUMIF('base de donnée JCO '!C$3:C$10,K722,'base de donnée JCO '!D$3:D$10)+SUMIF(entete,L722,'base de donnée JCO '!D$14:D$20),SUMIFS('base de donnée JCO '!I$173:I$1080,'base de donnée JCO '!F$173:F$1080,I722,'base de donnée JCO '!G$173:G$1080,J722)))</f>
        <v/>
      </c>
      <c r="O722" s="7" t="str">
        <f t="shared" si="16"/>
        <v/>
      </c>
      <c r="P722" s="217"/>
      <c r="Q722" s="23"/>
      <c r="R722" s="23"/>
      <c r="S722" s="23"/>
      <c r="T722" s="23"/>
      <c r="U722" s="23"/>
    </row>
    <row r="723" spans="1:21">
      <c r="A723" s="18"/>
      <c r="B723" s="19"/>
      <c r="C723" s="20"/>
      <c r="D723" s="21"/>
      <c r="E723" s="22"/>
      <c r="F723" s="23"/>
      <c r="G723" s="23"/>
      <c r="H723" s="22"/>
      <c r="I723" s="24"/>
      <c r="J723" s="25"/>
      <c r="K723" s="26"/>
      <c r="L723" s="27"/>
      <c r="M723" s="217"/>
      <c r="N723" s="7" t="str">
        <f>IF(ISBLANK(I723),"",IF(COUNTIF(I723,"*bombe*"),(G723-1)*SUMIF('base de donnée JCO '!C$3:C$10,K723,'base de donnée JCO '!D$3:D$10)+SUMIF(entete,L723,'base de donnée JCO '!D$14:D$20),SUMIFS('base de donnée JCO '!I$173:I$1080,'base de donnée JCO '!F$173:F$1080,I723,'base de donnée JCO '!G$173:G$1080,J723)))</f>
        <v/>
      </c>
      <c r="O723" s="7" t="str">
        <f t="shared" si="16"/>
        <v/>
      </c>
      <c r="P723" s="217"/>
      <c r="Q723" s="23"/>
      <c r="R723" s="23"/>
      <c r="S723" s="23"/>
      <c r="T723" s="23"/>
      <c r="U723" s="23"/>
    </row>
    <row r="724" spans="1:21">
      <c r="A724" s="18"/>
      <c r="B724" s="19"/>
      <c r="C724" s="20"/>
      <c r="D724" s="21"/>
      <c r="E724" s="22"/>
      <c r="F724" s="23"/>
      <c r="G724" s="23"/>
      <c r="H724" s="22"/>
      <c r="I724" s="24"/>
      <c r="J724" s="25"/>
      <c r="K724" s="26"/>
      <c r="L724" s="27"/>
      <c r="M724" s="217"/>
      <c r="N724" s="7" t="str">
        <f>IF(ISBLANK(I724),"",IF(COUNTIF(I724,"*bombe*"),(G724-1)*SUMIF('base de donnée JCO '!C$3:C$10,K724,'base de donnée JCO '!D$3:D$10)+SUMIF(entete,L724,'base de donnée JCO '!D$14:D$20),SUMIFS('base de donnée JCO '!I$173:I$1080,'base de donnée JCO '!F$173:F$1080,I724,'base de donnée JCO '!G$173:G$1080,J724)))</f>
        <v/>
      </c>
      <c r="O724" s="7" t="str">
        <f t="shared" si="16"/>
        <v/>
      </c>
      <c r="P724" s="217"/>
      <c r="Q724" s="23"/>
      <c r="R724" s="23"/>
      <c r="S724" s="23"/>
      <c r="T724" s="23"/>
      <c r="U724" s="23"/>
    </row>
    <row r="725" spans="1:21">
      <c r="A725" s="18"/>
      <c r="B725" s="19"/>
      <c r="C725" s="20"/>
      <c r="D725" s="21"/>
      <c r="E725" s="22"/>
      <c r="F725" s="23"/>
      <c r="G725" s="23"/>
      <c r="H725" s="22"/>
      <c r="I725" s="24"/>
      <c r="J725" s="25"/>
      <c r="K725" s="26"/>
      <c r="L725" s="27"/>
      <c r="M725" s="217"/>
      <c r="N725" s="7" t="str">
        <f>IF(ISBLANK(I725),"",IF(COUNTIF(I725,"*bombe*"),(G725-1)*SUMIF('base de donnée JCO '!C$3:C$10,K725,'base de donnée JCO '!D$3:D$10)+SUMIF(entete,L725,'base de donnée JCO '!D$14:D$20),SUMIFS('base de donnée JCO '!I$173:I$1080,'base de donnée JCO '!F$173:F$1080,I725,'base de donnée JCO '!G$173:G$1080,J725)))</f>
        <v/>
      </c>
      <c r="O725" s="7" t="str">
        <f t="shared" si="16"/>
        <v/>
      </c>
      <c r="P725" s="217"/>
      <c r="Q725" s="23"/>
      <c r="R725" s="23"/>
      <c r="S725" s="23"/>
      <c r="T725" s="23"/>
      <c r="U725" s="23"/>
    </row>
    <row r="726" spans="1:21">
      <c r="A726" s="18"/>
      <c r="B726" s="19"/>
      <c r="C726" s="20"/>
      <c r="D726" s="21"/>
      <c r="E726" s="22"/>
      <c r="F726" s="23"/>
      <c r="G726" s="23"/>
      <c r="H726" s="22"/>
      <c r="I726" s="24"/>
      <c r="J726" s="25"/>
      <c r="K726" s="26"/>
      <c r="L726" s="27"/>
      <c r="M726" s="217"/>
      <c r="N726" s="7" t="str">
        <f>IF(ISBLANK(I726),"",IF(COUNTIF(I726,"*bombe*"),(G726-1)*SUMIF('base de donnée JCO '!C$3:C$10,K726,'base de donnée JCO '!D$3:D$10)+SUMIF(entete,L726,'base de donnée JCO '!D$14:D$20),SUMIFS('base de donnée JCO '!I$173:I$1080,'base de donnée JCO '!F$173:F$1080,I726,'base de donnée JCO '!G$173:G$1080,J726)))</f>
        <v/>
      </c>
      <c r="O726" s="7" t="str">
        <f t="shared" si="16"/>
        <v/>
      </c>
      <c r="P726" s="217"/>
      <c r="Q726" s="23"/>
      <c r="R726" s="23"/>
      <c r="S726" s="23"/>
      <c r="T726" s="23"/>
      <c r="U726" s="23"/>
    </row>
    <row r="727" spans="1:21">
      <c r="A727" s="18"/>
      <c r="B727" s="19"/>
      <c r="C727" s="20"/>
      <c r="D727" s="21"/>
      <c r="E727" s="22"/>
      <c r="F727" s="23"/>
      <c r="G727" s="23"/>
      <c r="H727" s="22"/>
      <c r="I727" s="24"/>
      <c r="J727" s="25"/>
      <c r="K727" s="26"/>
      <c r="L727" s="27"/>
      <c r="M727" s="217"/>
      <c r="N727" s="7" t="str">
        <f>IF(ISBLANK(I727),"",IF(COUNTIF(I727,"*bombe*"),(G727-1)*SUMIF('base de donnée JCO '!C$3:C$10,K727,'base de donnée JCO '!D$3:D$10)+SUMIF(entete,L727,'base de donnée JCO '!D$14:D$20),SUMIFS('base de donnée JCO '!I$173:I$1080,'base de donnée JCO '!F$173:F$1080,I727,'base de donnée JCO '!G$173:G$1080,J727)))</f>
        <v/>
      </c>
      <c r="O727" s="7" t="str">
        <f t="shared" si="16"/>
        <v/>
      </c>
      <c r="P727" s="217"/>
      <c r="Q727" s="23"/>
      <c r="R727" s="23"/>
      <c r="S727" s="23"/>
      <c r="T727" s="23"/>
      <c r="U727" s="23"/>
    </row>
    <row r="728" spans="1:21">
      <c r="A728" s="18"/>
      <c r="B728" s="19"/>
      <c r="C728" s="20"/>
      <c r="D728" s="21"/>
      <c r="E728" s="22"/>
      <c r="F728" s="23"/>
      <c r="G728" s="23"/>
      <c r="H728" s="22"/>
      <c r="I728" s="24"/>
      <c r="J728" s="25"/>
      <c r="K728" s="26"/>
      <c r="L728" s="27"/>
      <c r="M728" s="217"/>
      <c r="N728" s="7" t="str">
        <f>IF(ISBLANK(I728),"",IF(COUNTIF(I728,"*bombe*"),(G728-1)*SUMIF('base de donnée JCO '!C$3:C$10,K728,'base de donnée JCO '!D$3:D$10)+SUMIF(entete,L728,'base de donnée JCO '!D$14:D$20),SUMIFS('base de donnée JCO '!I$173:I$1080,'base de donnée JCO '!F$173:F$1080,I728,'base de donnée JCO '!G$173:G$1080,J728)))</f>
        <v/>
      </c>
      <c r="O728" s="7" t="str">
        <f t="shared" si="16"/>
        <v/>
      </c>
      <c r="P728" s="217"/>
      <c r="Q728" s="23"/>
      <c r="R728" s="23"/>
      <c r="S728" s="23"/>
      <c r="T728" s="23"/>
      <c r="U728" s="23"/>
    </row>
    <row r="729" spans="1:21">
      <c r="A729" s="18"/>
      <c r="B729" s="19"/>
      <c r="C729" s="20"/>
      <c r="D729" s="21"/>
      <c r="E729" s="22"/>
      <c r="F729" s="23"/>
      <c r="G729" s="23"/>
      <c r="H729" s="22"/>
      <c r="I729" s="24"/>
      <c r="J729" s="25"/>
      <c r="K729" s="26"/>
      <c r="L729" s="27"/>
      <c r="M729" s="217"/>
      <c r="N729" s="7" t="str">
        <f>IF(ISBLANK(I729),"",IF(COUNTIF(I729,"*bombe*"),(G729-1)*SUMIF('base de donnée JCO '!C$3:C$10,K729,'base de donnée JCO '!D$3:D$10)+SUMIF(entete,L729,'base de donnée JCO '!D$14:D$20),SUMIFS('base de donnée JCO '!I$173:I$1080,'base de donnée JCO '!F$173:F$1080,I729,'base de donnée JCO '!G$173:G$1080,J729)))</f>
        <v/>
      </c>
      <c r="O729" s="7" t="str">
        <f t="shared" si="16"/>
        <v/>
      </c>
      <c r="P729" s="217"/>
      <c r="Q729" s="23"/>
      <c r="R729" s="23"/>
      <c r="S729" s="23"/>
      <c r="T729" s="23"/>
      <c r="U729" s="23"/>
    </row>
    <row r="730" spans="1:21">
      <c r="A730" s="18"/>
      <c r="B730" s="19"/>
      <c r="C730" s="20"/>
      <c r="D730" s="21"/>
      <c r="E730" s="22"/>
      <c r="F730" s="23"/>
      <c r="G730" s="23"/>
      <c r="H730" s="22"/>
      <c r="I730" s="24"/>
      <c r="J730" s="25"/>
      <c r="K730" s="26"/>
      <c r="L730" s="27"/>
      <c r="M730" s="217"/>
      <c r="N730" s="7" t="str">
        <f>IF(ISBLANK(I730),"",IF(COUNTIF(I730,"*bombe*"),(G730-1)*SUMIF('base de donnée JCO '!C$3:C$10,K730,'base de donnée JCO '!D$3:D$10)+SUMIF(entete,L730,'base de donnée JCO '!D$14:D$20),SUMIFS('base de donnée JCO '!I$173:I$1080,'base de donnée JCO '!F$173:F$1080,I730,'base de donnée JCO '!G$173:G$1080,J730)))</f>
        <v/>
      </c>
      <c r="O730" s="7" t="str">
        <f t="shared" si="16"/>
        <v/>
      </c>
      <c r="P730" s="217"/>
      <c r="Q730" s="23"/>
      <c r="R730" s="23"/>
      <c r="S730" s="23"/>
      <c r="T730" s="23"/>
      <c r="U730" s="23"/>
    </row>
    <row r="731" spans="1:21">
      <c r="A731" s="18"/>
      <c r="B731" s="19"/>
      <c r="C731" s="20"/>
      <c r="D731" s="21"/>
      <c r="E731" s="22"/>
      <c r="F731" s="23"/>
      <c r="G731" s="23"/>
      <c r="H731" s="22"/>
      <c r="I731" s="24"/>
      <c r="J731" s="25"/>
      <c r="K731" s="26"/>
      <c r="L731" s="27"/>
      <c r="M731" s="217"/>
      <c r="N731" s="7" t="str">
        <f>IF(ISBLANK(I731),"",IF(COUNTIF(I731,"*bombe*"),(G731-1)*SUMIF('base de donnée JCO '!C$3:C$10,K731,'base de donnée JCO '!D$3:D$10)+SUMIF(entete,L731,'base de donnée JCO '!D$14:D$20),SUMIFS('base de donnée JCO '!I$173:I$1080,'base de donnée JCO '!F$173:F$1080,I731,'base de donnée JCO '!G$173:G$1080,J731)))</f>
        <v/>
      </c>
      <c r="O731" s="7" t="str">
        <f t="shared" si="16"/>
        <v/>
      </c>
      <c r="P731" s="217"/>
      <c r="Q731" s="23"/>
      <c r="R731" s="23"/>
      <c r="S731" s="23"/>
      <c r="T731" s="23"/>
      <c r="U731" s="23"/>
    </row>
    <row r="732" spans="1:21">
      <c r="A732" s="18"/>
      <c r="B732" s="19"/>
      <c r="C732" s="20"/>
      <c r="D732" s="21"/>
      <c r="E732" s="22"/>
      <c r="F732" s="23"/>
      <c r="G732" s="23"/>
      <c r="H732" s="22"/>
      <c r="I732" s="24"/>
      <c r="J732" s="25"/>
      <c r="K732" s="26"/>
      <c r="L732" s="27"/>
      <c r="M732" s="217"/>
      <c r="N732" s="7" t="str">
        <f>IF(ISBLANK(I732),"",IF(COUNTIF(I732,"*bombe*"),(G732-1)*SUMIF('base de donnée JCO '!C$3:C$10,K732,'base de donnée JCO '!D$3:D$10)+SUMIF(entete,L732,'base de donnée JCO '!D$14:D$20),SUMIFS('base de donnée JCO '!I$173:I$1080,'base de donnée JCO '!F$173:F$1080,I732,'base de donnée JCO '!G$173:G$1080,J732)))</f>
        <v/>
      </c>
      <c r="O732" s="7" t="str">
        <f t="shared" si="16"/>
        <v/>
      </c>
      <c r="P732" s="217"/>
      <c r="Q732" s="23"/>
      <c r="R732" s="23"/>
      <c r="S732" s="23"/>
      <c r="T732" s="23"/>
      <c r="U732" s="23"/>
    </row>
    <row r="733" spans="1:21">
      <c r="A733" s="18"/>
      <c r="B733" s="19"/>
      <c r="C733" s="20"/>
      <c r="D733" s="21"/>
      <c r="E733" s="22"/>
      <c r="F733" s="23"/>
      <c r="G733" s="23"/>
      <c r="H733" s="22"/>
      <c r="I733" s="24"/>
      <c r="J733" s="25"/>
      <c r="K733" s="26"/>
      <c r="L733" s="27"/>
      <c r="M733" s="217"/>
      <c r="N733" s="7" t="str">
        <f>IF(ISBLANK(I733),"",IF(COUNTIF(I733,"*bombe*"),(G733-1)*SUMIF('base de donnée JCO '!C$3:C$10,K733,'base de donnée JCO '!D$3:D$10)+SUMIF(entete,L733,'base de donnée JCO '!D$14:D$20),SUMIFS('base de donnée JCO '!I$173:I$1080,'base de donnée JCO '!F$173:F$1080,I733,'base de donnée JCO '!G$173:G$1080,J733)))</f>
        <v/>
      </c>
      <c r="O733" s="7" t="str">
        <f t="shared" si="16"/>
        <v/>
      </c>
      <c r="P733" s="217"/>
      <c r="Q733" s="23"/>
      <c r="R733" s="23"/>
      <c r="S733" s="23"/>
      <c r="T733" s="23"/>
      <c r="U733" s="23"/>
    </row>
    <row r="734" spans="1:21">
      <c r="A734" s="18"/>
      <c r="B734" s="19"/>
      <c r="C734" s="20"/>
      <c r="D734" s="21"/>
      <c r="E734" s="22"/>
      <c r="F734" s="23"/>
      <c r="G734" s="23"/>
      <c r="H734" s="22"/>
      <c r="I734" s="24"/>
      <c r="J734" s="25"/>
      <c r="K734" s="26"/>
      <c r="L734" s="27"/>
      <c r="M734" s="217"/>
      <c r="N734" s="7" t="str">
        <f>IF(ISBLANK(I734),"",IF(COUNTIF(I734,"*bombe*"),(G734-1)*SUMIF('base de donnée JCO '!C$3:C$10,K734,'base de donnée JCO '!D$3:D$10)+SUMIF(entete,L734,'base de donnée JCO '!D$14:D$20),SUMIFS('base de donnée JCO '!I$173:I$1080,'base de donnée JCO '!F$173:F$1080,I734,'base de donnée JCO '!G$173:G$1080,J734)))</f>
        <v/>
      </c>
      <c r="O734" s="7" t="str">
        <f t="shared" si="16"/>
        <v/>
      </c>
      <c r="P734" s="217"/>
      <c r="Q734" s="23"/>
      <c r="R734" s="23"/>
      <c r="S734" s="23"/>
      <c r="T734" s="23"/>
      <c r="U734" s="23"/>
    </row>
    <row r="735" spans="1:21">
      <c r="A735" s="18"/>
      <c r="B735" s="19"/>
      <c r="C735" s="20"/>
      <c r="D735" s="21"/>
      <c r="E735" s="22"/>
      <c r="F735" s="23"/>
      <c r="G735" s="23"/>
      <c r="H735" s="22"/>
      <c r="I735" s="24"/>
      <c r="J735" s="25"/>
      <c r="K735" s="26"/>
      <c r="L735" s="27"/>
      <c r="M735" s="217"/>
      <c r="N735" s="7" t="str">
        <f>IF(ISBLANK(I735),"",IF(COUNTIF(I735,"*bombe*"),(G735-1)*SUMIF('base de donnée JCO '!C$3:C$10,K735,'base de donnée JCO '!D$3:D$10)+SUMIF(entete,L735,'base de donnée JCO '!D$14:D$20),SUMIFS('base de donnée JCO '!I$173:I$1080,'base de donnée JCO '!F$173:F$1080,I735,'base de donnée JCO '!G$173:G$1080,J735)))</f>
        <v/>
      </c>
      <c r="O735" s="7" t="str">
        <f t="shared" si="16"/>
        <v/>
      </c>
      <c r="P735" s="217"/>
      <c r="Q735" s="23"/>
      <c r="R735" s="23"/>
      <c r="S735" s="23"/>
      <c r="T735" s="23"/>
      <c r="U735" s="23"/>
    </row>
    <row r="736" spans="1:21">
      <c r="A736" s="18"/>
      <c r="B736" s="19"/>
      <c r="C736" s="20"/>
      <c r="D736" s="21"/>
      <c r="E736" s="22"/>
      <c r="F736" s="23"/>
      <c r="G736" s="23"/>
      <c r="H736" s="22"/>
      <c r="I736" s="24"/>
      <c r="J736" s="25"/>
      <c r="K736" s="26"/>
      <c r="L736" s="27"/>
      <c r="M736" s="217"/>
      <c r="N736" s="7" t="str">
        <f>IF(ISBLANK(I736),"",IF(COUNTIF(I736,"*bombe*"),(G736-1)*SUMIF('base de donnée JCO '!C$3:C$10,K736,'base de donnée JCO '!D$3:D$10)+SUMIF(entete,L736,'base de donnée JCO '!D$14:D$20),SUMIFS('base de donnée JCO '!I$173:I$1080,'base de donnée JCO '!F$173:F$1080,I736,'base de donnée JCO '!G$173:G$1080,J736)))</f>
        <v/>
      </c>
      <c r="O736" s="7" t="str">
        <f t="shared" si="16"/>
        <v/>
      </c>
      <c r="P736" s="217"/>
      <c r="Q736" s="23"/>
      <c r="R736" s="23"/>
      <c r="S736" s="23"/>
      <c r="T736" s="23"/>
      <c r="U736" s="23"/>
    </row>
    <row r="737" spans="1:21">
      <c r="A737" s="18"/>
      <c r="B737" s="19"/>
      <c r="C737" s="20"/>
      <c r="D737" s="21"/>
      <c r="E737" s="22"/>
      <c r="F737" s="23"/>
      <c r="G737" s="23"/>
      <c r="H737" s="22"/>
      <c r="I737" s="24"/>
      <c r="J737" s="25"/>
      <c r="K737" s="26"/>
      <c r="L737" s="27"/>
      <c r="M737" s="217"/>
      <c r="N737" s="7" t="str">
        <f>IF(ISBLANK(I737),"",IF(COUNTIF(I737,"*bombe*"),(G737-1)*SUMIF('base de donnée JCO '!C$3:C$10,K737,'base de donnée JCO '!D$3:D$10)+SUMIF(entete,L737,'base de donnée JCO '!D$14:D$20),SUMIFS('base de donnée JCO '!I$173:I$1080,'base de donnée JCO '!F$173:F$1080,I737,'base de donnée JCO '!G$173:G$1080,J737)))</f>
        <v/>
      </c>
      <c r="O737" s="7" t="str">
        <f t="shared" si="16"/>
        <v/>
      </c>
      <c r="P737" s="217"/>
      <c r="Q737" s="23"/>
      <c r="R737" s="23"/>
      <c r="S737" s="23"/>
      <c r="T737" s="23"/>
      <c r="U737" s="23"/>
    </row>
    <row r="738" spans="1:21">
      <c r="A738" s="18"/>
      <c r="B738" s="19"/>
      <c r="C738" s="20"/>
      <c r="D738" s="21"/>
      <c r="E738" s="22"/>
      <c r="F738" s="23"/>
      <c r="G738" s="23"/>
      <c r="H738" s="22"/>
      <c r="I738" s="24"/>
      <c r="J738" s="25"/>
      <c r="K738" s="26"/>
      <c r="L738" s="27"/>
      <c r="M738" s="217"/>
      <c r="N738" s="7" t="str">
        <f>IF(ISBLANK(I738),"",IF(COUNTIF(I738,"*bombe*"),(G738-1)*SUMIF('base de donnée JCO '!C$3:C$10,K738,'base de donnée JCO '!D$3:D$10)+SUMIF(entete,L738,'base de donnée JCO '!D$14:D$20),SUMIFS('base de donnée JCO '!I$173:I$1080,'base de donnée JCO '!F$173:F$1080,I738,'base de donnée JCO '!G$173:G$1080,J738)))</f>
        <v/>
      </c>
      <c r="O738" s="7" t="str">
        <f t="shared" si="16"/>
        <v/>
      </c>
      <c r="P738" s="217"/>
      <c r="Q738" s="23"/>
      <c r="R738" s="23"/>
      <c r="S738" s="23"/>
      <c r="T738" s="23"/>
      <c r="U738" s="23"/>
    </row>
    <row r="739" spans="1:21">
      <c r="A739" s="18"/>
      <c r="B739" s="19"/>
      <c r="C739" s="20"/>
      <c r="D739" s="21"/>
      <c r="E739" s="22"/>
      <c r="F739" s="23"/>
      <c r="G739" s="23"/>
      <c r="H739" s="22"/>
      <c r="I739" s="24"/>
      <c r="J739" s="25"/>
      <c r="K739" s="26"/>
      <c r="L739" s="27"/>
      <c r="M739" s="217"/>
      <c r="N739" s="7" t="str">
        <f>IF(ISBLANK(I739),"",IF(COUNTIF(I739,"*bombe*"),(G739-1)*SUMIF('base de donnée JCO '!C$3:C$10,K739,'base de donnée JCO '!D$3:D$10)+SUMIF(entete,L739,'base de donnée JCO '!D$14:D$20),SUMIFS('base de donnée JCO '!I$173:I$1080,'base de donnée JCO '!F$173:F$1080,I739,'base de donnée JCO '!G$173:G$1080,J739)))</f>
        <v/>
      </c>
      <c r="O739" s="7" t="str">
        <f t="shared" si="16"/>
        <v/>
      </c>
      <c r="P739" s="217"/>
      <c r="Q739" s="23"/>
      <c r="R739" s="23"/>
      <c r="S739" s="23"/>
      <c r="T739" s="23"/>
      <c r="U739" s="23"/>
    </row>
    <row r="740" spans="1:21">
      <c r="A740" s="18"/>
      <c r="B740" s="19"/>
      <c r="C740" s="20"/>
      <c r="D740" s="21"/>
      <c r="E740" s="22"/>
      <c r="F740" s="23"/>
      <c r="G740" s="23"/>
      <c r="H740" s="22"/>
      <c r="I740" s="24"/>
      <c r="J740" s="25"/>
      <c r="K740" s="26"/>
      <c r="L740" s="27"/>
      <c r="M740" s="217"/>
      <c r="N740" s="7" t="str">
        <f>IF(ISBLANK(I740),"",IF(COUNTIF(I740,"*bombe*"),(G740-1)*SUMIF('base de donnée JCO '!C$3:C$10,K740,'base de donnée JCO '!D$3:D$10)+SUMIF(entete,L740,'base de donnée JCO '!D$14:D$20),SUMIFS('base de donnée JCO '!I$173:I$1080,'base de donnée JCO '!F$173:F$1080,I740,'base de donnée JCO '!G$173:G$1080,J740)))</f>
        <v/>
      </c>
      <c r="O740" s="7" t="str">
        <f t="shared" si="16"/>
        <v/>
      </c>
      <c r="P740" s="217"/>
      <c r="Q740" s="23"/>
      <c r="R740" s="23"/>
      <c r="S740" s="23"/>
      <c r="T740" s="23"/>
      <c r="U740" s="23"/>
    </row>
    <row r="741" spans="1:21">
      <c r="A741" s="18"/>
      <c r="B741" s="19"/>
      <c r="C741" s="20"/>
      <c r="D741" s="21"/>
      <c r="E741" s="22"/>
      <c r="F741" s="23"/>
      <c r="G741" s="23"/>
      <c r="H741" s="22"/>
      <c r="I741" s="24"/>
      <c r="J741" s="25"/>
      <c r="K741" s="26"/>
      <c r="L741" s="27"/>
      <c r="M741" s="217"/>
      <c r="N741" s="7" t="str">
        <f>IF(ISBLANK(I741),"",IF(COUNTIF(I741,"*bombe*"),(G741-1)*SUMIF('base de donnée JCO '!C$3:C$10,K741,'base de donnée JCO '!D$3:D$10)+SUMIF(entete,L741,'base de donnée JCO '!D$14:D$20),SUMIFS('base de donnée JCO '!I$173:I$1080,'base de donnée JCO '!F$173:F$1080,I741,'base de donnée JCO '!G$173:G$1080,J741)))</f>
        <v/>
      </c>
      <c r="O741" s="7" t="str">
        <f t="shared" si="16"/>
        <v/>
      </c>
      <c r="P741" s="217"/>
      <c r="Q741" s="23"/>
      <c r="R741" s="23"/>
      <c r="S741" s="23"/>
      <c r="T741" s="23"/>
      <c r="U741" s="23"/>
    </row>
    <row r="742" spans="1:21">
      <c r="A742" s="18"/>
      <c r="B742" s="19"/>
      <c r="C742" s="20"/>
      <c r="D742" s="21"/>
      <c r="E742" s="22"/>
      <c r="F742" s="23"/>
      <c r="G742" s="23"/>
      <c r="H742" s="22"/>
      <c r="I742" s="24"/>
      <c r="J742" s="25"/>
      <c r="K742" s="26"/>
      <c r="L742" s="27"/>
      <c r="M742" s="217"/>
      <c r="N742" s="7" t="str">
        <f>IF(ISBLANK(I742),"",IF(COUNTIF(I742,"*bombe*"),(G742-1)*SUMIF('base de donnée JCO '!C$3:C$10,K742,'base de donnée JCO '!D$3:D$10)+SUMIF(entete,L742,'base de donnée JCO '!D$14:D$20),SUMIFS('base de donnée JCO '!I$173:I$1080,'base de donnée JCO '!F$173:F$1080,I742,'base de donnée JCO '!G$173:G$1080,J742)))</f>
        <v/>
      </c>
      <c r="O742" s="7" t="str">
        <f t="shared" si="16"/>
        <v/>
      </c>
      <c r="P742" s="217"/>
      <c r="Q742" s="23"/>
      <c r="R742" s="23"/>
      <c r="S742" s="23"/>
      <c r="T742" s="23"/>
      <c r="U742" s="23"/>
    </row>
    <row r="743" spans="1:21">
      <c r="A743" s="18"/>
      <c r="B743" s="19"/>
      <c r="C743" s="20"/>
      <c r="D743" s="21"/>
      <c r="E743" s="22"/>
      <c r="F743" s="23"/>
      <c r="G743" s="23"/>
      <c r="H743" s="22"/>
      <c r="I743" s="24"/>
      <c r="J743" s="25"/>
      <c r="K743" s="26"/>
      <c r="L743" s="27"/>
      <c r="M743" s="217"/>
      <c r="N743" s="7" t="str">
        <f>IF(ISBLANK(I743),"",IF(COUNTIF(I743,"*bombe*"),(G743-1)*SUMIF('base de donnée JCO '!C$3:C$10,K743,'base de donnée JCO '!D$3:D$10)+SUMIF(entete,L743,'base de donnée JCO '!D$14:D$20),SUMIFS('base de donnée JCO '!I$173:I$1080,'base de donnée JCO '!F$173:F$1080,I743,'base de donnée JCO '!G$173:G$1080,J743)))</f>
        <v/>
      </c>
      <c r="O743" s="7" t="str">
        <f t="shared" si="16"/>
        <v/>
      </c>
      <c r="P743" s="217"/>
      <c r="Q743" s="23"/>
      <c r="R743" s="23"/>
      <c r="S743" s="23"/>
      <c r="T743" s="23"/>
      <c r="U743" s="23"/>
    </row>
    <row r="744" spans="1:21">
      <c r="A744" s="18"/>
      <c r="B744" s="19"/>
      <c r="C744" s="20"/>
      <c r="D744" s="21"/>
      <c r="E744" s="22"/>
      <c r="F744" s="23"/>
      <c r="G744" s="23"/>
      <c r="H744" s="22"/>
      <c r="I744" s="24"/>
      <c r="J744" s="25"/>
      <c r="K744" s="26"/>
      <c r="L744" s="27"/>
      <c r="M744" s="217"/>
      <c r="N744" s="7" t="str">
        <f>IF(ISBLANK(I744),"",IF(COUNTIF(I744,"*bombe*"),(G744-1)*SUMIF('base de donnée JCO '!C$3:C$10,K744,'base de donnée JCO '!D$3:D$10)+SUMIF(entete,L744,'base de donnée JCO '!D$14:D$20),SUMIFS('base de donnée JCO '!I$173:I$1080,'base de donnée JCO '!F$173:F$1080,I744,'base de donnée JCO '!G$173:G$1080,J744)))</f>
        <v/>
      </c>
      <c r="O744" s="7" t="str">
        <f t="shared" si="16"/>
        <v/>
      </c>
      <c r="P744" s="217"/>
      <c r="Q744" s="23"/>
      <c r="R744" s="23"/>
      <c r="S744" s="23"/>
      <c r="T744" s="23"/>
      <c r="U744" s="23"/>
    </row>
    <row r="745" spans="1:21">
      <c r="A745" s="18"/>
      <c r="B745" s="19"/>
      <c r="C745" s="20"/>
      <c r="D745" s="21"/>
      <c r="E745" s="22"/>
      <c r="F745" s="23"/>
      <c r="G745" s="23"/>
      <c r="H745" s="22"/>
      <c r="I745" s="24"/>
      <c r="J745" s="25"/>
      <c r="K745" s="26"/>
      <c r="L745" s="27"/>
      <c r="M745" s="217"/>
      <c r="N745" s="7" t="str">
        <f>IF(ISBLANK(I745),"",IF(COUNTIF(I745,"*bombe*"),(G745-1)*SUMIF('base de donnée JCO '!C$3:C$10,K745,'base de donnée JCO '!D$3:D$10)+SUMIF(entete,L745,'base de donnée JCO '!D$14:D$20),SUMIFS('base de donnée JCO '!I$173:I$1080,'base de donnée JCO '!F$173:F$1080,I745,'base de donnée JCO '!G$173:G$1080,J745)))</f>
        <v/>
      </c>
      <c r="O745" s="7" t="str">
        <f t="shared" si="16"/>
        <v/>
      </c>
      <c r="P745" s="217"/>
      <c r="Q745" s="23"/>
      <c r="R745" s="23"/>
      <c r="S745" s="23"/>
      <c r="T745" s="23"/>
      <c r="U745" s="23"/>
    </row>
    <row r="746" spans="1:21">
      <c r="A746" s="18"/>
      <c r="B746" s="19"/>
      <c r="C746" s="20"/>
      <c r="D746" s="21"/>
      <c r="E746" s="22"/>
      <c r="F746" s="23"/>
      <c r="G746" s="23"/>
      <c r="H746" s="22"/>
      <c r="I746" s="24"/>
      <c r="J746" s="25"/>
      <c r="K746" s="26"/>
      <c r="L746" s="27"/>
      <c r="M746" s="217"/>
      <c r="N746" s="7" t="str">
        <f>IF(ISBLANK(I746),"",IF(COUNTIF(I746,"*bombe*"),(G746-1)*SUMIF('base de donnée JCO '!C$3:C$10,K746,'base de donnée JCO '!D$3:D$10)+SUMIF(entete,L746,'base de donnée JCO '!D$14:D$20),SUMIFS('base de donnée JCO '!I$173:I$1080,'base de donnée JCO '!F$173:F$1080,I746,'base de donnée JCO '!G$173:G$1080,J746)))</f>
        <v/>
      </c>
      <c r="O746" s="7" t="str">
        <f t="shared" si="16"/>
        <v/>
      </c>
      <c r="P746" s="217"/>
      <c r="Q746" s="23"/>
      <c r="R746" s="23"/>
      <c r="S746" s="23"/>
      <c r="T746" s="23"/>
      <c r="U746" s="23"/>
    </row>
    <row r="747" spans="1:21">
      <c r="A747" s="18"/>
      <c r="B747" s="19"/>
      <c r="C747" s="20"/>
      <c r="D747" s="21"/>
      <c r="E747" s="22"/>
      <c r="F747" s="23"/>
      <c r="G747" s="23"/>
      <c r="H747" s="22"/>
      <c r="I747" s="24"/>
      <c r="J747" s="25"/>
      <c r="K747" s="26"/>
      <c r="L747" s="27"/>
      <c r="M747" s="217"/>
      <c r="N747" s="7" t="str">
        <f>IF(ISBLANK(I747),"",IF(COUNTIF(I747,"*bombe*"),(G747-1)*SUMIF('base de donnée JCO '!C$3:C$10,K747,'base de donnée JCO '!D$3:D$10)+SUMIF(entete,L747,'base de donnée JCO '!D$14:D$20),SUMIFS('base de donnée JCO '!I$173:I$1080,'base de donnée JCO '!F$173:F$1080,I747,'base de donnée JCO '!G$173:G$1080,J747)))</f>
        <v/>
      </c>
      <c r="O747" s="7" t="str">
        <f t="shared" ref="O747:O770" si="17">IF(ISBLANK(I747),"",IF(ISBLANK(D747),D746+N747,D747+N747))</f>
        <v/>
      </c>
      <c r="P747" s="217"/>
      <c r="Q747" s="23"/>
      <c r="R747" s="23"/>
      <c r="S747" s="23"/>
      <c r="T747" s="23"/>
      <c r="U747" s="23"/>
    </row>
    <row r="748" spans="1:21">
      <c r="A748" s="18"/>
      <c r="B748" s="19"/>
      <c r="C748" s="20"/>
      <c r="D748" s="21"/>
      <c r="E748" s="22"/>
      <c r="F748" s="23"/>
      <c r="G748" s="23"/>
      <c r="H748" s="22"/>
      <c r="I748" s="24"/>
      <c r="J748" s="25"/>
      <c r="K748" s="26"/>
      <c r="L748" s="27"/>
      <c r="M748" s="217"/>
      <c r="N748" s="7" t="str">
        <f>IF(ISBLANK(I748),"",IF(COUNTIF(I748,"*bombe*"),(G748-1)*SUMIF('base de donnée JCO '!C$3:C$10,K748,'base de donnée JCO '!D$3:D$10)+SUMIF(entete,L748,'base de donnée JCO '!D$14:D$20),SUMIFS('base de donnée JCO '!I$173:I$1080,'base de donnée JCO '!F$173:F$1080,I748,'base de donnée JCO '!G$173:G$1080,J748)))</f>
        <v/>
      </c>
      <c r="O748" s="7" t="str">
        <f t="shared" si="17"/>
        <v/>
      </c>
      <c r="P748" s="217"/>
      <c r="Q748" s="23"/>
      <c r="R748" s="23"/>
      <c r="S748" s="23"/>
      <c r="T748" s="23"/>
      <c r="U748" s="23"/>
    </row>
    <row r="749" spans="1:21">
      <c r="A749" s="18"/>
      <c r="B749" s="19"/>
      <c r="C749" s="20"/>
      <c r="D749" s="21"/>
      <c r="E749" s="22"/>
      <c r="F749" s="23"/>
      <c r="G749" s="23"/>
      <c r="H749" s="22"/>
      <c r="I749" s="24"/>
      <c r="J749" s="25"/>
      <c r="K749" s="26"/>
      <c r="L749" s="27"/>
      <c r="M749" s="217"/>
      <c r="N749" s="7" t="str">
        <f>IF(ISBLANK(I749),"",IF(COUNTIF(I749,"*bombe*"),(G749-1)*SUMIF('base de donnée JCO '!C$3:C$10,K749,'base de donnée JCO '!D$3:D$10)+SUMIF(entete,L749,'base de donnée JCO '!D$14:D$20),SUMIFS('base de donnée JCO '!I$173:I$1080,'base de donnée JCO '!F$173:F$1080,I749,'base de donnée JCO '!G$173:G$1080,J749)))</f>
        <v/>
      </c>
      <c r="O749" s="7" t="str">
        <f t="shared" si="17"/>
        <v/>
      </c>
      <c r="P749" s="217"/>
      <c r="Q749" s="23"/>
      <c r="R749" s="23"/>
      <c r="S749" s="23"/>
      <c r="T749" s="23"/>
      <c r="U749" s="23"/>
    </row>
    <row r="750" spans="1:21">
      <c r="A750" s="18"/>
      <c r="B750" s="19"/>
      <c r="C750" s="20"/>
      <c r="D750" s="21"/>
      <c r="E750" s="22"/>
      <c r="F750" s="23"/>
      <c r="G750" s="23"/>
      <c r="H750" s="22"/>
      <c r="I750" s="24"/>
      <c r="J750" s="25"/>
      <c r="K750" s="26"/>
      <c r="L750" s="27"/>
      <c r="M750" s="217"/>
      <c r="N750" s="7" t="str">
        <f>IF(ISBLANK(I750),"",IF(COUNTIF(I750,"*bombe*"),(G750-1)*SUMIF('base de donnée JCO '!C$3:C$10,K750,'base de donnée JCO '!D$3:D$10)+SUMIF(entete,L750,'base de donnée JCO '!D$14:D$20),SUMIFS('base de donnée JCO '!I$173:I$1080,'base de donnée JCO '!F$173:F$1080,I750,'base de donnée JCO '!G$173:G$1080,J750)))</f>
        <v/>
      </c>
      <c r="O750" s="7" t="str">
        <f t="shared" si="17"/>
        <v/>
      </c>
      <c r="P750" s="217"/>
      <c r="Q750" s="23"/>
      <c r="R750" s="23"/>
      <c r="S750" s="23"/>
      <c r="T750" s="23"/>
      <c r="U750" s="23"/>
    </row>
    <row r="751" spans="1:21">
      <c r="A751" s="18"/>
      <c r="B751" s="19"/>
      <c r="C751" s="20"/>
      <c r="D751" s="21"/>
      <c r="E751" s="22"/>
      <c r="F751" s="23"/>
      <c r="G751" s="23"/>
      <c r="H751" s="22"/>
      <c r="I751" s="24"/>
      <c r="J751" s="25"/>
      <c r="K751" s="26"/>
      <c r="L751" s="27"/>
      <c r="M751" s="217"/>
      <c r="N751" s="7" t="str">
        <f>IF(ISBLANK(I751),"",IF(COUNTIF(I751,"*bombe*"),(G751-1)*SUMIF('base de donnée JCO '!C$3:C$10,K751,'base de donnée JCO '!D$3:D$10)+SUMIF(entete,L751,'base de donnée JCO '!D$14:D$20),SUMIFS('base de donnée JCO '!I$173:I$1080,'base de donnée JCO '!F$173:F$1080,I751,'base de donnée JCO '!G$173:G$1080,J751)))</f>
        <v/>
      </c>
      <c r="O751" s="7" t="str">
        <f t="shared" si="17"/>
        <v/>
      </c>
      <c r="P751" s="217"/>
      <c r="Q751" s="23"/>
      <c r="R751" s="23"/>
      <c r="S751" s="23"/>
      <c r="T751" s="23"/>
      <c r="U751" s="23"/>
    </row>
    <row r="752" spans="1:21">
      <c r="A752" s="18"/>
      <c r="B752" s="19"/>
      <c r="C752" s="20"/>
      <c r="D752" s="21"/>
      <c r="E752" s="22"/>
      <c r="F752" s="23"/>
      <c r="G752" s="23"/>
      <c r="H752" s="22"/>
      <c r="I752" s="24"/>
      <c r="J752" s="25"/>
      <c r="K752" s="26"/>
      <c r="L752" s="27"/>
      <c r="M752" s="217"/>
      <c r="N752" s="7" t="str">
        <f>IF(ISBLANK(I752),"",IF(COUNTIF(I752,"*bombe*"),(G752-1)*SUMIF('base de donnée JCO '!C$3:C$10,K752,'base de donnée JCO '!D$3:D$10)+SUMIF(entete,L752,'base de donnée JCO '!D$14:D$20),SUMIFS('base de donnée JCO '!I$173:I$1080,'base de donnée JCO '!F$173:F$1080,I752,'base de donnée JCO '!G$173:G$1080,J752)))</f>
        <v/>
      </c>
      <c r="O752" s="7" t="str">
        <f t="shared" si="17"/>
        <v/>
      </c>
      <c r="P752" s="217"/>
      <c r="Q752" s="23"/>
      <c r="R752" s="23"/>
      <c r="S752" s="23"/>
      <c r="T752" s="23"/>
      <c r="U752" s="23"/>
    </row>
    <row r="753" spans="1:21">
      <c r="A753" s="18"/>
      <c r="B753" s="19"/>
      <c r="C753" s="20"/>
      <c r="D753" s="21"/>
      <c r="E753" s="22"/>
      <c r="F753" s="23"/>
      <c r="G753" s="23"/>
      <c r="H753" s="22"/>
      <c r="I753" s="24"/>
      <c r="J753" s="25"/>
      <c r="K753" s="26"/>
      <c r="L753" s="27"/>
      <c r="M753" s="217"/>
      <c r="N753" s="7" t="str">
        <f>IF(ISBLANK(I753),"",IF(COUNTIF(I753,"*bombe*"),(G753-1)*SUMIF('base de donnée JCO '!C$3:C$10,K753,'base de donnée JCO '!D$3:D$10)+SUMIF(entete,L753,'base de donnée JCO '!D$14:D$20),SUMIFS('base de donnée JCO '!I$173:I$1080,'base de donnée JCO '!F$173:F$1080,I753,'base de donnée JCO '!G$173:G$1080,J753)))</f>
        <v/>
      </c>
      <c r="O753" s="7" t="str">
        <f t="shared" si="17"/>
        <v/>
      </c>
      <c r="P753" s="217"/>
      <c r="Q753" s="23"/>
      <c r="R753" s="23"/>
      <c r="S753" s="23"/>
      <c r="T753" s="23"/>
      <c r="U753" s="23"/>
    </row>
    <row r="754" spans="1:21">
      <c r="A754" s="18"/>
      <c r="B754" s="19"/>
      <c r="C754" s="20"/>
      <c r="D754" s="21"/>
      <c r="E754" s="22"/>
      <c r="F754" s="23"/>
      <c r="G754" s="23"/>
      <c r="H754" s="22"/>
      <c r="I754" s="24"/>
      <c r="J754" s="25"/>
      <c r="K754" s="26"/>
      <c r="L754" s="27"/>
      <c r="M754" s="217"/>
      <c r="N754" s="7" t="str">
        <f>IF(ISBLANK(I754),"",IF(COUNTIF(I754,"*bombe*"),(G754-1)*SUMIF('base de donnée JCO '!C$3:C$10,K754,'base de donnée JCO '!D$3:D$10)+SUMIF(entete,L754,'base de donnée JCO '!D$14:D$20),SUMIFS('base de donnée JCO '!I$173:I$1080,'base de donnée JCO '!F$173:F$1080,I754,'base de donnée JCO '!G$173:G$1080,J754)))</f>
        <v/>
      </c>
      <c r="O754" s="7" t="str">
        <f t="shared" si="17"/>
        <v/>
      </c>
      <c r="P754" s="217"/>
      <c r="Q754" s="23"/>
      <c r="R754" s="23"/>
      <c r="S754" s="23"/>
      <c r="T754" s="23"/>
      <c r="U754" s="23"/>
    </row>
    <row r="755" spans="1:21">
      <c r="A755" s="18"/>
      <c r="B755" s="19"/>
      <c r="C755" s="20"/>
      <c r="D755" s="21"/>
      <c r="E755" s="22"/>
      <c r="F755" s="23"/>
      <c r="G755" s="23"/>
      <c r="H755" s="22"/>
      <c r="I755" s="24"/>
      <c r="J755" s="25"/>
      <c r="K755" s="26"/>
      <c r="L755" s="27"/>
      <c r="M755" s="217"/>
      <c r="N755" s="7" t="str">
        <f>IF(ISBLANK(I755),"",IF(COUNTIF(I755,"*bombe*"),(G755-1)*SUMIF('base de donnée JCO '!C$3:C$10,K755,'base de donnée JCO '!D$3:D$10)+SUMIF(entete,L755,'base de donnée JCO '!D$14:D$20),SUMIFS('base de donnée JCO '!I$173:I$1080,'base de donnée JCO '!F$173:F$1080,I755,'base de donnée JCO '!G$173:G$1080,J755)))</f>
        <v/>
      </c>
      <c r="O755" s="7" t="str">
        <f t="shared" si="17"/>
        <v/>
      </c>
      <c r="P755" s="217"/>
      <c r="Q755" s="23"/>
      <c r="R755" s="23"/>
      <c r="S755" s="23"/>
      <c r="T755" s="23"/>
      <c r="U755" s="23"/>
    </row>
    <row r="756" spans="1:21">
      <c r="A756" s="18"/>
      <c r="B756" s="19"/>
      <c r="C756" s="20"/>
      <c r="D756" s="21"/>
      <c r="E756" s="22"/>
      <c r="F756" s="23"/>
      <c r="G756" s="23"/>
      <c r="H756" s="22"/>
      <c r="I756" s="24"/>
      <c r="J756" s="25"/>
      <c r="K756" s="26"/>
      <c r="L756" s="27"/>
      <c r="M756" s="217"/>
      <c r="N756" s="7" t="str">
        <f>IF(ISBLANK(I756),"",IF(COUNTIF(I756,"*bombe*"),(G756-1)*SUMIF('base de donnée JCO '!C$3:C$10,K756,'base de donnée JCO '!D$3:D$10)+SUMIF(entete,L756,'base de donnée JCO '!D$14:D$20),SUMIFS('base de donnée JCO '!I$173:I$1080,'base de donnée JCO '!F$173:F$1080,I756,'base de donnée JCO '!G$173:G$1080,J756)))</f>
        <v/>
      </c>
      <c r="O756" s="7" t="str">
        <f t="shared" si="17"/>
        <v/>
      </c>
      <c r="P756" s="217"/>
      <c r="Q756" s="23"/>
      <c r="R756" s="23"/>
      <c r="S756" s="23"/>
      <c r="T756" s="23"/>
      <c r="U756" s="23"/>
    </row>
    <row r="757" spans="1:21">
      <c r="A757" s="18"/>
      <c r="B757" s="19"/>
      <c r="C757" s="20"/>
      <c r="D757" s="21"/>
      <c r="E757" s="22"/>
      <c r="F757" s="23"/>
      <c r="G757" s="23"/>
      <c r="H757" s="22"/>
      <c r="I757" s="24"/>
      <c r="J757" s="25"/>
      <c r="K757" s="26"/>
      <c r="L757" s="27"/>
      <c r="M757" s="217"/>
      <c r="N757" s="7" t="str">
        <f>IF(ISBLANK(I757),"",IF(COUNTIF(I757,"*bombe*"),(G757-1)*SUMIF('base de donnée JCO '!C$3:C$10,K757,'base de donnée JCO '!D$3:D$10)+SUMIF(entete,L757,'base de donnée JCO '!D$14:D$20),SUMIFS('base de donnée JCO '!I$173:I$1080,'base de donnée JCO '!F$173:F$1080,I757,'base de donnée JCO '!G$173:G$1080,J757)))</f>
        <v/>
      </c>
      <c r="O757" s="7" t="str">
        <f t="shared" si="17"/>
        <v/>
      </c>
      <c r="P757" s="217"/>
      <c r="Q757" s="23"/>
      <c r="R757" s="23"/>
      <c r="S757" s="23"/>
      <c r="T757" s="23"/>
      <c r="U757" s="23"/>
    </row>
    <row r="758" spans="1:21">
      <c r="A758" s="18"/>
      <c r="B758" s="19"/>
      <c r="C758" s="20"/>
      <c r="D758" s="21"/>
      <c r="E758" s="22"/>
      <c r="F758" s="23"/>
      <c r="G758" s="23"/>
      <c r="H758" s="22"/>
      <c r="I758" s="24"/>
      <c r="J758" s="25"/>
      <c r="K758" s="26"/>
      <c r="L758" s="27"/>
      <c r="M758" s="217"/>
      <c r="N758" s="7" t="str">
        <f>IF(ISBLANK(I758),"",IF(COUNTIF(I758,"*bombe*"),(G758-1)*SUMIF('base de donnée JCO '!C$3:C$10,K758,'base de donnée JCO '!D$3:D$10)+SUMIF(entete,L758,'base de donnée JCO '!D$14:D$20),SUMIFS('base de donnée JCO '!I$173:I$1080,'base de donnée JCO '!F$173:F$1080,I758,'base de donnée JCO '!G$173:G$1080,J758)))</f>
        <v/>
      </c>
      <c r="O758" s="7" t="str">
        <f t="shared" si="17"/>
        <v/>
      </c>
      <c r="P758" s="217"/>
      <c r="Q758" s="23"/>
      <c r="R758" s="23"/>
      <c r="S758" s="23"/>
      <c r="T758" s="23"/>
      <c r="U758" s="23"/>
    </row>
    <row r="759" spans="1:21">
      <c r="A759" s="18"/>
      <c r="B759" s="19"/>
      <c r="C759" s="20"/>
      <c r="D759" s="21"/>
      <c r="E759" s="22"/>
      <c r="F759" s="23"/>
      <c r="G759" s="23"/>
      <c r="H759" s="22"/>
      <c r="I759" s="24"/>
      <c r="J759" s="25"/>
      <c r="K759" s="26"/>
      <c r="L759" s="27"/>
      <c r="M759" s="217"/>
      <c r="N759" s="7" t="str">
        <f>IF(ISBLANK(I759),"",IF(COUNTIF(I759,"*bombe*"),(G759-1)*SUMIF('base de donnée JCO '!C$3:C$10,K759,'base de donnée JCO '!D$3:D$10)+SUMIF(entete,L759,'base de donnée JCO '!D$14:D$20),SUMIFS('base de donnée JCO '!I$173:I$1080,'base de donnée JCO '!F$173:F$1080,I759,'base de donnée JCO '!G$173:G$1080,J759)))</f>
        <v/>
      </c>
      <c r="O759" s="7" t="str">
        <f t="shared" si="17"/>
        <v/>
      </c>
      <c r="P759" s="217"/>
      <c r="Q759" s="23"/>
      <c r="R759" s="23"/>
      <c r="S759" s="23"/>
      <c r="T759" s="23"/>
      <c r="U759" s="23"/>
    </row>
    <row r="760" spans="1:21">
      <c r="A760" s="18"/>
      <c r="B760" s="19"/>
      <c r="C760" s="20"/>
      <c r="D760" s="21"/>
      <c r="E760" s="22"/>
      <c r="F760" s="23"/>
      <c r="G760" s="23"/>
      <c r="H760" s="22"/>
      <c r="I760" s="24"/>
      <c r="J760" s="25"/>
      <c r="K760" s="26"/>
      <c r="L760" s="27"/>
      <c r="M760" s="217"/>
      <c r="N760" s="7" t="str">
        <f>IF(ISBLANK(I760),"",IF(COUNTIF(I760,"*bombe*"),(G760-1)*SUMIF('base de donnée JCO '!C$3:C$10,K760,'base de donnée JCO '!D$3:D$10)+SUMIF(entete,L760,'base de donnée JCO '!D$14:D$20),SUMIFS('base de donnée JCO '!I$173:I$1080,'base de donnée JCO '!F$173:F$1080,I760,'base de donnée JCO '!G$173:G$1080,J760)))</f>
        <v/>
      </c>
      <c r="O760" s="7" t="str">
        <f t="shared" si="17"/>
        <v/>
      </c>
      <c r="P760" s="217"/>
      <c r="Q760" s="23"/>
      <c r="R760" s="23"/>
      <c r="S760" s="23"/>
      <c r="T760" s="23"/>
      <c r="U760" s="23"/>
    </row>
    <row r="761" spans="1:21">
      <c r="A761" s="18"/>
      <c r="B761" s="19"/>
      <c r="C761" s="20"/>
      <c r="D761" s="21"/>
      <c r="E761" s="22"/>
      <c r="F761" s="23"/>
      <c r="G761" s="23"/>
      <c r="H761" s="22"/>
      <c r="I761" s="24"/>
      <c r="J761" s="25"/>
      <c r="K761" s="26"/>
      <c r="L761" s="27"/>
      <c r="M761" s="217"/>
      <c r="N761" s="7" t="str">
        <f>IF(ISBLANK(I761),"",IF(COUNTIF(I761,"*bombe*"),(G761-1)*SUMIF('base de donnée JCO '!C$3:C$10,K761,'base de donnée JCO '!D$3:D$10)+SUMIF(entete,L761,'base de donnée JCO '!D$14:D$20),SUMIFS('base de donnée JCO '!I$173:I$1080,'base de donnée JCO '!F$173:F$1080,I761,'base de donnée JCO '!G$173:G$1080,J761)))</f>
        <v/>
      </c>
      <c r="O761" s="7" t="str">
        <f t="shared" si="17"/>
        <v/>
      </c>
      <c r="P761" s="217"/>
      <c r="Q761" s="23"/>
      <c r="R761" s="23"/>
      <c r="S761" s="23"/>
      <c r="T761" s="23"/>
      <c r="U761" s="23"/>
    </row>
    <row r="762" spans="1:21">
      <c r="A762" s="18"/>
      <c r="B762" s="19"/>
      <c r="C762" s="20"/>
      <c r="D762" s="21"/>
      <c r="E762" s="22"/>
      <c r="F762" s="23"/>
      <c r="G762" s="23"/>
      <c r="H762" s="22"/>
      <c r="I762" s="24"/>
      <c r="J762" s="25"/>
      <c r="K762" s="26"/>
      <c r="L762" s="27"/>
      <c r="M762" s="217"/>
      <c r="N762" s="7" t="str">
        <f>IF(ISBLANK(I762),"",IF(COUNTIF(I762,"*bombe*"),(G762-1)*SUMIF('base de donnée JCO '!C$3:C$10,K762,'base de donnée JCO '!D$3:D$10)+SUMIF(entete,L762,'base de donnée JCO '!D$14:D$20),SUMIFS('base de donnée JCO '!I$173:I$1080,'base de donnée JCO '!F$173:F$1080,I762,'base de donnée JCO '!G$173:G$1080,J762)))</f>
        <v/>
      </c>
      <c r="O762" s="7" t="str">
        <f t="shared" si="17"/>
        <v/>
      </c>
      <c r="P762" s="217"/>
      <c r="Q762" s="23"/>
      <c r="R762" s="23"/>
      <c r="S762" s="23"/>
      <c r="T762" s="23"/>
      <c r="U762" s="23"/>
    </row>
    <row r="763" spans="1:21">
      <c r="A763" s="18"/>
      <c r="B763" s="19"/>
      <c r="C763" s="20"/>
      <c r="D763" s="21"/>
      <c r="E763" s="22"/>
      <c r="F763" s="23"/>
      <c r="G763" s="23"/>
      <c r="H763" s="22"/>
      <c r="I763" s="24"/>
      <c r="J763" s="25"/>
      <c r="K763" s="26"/>
      <c r="L763" s="27"/>
      <c r="M763" s="217"/>
      <c r="N763" s="7" t="str">
        <f>IF(ISBLANK(I763),"",IF(COUNTIF(I763,"*bombe*"),(G763-1)*SUMIF('base de donnée JCO '!C$3:C$10,K763,'base de donnée JCO '!D$3:D$10)+SUMIF(entete,L763,'base de donnée JCO '!D$14:D$20),SUMIFS('base de donnée JCO '!I$173:I$1080,'base de donnée JCO '!F$173:F$1080,I763,'base de donnée JCO '!G$173:G$1080,J763)))</f>
        <v/>
      </c>
      <c r="O763" s="7" t="str">
        <f t="shared" si="17"/>
        <v/>
      </c>
      <c r="P763" s="217"/>
      <c r="Q763" s="23"/>
      <c r="R763" s="23"/>
      <c r="S763" s="23"/>
      <c r="T763" s="23"/>
      <c r="U763" s="23"/>
    </row>
    <row r="764" spans="1:21">
      <c r="A764" s="18"/>
      <c r="B764" s="19"/>
      <c r="C764" s="20"/>
      <c r="D764" s="21"/>
      <c r="E764" s="22"/>
      <c r="F764" s="23"/>
      <c r="G764" s="23"/>
      <c r="H764" s="22"/>
      <c r="I764" s="24"/>
      <c r="J764" s="25"/>
      <c r="K764" s="26"/>
      <c r="L764" s="27"/>
      <c r="M764" s="217"/>
      <c r="N764" s="7" t="str">
        <f>IF(ISBLANK(I764),"",IF(COUNTIF(I764,"*bombe*"),(G764-1)*SUMIF('base de donnée JCO '!C$3:C$10,K764,'base de donnée JCO '!D$3:D$10)+SUMIF(entete,L764,'base de donnée JCO '!D$14:D$20),SUMIFS('base de donnée JCO '!I$173:I$1080,'base de donnée JCO '!F$173:F$1080,I764,'base de donnée JCO '!G$173:G$1080,J764)))</f>
        <v/>
      </c>
      <c r="O764" s="7" t="str">
        <f t="shared" si="17"/>
        <v/>
      </c>
      <c r="P764" s="217"/>
      <c r="Q764" s="23"/>
      <c r="R764" s="23"/>
      <c r="S764" s="23"/>
      <c r="T764" s="23"/>
      <c r="U764" s="23"/>
    </row>
    <row r="765" spans="1:21">
      <c r="A765" s="18"/>
      <c r="B765" s="19"/>
      <c r="C765" s="20"/>
      <c r="D765" s="21"/>
      <c r="E765" s="22"/>
      <c r="F765" s="23"/>
      <c r="G765" s="23"/>
      <c r="H765" s="22"/>
      <c r="I765" s="24"/>
      <c r="J765" s="25"/>
      <c r="K765" s="26"/>
      <c r="L765" s="27"/>
      <c r="M765" s="217"/>
      <c r="N765" s="7" t="str">
        <f>IF(ISBLANK(I765),"",IF(COUNTIF(I765,"*bombe*"),(G765-1)*SUMIF('base de donnée JCO '!C$3:C$10,K765,'base de donnée JCO '!D$3:D$10)+SUMIF(entete,L765,'base de donnée JCO '!D$14:D$20),SUMIFS('base de donnée JCO '!I$173:I$1080,'base de donnée JCO '!F$173:F$1080,I765,'base de donnée JCO '!G$173:G$1080,J765)))</f>
        <v/>
      </c>
      <c r="O765" s="7" t="str">
        <f t="shared" si="17"/>
        <v/>
      </c>
      <c r="P765" s="217"/>
      <c r="Q765" s="23"/>
      <c r="R765" s="23"/>
      <c r="S765" s="23"/>
      <c r="T765" s="23"/>
      <c r="U765" s="23"/>
    </row>
    <row r="766" spans="1:21">
      <c r="A766" s="18"/>
      <c r="B766" s="19"/>
      <c r="C766" s="20"/>
      <c r="D766" s="21"/>
      <c r="E766" s="22"/>
      <c r="F766" s="23"/>
      <c r="G766" s="23"/>
      <c r="H766" s="22"/>
      <c r="I766" s="24"/>
      <c r="J766" s="25"/>
      <c r="K766" s="26"/>
      <c r="L766" s="27"/>
      <c r="M766" s="217"/>
      <c r="N766" s="7" t="str">
        <f>IF(ISBLANK(I766),"",IF(COUNTIF(I766,"*bombe*"),(G766-1)*SUMIF('base de donnée JCO '!C$3:C$10,K766,'base de donnée JCO '!D$3:D$10)+SUMIF(entete,L766,'base de donnée JCO '!D$14:D$20),SUMIFS('base de donnée JCO '!I$173:I$1080,'base de donnée JCO '!F$173:F$1080,I766,'base de donnée JCO '!G$173:G$1080,J766)))</f>
        <v/>
      </c>
      <c r="O766" s="7" t="str">
        <f t="shared" si="17"/>
        <v/>
      </c>
      <c r="P766" s="217"/>
      <c r="Q766" s="23"/>
      <c r="R766" s="23"/>
      <c r="S766" s="23"/>
      <c r="T766" s="23"/>
      <c r="U766" s="23"/>
    </row>
    <row r="767" spans="1:21">
      <c r="A767" s="18"/>
      <c r="B767" s="19"/>
      <c r="C767" s="20"/>
      <c r="D767" s="21"/>
      <c r="E767" s="22"/>
      <c r="F767" s="23"/>
      <c r="G767" s="23"/>
      <c r="H767" s="22"/>
      <c r="I767" s="24"/>
      <c r="J767" s="25"/>
      <c r="K767" s="26"/>
      <c r="L767" s="27"/>
      <c r="M767" s="217"/>
      <c r="N767" s="7" t="str">
        <f>IF(ISBLANK(I767),"",IF(COUNTIF(I767,"*bombe*"),(G767-1)*SUMIF('base de donnée JCO '!C$3:C$10,K767,'base de donnée JCO '!D$3:D$10)+SUMIF(entete,L767,'base de donnée JCO '!D$14:D$20),SUMIFS('base de donnée JCO '!I$173:I$1080,'base de donnée JCO '!F$173:F$1080,I767,'base de donnée JCO '!G$173:G$1080,J767)))</f>
        <v/>
      </c>
      <c r="O767" s="7" t="str">
        <f t="shared" si="17"/>
        <v/>
      </c>
      <c r="P767" s="217"/>
      <c r="Q767" s="23"/>
      <c r="R767" s="23"/>
      <c r="S767" s="23"/>
      <c r="T767" s="23"/>
      <c r="U767" s="23"/>
    </row>
    <row r="768" spans="1:21">
      <c r="A768" s="18"/>
      <c r="B768" s="19"/>
      <c r="C768" s="20"/>
      <c r="D768" s="21"/>
      <c r="E768" s="22"/>
      <c r="F768" s="23"/>
      <c r="G768" s="23"/>
      <c r="H768" s="22"/>
      <c r="I768" s="24"/>
      <c r="J768" s="25"/>
      <c r="K768" s="26"/>
      <c r="L768" s="27"/>
      <c r="M768" s="217"/>
      <c r="N768" s="7" t="str">
        <f>IF(ISBLANK(I768),"",IF(COUNTIF(I768,"*bombe*"),(G768-1)*SUMIF('base de donnée JCO '!C$3:C$10,K768,'base de donnée JCO '!D$3:D$10)+SUMIF(entete,L768,'base de donnée JCO '!D$14:D$20),SUMIFS('base de donnée JCO '!I$173:I$1080,'base de donnée JCO '!F$173:F$1080,I768,'base de donnée JCO '!G$173:G$1080,J768)))</f>
        <v/>
      </c>
      <c r="O768" s="7" t="str">
        <f t="shared" si="17"/>
        <v/>
      </c>
      <c r="P768" s="217"/>
      <c r="Q768" s="23"/>
      <c r="R768" s="23"/>
      <c r="S768" s="23"/>
      <c r="T768" s="23"/>
      <c r="U768" s="23"/>
    </row>
    <row r="769" spans="1:21">
      <c r="A769" s="18"/>
      <c r="B769" s="19"/>
      <c r="C769" s="20"/>
      <c r="D769" s="21"/>
      <c r="E769" s="22"/>
      <c r="F769" s="23"/>
      <c r="G769" s="23"/>
      <c r="H769" s="22"/>
      <c r="I769" s="24"/>
      <c r="J769" s="25"/>
      <c r="K769" s="26"/>
      <c r="L769" s="27"/>
      <c r="M769" s="217"/>
      <c r="N769" s="7" t="str">
        <f>IF(ISBLANK(I769),"",IF(COUNTIF(I769,"*bombe*"),(G769-1)*SUMIF('base de donnée JCO '!C$3:C$10,K769,'base de donnée JCO '!D$3:D$10)+SUMIF(entete,L769,'base de donnée JCO '!D$14:D$20),SUMIFS('base de donnée JCO '!I$173:I$1080,'base de donnée JCO '!F$173:F$1080,I769,'base de donnée JCO '!G$173:G$1080,J769)))</f>
        <v/>
      </c>
      <c r="O769" s="7" t="str">
        <f t="shared" si="17"/>
        <v/>
      </c>
      <c r="P769" s="217"/>
      <c r="Q769" s="23"/>
      <c r="R769" s="23"/>
      <c r="S769" s="23"/>
      <c r="T769" s="23"/>
      <c r="U769" s="23"/>
    </row>
    <row r="770" spans="1:21">
      <c r="A770" s="18"/>
      <c r="B770" s="19"/>
      <c r="C770" s="20"/>
      <c r="D770" s="21"/>
      <c r="E770" s="22"/>
      <c r="F770" s="23"/>
      <c r="G770" s="23"/>
      <c r="H770" s="22"/>
      <c r="I770" s="24"/>
      <c r="J770" s="25"/>
      <c r="K770" s="26"/>
      <c r="L770" s="27"/>
      <c r="M770" s="217"/>
      <c r="N770" s="7" t="str">
        <f>IF(ISBLANK(I770),"",IF(COUNTIF(I770,"*bombe*"),(G770-1)*SUMIF('base de donnée JCO '!C$3:C$10,K770,'base de donnée JCO '!D$3:D$10)+SUMIF(entete,L770,'base de donnée JCO '!D$14:D$20),SUMIFS('base de donnée JCO '!I$173:I$1080,'base de donnée JCO '!F$173:F$1080,I770,'base de donnée JCO '!G$173:G$1080,J770)))</f>
        <v/>
      </c>
      <c r="O770" s="7" t="str">
        <f t="shared" si="17"/>
        <v/>
      </c>
      <c r="P770" s="217"/>
      <c r="Q770" s="23"/>
      <c r="R770" s="23"/>
      <c r="S770" s="23"/>
      <c r="T770" s="23"/>
      <c r="U770" s="23"/>
    </row>
  </sheetData>
  <mergeCells count="11">
    <mergeCell ref="I48:J48"/>
    <mergeCell ref="I14:L14"/>
    <mergeCell ref="Q14:U14"/>
    <mergeCell ref="I17:J17"/>
    <mergeCell ref="A3:B3"/>
    <mergeCell ref="A13:B13"/>
    <mergeCell ref="C3:G3"/>
    <mergeCell ref="A7:B7"/>
    <mergeCell ref="C7:G7"/>
    <mergeCell ref="A11:B11"/>
    <mergeCell ref="C11:G11"/>
  </mergeCells>
  <phoneticPr fontId="5" type="noConversion"/>
  <dataValidations count="5">
    <dataValidation type="list" allowBlank="1" showInputMessage="1" showErrorMessage="1" sqref="J16 J18:J47 J49:J770">
      <formula1>INDIRECT(I16)</formula1>
    </dataValidation>
    <dataValidation type="list" allowBlank="1" showInputMessage="1" showErrorMessage="1" sqref="Q81:U770 Q16:Q37 U16:U37 S21:S30 S16:S19 R16:R80 T16:T80 Q52:Q54 U52:U54 U56:U57 Q56:Q57 U44:U50 Q44:Q50 S32:S48 U39:U41 Q39:Q41 S50:S80 Q59:Q80 U59:U80">
      <formula1>incli</formula1>
    </dataValidation>
    <dataValidation type="list" allowBlank="1" showInputMessage="1" showErrorMessage="1" sqref="K16:K770">
      <formula1>TR</formula1>
    </dataValidation>
    <dataValidation type="list" allowBlank="1" showInputMessage="1" showErrorMessage="1" sqref="L16:L770">
      <formula1>entete</formula1>
    </dataValidation>
    <dataValidation type="list" allowBlank="1" showInputMessage="1" showErrorMessage="1" sqref="I49:I770 I16 I18:I47">
      <formula1>type</formula1>
    </dataValidation>
  </dataValidations>
  <printOptions horizontalCentered="1"/>
  <pageMargins left="0" right="0" top="0" bottom="0.39370078740157483" header="0" footer="0.19685039370078741"/>
  <pageSetup paperSize="10" orientation="portrait" horizontalDpi="4294967292" verticalDpi="4294967292"/>
  <headerFooter alignWithMargins="0">
    <oddFooter>&amp;C&amp;"Arial,Gras"Page &amp;P de &amp;N&amp;R&amp;"Arial,Gras"Jacques Couturier Organisation</oddFooter>
  </headerFooter>
  <rowBreaks count="2" manualBreakCount="2">
    <brk id="36" max="20" man="1"/>
    <brk id="63" max="20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7:G80"/>
  <sheetViews>
    <sheetView zoomScale="125" workbookViewId="0">
      <selection activeCell="D84" sqref="D84"/>
    </sheetView>
  </sheetViews>
  <sheetFormatPr baseColWidth="10" defaultRowHeight="12"/>
  <cols>
    <col min="1" max="1" width="10.83203125" customWidth="1"/>
    <col min="3" max="3" width="10.83203125" customWidth="1"/>
    <col min="4" max="4" width="22.1640625" customWidth="1"/>
    <col min="5" max="5" width="36.33203125" customWidth="1"/>
    <col min="7" max="10" width="10.83203125" customWidth="1"/>
  </cols>
  <sheetData>
    <row r="7" spans="1:7">
      <c r="A7" s="275" t="s">
        <v>14</v>
      </c>
      <c r="B7" s="274" t="s">
        <v>15</v>
      </c>
      <c r="C7" s="274" t="s">
        <v>16</v>
      </c>
      <c r="D7" s="276" t="s">
        <v>17</v>
      </c>
      <c r="E7" s="276"/>
      <c r="F7" s="276" t="s">
        <v>18</v>
      </c>
      <c r="G7" s="276"/>
    </row>
    <row r="9" spans="1:7">
      <c r="D9" s="277" t="str">
        <f>D11</f>
        <v>bengale_lance_décor</v>
      </c>
      <c r="E9" s="277"/>
    </row>
    <row r="10" spans="1:7">
      <c r="D10" s="273"/>
      <c r="E10" s="273"/>
    </row>
    <row r="11" spans="1:7">
      <c r="A11" s="274">
        <f>'plan de tir'!A16</f>
        <v>1</v>
      </c>
      <c r="B11" s="274">
        <f>'plan de tir'!F16</f>
        <v>8</v>
      </c>
      <c r="C11" s="274">
        <f>'plan de tir'!G16</f>
        <v>1</v>
      </c>
      <c r="D11" s="274" t="str">
        <f>'plan de tir'!I16</f>
        <v>bengale_lance_décor</v>
      </c>
      <c r="E11" s="274" t="str">
        <f>'plan de tir'!J16</f>
        <v>Bengale rouge 1 min</v>
      </c>
      <c r="F11" s="274"/>
      <c r="G11" s="274"/>
    </row>
    <row r="13" spans="1:7">
      <c r="D13" s="277" t="str">
        <f>D15</f>
        <v>bombe_100mm</v>
      </c>
      <c r="E13" s="277"/>
    </row>
    <row r="14" spans="1:7">
      <c r="D14" s="273"/>
      <c r="E14" s="273"/>
    </row>
    <row r="15" spans="1:7">
      <c r="A15" s="274">
        <f>'plan de tir'!A35</f>
        <v>9</v>
      </c>
      <c r="B15" s="274">
        <f>'plan de tir'!F35</f>
        <v>2</v>
      </c>
      <c r="C15" s="274">
        <f>'plan de tir'!G35</f>
        <v>7</v>
      </c>
      <c r="D15" s="274" t="str">
        <f>'plan de tir'!I35</f>
        <v>bombe_100mm</v>
      </c>
      <c r="E15" s="274" t="str">
        <f>'plan de tir'!J35</f>
        <v>crossette rouge et craq</v>
      </c>
      <c r="F15" s="274" t="str">
        <f>'plan de tir'!K35</f>
        <v>TR3</v>
      </c>
      <c r="G15" s="274"/>
    </row>
    <row r="16" spans="1:7">
      <c r="A16" s="274">
        <f>'plan de tir'!A40</f>
        <v>11</v>
      </c>
      <c r="B16" s="274">
        <f>'plan de tir'!F40</f>
        <v>2</v>
      </c>
      <c r="C16" s="274">
        <f>'plan de tir'!G40</f>
        <v>5</v>
      </c>
      <c r="D16" s="274" t="str">
        <f>'plan de tir'!I40</f>
        <v>bombe_100mm</v>
      </c>
      <c r="E16" s="274" t="str">
        <f>'plan de tir'!J40</f>
        <v>crossette rouge et craq</v>
      </c>
      <c r="F16" s="274" t="str">
        <f>'plan de tir'!K40</f>
        <v>TR3</v>
      </c>
      <c r="G16" s="274"/>
    </row>
    <row r="17" spans="1:7">
      <c r="A17" s="274">
        <f>'plan de tir'!A44</f>
        <v>13</v>
      </c>
      <c r="B17" s="274">
        <f>'plan de tir'!F44</f>
        <v>3</v>
      </c>
      <c r="C17" s="274">
        <f>'plan de tir'!G44</f>
        <v>5</v>
      </c>
      <c r="D17" s="274" t="str">
        <f>'plan de tir'!I44</f>
        <v>bombe_100mm</v>
      </c>
      <c r="E17" s="274" t="str">
        <f>'plan de tir'!J44</f>
        <v>queue de cheval argent</v>
      </c>
      <c r="F17" s="274" t="str">
        <f>'plan de tir'!K44</f>
        <v>TR2</v>
      </c>
      <c r="G17" s="274"/>
    </row>
    <row r="18" spans="1:7">
      <c r="A18" s="274">
        <f>'plan de tir'!A53</f>
        <v>16</v>
      </c>
      <c r="B18" s="274">
        <f>'plan de tir'!F53</f>
        <v>1</v>
      </c>
      <c r="C18" s="274">
        <f>'plan de tir'!G53</f>
        <v>10</v>
      </c>
      <c r="D18" s="274" t="str">
        <f>'plan de tir'!I53</f>
        <v>bombe_100mm</v>
      </c>
      <c r="E18" s="274" t="str">
        <f>'plan de tir'!J53</f>
        <v>corolle de perles nacrées</v>
      </c>
      <c r="F18" s="274" t="str">
        <f>'plan de tir'!K53</f>
        <v>TR5</v>
      </c>
      <c r="G18" s="274" t="str">
        <f>'plan de tir'!L53</f>
        <v>2''T</v>
      </c>
    </row>
    <row r="19" spans="1:7">
      <c r="A19" s="274">
        <f>'plan de tir'!A60</f>
        <v>19</v>
      </c>
      <c r="B19" s="274">
        <f>'plan de tir'!F60</f>
        <v>2</v>
      </c>
      <c r="C19" s="274">
        <f>'plan de tir'!G60</f>
        <v>5</v>
      </c>
      <c r="D19" s="274" t="str">
        <f>'plan de tir'!I60</f>
        <v>bombe_100mm</v>
      </c>
      <c r="E19" s="274" t="str">
        <f>'plan de tir'!J60</f>
        <v>corolle de perles nacrées</v>
      </c>
      <c r="F19" s="274" t="str">
        <f>'plan de tir'!K60</f>
        <v>TR4</v>
      </c>
      <c r="G19" s="274"/>
    </row>
    <row r="20" spans="1:7">
      <c r="A20" s="274">
        <f>'plan de tir'!A63</f>
        <v>20</v>
      </c>
      <c r="B20" s="274">
        <f>'plan de tir'!F63</f>
        <v>1</v>
      </c>
      <c r="C20" s="274">
        <f>'plan de tir'!G63</f>
        <v>5</v>
      </c>
      <c r="D20" s="274" t="str">
        <f>'plan de tir'!I63</f>
        <v>bombe_100mm</v>
      </c>
      <c r="E20" s="274" t="str">
        <f>'plan de tir'!J63</f>
        <v>Z/sph Cligno Rose</v>
      </c>
      <c r="F20" s="274" t="str">
        <f>'plan de tir'!K63</f>
        <v>TR5</v>
      </c>
      <c r="G20" s="274"/>
    </row>
    <row r="21" spans="1:7">
      <c r="A21" s="274">
        <f>'plan de tir'!A71</f>
        <v>23</v>
      </c>
      <c r="B21" s="274">
        <f>'plan de tir'!F71</f>
        <v>1</v>
      </c>
      <c r="C21" s="274">
        <f>'plan de tir'!G71</f>
        <v>5</v>
      </c>
      <c r="D21" s="274" t="str">
        <f>'plan de tir'!I71</f>
        <v>bombe_100mm</v>
      </c>
      <c r="E21" s="274" t="str">
        <f>'plan de tir'!J71</f>
        <v>Nacre vert</v>
      </c>
      <c r="F21" s="274" t="str">
        <f>'plan de tir'!K71</f>
        <v>TR2</v>
      </c>
      <c r="G21" s="274"/>
    </row>
    <row r="22" spans="1:7">
      <c r="A22" s="274">
        <f>'plan de tir'!A76</f>
        <v>25</v>
      </c>
      <c r="B22" s="274">
        <f>'plan de tir'!F76</f>
        <v>1</v>
      </c>
      <c r="C22" s="274">
        <f>'plan de tir'!G76</f>
        <v>5</v>
      </c>
      <c r="D22" s="274" t="str">
        <f>'plan de tir'!I76</f>
        <v>bombe_100mm</v>
      </c>
      <c r="E22" s="274" t="str">
        <f>'plan de tir'!J76</f>
        <v>Nacre rouge</v>
      </c>
      <c r="F22" s="274" t="str">
        <f>'plan de tir'!K76</f>
        <v>TR1</v>
      </c>
      <c r="G22" s="274"/>
    </row>
    <row r="23" spans="1:7">
      <c r="A23" s="274">
        <f>'plan de tir'!A78</f>
        <v>26</v>
      </c>
      <c r="B23" s="274">
        <f>'plan de tir'!F78</f>
        <v>1</v>
      </c>
      <c r="C23" s="274">
        <f>'plan de tir'!G78</f>
        <v>5</v>
      </c>
      <c r="D23" s="274" t="str">
        <f>'plan de tir'!I78</f>
        <v>bombe_100mm</v>
      </c>
      <c r="E23" s="274" t="str">
        <f>'plan de tir'!J78</f>
        <v>Nacre blanc</v>
      </c>
      <c r="F23" s="274" t="str">
        <f>'plan de tir'!K78</f>
        <v>\ I /</v>
      </c>
      <c r="G23" s="274"/>
    </row>
    <row r="25" spans="1:7">
      <c r="D25" s="277" t="str">
        <f>D27</f>
        <v>bombe_125mm</v>
      </c>
      <c r="E25" s="277"/>
    </row>
    <row r="26" spans="1:7">
      <c r="D26" s="273"/>
      <c r="E26" s="273"/>
    </row>
    <row r="27" spans="1:7">
      <c r="A27" s="274">
        <f>'plan de tir'!A36</f>
        <v>9</v>
      </c>
      <c r="B27" s="274">
        <f>'plan de tir'!F36</f>
        <v>1</v>
      </c>
      <c r="C27" s="274">
        <f>'plan de tir'!G36</f>
        <v>4</v>
      </c>
      <c r="D27" s="274" t="str">
        <f>'plan de tir'!I36</f>
        <v>bombe_125mm</v>
      </c>
      <c r="E27" s="274" t="str">
        <f>'plan de tir'!J36</f>
        <v>crossette rouge et craq</v>
      </c>
      <c r="F27" s="274" t="str">
        <f>'plan de tir'!K36</f>
        <v>TR6</v>
      </c>
      <c r="G27" s="274"/>
    </row>
    <row r="28" spans="1:7">
      <c r="A28" s="274">
        <f>'plan de tir'!A79</f>
        <v>26</v>
      </c>
      <c r="B28" s="274">
        <f>'plan de tir'!F79</f>
        <v>1</v>
      </c>
      <c r="C28" s="274">
        <f>'plan de tir'!G79</f>
        <v>3</v>
      </c>
      <c r="D28" s="274" t="str">
        <f>'plan de tir'!I79</f>
        <v>bombe_125mm</v>
      </c>
      <c r="E28" s="274" t="str">
        <f>'plan de tir'!J79</f>
        <v>ZARA Bouquet magnésium rouge(ROSE clig)</v>
      </c>
      <c r="F28" s="274" t="str">
        <f>'plan de tir'!K79</f>
        <v>\ I /</v>
      </c>
      <c r="G28" s="274"/>
    </row>
    <row r="30" spans="1:7">
      <c r="D30" s="277" t="str">
        <f>D32</f>
        <v>bombe_150mm</v>
      </c>
      <c r="E30" s="277"/>
    </row>
    <row r="31" spans="1:7">
      <c r="D31" s="273"/>
      <c r="E31" s="273"/>
    </row>
    <row r="32" spans="1:7">
      <c r="A32" s="274">
        <f>'plan de tir'!A42</f>
        <v>12</v>
      </c>
      <c r="B32" s="274">
        <f>'plan de tir'!F42</f>
        <v>1</v>
      </c>
      <c r="C32" s="274">
        <f>'plan de tir'!G42</f>
        <v>2</v>
      </c>
      <c r="D32" s="274" t="str">
        <f>'plan de tir'!I42</f>
        <v>bombe_150mm</v>
      </c>
      <c r="E32" s="274" t="str">
        <f>'plan de tir'!J42</f>
        <v>ZARA  sph clig blanc/8bqtschevblanc</v>
      </c>
      <c r="F32" s="274" t="str">
        <f>'plan de tir'!K42</f>
        <v>\  /</v>
      </c>
      <c r="G32" s="274"/>
    </row>
    <row r="34" spans="1:7">
      <c r="D34" s="277" t="str">
        <f>D36</f>
        <v>bombe_75mm</v>
      </c>
      <c r="E34" s="277"/>
    </row>
    <row r="35" spans="1:7">
      <c r="D35" s="273"/>
      <c r="E35" s="273"/>
    </row>
    <row r="36" spans="1:7">
      <c r="A36" s="274">
        <f>'plan de tir'!A18</f>
        <v>2</v>
      </c>
      <c r="B36" s="274">
        <f>'plan de tir'!F18</f>
        <v>1</v>
      </c>
      <c r="C36" s="274">
        <f>'plan de tir'!G18</f>
        <v>2</v>
      </c>
      <c r="D36" s="274" t="str">
        <f>'plan de tir'!I18</f>
        <v>bombe_75mm</v>
      </c>
      <c r="E36" s="274" t="str">
        <f>'plan de tir'!J18</f>
        <v>Z/cyl  marron d'air titan</v>
      </c>
      <c r="F36" s="274" t="str">
        <f>'plan de tir'!K18</f>
        <v>\  /</v>
      </c>
      <c r="G36" s="274"/>
    </row>
    <row r="37" spans="1:7">
      <c r="A37" s="274">
        <f>'plan de tir'!A23</f>
        <v>4</v>
      </c>
      <c r="B37" s="274">
        <f>'plan de tir'!F23</f>
        <v>1</v>
      </c>
      <c r="C37" s="274">
        <f>'plan de tir'!G23</f>
        <v>10</v>
      </c>
      <c r="D37" s="274" t="str">
        <f>'plan de tir'!I23</f>
        <v>bombe_75mm</v>
      </c>
      <c r="E37" s="274" t="str">
        <f>'plan de tir'!J23</f>
        <v>color Ass + trainée ( série )</v>
      </c>
      <c r="F37" s="274" t="str">
        <f>'plan de tir'!K23</f>
        <v>TR6</v>
      </c>
      <c r="G37" s="274"/>
    </row>
    <row r="38" spans="1:7">
      <c r="A38" s="274">
        <f>'plan de tir'!A24</f>
        <v>4</v>
      </c>
      <c r="B38" s="274">
        <f>'plan de tir'!F24</f>
        <v>1</v>
      </c>
      <c r="C38" s="274">
        <f>'plan de tir'!G24</f>
        <v>10</v>
      </c>
      <c r="D38" s="274" t="str">
        <f>'plan de tir'!I24</f>
        <v>bombe_75mm</v>
      </c>
      <c r="E38" s="274" t="str">
        <f>'plan de tir'!J24</f>
        <v>color Ass + trainée ( série )</v>
      </c>
      <c r="F38" s="274" t="str">
        <f>'plan de tir'!K24</f>
        <v>TR6</v>
      </c>
      <c r="G38" s="274"/>
    </row>
    <row r="39" spans="1:7">
      <c r="A39" s="274">
        <f>'plan de tir'!A29</f>
        <v>6</v>
      </c>
      <c r="B39" s="274">
        <f>'plan de tir'!F29</f>
        <v>1</v>
      </c>
      <c r="C39" s="274">
        <f>'plan de tir'!G29</f>
        <v>5</v>
      </c>
      <c r="D39" s="274" t="str">
        <f>'plan de tir'!I29</f>
        <v>bombe_75mm</v>
      </c>
      <c r="E39" s="274" t="str">
        <f>'plan de tir'!J29</f>
        <v>Cylindrique Chine coul et détos</v>
      </c>
      <c r="F39" s="274" t="str">
        <f>'plan de tir'!K29</f>
        <v>TR3</v>
      </c>
      <c r="G39" s="274"/>
    </row>
    <row r="40" spans="1:7">
      <c r="A40" s="274">
        <f>'plan de tir'!A33</f>
        <v>8</v>
      </c>
      <c r="B40" s="274">
        <f>'plan de tir'!F33</f>
        <v>1</v>
      </c>
      <c r="C40" s="274">
        <f>'plan de tir'!G33</f>
        <v>5</v>
      </c>
      <c r="D40" s="274" t="str">
        <f>'plan de tir'!I33</f>
        <v>bombe_75mm</v>
      </c>
      <c r="E40" s="274" t="str">
        <f>'plan de tir'!J33</f>
        <v>Cylindrique Chine coul et détos</v>
      </c>
      <c r="F40" s="274" t="str">
        <f>'plan de tir'!K33</f>
        <v>TR2</v>
      </c>
      <c r="G40" s="274"/>
    </row>
    <row r="41" spans="1:7">
      <c r="A41" s="274">
        <f>'plan de tir'!A46</f>
        <v>14</v>
      </c>
      <c r="B41" s="274">
        <f>'plan de tir'!F46</f>
        <v>4</v>
      </c>
      <c r="C41" s="274">
        <f>'plan de tir'!G46</f>
        <v>5</v>
      </c>
      <c r="D41" s="274" t="str">
        <f>'plan de tir'!I46</f>
        <v>bombe_75mm</v>
      </c>
      <c r="E41" s="274" t="str">
        <f>'plan de tir'!J46</f>
        <v>queue de cheval blanc clig</v>
      </c>
      <c r="F41" s="274" t="str">
        <f>'plan de tir'!K46</f>
        <v>TR1</v>
      </c>
      <c r="G41" s="274"/>
    </row>
    <row r="42" spans="1:7">
      <c r="A42" s="274">
        <f>'plan de tir'!A52</f>
        <v>16</v>
      </c>
      <c r="B42" s="274">
        <f>'plan de tir'!F52</f>
        <v>2</v>
      </c>
      <c r="C42" s="274">
        <f>'plan de tir'!G52</f>
        <v>10</v>
      </c>
      <c r="D42" s="274" t="str">
        <f>'plan de tir'!I52</f>
        <v>bombe_75mm</v>
      </c>
      <c r="E42" s="274" t="str">
        <f>'plan de tir'!J52</f>
        <v>color strobe special</v>
      </c>
      <c r="F42" s="274" t="str">
        <f>'plan de tir'!K52</f>
        <v>TR5</v>
      </c>
      <c r="G42" s="274"/>
    </row>
    <row r="43" spans="1:7">
      <c r="A43" s="274">
        <f>'plan de tir'!A62</f>
        <v>20</v>
      </c>
      <c r="B43" s="274">
        <f>'plan de tir'!F62</f>
        <v>2</v>
      </c>
      <c r="C43" s="274">
        <f>'plan de tir'!G62</f>
        <v>9</v>
      </c>
      <c r="D43" s="274" t="str">
        <f>'plan de tir'!I62</f>
        <v>bombe_75mm</v>
      </c>
      <c r="E43" s="274" t="str">
        <f>'plan de tir'!J62</f>
        <v>strobo argent</v>
      </c>
      <c r="F43" s="274" t="str">
        <f>'plan de tir'!K62</f>
        <v>TR3</v>
      </c>
      <c r="G43" s="274"/>
    </row>
    <row r="44" spans="1:7">
      <c r="A44" s="274">
        <f>'plan de tir'!A68</f>
        <v>22</v>
      </c>
      <c r="B44" s="274">
        <f>'plan de tir'!F68</f>
        <v>2</v>
      </c>
      <c r="C44" s="274">
        <f>'plan de tir'!G68</f>
        <v>10</v>
      </c>
      <c r="D44" s="274" t="str">
        <f>'plan de tir'!I68</f>
        <v>bombe_75mm</v>
      </c>
      <c r="E44" s="274" t="str">
        <f>'plan de tir'!J68</f>
        <v>strobo argent</v>
      </c>
      <c r="F44" s="274" t="str">
        <f>'plan de tir'!K68</f>
        <v>TR3</v>
      </c>
      <c r="G44" s="274"/>
    </row>
    <row r="45" spans="1:7">
      <c r="A45" s="274">
        <f>'plan de tir'!A70</f>
        <v>23</v>
      </c>
      <c r="B45" s="274">
        <f>'plan de tir'!F70</f>
        <v>2</v>
      </c>
      <c r="C45" s="274">
        <f>'plan de tir'!G70</f>
        <v>5</v>
      </c>
      <c r="D45" s="274" t="str">
        <f>'plan de tir'!I70</f>
        <v>bombe_75mm</v>
      </c>
      <c r="E45" s="274" t="str">
        <f>'plan de tir'!J70</f>
        <v>strobo argent</v>
      </c>
      <c r="F45" s="274" t="str">
        <f>'plan de tir'!K70</f>
        <v>TR2</v>
      </c>
      <c r="G45" s="274"/>
    </row>
    <row r="46" spans="1:7">
      <c r="A46" s="274">
        <f>'plan de tir'!A75</f>
        <v>25</v>
      </c>
      <c r="B46" s="274">
        <f>'plan de tir'!F75</f>
        <v>2</v>
      </c>
      <c r="C46" s="274">
        <f>'plan de tir'!G75</f>
        <v>5</v>
      </c>
      <c r="D46" s="274" t="str">
        <f>'plan de tir'!I75</f>
        <v>bombe_75mm</v>
      </c>
      <c r="E46" s="274" t="str">
        <f>'plan de tir'!J75</f>
        <v>strobo argent</v>
      </c>
      <c r="F46" s="274" t="str">
        <f>'plan de tir'!K75</f>
        <v>TR1</v>
      </c>
      <c r="G46" s="274"/>
    </row>
    <row r="48" spans="1:7">
      <c r="D48" s="277" t="str">
        <f>D50</f>
        <v>chandelle_30mm</v>
      </c>
      <c r="E48" s="277"/>
    </row>
    <row r="49" spans="1:7">
      <c r="D49" s="273"/>
      <c r="E49" s="273"/>
    </row>
    <row r="50" spans="1:7">
      <c r="A50" s="274">
        <f>'plan de tir'!A58</f>
        <v>18</v>
      </c>
      <c r="B50" s="274">
        <f>'plan de tir'!F58</f>
        <v>2</v>
      </c>
      <c r="C50" s="274">
        <f>'plan de tir'!G58</f>
        <v>3</v>
      </c>
      <c r="D50" s="274" t="str">
        <f>'plan de tir'!I58</f>
        <v>chandelle_30mm</v>
      </c>
      <c r="E50" s="274" t="str">
        <f>'plan de tir'!J58</f>
        <v>Zara bouquet vert clig</v>
      </c>
      <c r="F50" s="274"/>
    </row>
    <row r="51" spans="1:7">
      <c r="A51" s="274">
        <f>'plan de tir'!A65</f>
        <v>21</v>
      </c>
      <c r="B51" s="274">
        <f>'plan de tir'!F65</f>
        <v>2</v>
      </c>
      <c r="C51" s="274">
        <f>'plan de tir'!G65</f>
        <v>3</v>
      </c>
      <c r="D51" s="274" t="str">
        <f>'plan de tir'!I65</f>
        <v>chandelle_30mm</v>
      </c>
      <c r="E51" s="274" t="str">
        <f>'plan de tir'!J65</f>
        <v>Zara bouquet rose clig</v>
      </c>
      <c r="F51" s="274"/>
    </row>
    <row r="53" spans="1:7">
      <c r="D53" s="277" t="str">
        <f>D55</f>
        <v>chandelle_40mm</v>
      </c>
      <c r="E53" s="277"/>
    </row>
    <row r="54" spans="1:7">
      <c r="D54" s="273"/>
      <c r="E54" s="273"/>
    </row>
    <row r="55" spans="1:7">
      <c r="A55" s="274">
        <f>'plan de tir'!A26</f>
        <v>5</v>
      </c>
      <c r="B55" s="274">
        <f>'plan de tir'!F26</f>
        <v>2</v>
      </c>
      <c r="C55" s="274">
        <f>'plan de tir'!G26</f>
        <v>2</v>
      </c>
      <c r="D55" s="274" t="str">
        <f>'plan de tir'!I26</f>
        <v>chandelle_40mm</v>
      </c>
      <c r="E55" s="274" t="str">
        <f>'plan de tir'!J26</f>
        <v>crossettes vertes</v>
      </c>
      <c r="F55" s="274"/>
      <c r="G55" s="274"/>
    </row>
    <row r="56" spans="1:7">
      <c r="A56" s="274">
        <f>'plan de tir'!A31</f>
        <v>7</v>
      </c>
      <c r="B56" s="274">
        <f>'plan de tir'!F31</f>
        <v>1</v>
      </c>
      <c r="C56" s="274">
        <f>'plan de tir'!G31</f>
        <v>4</v>
      </c>
      <c r="D56" s="274" t="str">
        <f>'plan de tir'!I31</f>
        <v>chandelle_40mm</v>
      </c>
      <c r="E56" s="274" t="str">
        <f>'plan de tir'!J31</f>
        <v>crossettes craquelantes</v>
      </c>
      <c r="F56" s="274"/>
      <c r="G56" s="274"/>
    </row>
    <row r="58" spans="1:7">
      <c r="D58" s="277" t="str">
        <f>D60</f>
        <v>chandelle_50mm</v>
      </c>
      <c r="E58" s="277"/>
    </row>
    <row r="59" spans="1:7">
      <c r="D59" s="273"/>
      <c r="E59" s="273"/>
    </row>
    <row r="60" spans="1:7">
      <c r="A60" s="274">
        <f>'plan de tir'!A66</f>
        <v>21</v>
      </c>
      <c r="B60" s="274">
        <f>'plan de tir'!F66</f>
        <v>2</v>
      </c>
      <c r="C60" s="274">
        <f>'plan de tir'!G66</f>
        <v>2</v>
      </c>
      <c r="D60" s="274" t="str">
        <f>'plan de tir'!I66</f>
        <v>chandelle_50mm</v>
      </c>
      <c r="E60" s="274" t="str">
        <f>'plan de tir'!J66</f>
        <v>pôt à feu argent clignotant CH</v>
      </c>
      <c r="F60" s="274"/>
      <c r="G60" s="274"/>
    </row>
    <row r="62" spans="1:7">
      <c r="D62" s="277" t="str">
        <f>D64</f>
        <v>compact_25cps_30mm</v>
      </c>
      <c r="E62" s="277"/>
    </row>
    <row r="63" spans="1:7">
      <c r="D63" s="273"/>
      <c r="E63" s="273"/>
    </row>
    <row r="64" spans="1:7">
      <c r="A64" s="274">
        <f>'plan de tir'!A51</f>
        <v>16</v>
      </c>
      <c r="B64" s="274">
        <f>'plan de tir'!F51</f>
        <v>2</v>
      </c>
      <c r="C64" s="274">
        <f>'plan de tir'!G51</f>
        <v>1</v>
      </c>
      <c r="D64" s="274" t="str">
        <f>'plan de tir'!I51</f>
        <v>compact_25cps_30mm</v>
      </c>
      <c r="E64" s="274" t="str">
        <f>'plan de tir'!J51</f>
        <v>PYROVENTYS volcan et bouquet argent et rouge</v>
      </c>
      <c r="F64" s="274"/>
      <c r="G64" s="274"/>
    </row>
    <row r="66" spans="1:7">
      <c r="D66" s="277" t="str">
        <f>D68</f>
        <v>compact_36cps_30mm</v>
      </c>
      <c r="E66" s="277"/>
    </row>
    <row r="67" spans="1:7">
      <c r="D67" s="273"/>
      <c r="E67" s="273"/>
    </row>
    <row r="68" spans="1:7">
      <c r="A68" s="274">
        <f>'plan de tir'!A22</f>
        <v>4</v>
      </c>
      <c r="B68" s="274">
        <f>'plan de tir'!F22</f>
        <v>2</v>
      </c>
      <c r="C68" s="274">
        <f>'plan de tir'!G22</f>
        <v>1</v>
      </c>
      <c r="D68" s="274" t="str">
        <f>'plan de tir'!I22</f>
        <v>compact_36cps_30mm</v>
      </c>
      <c r="E68" s="274" t="str">
        <f>'plan de tir'!J22</f>
        <v>JCOPACK Rouge vif</v>
      </c>
      <c r="F68" s="274"/>
      <c r="G68" s="274"/>
    </row>
    <row r="69" spans="1:7">
      <c r="A69" s="274">
        <f>'plan de tir'!A28</f>
        <v>6</v>
      </c>
      <c r="B69" s="274">
        <f>'plan de tir'!F28</f>
        <v>2</v>
      </c>
      <c r="C69" s="274">
        <f>'plan de tir'!G28</f>
        <v>1</v>
      </c>
      <c r="D69" s="274" t="str">
        <f>'plan de tir'!I28</f>
        <v>compact_36cps_30mm</v>
      </c>
      <c r="E69" s="274" t="str">
        <f>'plan de tir'!J28</f>
        <v>JCOPACK Croustillant Dahlia et palme craq</v>
      </c>
      <c r="F69" s="274"/>
      <c r="G69" s="274"/>
    </row>
    <row r="70" spans="1:7">
      <c r="A70" s="274">
        <f>'plan de tir'!A73</f>
        <v>24</v>
      </c>
      <c r="B70" s="274">
        <f>'plan de tir'!F73</f>
        <v>2</v>
      </c>
      <c r="C70" s="274">
        <f>'plan de tir'!G73</f>
        <v>1</v>
      </c>
      <c r="D70" s="274" t="str">
        <f>'plan de tir'!I73</f>
        <v>compact_36cps_30mm</v>
      </c>
      <c r="E70" s="274" t="str">
        <f>'plan de tir'!J73</f>
        <v xml:space="preserve">JCOQUICK  bicolore clignotant </v>
      </c>
      <c r="F70" s="274"/>
      <c r="G70" s="274"/>
    </row>
    <row r="72" spans="1:7">
      <c r="D72" s="277" t="str">
        <f>D74</f>
        <v>compact_49cps_30mm</v>
      </c>
      <c r="E72" s="277"/>
    </row>
    <row r="73" spans="1:7">
      <c r="D73" s="273"/>
      <c r="E73" s="273"/>
    </row>
    <row r="74" spans="1:7">
      <c r="A74" s="274">
        <f>'plan de tir'!A20</f>
        <v>3</v>
      </c>
      <c r="B74" s="274">
        <f>'plan de tir'!F20</f>
        <v>1</v>
      </c>
      <c r="C74" s="274">
        <f>'plan de tir'!G20</f>
        <v>1</v>
      </c>
      <c r="D74" s="274" t="str">
        <f>'plan de tir'!I20</f>
        <v>compact_49cps_30mm</v>
      </c>
      <c r="E74" s="274" t="str">
        <f>'plan de tir'!J20</f>
        <v>Pyroventail  finition or ( ola com )</v>
      </c>
      <c r="F74" s="274"/>
      <c r="G74" s="274"/>
    </row>
    <row r="76" spans="1:7">
      <c r="D76" s="277" t="str">
        <f>D78</f>
        <v>pyroshow</v>
      </c>
      <c r="E76" s="277"/>
    </row>
    <row r="77" spans="1:7">
      <c r="D77" s="273"/>
      <c r="E77" s="273"/>
    </row>
    <row r="78" spans="1:7">
      <c r="A78" s="274">
        <f>'plan de tir'!A38</f>
        <v>10</v>
      </c>
      <c r="B78" s="274">
        <f>'plan de tir'!F38</f>
        <v>2</v>
      </c>
      <c r="C78" s="274">
        <f>'plan de tir'!G38</f>
        <v>1</v>
      </c>
      <c r="D78" s="274" t="str">
        <f>'plan de tir'!I38</f>
        <v>pyroshow</v>
      </c>
      <c r="E78" s="274" t="str">
        <f>'plan de tir'!J38</f>
        <v>65 cps 30mm OLA gerbe frisson et bleu</v>
      </c>
      <c r="F78" s="274"/>
      <c r="G78" s="274"/>
    </row>
    <row r="79" spans="1:7">
      <c r="A79" s="274">
        <f>'plan de tir'!A49</f>
        <v>15</v>
      </c>
      <c r="B79" s="274">
        <f>'plan de tir'!F49</f>
        <v>1</v>
      </c>
      <c r="C79" s="274">
        <f>'plan de tir'!G49</f>
        <v>1</v>
      </c>
      <c r="D79" s="274" t="str">
        <f>'plan de tir'!I49</f>
        <v>pyroshow</v>
      </c>
      <c r="E79" s="274" t="str">
        <f>'plan de tir'!J49</f>
        <v>182 cps 19 mm cross violet /citron JW4446</v>
      </c>
      <c r="F79" s="274"/>
      <c r="G79" s="274"/>
    </row>
    <row r="80" spans="1:7">
      <c r="A80" s="274">
        <f>'plan de tir'!A55</f>
        <v>17</v>
      </c>
      <c r="B80" s="274">
        <f>'plan de tir'!F55</f>
        <v>2</v>
      </c>
      <c r="C80" s="274">
        <f>'plan de tir'!G55</f>
        <v>1</v>
      </c>
      <c r="D80" s="274" t="str">
        <f>'plan de tir'!I55</f>
        <v>pyroshow</v>
      </c>
      <c r="E80" s="274" t="str">
        <f>'plan de tir'!J55</f>
        <v>100 cps 30 mm onduline arg craquant</v>
      </c>
      <c r="F80" s="274"/>
      <c r="G80" s="274"/>
    </row>
  </sheetData>
  <sortState ref="A10:G47">
    <sortCondition ref="D11:D47"/>
  </sortState>
  <mergeCells count="14">
    <mergeCell ref="D72:E72"/>
    <mergeCell ref="D76:E76"/>
    <mergeCell ref="D34:E34"/>
    <mergeCell ref="D48:E48"/>
    <mergeCell ref="D53:E53"/>
    <mergeCell ref="D58:E58"/>
    <mergeCell ref="D62:E62"/>
    <mergeCell ref="D66:E66"/>
    <mergeCell ref="D7:E7"/>
    <mergeCell ref="F7:G7"/>
    <mergeCell ref="D9:E9"/>
    <mergeCell ref="D13:E13"/>
    <mergeCell ref="D25:E25"/>
    <mergeCell ref="D30:E30"/>
  </mergeCells>
  <phoneticPr fontId="45" type="noConversion"/>
  <pageMargins left="0.75" right="0.75" top="1" bottom="1" header="0.5" footer="0.5"/>
  <pageSetup paperSize="10" scale="67" orientation="portrait" horizontalDpi="4294967292" verticalDpi="4294967292"/>
  <colBreaks count="1" manualBreakCount="1">
    <brk id="8" max="1048575" man="1"/>
  </col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AZ82"/>
  <sheetViews>
    <sheetView view="pageBreakPreview" topLeftCell="A48" zoomScale="90" zoomScaleNormal="85" zoomScaleSheetLayoutView="90" zoomScalePageLayoutView="85" workbookViewId="0">
      <selection activeCell="C3" sqref="C3:G3"/>
    </sheetView>
  </sheetViews>
  <sheetFormatPr baseColWidth="10" defaultRowHeight="18"/>
  <cols>
    <col min="1" max="1" width="6.5" style="171" customWidth="1"/>
    <col min="2" max="2" width="7.5" style="172" customWidth="1"/>
    <col min="3" max="3" width="2" style="2" customWidth="1"/>
    <col min="4" max="4" width="7.5" style="13" customWidth="1"/>
    <col min="5" max="5" width="2.33203125" style="10" customWidth="1"/>
    <col min="6" max="7" width="7.1640625" style="13" customWidth="1"/>
    <col min="8" max="8" width="2.33203125" style="10" customWidth="1"/>
    <col min="9" max="9" width="22.1640625" style="10" customWidth="1"/>
    <col min="10" max="10" width="50" style="12" customWidth="1"/>
    <col min="11" max="12" width="7.83203125" style="12" customWidth="1"/>
    <col min="13" max="13" width="1.5" style="10" customWidth="1"/>
    <col min="14" max="14" width="9" style="9" customWidth="1"/>
    <col min="15" max="15" width="7" style="9" customWidth="1"/>
    <col min="16" max="16" width="1.5" style="10" customWidth="1"/>
    <col min="17" max="17" width="5.33203125" style="2" customWidth="1"/>
    <col min="18" max="18" width="5.33203125" style="34" customWidth="1"/>
    <col min="19" max="21" width="5.33203125" style="2" customWidth="1"/>
    <col min="22" max="22" width="10.83203125" style="2"/>
    <col min="23" max="27" width="2" style="2" hidden="1" customWidth="1"/>
    <col min="28" max="28" width="7.1640625" style="2" hidden="1" customWidth="1"/>
    <col min="29" max="49" width="7.1640625" style="2" customWidth="1"/>
    <col min="50" max="50" width="8.1640625" style="2" customWidth="1"/>
    <col min="51" max="51" width="8.1640625" style="1" customWidth="1"/>
    <col min="52" max="52" width="22.83203125" style="1" customWidth="1"/>
    <col min="53" max="16384" width="10.83203125" style="1"/>
  </cols>
  <sheetData>
    <row r="1" spans="1:52">
      <c r="N1" s="10"/>
      <c r="O1" s="10"/>
      <c r="Q1" s="4"/>
      <c r="R1" s="43"/>
      <c r="S1" s="4"/>
      <c r="T1" s="4"/>
      <c r="U1" s="4"/>
    </row>
    <row r="2" spans="1:52" ht="8.25" customHeight="1">
      <c r="A2" s="173"/>
      <c r="B2" s="174"/>
      <c r="C2" s="175"/>
      <c r="D2" s="176"/>
      <c r="E2" s="177"/>
      <c r="F2" s="176"/>
      <c r="G2" s="176"/>
      <c r="H2" s="177"/>
      <c r="I2" s="178"/>
      <c r="J2" s="179"/>
      <c r="N2" s="44"/>
      <c r="O2" s="45"/>
      <c r="P2" s="45"/>
      <c r="Q2" s="46"/>
      <c r="R2" s="47"/>
      <c r="S2" s="46"/>
      <c r="T2" s="46"/>
      <c r="U2" s="48"/>
    </row>
    <row r="3" spans="1:52" ht="17">
      <c r="A3" s="244" t="s">
        <v>768</v>
      </c>
      <c r="B3" s="245"/>
      <c r="C3" s="256">
        <f>'plan de tir'!C3:G3</f>
        <v>0</v>
      </c>
      <c r="D3" s="256"/>
      <c r="E3" s="256"/>
      <c r="F3" s="256"/>
      <c r="G3" s="256"/>
      <c r="H3" s="62"/>
      <c r="I3" s="180" t="s">
        <v>771</v>
      </c>
      <c r="J3" s="181">
        <f>'plan de tir'!J3</f>
        <v>0</v>
      </c>
      <c r="N3" s="49"/>
      <c r="O3" s="50"/>
      <c r="P3" s="50"/>
      <c r="Q3" s="51"/>
      <c r="R3" s="52"/>
      <c r="S3" s="51"/>
      <c r="T3" s="51"/>
      <c r="U3" s="53"/>
    </row>
    <row r="4" spans="1:52" ht="8.25" customHeight="1">
      <c r="A4" s="182"/>
      <c r="B4" s="183"/>
      <c r="C4" s="184"/>
      <c r="D4" s="85"/>
      <c r="E4" s="62"/>
      <c r="F4" s="85"/>
      <c r="G4" s="85"/>
      <c r="H4" s="62"/>
      <c r="I4" s="32"/>
      <c r="J4" s="185"/>
      <c r="N4" s="49"/>
      <c r="O4" s="50"/>
      <c r="P4" s="50"/>
      <c r="Q4" s="51"/>
      <c r="R4" s="52"/>
      <c r="S4" s="51"/>
      <c r="T4" s="51"/>
      <c r="U4" s="53"/>
    </row>
    <row r="5" spans="1:52" ht="16.5" customHeight="1">
      <c r="A5" s="186"/>
      <c r="B5" s="187"/>
      <c r="C5" s="4"/>
      <c r="D5" s="80"/>
      <c r="F5" s="80"/>
      <c r="G5" s="80"/>
      <c r="J5" s="185"/>
      <c r="N5" s="49"/>
      <c r="O5" s="188"/>
      <c r="P5" s="50"/>
      <c r="Q5" s="51"/>
      <c r="R5" s="52"/>
      <c r="S5" s="51"/>
      <c r="T5" s="51"/>
      <c r="U5" s="53"/>
    </row>
    <row r="6" spans="1:52" ht="8.25" customHeight="1">
      <c r="A6" s="182"/>
      <c r="B6" s="183"/>
      <c r="C6" s="184"/>
      <c r="D6" s="85"/>
      <c r="E6" s="62"/>
      <c r="F6" s="85"/>
      <c r="G6" s="85"/>
      <c r="H6" s="62"/>
      <c r="I6" s="32"/>
      <c r="J6" s="185"/>
      <c r="N6" s="49"/>
      <c r="O6" s="50"/>
      <c r="P6" s="50"/>
      <c r="Q6" s="51"/>
      <c r="R6" s="52"/>
      <c r="S6" s="51"/>
      <c r="T6" s="51"/>
      <c r="U6" s="53"/>
    </row>
    <row r="7" spans="1:52" ht="17">
      <c r="A7" s="244" t="s">
        <v>769</v>
      </c>
      <c r="B7" s="245"/>
      <c r="C7" s="256">
        <f>'plan de tir'!C7:G7</f>
        <v>0</v>
      </c>
      <c r="D7" s="256"/>
      <c r="E7" s="256"/>
      <c r="F7" s="256"/>
      <c r="G7" s="256"/>
      <c r="H7" s="62"/>
      <c r="I7" s="180" t="s">
        <v>772</v>
      </c>
      <c r="J7" s="181">
        <f>'plan de tir'!J7</f>
        <v>0</v>
      </c>
      <c r="N7" s="49"/>
      <c r="O7" s="50"/>
      <c r="P7" s="50"/>
      <c r="Q7" s="51"/>
      <c r="R7" s="52"/>
      <c r="S7" s="51"/>
      <c r="T7" s="51"/>
      <c r="U7" s="53"/>
    </row>
    <row r="8" spans="1:52" ht="8.25" customHeight="1">
      <c r="A8" s="182"/>
      <c r="B8" s="183"/>
      <c r="C8" s="184"/>
      <c r="D8" s="85"/>
      <c r="E8" s="62"/>
      <c r="F8" s="85"/>
      <c r="G8" s="85"/>
      <c r="H8" s="62"/>
      <c r="I8" s="32"/>
      <c r="J8" s="185"/>
      <c r="N8" s="49"/>
      <c r="O8" s="50"/>
      <c r="P8" s="50"/>
      <c r="Q8" s="51"/>
      <c r="R8" s="52"/>
      <c r="S8" s="51"/>
      <c r="T8" s="51"/>
      <c r="U8" s="53"/>
    </row>
    <row r="9" spans="1:52" ht="16.5" customHeight="1">
      <c r="A9" s="186"/>
      <c r="B9" s="187"/>
      <c r="C9" s="4"/>
      <c r="D9" s="80"/>
      <c r="F9" s="80"/>
      <c r="G9" s="80"/>
      <c r="J9" s="185"/>
      <c r="N9" s="49"/>
      <c r="O9" s="50"/>
      <c r="P9" s="50"/>
      <c r="Q9" s="51"/>
      <c r="R9" s="52"/>
      <c r="S9" s="51"/>
      <c r="T9" s="51"/>
      <c r="U9" s="53"/>
    </row>
    <row r="10" spans="1:52" ht="8.25" customHeight="1">
      <c r="A10" s="182"/>
      <c r="B10" s="183"/>
      <c r="C10" s="184"/>
      <c r="D10" s="85"/>
      <c r="E10" s="62"/>
      <c r="F10" s="85"/>
      <c r="G10" s="85"/>
      <c r="H10" s="62"/>
      <c r="I10" s="32"/>
      <c r="J10" s="185"/>
      <c r="N10" s="49"/>
      <c r="O10" s="50"/>
      <c r="P10" s="50"/>
      <c r="Q10" s="51"/>
      <c r="R10" s="52"/>
      <c r="S10" s="51"/>
      <c r="T10" s="51"/>
      <c r="U10" s="53"/>
    </row>
    <row r="11" spans="1:52" ht="17">
      <c r="A11" s="244" t="s">
        <v>770</v>
      </c>
      <c r="B11" s="245"/>
      <c r="C11" s="257">
        <f>'plan de tir'!C11:G11</f>
        <v>0</v>
      </c>
      <c r="D11" s="256"/>
      <c r="E11" s="256"/>
      <c r="F11" s="256"/>
      <c r="G11" s="256"/>
      <c r="H11" s="62"/>
      <c r="I11" s="180" t="s">
        <v>773</v>
      </c>
      <c r="J11" s="189">
        <f>'plan de tir'!J11</f>
        <v>0</v>
      </c>
      <c r="N11" s="49"/>
      <c r="O11" s="50"/>
      <c r="P11" s="50"/>
      <c r="Q11" s="51"/>
      <c r="R11" s="52"/>
      <c r="S11" s="51"/>
      <c r="T11" s="51"/>
      <c r="U11" s="53"/>
    </row>
    <row r="12" spans="1:52" ht="8.25" customHeight="1">
      <c r="A12" s="190"/>
      <c r="B12" s="191"/>
      <c r="C12" s="192"/>
      <c r="D12" s="193"/>
      <c r="E12" s="194"/>
      <c r="F12" s="193"/>
      <c r="G12" s="193"/>
      <c r="H12" s="194"/>
      <c r="I12" s="195"/>
      <c r="J12" s="196"/>
      <c r="N12" s="54"/>
      <c r="O12" s="55"/>
      <c r="P12" s="55"/>
      <c r="Q12" s="56"/>
      <c r="R12" s="57"/>
      <c r="S12" s="56"/>
      <c r="T12" s="56"/>
      <c r="U12" s="58"/>
    </row>
    <row r="13" spans="1:52" ht="17">
      <c r="A13" s="246"/>
      <c r="B13" s="246"/>
    </row>
    <row r="14" spans="1:52" s="2" customFormat="1" ht="8.25" customHeight="1" thickBot="1">
      <c r="A14" s="197"/>
      <c r="B14" s="198"/>
      <c r="C14" s="63"/>
      <c r="D14" s="17"/>
      <c r="E14" s="62"/>
      <c r="F14" s="17"/>
      <c r="G14" s="17"/>
      <c r="H14" s="62"/>
      <c r="I14" s="32"/>
      <c r="J14" s="199"/>
      <c r="K14" s="199"/>
      <c r="L14" s="199"/>
      <c r="M14" s="32"/>
      <c r="N14" s="8"/>
      <c r="O14" s="8"/>
      <c r="P14" s="32"/>
      <c r="Q14" s="31"/>
      <c r="R14" s="33"/>
      <c r="Z14" s="3" t="str">
        <f t="shared" ref="Z14:Z24" si="0">IF(ISBLANK(I14),"",IF(COUNTIF(I14,"*BOMBE_50MM*"),IF(COUNTIF(K14,"*TR*"),IF(G14&gt;=6,F14*1,0.5*F14),"")))</f>
        <v/>
      </c>
      <c r="AA14" s="4"/>
      <c r="AB14" s="4"/>
      <c r="AD14" s="4"/>
      <c r="AE14" s="4"/>
      <c r="AF14" s="4"/>
      <c r="AG14" s="4"/>
      <c r="AH14" s="4"/>
      <c r="AJ14" s="4"/>
      <c r="AK14" s="4"/>
      <c r="AL14" s="4"/>
      <c r="AM14" s="4"/>
      <c r="AO14" s="4"/>
      <c r="AP14" s="4"/>
      <c r="AQ14" s="4"/>
      <c r="AS14" s="4"/>
      <c r="AT14" s="4"/>
      <c r="AU14" s="4"/>
      <c r="AW14" s="4"/>
      <c r="AY14" s="1"/>
      <c r="AZ14" s="1"/>
    </row>
    <row r="15" spans="1:52" s="2" customFormat="1" ht="17">
      <c r="A15" s="259" t="s">
        <v>655</v>
      </c>
      <c r="B15" s="259"/>
      <c r="C15" s="259"/>
      <c r="D15" s="259"/>
      <c r="E15" s="258" t="s">
        <v>667</v>
      </c>
      <c r="F15" s="258"/>
      <c r="G15" s="258"/>
      <c r="H15" s="62"/>
      <c r="I15" s="10"/>
      <c r="J15" s="260" t="s">
        <v>662</v>
      </c>
      <c r="K15" s="261"/>
      <c r="L15" s="261"/>
      <c r="M15" s="200"/>
      <c r="N15" s="9"/>
      <c r="O15" s="9"/>
      <c r="P15" s="10"/>
      <c r="R15" s="34"/>
      <c r="Z15" s="3" t="str">
        <f t="shared" si="0"/>
        <v/>
      </c>
      <c r="AA15" s="4"/>
      <c r="AB15" s="4"/>
      <c r="AD15" s="4"/>
      <c r="AE15" s="4"/>
      <c r="AF15" s="4"/>
      <c r="AG15" s="4"/>
      <c r="AH15" s="4"/>
      <c r="AJ15" s="4"/>
      <c r="AK15" s="4"/>
      <c r="AL15" s="4"/>
      <c r="AM15" s="4"/>
      <c r="AO15" s="4"/>
      <c r="AP15" s="4"/>
      <c r="AQ15" s="4"/>
      <c r="AS15" s="4"/>
      <c r="AT15" s="4"/>
      <c r="AU15" s="4"/>
      <c r="AW15" s="4"/>
      <c r="AY15" s="1"/>
      <c r="AZ15" s="1"/>
    </row>
    <row r="16" spans="1:52" s="2" customFormat="1" ht="9" customHeight="1">
      <c r="A16" s="245"/>
      <c r="B16" s="245"/>
      <c r="C16" s="262"/>
      <c r="D16" s="262"/>
      <c r="E16" s="262"/>
      <c r="F16" s="262"/>
      <c r="G16" s="262"/>
      <c r="H16" s="62"/>
      <c r="I16" s="10"/>
      <c r="J16" s="68"/>
      <c r="K16" s="14"/>
      <c r="L16" s="14"/>
      <c r="M16" s="201"/>
      <c r="N16" s="9"/>
      <c r="O16" s="9"/>
      <c r="P16" s="10"/>
      <c r="R16" s="34"/>
      <c r="Z16" s="3" t="str">
        <f t="shared" si="0"/>
        <v/>
      </c>
      <c r="AA16" s="4"/>
      <c r="AB16" s="4"/>
      <c r="AD16" s="4"/>
      <c r="AE16" s="4"/>
      <c r="AF16" s="4"/>
      <c r="AG16" s="4"/>
      <c r="AH16" s="4"/>
      <c r="AJ16" s="4"/>
      <c r="AK16" s="4"/>
      <c r="AL16" s="4"/>
      <c r="AM16" s="4"/>
      <c r="AO16" s="4"/>
      <c r="AP16" s="4"/>
      <c r="AQ16" s="4"/>
      <c r="AS16" s="4"/>
      <c r="AT16" s="4"/>
      <c r="AU16" s="4"/>
      <c r="AW16" s="4"/>
      <c r="AY16" s="1"/>
      <c r="AZ16" s="1"/>
    </row>
    <row r="17" spans="1:52" s="2" customFormat="1" ht="17.25" customHeight="1">
      <c r="A17" s="259" t="s">
        <v>657</v>
      </c>
      <c r="B17" s="259"/>
      <c r="C17" s="259"/>
      <c r="D17" s="259"/>
      <c r="E17" s="263" t="e">
        <f>IF(ISBLANK(E15),"",IF(COUNTIF(E15,"*trad*"),SUM('plan de tir'!#REF!),IF(COUNTIF(E15,"*V40*"),SUM('plan de tir'!#REF!),SUM('plan de tir'!#REF!))))</f>
        <v>#REF!</v>
      </c>
      <c r="F17" s="263"/>
      <c r="G17" s="91" t="s">
        <v>658</v>
      </c>
      <c r="H17" s="62"/>
      <c r="I17" s="10"/>
      <c r="J17" s="70" t="s">
        <v>67</v>
      </c>
      <c r="K17" s="14"/>
      <c r="L17" s="41" t="e">
        <f>SUMIF('plan de tir'!I$16:I$770,J17,'plan de tir'!#REF!)</f>
        <v>#REF!</v>
      </c>
      <c r="M17" s="201"/>
      <c r="N17" s="9"/>
      <c r="O17" s="9"/>
      <c r="P17" s="10"/>
      <c r="R17" s="34"/>
      <c r="Z17" s="3" t="str">
        <f t="shared" si="0"/>
        <v/>
      </c>
      <c r="AA17" s="4"/>
      <c r="AB17" s="4"/>
      <c r="AD17" s="4"/>
      <c r="AE17" s="4"/>
      <c r="AF17" s="4"/>
      <c r="AG17" s="4"/>
      <c r="AH17" s="4"/>
      <c r="AJ17" s="4"/>
      <c r="AK17" s="4"/>
      <c r="AL17" s="4"/>
      <c r="AM17" s="4"/>
      <c r="AO17" s="4"/>
      <c r="AP17" s="4"/>
      <c r="AQ17" s="4"/>
      <c r="AS17" s="4"/>
      <c r="AT17" s="4"/>
      <c r="AU17" s="4"/>
      <c r="AW17" s="4"/>
      <c r="AY17" s="1"/>
      <c r="AZ17" s="1"/>
    </row>
    <row r="18" spans="1:52" s="2" customFormat="1" ht="17.25" customHeight="1">
      <c r="A18" s="259" t="s">
        <v>656</v>
      </c>
      <c r="B18" s="259"/>
      <c r="C18" s="259"/>
      <c r="D18" s="259"/>
      <c r="E18" s="264" t="e">
        <f>IF(ISBLANK(E17),"",ROUNDUP((E17/250),0))</f>
        <v>#REF!</v>
      </c>
      <c r="F18" s="264"/>
      <c r="G18" s="92"/>
      <c r="H18" s="62"/>
      <c r="I18" s="10"/>
      <c r="J18" s="70" t="s">
        <v>64</v>
      </c>
      <c r="K18" s="14"/>
      <c r="L18" s="41" t="e">
        <f>SUMIF('plan de tir'!I$16:I$770,J18,'plan de tir'!#REF!)</f>
        <v>#REF!</v>
      </c>
      <c r="M18" s="201"/>
      <c r="N18" s="9"/>
      <c r="O18" s="9"/>
      <c r="P18" s="10"/>
      <c r="R18" s="34"/>
      <c r="Z18" s="3" t="str">
        <f>IF(ISBLANK(I18),"",IF(COUNTIF(I18,"*BOMBE_50MM*"),IF(COUNTIF(K18,"*TR*"),IF(E18&gt;=6,F18*1,0.5*F18),"")))</f>
        <v/>
      </c>
      <c r="AA18" s="4"/>
      <c r="AB18" s="4"/>
      <c r="AD18" s="4"/>
      <c r="AE18" s="4"/>
      <c r="AF18" s="4"/>
      <c r="AG18" s="4"/>
      <c r="AH18" s="4"/>
      <c r="AJ18" s="4"/>
      <c r="AK18" s="4"/>
      <c r="AL18" s="4"/>
      <c r="AM18" s="4"/>
      <c r="AO18" s="4"/>
      <c r="AP18" s="4"/>
      <c r="AQ18" s="4"/>
      <c r="AS18" s="4"/>
      <c r="AT18" s="4"/>
      <c r="AU18" s="4"/>
      <c r="AW18" s="4"/>
      <c r="AY18" s="1"/>
      <c r="AZ18" s="1"/>
    </row>
    <row r="19" spans="1:52" s="2" customFormat="1" ht="17.25" customHeight="1">
      <c r="A19" s="202"/>
      <c r="B19" s="183"/>
      <c r="C19" s="184"/>
      <c r="D19" s="85"/>
      <c r="E19" s="62"/>
      <c r="F19" s="85"/>
      <c r="G19" s="85"/>
      <c r="H19" s="62"/>
      <c r="I19" s="10"/>
      <c r="J19" s="70" t="s">
        <v>68</v>
      </c>
      <c r="K19" s="14"/>
      <c r="L19" s="41" t="e">
        <f>SUMIF('plan de tir'!I$16:I$770,J19,'plan de tir'!#REF!)</f>
        <v>#REF!</v>
      </c>
      <c r="M19" s="201"/>
      <c r="N19" s="9"/>
      <c r="O19" s="9"/>
      <c r="P19" s="10"/>
      <c r="R19" s="34"/>
      <c r="Z19" s="3" t="str">
        <f t="shared" si="0"/>
        <v/>
      </c>
      <c r="AA19" s="4"/>
      <c r="AB19" s="4"/>
      <c r="AD19" s="4"/>
      <c r="AE19" s="4"/>
      <c r="AF19" s="4"/>
      <c r="AG19" s="4"/>
      <c r="AH19" s="4"/>
      <c r="AJ19" s="4"/>
      <c r="AK19" s="4"/>
      <c r="AL19" s="4"/>
      <c r="AM19" s="4"/>
      <c r="AO19" s="4"/>
      <c r="AP19" s="4"/>
      <c r="AQ19" s="4"/>
      <c r="AS19" s="4"/>
      <c r="AT19" s="4"/>
      <c r="AU19" s="4"/>
      <c r="AW19" s="4"/>
      <c r="AY19" s="1"/>
      <c r="AZ19" s="1"/>
    </row>
    <row r="20" spans="1:52" s="2" customFormat="1" ht="17.25" customHeight="1">
      <c r="A20" s="265"/>
      <c r="B20" s="265"/>
      <c r="C20" s="256"/>
      <c r="D20" s="256"/>
      <c r="E20" s="256"/>
      <c r="F20" s="256"/>
      <c r="G20" s="256"/>
      <c r="H20" s="32"/>
      <c r="I20" s="10"/>
      <c r="J20" s="70" t="s">
        <v>69</v>
      </c>
      <c r="K20" s="14"/>
      <c r="L20" s="41" t="e">
        <f>SUMIF('plan de tir'!I$16:I$770,J20,'plan de tir'!#REF!)</f>
        <v>#REF!</v>
      </c>
      <c r="M20" s="201"/>
      <c r="N20" s="9"/>
      <c r="O20" s="9"/>
      <c r="P20" s="10"/>
      <c r="R20" s="34"/>
      <c r="Z20" s="3" t="str">
        <f t="shared" si="0"/>
        <v/>
      </c>
      <c r="AA20" s="4"/>
      <c r="AB20" s="4"/>
      <c r="AD20" s="4"/>
      <c r="AE20" s="4"/>
      <c r="AF20" s="4"/>
      <c r="AG20" s="4"/>
      <c r="AH20" s="4"/>
      <c r="AJ20" s="4"/>
      <c r="AK20" s="4"/>
      <c r="AL20" s="4"/>
      <c r="AM20" s="4"/>
      <c r="AO20" s="4"/>
      <c r="AP20" s="4"/>
      <c r="AQ20" s="4"/>
      <c r="AS20" s="4"/>
      <c r="AT20" s="4"/>
      <c r="AU20" s="4"/>
      <c r="AW20" s="4"/>
      <c r="AY20" s="1"/>
      <c r="AZ20" s="1"/>
    </row>
    <row r="21" spans="1:52" s="2" customFormat="1" ht="17.25" customHeight="1">
      <c r="A21" s="203"/>
      <c r="B21" s="204"/>
      <c r="C21" s="205"/>
      <c r="D21" s="206"/>
      <c r="E21" s="32"/>
      <c r="F21" s="206"/>
      <c r="G21" s="206"/>
      <c r="H21" s="32"/>
      <c r="I21" s="10"/>
      <c r="J21" s="70" t="s">
        <v>70</v>
      </c>
      <c r="K21" s="14"/>
      <c r="L21" s="41" t="e">
        <f>SUMIF('plan de tir'!I$16:I$770,J21,'plan de tir'!#REF!)</f>
        <v>#REF!</v>
      </c>
      <c r="M21" s="201"/>
      <c r="N21" s="9"/>
      <c r="O21" s="9"/>
      <c r="P21" s="10"/>
      <c r="R21" s="34"/>
      <c r="Z21" s="3" t="str">
        <f t="shared" si="0"/>
        <v/>
      </c>
      <c r="AA21" s="4"/>
      <c r="AB21" s="4"/>
      <c r="AD21" s="4"/>
      <c r="AE21" s="4"/>
      <c r="AF21" s="4"/>
      <c r="AG21" s="4"/>
      <c r="AH21" s="4"/>
      <c r="AJ21" s="4"/>
      <c r="AK21" s="4"/>
      <c r="AL21" s="4"/>
      <c r="AM21" s="4"/>
      <c r="AO21" s="4"/>
      <c r="AP21" s="4"/>
      <c r="AQ21" s="4"/>
      <c r="AS21" s="4"/>
      <c r="AT21" s="4"/>
      <c r="AU21" s="4"/>
      <c r="AW21" s="4"/>
      <c r="AY21" s="1"/>
      <c r="AZ21" s="1"/>
    </row>
    <row r="22" spans="1:52" ht="17.25" customHeight="1">
      <c r="A22" s="203"/>
      <c r="B22" s="204"/>
      <c r="C22" s="205"/>
      <c r="D22" s="206"/>
      <c r="E22" s="32"/>
      <c r="F22" s="206"/>
      <c r="G22" s="206"/>
      <c r="H22" s="32"/>
      <c r="J22" s="70" t="s">
        <v>85</v>
      </c>
      <c r="K22" s="14"/>
      <c r="L22" s="41" t="e">
        <f>SUMIF('plan de tir'!I$16:I$770,J22,'plan de tir'!#REF!)</f>
        <v>#REF!</v>
      </c>
      <c r="M22" s="201"/>
      <c r="Z22" s="3" t="str">
        <f t="shared" si="0"/>
        <v/>
      </c>
      <c r="AA22" s="4"/>
      <c r="AB22" s="4"/>
      <c r="AD22" s="4"/>
      <c r="AE22" s="4"/>
      <c r="AF22" s="4"/>
      <c r="AG22" s="4"/>
      <c r="AH22" s="4"/>
      <c r="AJ22" s="4"/>
      <c r="AK22" s="4"/>
      <c r="AL22" s="4"/>
      <c r="AM22" s="4"/>
      <c r="AO22" s="4"/>
      <c r="AP22" s="4"/>
      <c r="AQ22" s="4"/>
      <c r="AS22" s="4"/>
      <c r="AT22" s="4"/>
      <c r="AU22" s="4"/>
      <c r="AW22" s="4"/>
    </row>
    <row r="23" spans="1:52" ht="17.25" customHeight="1">
      <c r="A23" s="203"/>
      <c r="B23" s="204"/>
      <c r="C23" s="205"/>
      <c r="D23" s="206"/>
      <c r="E23" s="32"/>
      <c r="F23" s="206"/>
      <c r="G23" s="206"/>
      <c r="H23" s="32"/>
      <c r="J23" s="71"/>
      <c r="K23" s="14"/>
      <c r="L23" s="14"/>
      <c r="M23" s="201"/>
      <c r="Z23" s="3" t="str">
        <f t="shared" si="0"/>
        <v/>
      </c>
      <c r="AA23" s="4"/>
      <c r="AB23" s="4"/>
      <c r="AD23" s="4"/>
      <c r="AE23" s="4"/>
      <c r="AF23" s="4"/>
      <c r="AG23" s="4"/>
      <c r="AH23" s="4"/>
      <c r="AJ23" s="4"/>
      <c r="AK23" s="4"/>
      <c r="AL23" s="4"/>
      <c r="AM23" s="4"/>
      <c r="AO23" s="4"/>
      <c r="AP23" s="4"/>
      <c r="AQ23" s="4"/>
      <c r="AS23" s="4"/>
      <c r="AT23" s="4"/>
      <c r="AU23" s="4"/>
      <c r="AW23" s="4"/>
    </row>
    <row r="24" spans="1:52" ht="17.25" customHeight="1">
      <c r="A24" s="265"/>
      <c r="B24" s="265"/>
      <c r="C24" s="257"/>
      <c r="D24" s="256"/>
      <c r="E24" s="256"/>
      <c r="F24" s="256"/>
      <c r="G24" s="256"/>
      <c r="H24" s="32"/>
      <c r="J24" s="70" t="s">
        <v>89</v>
      </c>
      <c r="K24" s="14"/>
      <c r="L24" s="41" t="e">
        <f>SUMIF('plan de tir'!I$16:I$770,J24,'plan de tir'!#REF!)</f>
        <v>#REF!</v>
      </c>
      <c r="M24" s="201"/>
      <c r="Z24" s="3" t="str">
        <f t="shared" si="0"/>
        <v/>
      </c>
      <c r="AA24" s="4"/>
      <c r="AB24" s="4"/>
      <c r="AD24" s="4"/>
      <c r="AE24" s="4"/>
      <c r="AF24" s="4"/>
      <c r="AG24" s="4"/>
      <c r="AH24" s="4"/>
      <c r="AJ24" s="4"/>
      <c r="AK24" s="4"/>
      <c r="AL24" s="4"/>
      <c r="AM24" s="4"/>
      <c r="AO24" s="4"/>
      <c r="AP24" s="4"/>
      <c r="AQ24" s="4"/>
      <c r="AS24" s="4"/>
      <c r="AT24" s="4"/>
      <c r="AU24" s="4"/>
      <c r="AW24" s="4"/>
    </row>
    <row r="25" spans="1:52" ht="17.25" customHeight="1">
      <c r="A25" s="203"/>
      <c r="B25" s="204"/>
      <c r="C25" s="205"/>
      <c r="D25" s="206"/>
      <c r="E25" s="32"/>
      <c r="F25" s="206"/>
      <c r="G25" s="206"/>
      <c r="H25" s="32"/>
      <c r="J25" s="70" t="s">
        <v>139</v>
      </c>
      <c r="K25" s="14"/>
      <c r="L25" s="41" t="e">
        <f>SUMIF('plan de tir'!I$16:I$770,J25,'plan de tir'!#REF!)</f>
        <v>#REF!</v>
      </c>
      <c r="M25" s="201"/>
      <c r="Z25" s="3"/>
      <c r="AA25" s="4"/>
      <c r="AB25" s="4"/>
      <c r="AD25" s="4"/>
      <c r="AE25" s="4"/>
      <c r="AF25" s="4"/>
      <c r="AG25" s="4"/>
      <c r="AH25" s="4"/>
      <c r="AJ25" s="4"/>
      <c r="AK25" s="4"/>
      <c r="AL25" s="4"/>
      <c r="AM25" s="4"/>
      <c r="AO25" s="4"/>
      <c r="AP25" s="4"/>
      <c r="AQ25" s="4"/>
      <c r="AS25" s="4"/>
      <c r="AT25" s="4"/>
      <c r="AU25" s="4"/>
      <c r="AW25" s="4"/>
    </row>
    <row r="26" spans="1:52" ht="17.25" customHeight="1">
      <c r="J26" s="70" t="s">
        <v>83</v>
      </c>
      <c r="K26" s="14"/>
      <c r="L26" s="41" t="e">
        <f>SUMIF('plan de tir'!I$16:I$770,J26,'plan de tir'!#REF!)</f>
        <v>#REF!</v>
      </c>
      <c r="M26" s="201"/>
      <c r="Z26" s="3" t="str">
        <f t="shared" ref="Z26:Z54" si="1">IF(ISBLANK(I26),"",IF(COUNTIF(I26,"*BOMBE_50MM*"),IF(COUNTIF(K26,"*TR*"),IF(G26&gt;=6,F26*1,0.5*F26),"")))</f>
        <v/>
      </c>
      <c r="AA26" s="4"/>
      <c r="AB26" s="4"/>
      <c r="AD26" s="4"/>
      <c r="AE26" s="4"/>
      <c r="AF26" s="4"/>
      <c r="AG26" s="4"/>
      <c r="AH26" s="4"/>
      <c r="AJ26" s="4"/>
      <c r="AK26" s="4"/>
      <c r="AL26" s="4"/>
      <c r="AM26" s="4"/>
      <c r="AO26" s="4"/>
      <c r="AP26" s="4"/>
      <c r="AQ26" s="4"/>
      <c r="AS26" s="4"/>
      <c r="AT26" s="4"/>
      <c r="AU26" s="4"/>
      <c r="AW26" s="4"/>
    </row>
    <row r="27" spans="1:52" ht="17.25" customHeight="1">
      <c r="J27" s="70" t="s">
        <v>87</v>
      </c>
      <c r="K27" s="14"/>
      <c r="L27" s="41" t="e">
        <f>SUMIF('plan de tir'!I$16:I$770,J27,'plan de tir'!#REF!)</f>
        <v>#REF!</v>
      </c>
      <c r="M27" s="201"/>
      <c r="Z27" s="3" t="str">
        <f t="shared" si="1"/>
        <v/>
      </c>
      <c r="AA27" s="4"/>
      <c r="AB27" s="4"/>
      <c r="AD27" s="4"/>
      <c r="AE27" s="4"/>
      <c r="AF27" s="4"/>
      <c r="AG27" s="4"/>
      <c r="AH27" s="4"/>
      <c r="AJ27" s="4"/>
      <c r="AK27" s="4"/>
      <c r="AL27" s="4"/>
      <c r="AM27" s="4"/>
      <c r="AO27" s="4"/>
      <c r="AP27" s="4"/>
      <c r="AQ27" s="4"/>
      <c r="AS27" s="4"/>
      <c r="AT27" s="4"/>
      <c r="AU27" s="4"/>
      <c r="AW27" s="4"/>
    </row>
    <row r="28" spans="1:52" ht="17.25" customHeight="1">
      <c r="J28" s="70" t="s">
        <v>84</v>
      </c>
      <c r="K28" s="14"/>
      <c r="L28" s="41" t="e">
        <f>SUMIF('plan de tir'!I$16:I$770,J28,'plan de tir'!#REF!)</f>
        <v>#REF!</v>
      </c>
      <c r="M28" s="201"/>
      <c r="Z28" s="3" t="str">
        <f t="shared" si="1"/>
        <v/>
      </c>
      <c r="AA28" s="4"/>
      <c r="AB28" s="4"/>
      <c r="AD28" s="4"/>
      <c r="AE28" s="4"/>
      <c r="AF28" s="4"/>
      <c r="AG28" s="4"/>
      <c r="AH28" s="4"/>
      <c r="AJ28" s="4"/>
      <c r="AK28" s="4"/>
      <c r="AL28" s="4"/>
      <c r="AM28" s="4"/>
      <c r="AO28" s="4"/>
      <c r="AP28" s="4"/>
      <c r="AQ28" s="4"/>
      <c r="AS28" s="4"/>
      <c r="AT28" s="4"/>
      <c r="AU28" s="4"/>
      <c r="AW28" s="4"/>
    </row>
    <row r="29" spans="1:52" ht="17.25" customHeight="1">
      <c r="J29" s="70" t="s">
        <v>153</v>
      </c>
      <c r="K29" s="14"/>
      <c r="L29" s="41" t="e">
        <f>SUMIF('plan de tir'!I$16:I$770,J29,'plan de tir'!#REF!)</f>
        <v>#REF!</v>
      </c>
      <c r="M29" s="201"/>
      <c r="Z29" s="3" t="str">
        <f t="shared" si="1"/>
        <v/>
      </c>
      <c r="AA29" s="4"/>
      <c r="AB29" s="4"/>
      <c r="AD29" s="4"/>
      <c r="AE29" s="4"/>
      <c r="AF29" s="4"/>
      <c r="AG29" s="4"/>
      <c r="AH29" s="4"/>
      <c r="AJ29" s="4"/>
      <c r="AK29" s="4"/>
      <c r="AL29" s="4"/>
      <c r="AM29" s="4"/>
      <c r="AO29" s="4"/>
      <c r="AP29" s="4"/>
      <c r="AQ29" s="4"/>
      <c r="AS29" s="4"/>
      <c r="AT29" s="4"/>
      <c r="AU29" s="4"/>
      <c r="AW29" s="4"/>
    </row>
    <row r="30" spans="1:52" s="35" customFormat="1" ht="17.25" customHeight="1">
      <c r="A30" s="207"/>
      <c r="B30" s="208"/>
      <c r="C30" s="38"/>
      <c r="D30" s="209"/>
      <c r="E30" s="37"/>
      <c r="F30" s="209"/>
      <c r="G30" s="209"/>
      <c r="H30" s="37"/>
      <c r="I30" s="37"/>
      <c r="J30" s="70" t="s">
        <v>88</v>
      </c>
      <c r="K30" s="72"/>
      <c r="L30" s="41" t="e">
        <f>SUMIF('plan de tir'!I$16:I$770,J30,'plan de tir'!#REF!)</f>
        <v>#REF!</v>
      </c>
      <c r="M30" s="210"/>
      <c r="N30" s="36"/>
      <c r="O30" s="36"/>
      <c r="P30" s="37"/>
      <c r="Q30" s="38"/>
      <c r="R30" s="39"/>
      <c r="S30" s="38"/>
      <c r="T30" s="38"/>
      <c r="U30" s="38"/>
      <c r="V30" s="38"/>
      <c r="W30" s="38"/>
      <c r="X30" s="38"/>
      <c r="Y30" s="38"/>
      <c r="Z30" s="40" t="str">
        <f t="shared" si="1"/>
        <v/>
      </c>
      <c r="AA30" s="40"/>
      <c r="AB30" s="40"/>
      <c r="AC30" s="38"/>
      <c r="AD30" s="40"/>
      <c r="AE30" s="40"/>
      <c r="AF30" s="40"/>
      <c r="AG30" s="40"/>
      <c r="AH30" s="40"/>
      <c r="AI30" s="38"/>
      <c r="AJ30" s="40"/>
      <c r="AK30" s="40"/>
      <c r="AL30" s="40"/>
      <c r="AM30" s="40"/>
      <c r="AN30" s="38"/>
      <c r="AO30" s="40"/>
      <c r="AP30" s="40"/>
      <c r="AQ30" s="40"/>
      <c r="AR30" s="38"/>
      <c r="AS30" s="40"/>
      <c r="AT30" s="40"/>
      <c r="AU30" s="40"/>
      <c r="AV30" s="38"/>
      <c r="AW30" s="40"/>
      <c r="AX30" s="38"/>
    </row>
    <row r="31" spans="1:52" ht="17.25" customHeight="1">
      <c r="J31" s="71"/>
      <c r="K31" s="14"/>
      <c r="L31" s="14"/>
      <c r="M31" s="201"/>
      <c r="Z31" s="3" t="str">
        <f t="shared" si="1"/>
        <v/>
      </c>
      <c r="AA31" s="4"/>
      <c r="AB31" s="4"/>
      <c r="AD31" s="4"/>
      <c r="AE31" s="4"/>
      <c r="AF31" s="4"/>
      <c r="AG31" s="4"/>
      <c r="AH31" s="4"/>
      <c r="AJ31" s="4"/>
      <c r="AK31" s="4"/>
      <c r="AL31" s="4"/>
      <c r="AM31" s="4"/>
      <c r="AO31" s="4"/>
      <c r="AP31" s="4"/>
      <c r="AQ31" s="4"/>
      <c r="AS31" s="4"/>
      <c r="AT31" s="4"/>
      <c r="AU31" s="4"/>
      <c r="AW31" s="4"/>
    </row>
    <row r="32" spans="1:52" ht="17.25" customHeight="1">
      <c r="J32" s="70" t="s">
        <v>164</v>
      </c>
      <c r="K32" s="14"/>
      <c r="L32" s="41" t="e">
        <f>SUMIF('plan de tir'!I$16:I$770,J32,'plan de tir'!#REF!)</f>
        <v>#REF!</v>
      </c>
      <c r="M32" s="201"/>
      <c r="Z32" s="3" t="str">
        <f t="shared" si="1"/>
        <v/>
      </c>
      <c r="AA32" s="4"/>
      <c r="AB32" s="4"/>
      <c r="AD32" s="4"/>
      <c r="AE32" s="4"/>
      <c r="AF32" s="4"/>
      <c r="AG32" s="4"/>
      <c r="AH32" s="4"/>
      <c r="AJ32" s="4"/>
      <c r="AK32" s="4"/>
      <c r="AL32" s="4"/>
      <c r="AM32" s="4"/>
      <c r="AO32" s="4"/>
      <c r="AP32" s="4"/>
      <c r="AQ32" s="4"/>
      <c r="AS32" s="4"/>
      <c r="AT32" s="4"/>
      <c r="AU32" s="4"/>
      <c r="AW32" s="4"/>
    </row>
    <row r="33" spans="1:52" ht="17.25" customHeight="1">
      <c r="J33" s="70" t="s">
        <v>165</v>
      </c>
      <c r="K33" s="14"/>
      <c r="L33" s="41" t="e">
        <f>SUMIF('plan de tir'!I$16:I$770,J33,'plan de tir'!#REF!)</f>
        <v>#REF!</v>
      </c>
      <c r="M33" s="201"/>
      <c r="Z33" s="3" t="str">
        <f t="shared" si="1"/>
        <v/>
      </c>
      <c r="AA33" s="4"/>
      <c r="AB33" s="4"/>
      <c r="AD33" s="4"/>
      <c r="AE33" s="4"/>
      <c r="AF33" s="4"/>
      <c r="AG33" s="4"/>
      <c r="AH33" s="4"/>
      <c r="AJ33" s="4"/>
      <c r="AK33" s="4"/>
      <c r="AL33" s="4"/>
      <c r="AM33" s="4"/>
      <c r="AO33" s="4"/>
      <c r="AP33" s="4"/>
      <c r="AQ33" s="4"/>
      <c r="AS33" s="4"/>
      <c r="AT33" s="4"/>
      <c r="AU33" s="4"/>
      <c r="AW33" s="4"/>
    </row>
    <row r="34" spans="1:52" ht="17.25" customHeight="1">
      <c r="J34" s="70" t="s">
        <v>28</v>
      </c>
      <c r="K34" s="14"/>
      <c r="L34" s="41" t="e">
        <f>SUMIF('plan de tir'!I$16:I$770,J34,'plan de tir'!#REF!)</f>
        <v>#REF!</v>
      </c>
      <c r="M34" s="201"/>
      <c r="Z34" s="3" t="str">
        <f t="shared" si="1"/>
        <v/>
      </c>
      <c r="AA34" s="4"/>
      <c r="AB34" s="4"/>
      <c r="AD34" s="4"/>
      <c r="AE34" s="4"/>
      <c r="AF34" s="4"/>
      <c r="AG34" s="4"/>
      <c r="AH34" s="4"/>
      <c r="AJ34" s="4"/>
      <c r="AK34" s="4"/>
      <c r="AL34" s="4"/>
      <c r="AM34" s="4"/>
      <c r="AO34" s="4"/>
      <c r="AP34" s="4"/>
      <c r="AQ34" s="4"/>
      <c r="AS34" s="4"/>
      <c r="AT34" s="4"/>
      <c r="AU34" s="4"/>
      <c r="AW34" s="4"/>
    </row>
    <row r="35" spans="1:52" ht="17.25" customHeight="1">
      <c r="J35" s="70" t="s">
        <v>166</v>
      </c>
      <c r="K35" s="14"/>
      <c r="L35" s="41" t="e">
        <f>SUMIF('plan de tir'!I$16:I$770,J35,'plan de tir'!#REF!)</f>
        <v>#REF!</v>
      </c>
      <c r="M35" s="201"/>
      <c r="Z35" s="3" t="str">
        <f t="shared" si="1"/>
        <v/>
      </c>
      <c r="AA35" s="4"/>
      <c r="AB35" s="4"/>
      <c r="AD35" s="4"/>
      <c r="AE35" s="4"/>
      <c r="AF35" s="4"/>
      <c r="AG35" s="4"/>
      <c r="AH35" s="4"/>
      <c r="AJ35" s="4"/>
      <c r="AK35" s="4"/>
      <c r="AL35" s="4"/>
      <c r="AM35" s="4"/>
      <c r="AO35" s="4"/>
      <c r="AP35" s="4"/>
      <c r="AQ35" s="4"/>
      <c r="AS35" s="4"/>
      <c r="AT35" s="4"/>
      <c r="AU35" s="4"/>
      <c r="AW35" s="4"/>
    </row>
    <row r="36" spans="1:52" ht="17.25" customHeight="1">
      <c r="J36" s="70" t="s">
        <v>167</v>
      </c>
      <c r="K36" s="14"/>
      <c r="L36" s="41" t="e">
        <f>SUMIF('plan de tir'!I$16:I$770,J36,'plan de tir'!#REF!)</f>
        <v>#REF!</v>
      </c>
      <c r="M36" s="201"/>
      <c r="Z36" s="3" t="str">
        <f t="shared" si="1"/>
        <v/>
      </c>
      <c r="AA36" s="4"/>
      <c r="AB36" s="4"/>
      <c r="AD36" s="4"/>
      <c r="AE36" s="4"/>
      <c r="AF36" s="4"/>
      <c r="AG36" s="4"/>
      <c r="AH36" s="4"/>
      <c r="AJ36" s="4"/>
      <c r="AK36" s="4"/>
      <c r="AL36" s="4"/>
      <c r="AM36" s="4"/>
      <c r="AO36" s="4"/>
      <c r="AP36" s="4"/>
      <c r="AQ36" s="4"/>
      <c r="AS36" s="4"/>
      <c r="AT36" s="4"/>
      <c r="AU36" s="4"/>
      <c r="AW36" s="4"/>
    </row>
    <row r="37" spans="1:52" ht="17.25" customHeight="1">
      <c r="J37" s="70" t="s">
        <v>156</v>
      </c>
      <c r="K37" s="14"/>
      <c r="L37" s="41" t="e">
        <f>SUMIF('plan de tir'!I$16:I$770,J37,'plan de tir'!#REF!)</f>
        <v>#REF!</v>
      </c>
      <c r="M37" s="201"/>
      <c r="Z37" s="3" t="str">
        <f t="shared" si="1"/>
        <v/>
      </c>
      <c r="AA37" s="4"/>
      <c r="AB37" s="4"/>
      <c r="AD37" s="4"/>
      <c r="AE37" s="4"/>
      <c r="AF37" s="4"/>
      <c r="AG37" s="4"/>
      <c r="AH37" s="4"/>
      <c r="AJ37" s="4"/>
      <c r="AK37" s="4"/>
      <c r="AL37" s="4"/>
      <c r="AM37" s="4"/>
      <c r="AO37" s="4"/>
      <c r="AP37" s="4"/>
      <c r="AQ37" s="4"/>
      <c r="AS37" s="4"/>
      <c r="AT37" s="4"/>
      <c r="AU37" s="4"/>
      <c r="AW37" s="4"/>
    </row>
    <row r="38" spans="1:52" s="2" customFormat="1" ht="17.25" customHeight="1">
      <c r="A38" s="171"/>
      <c r="B38" s="172"/>
      <c r="D38" s="13"/>
      <c r="E38" s="10"/>
      <c r="F38" s="13"/>
      <c r="G38" s="13"/>
      <c r="H38" s="10"/>
      <c r="I38" s="10"/>
      <c r="J38" s="70" t="s">
        <v>168</v>
      </c>
      <c r="K38" s="14"/>
      <c r="L38" s="41" t="e">
        <f>SUMIF('plan de tir'!I$16:I$770,J38,'plan de tir'!#REF!)</f>
        <v>#REF!</v>
      </c>
      <c r="M38" s="201"/>
      <c r="N38" s="9"/>
      <c r="O38" s="9"/>
      <c r="P38" s="10"/>
      <c r="R38" s="34"/>
      <c r="Z38" s="3" t="str">
        <f t="shared" si="1"/>
        <v/>
      </c>
      <c r="AA38" s="4"/>
      <c r="AB38" s="4"/>
      <c r="AD38" s="4"/>
      <c r="AE38" s="4"/>
      <c r="AF38" s="4"/>
      <c r="AG38" s="4"/>
      <c r="AH38" s="4"/>
      <c r="AJ38" s="4"/>
      <c r="AK38" s="4"/>
      <c r="AL38" s="4"/>
      <c r="AM38" s="4"/>
      <c r="AO38" s="4"/>
      <c r="AP38" s="4"/>
      <c r="AQ38" s="4"/>
      <c r="AS38" s="4"/>
      <c r="AT38" s="4"/>
      <c r="AU38" s="4"/>
      <c r="AW38" s="4"/>
      <c r="AY38" s="1"/>
      <c r="AZ38" s="1"/>
    </row>
    <row r="39" spans="1:52" s="2" customFormat="1" ht="17.25" customHeight="1">
      <c r="A39" s="171"/>
      <c r="B39" s="172"/>
      <c r="D39" s="13"/>
      <c r="E39" s="10"/>
      <c r="F39" s="13"/>
      <c r="G39" s="13"/>
      <c r="H39" s="10"/>
      <c r="I39" s="10"/>
      <c r="J39" s="70" t="s">
        <v>169</v>
      </c>
      <c r="K39" s="14"/>
      <c r="L39" s="41" t="e">
        <f>SUMIF('plan de tir'!I$16:I$770,J39,'plan de tir'!#REF!)</f>
        <v>#REF!</v>
      </c>
      <c r="M39" s="201"/>
      <c r="N39" s="9"/>
      <c r="O39" s="9"/>
      <c r="P39" s="10"/>
      <c r="R39" s="34"/>
      <c r="Z39" s="3" t="str">
        <f t="shared" si="1"/>
        <v/>
      </c>
      <c r="AA39" s="4"/>
      <c r="AB39" s="4"/>
      <c r="AD39" s="4"/>
      <c r="AE39" s="4"/>
      <c r="AF39" s="4"/>
      <c r="AG39" s="4"/>
      <c r="AH39" s="4"/>
      <c r="AJ39" s="4"/>
      <c r="AK39" s="4"/>
      <c r="AL39" s="4"/>
      <c r="AM39" s="4"/>
      <c r="AO39" s="4"/>
      <c r="AP39" s="4"/>
      <c r="AQ39" s="4"/>
      <c r="AS39" s="4"/>
      <c r="AT39" s="4"/>
      <c r="AU39" s="4"/>
      <c r="AW39" s="4"/>
      <c r="AY39" s="1"/>
      <c r="AZ39" s="1"/>
    </row>
    <row r="40" spans="1:52" s="2" customFormat="1" ht="17.25" customHeight="1">
      <c r="A40" s="171"/>
      <c r="B40" s="172"/>
      <c r="D40" s="13"/>
      <c r="E40" s="10"/>
      <c r="F40" s="13"/>
      <c r="G40" s="13"/>
      <c r="H40" s="10"/>
      <c r="I40" s="10"/>
      <c r="J40" s="71"/>
      <c r="K40" s="14"/>
      <c r="L40" s="14"/>
      <c r="M40" s="201"/>
      <c r="N40" s="10"/>
      <c r="O40" s="10"/>
      <c r="P40" s="10"/>
      <c r="R40" s="34"/>
      <c r="Z40" s="3" t="str">
        <f t="shared" si="1"/>
        <v/>
      </c>
      <c r="AA40" s="4"/>
      <c r="AB40" s="4"/>
      <c r="AD40" s="4"/>
      <c r="AE40" s="4"/>
      <c r="AF40" s="4"/>
      <c r="AG40" s="4"/>
      <c r="AH40" s="4"/>
      <c r="AJ40" s="4"/>
      <c r="AK40" s="4"/>
      <c r="AL40" s="4"/>
      <c r="AM40" s="4"/>
      <c r="AO40" s="4"/>
      <c r="AP40" s="4"/>
      <c r="AQ40" s="4"/>
      <c r="AS40" s="4"/>
      <c r="AT40" s="4"/>
      <c r="AU40" s="4"/>
      <c r="AW40" s="4"/>
      <c r="AY40" s="1"/>
      <c r="AZ40" s="1"/>
    </row>
    <row r="41" spans="1:52" s="2" customFormat="1" ht="17.25" customHeight="1">
      <c r="A41" s="171"/>
      <c r="B41" s="172"/>
      <c r="D41" s="13"/>
      <c r="E41" s="10"/>
      <c r="F41" s="13"/>
      <c r="G41" s="13"/>
      <c r="H41" s="10"/>
      <c r="I41" s="10"/>
      <c r="J41" s="70" t="s">
        <v>313</v>
      </c>
      <c r="K41" s="14"/>
      <c r="L41" s="41" t="e">
        <f>SUMIF('plan de tir'!I$16:I$770,J41,'plan de tir'!#REF!)</f>
        <v>#REF!</v>
      </c>
      <c r="M41" s="201"/>
      <c r="N41" s="9"/>
      <c r="O41" s="9"/>
      <c r="P41" s="10"/>
      <c r="R41" s="34"/>
      <c r="Z41" s="3" t="str">
        <f t="shared" si="1"/>
        <v/>
      </c>
      <c r="AA41" s="4"/>
      <c r="AB41" s="4"/>
      <c r="AD41" s="4"/>
      <c r="AE41" s="4"/>
      <c r="AF41" s="4"/>
      <c r="AG41" s="4"/>
      <c r="AH41" s="4"/>
      <c r="AJ41" s="4"/>
      <c r="AK41" s="4"/>
      <c r="AL41" s="4"/>
      <c r="AM41" s="4"/>
      <c r="AO41" s="4"/>
      <c r="AP41" s="4"/>
      <c r="AQ41" s="4"/>
      <c r="AS41" s="4"/>
      <c r="AT41" s="4"/>
      <c r="AU41" s="4"/>
      <c r="AW41" s="4"/>
      <c r="AY41" s="1"/>
      <c r="AZ41" s="1"/>
    </row>
    <row r="42" spans="1:52" s="2" customFormat="1" ht="17.25" customHeight="1">
      <c r="A42" s="171"/>
      <c r="B42" s="172"/>
      <c r="D42" s="13"/>
      <c r="E42" s="10"/>
      <c r="F42" s="13"/>
      <c r="G42" s="13"/>
      <c r="H42" s="10"/>
      <c r="I42" s="10"/>
      <c r="J42" s="70" t="s">
        <v>90</v>
      </c>
      <c r="K42" s="14"/>
      <c r="L42" s="41" t="e">
        <f>SUMIF('plan de tir'!I$16:I$770,J42,'plan de tir'!#REF!)</f>
        <v>#REF!</v>
      </c>
      <c r="M42" s="201"/>
      <c r="N42" s="9"/>
      <c r="O42" s="9"/>
      <c r="P42" s="10"/>
      <c r="R42" s="34"/>
      <c r="Z42" s="3" t="str">
        <f t="shared" si="1"/>
        <v/>
      </c>
      <c r="AA42" s="4"/>
      <c r="AB42" s="4"/>
      <c r="AD42" s="4"/>
      <c r="AE42" s="4"/>
      <c r="AF42" s="4"/>
      <c r="AG42" s="4"/>
      <c r="AH42" s="4"/>
      <c r="AJ42" s="4"/>
      <c r="AK42" s="4"/>
      <c r="AL42" s="4"/>
      <c r="AM42" s="4"/>
      <c r="AO42" s="4"/>
      <c r="AP42" s="4"/>
      <c r="AQ42" s="4"/>
      <c r="AS42" s="4"/>
      <c r="AT42" s="4"/>
      <c r="AU42" s="4"/>
      <c r="AW42" s="4"/>
      <c r="AY42" s="1"/>
      <c r="AZ42" s="1"/>
    </row>
    <row r="43" spans="1:52" s="2" customFormat="1" ht="17.25" customHeight="1">
      <c r="A43" s="171"/>
      <c r="B43" s="172"/>
      <c r="D43" s="13"/>
      <c r="E43" s="10"/>
      <c r="F43" s="13"/>
      <c r="G43" s="13"/>
      <c r="H43" s="10"/>
      <c r="I43" s="10"/>
      <c r="J43" s="70" t="s">
        <v>65</v>
      </c>
      <c r="K43" s="14"/>
      <c r="L43" s="41" t="e">
        <f>SUMIF('plan de tir'!I$16:I$770,J43,'plan de tir'!#REF!)</f>
        <v>#REF!</v>
      </c>
      <c r="M43" s="201"/>
      <c r="N43" s="9"/>
      <c r="O43" s="9"/>
      <c r="P43" s="10"/>
      <c r="R43" s="34"/>
      <c r="Z43" s="3" t="str">
        <f t="shared" si="1"/>
        <v/>
      </c>
      <c r="AA43" s="4"/>
      <c r="AB43" s="4"/>
      <c r="AD43" s="4"/>
      <c r="AE43" s="4"/>
      <c r="AF43" s="4"/>
      <c r="AG43" s="4"/>
      <c r="AH43" s="4"/>
      <c r="AJ43" s="4"/>
      <c r="AK43" s="4"/>
      <c r="AL43" s="4"/>
      <c r="AM43" s="4"/>
      <c r="AO43" s="4"/>
      <c r="AP43" s="4"/>
      <c r="AQ43" s="4"/>
      <c r="AS43" s="4"/>
      <c r="AT43" s="4"/>
      <c r="AU43" s="4"/>
      <c r="AW43" s="4"/>
      <c r="AY43" s="1"/>
      <c r="AZ43" s="1"/>
    </row>
    <row r="44" spans="1:52" s="2" customFormat="1" ht="17.25" customHeight="1">
      <c r="A44" s="171"/>
      <c r="B44" s="172"/>
      <c r="D44" s="13"/>
      <c r="E44" s="10"/>
      <c r="F44" s="13"/>
      <c r="G44" s="13"/>
      <c r="H44" s="10"/>
      <c r="I44" s="10"/>
      <c r="J44" s="71"/>
      <c r="K44" s="14"/>
      <c r="L44" s="14"/>
      <c r="M44" s="69"/>
      <c r="N44" s="10"/>
      <c r="O44" s="9"/>
      <c r="P44" s="10"/>
      <c r="R44" s="34"/>
      <c r="Z44" s="3" t="str">
        <f t="shared" si="1"/>
        <v/>
      </c>
      <c r="AA44" s="4"/>
      <c r="AB44" s="4"/>
      <c r="AD44" s="4"/>
      <c r="AE44" s="4"/>
      <c r="AF44" s="4"/>
      <c r="AG44" s="4"/>
      <c r="AH44" s="4"/>
      <c r="AJ44" s="4"/>
      <c r="AK44" s="4"/>
      <c r="AL44" s="4"/>
      <c r="AM44" s="4"/>
      <c r="AO44" s="4"/>
      <c r="AP44" s="4"/>
      <c r="AQ44" s="4"/>
      <c r="AS44" s="4"/>
      <c r="AT44" s="4"/>
      <c r="AU44" s="4"/>
      <c r="AW44" s="4"/>
      <c r="AY44" s="1"/>
      <c r="AZ44" s="1"/>
    </row>
    <row r="45" spans="1:52" s="2" customFormat="1" ht="17.25" customHeight="1">
      <c r="A45" s="171"/>
      <c r="B45" s="172"/>
      <c r="D45" s="13"/>
      <c r="E45" s="10"/>
      <c r="F45" s="13"/>
      <c r="G45" s="13"/>
      <c r="H45" s="10"/>
      <c r="I45" s="10"/>
      <c r="J45" s="70" t="s">
        <v>362</v>
      </c>
      <c r="K45" s="14"/>
      <c r="L45" s="41" t="e">
        <f>SUMIF('plan de tir'!I$16:I$770,J45,'plan de tir'!#REF!)</f>
        <v>#REF!</v>
      </c>
      <c r="M45" s="201"/>
      <c r="N45" s="9"/>
      <c r="O45" s="9"/>
      <c r="P45" s="10"/>
      <c r="R45" s="34"/>
      <c r="Z45" s="3" t="str">
        <f t="shared" si="1"/>
        <v/>
      </c>
      <c r="AA45" s="4"/>
      <c r="AB45" s="4"/>
      <c r="AD45" s="4"/>
      <c r="AE45" s="4"/>
      <c r="AF45" s="4"/>
      <c r="AG45" s="4"/>
      <c r="AH45" s="4"/>
      <c r="AJ45" s="4"/>
      <c r="AK45" s="4"/>
      <c r="AL45" s="4"/>
      <c r="AM45" s="4"/>
      <c r="AO45" s="4"/>
      <c r="AP45" s="4"/>
      <c r="AQ45" s="4"/>
      <c r="AS45" s="4"/>
      <c r="AT45" s="4"/>
      <c r="AU45" s="4"/>
      <c r="AW45" s="4"/>
      <c r="AY45" s="1"/>
      <c r="AZ45" s="1"/>
    </row>
    <row r="46" spans="1:52" s="2" customFormat="1" ht="17.25" customHeight="1">
      <c r="A46" s="171"/>
      <c r="B46" s="172"/>
      <c r="D46" s="13"/>
      <c r="E46" s="10"/>
      <c r="F46" s="13"/>
      <c r="G46" s="13"/>
      <c r="H46" s="10"/>
      <c r="I46" s="10"/>
      <c r="J46" s="70" t="s">
        <v>363</v>
      </c>
      <c r="K46" s="14"/>
      <c r="L46" s="41" t="e">
        <f>SUMIF('plan de tir'!I$16:I$66,J46,'plan de tir'!#REF!)</f>
        <v>#REF!</v>
      </c>
      <c r="M46" s="201"/>
      <c r="N46" s="9"/>
      <c r="O46" s="9"/>
      <c r="P46" s="10"/>
      <c r="R46" s="34"/>
      <c r="Z46" s="3" t="str">
        <f t="shared" si="1"/>
        <v/>
      </c>
      <c r="AA46" s="4"/>
      <c r="AB46" s="4"/>
      <c r="AD46" s="4"/>
      <c r="AE46" s="4"/>
      <c r="AF46" s="4"/>
      <c r="AG46" s="4"/>
      <c r="AH46" s="4"/>
      <c r="AJ46" s="4"/>
      <c r="AK46" s="4"/>
      <c r="AL46" s="4"/>
      <c r="AM46" s="4"/>
      <c r="AO46" s="4"/>
      <c r="AP46" s="4"/>
      <c r="AQ46" s="4"/>
      <c r="AS46" s="4"/>
      <c r="AT46" s="4"/>
      <c r="AU46" s="4"/>
      <c r="AW46" s="4"/>
      <c r="AY46" s="1"/>
      <c r="AZ46" s="1"/>
    </row>
    <row r="47" spans="1:52" s="2" customFormat="1" ht="17.25" customHeight="1">
      <c r="A47" s="171"/>
      <c r="B47" s="172"/>
      <c r="D47" s="13"/>
      <c r="E47" s="10"/>
      <c r="F47" s="13"/>
      <c r="G47" s="13"/>
      <c r="H47" s="10"/>
      <c r="I47" s="10"/>
      <c r="J47" s="73"/>
      <c r="K47" s="14"/>
      <c r="L47" s="80"/>
      <c r="M47" s="201"/>
      <c r="N47" s="9"/>
      <c r="O47" s="9"/>
      <c r="P47" s="10"/>
      <c r="R47" s="34"/>
      <c r="Z47" s="3" t="str">
        <f t="shared" si="1"/>
        <v/>
      </c>
      <c r="AA47" s="4"/>
      <c r="AB47" s="4"/>
      <c r="AD47" s="4"/>
      <c r="AE47" s="4"/>
      <c r="AF47" s="4"/>
      <c r="AG47" s="4"/>
      <c r="AH47" s="4"/>
      <c r="AJ47" s="4"/>
      <c r="AK47" s="4"/>
      <c r="AL47" s="4"/>
      <c r="AM47" s="4"/>
      <c r="AO47" s="4"/>
      <c r="AP47" s="4"/>
      <c r="AQ47" s="4"/>
      <c r="AS47" s="4"/>
      <c r="AT47" s="4"/>
      <c r="AU47" s="4"/>
      <c r="AW47" s="4"/>
      <c r="AY47" s="1"/>
      <c r="AZ47" s="1"/>
    </row>
    <row r="48" spans="1:52" s="2" customFormat="1" ht="17.25" customHeight="1">
      <c r="A48" s="171"/>
      <c r="B48" s="172"/>
      <c r="D48" s="13"/>
      <c r="E48" s="10"/>
      <c r="F48" s="13"/>
      <c r="G48" s="13"/>
      <c r="H48" s="10"/>
      <c r="I48" s="10"/>
      <c r="J48" s="74"/>
      <c r="K48" s="75"/>
      <c r="L48" s="85"/>
      <c r="M48" s="201"/>
      <c r="N48" s="9"/>
      <c r="O48" s="9"/>
      <c r="P48" s="10"/>
      <c r="R48" s="34"/>
      <c r="Z48" s="3" t="str">
        <f t="shared" si="1"/>
        <v/>
      </c>
      <c r="AA48" s="4"/>
      <c r="AB48" s="4"/>
      <c r="AD48" s="4"/>
      <c r="AE48" s="4"/>
      <c r="AF48" s="4"/>
      <c r="AG48" s="4"/>
      <c r="AH48" s="4"/>
      <c r="AJ48" s="4"/>
      <c r="AK48" s="4"/>
      <c r="AL48" s="4"/>
      <c r="AM48" s="4"/>
      <c r="AO48" s="4"/>
      <c r="AP48" s="4"/>
      <c r="AQ48" s="4"/>
      <c r="AS48" s="4"/>
      <c r="AT48" s="4"/>
      <c r="AU48" s="4"/>
      <c r="AW48" s="4"/>
      <c r="AY48" s="1"/>
      <c r="AZ48" s="1"/>
    </row>
    <row r="49" spans="1:52" s="2" customFormat="1" ht="17.25" customHeight="1">
      <c r="A49" s="171"/>
      <c r="B49" s="172"/>
      <c r="D49" s="13"/>
      <c r="E49" s="10"/>
      <c r="F49" s="13"/>
      <c r="G49" s="13"/>
      <c r="H49" s="10"/>
      <c r="I49" s="10"/>
      <c r="J49" s="76" t="s">
        <v>91</v>
      </c>
      <c r="K49" s="77" t="e">
        <f>SUM('plan de tir'!#REF!)</f>
        <v>#REF!</v>
      </c>
      <c r="L49" s="86" t="s">
        <v>92</v>
      </c>
      <c r="M49" s="201"/>
      <c r="N49" s="9"/>
      <c r="O49" s="9"/>
      <c r="P49" s="10"/>
      <c r="R49" s="34"/>
      <c r="Z49" s="3" t="str">
        <f t="shared" si="1"/>
        <v/>
      </c>
      <c r="AA49" s="4"/>
      <c r="AB49" s="4"/>
      <c r="AD49" s="4"/>
      <c r="AE49" s="4"/>
      <c r="AF49" s="4"/>
      <c r="AG49" s="4"/>
      <c r="AH49" s="4"/>
      <c r="AJ49" s="4"/>
      <c r="AK49" s="4"/>
      <c r="AL49" s="4"/>
      <c r="AM49" s="4"/>
      <c r="AO49" s="4"/>
      <c r="AP49" s="4"/>
      <c r="AQ49" s="4"/>
      <c r="AS49" s="4"/>
      <c r="AT49" s="4"/>
      <c r="AU49" s="4"/>
      <c r="AW49" s="4"/>
      <c r="AY49" s="1"/>
      <c r="AZ49" s="1"/>
    </row>
    <row r="50" spans="1:52" s="2" customFormat="1" ht="17.25" customHeight="1">
      <c r="A50" s="171"/>
      <c r="B50" s="172"/>
      <c r="D50" s="13"/>
      <c r="E50" s="10"/>
      <c r="F50" s="13"/>
      <c r="G50" s="13"/>
      <c r="H50" s="10"/>
      <c r="I50" s="10"/>
      <c r="J50" s="74"/>
      <c r="K50" s="75"/>
      <c r="L50" s="85"/>
      <c r="M50" s="201"/>
      <c r="N50" s="9"/>
      <c r="O50" s="9"/>
      <c r="P50" s="10"/>
      <c r="R50" s="34"/>
      <c r="Z50" s="3" t="str">
        <f t="shared" si="1"/>
        <v/>
      </c>
      <c r="AA50" s="4"/>
      <c r="AB50" s="4"/>
      <c r="AD50" s="4"/>
      <c r="AE50" s="4"/>
      <c r="AF50" s="4"/>
      <c r="AG50" s="4"/>
      <c r="AH50" s="4"/>
      <c r="AJ50" s="4"/>
      <c r="AK50" s="4"/>
      <c r="AL50" s="4"/>
      <c r="AM50" s="4"/>
      <c r="AO50" s="4"/>
      <c r="AP50" s="4"/>
      <c r="AQ50" s="4"/>
      <c r="AS50" s="4"/>
      <c r="AT50" s="4"/>
      <c r="AU50" s="4"/>
      <c r="AW50" s="4"/>
      <c r="AY50" s="1"/>
      <c r="AZ50" s="1"/>
    </row>
    <row r="51" spans="1:52" s="2" customFormat="1" ht="17.25" customHeight="1">
      <c r="A51" s="171"/>
      <c r="B51" s="172"/>
      <c r="D51" s="13"/>
      <c r="E51" s="10"/>
      <c r="F51" s="13"/>
      <c r="G51" s="13"/>
      <c r="H51" s="10"/>
      <c r="I51" s="10"/>
      <c r="J51" s="73"/>
      <c r="K51" s="14"/>
      <c r="L51" s="80"/>
      <c r="M51" s="201"/>
      <c r="N51" s="9"/>
      <c r="O51" s="9"/>
      <c r="P51" s="10"/>
      <c r="R51" s="34"/>
      <c r="Z51" s="3" t="str">
        <f t="shared" si="1"/>
        <v/>
      </c>
      <c r="AA51" s="4"/>
      <c r="AB51" s="4"/>
      <c r="AD51" s="4"/>
      <c r="AE51" s="4"/>
      <c r="AF51" s="4"/>
      <c r="AG51" s="4"/>
      <c r="AH51" s="4"/>
      <c r="AJ51" s="4"/>
      <c r="AK51" s="4"/>
      <c r="AL51" s="4"/>
      <c r="AM51" s="4"/>
      <c r="AO51" s="4"/>
      <c r="AP51" s="4"/>
      <c r="AQ51" s="4"/>
      <c r="AS51" s="4"/>
      <c r="AT51" s="4"/>
      <c r="AU51" s="4"/>
      <c r="AW51" s="4"/>
      <c r="AY51" s="1"/>
      <c r="AZ51" s="1"/>
    </row>
    <row r="52" spans="1:52" s="2" customFormat="1" ht="17.25" customHeight="1">
      <c r="A52" s="171"/>
      <c r="B52" s="172"/>
      <c r="D52" s="13"/>
      <c r="E52" s="10"/>
      <c r="F52" s="13"/>
      <c r="G52" s="13"/>
      <c r="H52" s="10"/>
      <c r="I52" s="10"/>
      <c r="J52" s="74"/>
      <c r="K52" s="75"/>
      <c r="L52" s="85"/>
      <c r="M52" s="201"/>
      <c r="N52" s="9"/>
      <c r="O52" s="9"/>
      <c r="P52" s="10"/>
      <c r="R52" s="34"/>
      <c r="Z52" s="3" t="str">
        <f t="shared" si="1"/>
        <v/>
      </c>
      <c r="AA52" s="4"/>
      <c r="AB52" s="4"/>
      <c r="AD52" s="4"/>
      <c r="AE52" s="4"/>
      <c r="AF52" s="4"/>
      <c r="AG52" s="4"/>
      <c r="AH52" s="4"/>
      <c r="AJ52" s="4"/>
      <c r="AK52" s="4"/>
      <c r="AL52" s="4"/>
      <c r="AM52" s="4"/>
      <c r="AO52" s="4"/>
      <c r="AP52" s="4"/>
      <c r="AQ52" s="4"/>
      <c r="AS52" s="4"/>
      <c r="AT52" s="4"/>
      <c r="AU52" s="4"/>
      <c r="AW52" s="4"/>
      <c r="AY52" s="1"/>
      <c r="AZ52" s="1"/>
    </row>
    <row r="53" spans="1:52" s="2" customFormat="1" ht="17.25" customHeight="1">
      <c r="A53" s="171"/>
      <c r="B53" s="172"/>
      <c r="D53" s="13"/>
      <c r="E53" s="10"/>
      <c r="F53" s="13"/>
      <c r="G53" s="13"/>
      <c r="H53" s="10"/>
      <c r="I53" s="10"/>
      <c r="J53" s="76" t="s">
        <v>12</v>
      </c>
      <c r="K53" s="77" t="e">
        <f>SUM('plan de tir'!#REF!)</f>
        <v>#REF!</v>
      </c>
      <c r="L53" s="87" t="s">
        <v>13</v>
      </c>
      <c r="M53" s="201"/>
      <c r="N53" s="9"/>
      <c r="O53" s="9"/>
      <c r="P53" s="10"/>
      <c r="R53" s="34"/>
      <c r="Z53" s="3" t="str">
        <f t="shared" si="1"/>
        <v/>
      </c>
      <c r="AA53" s="4"/>
      <c r="AB53" s="4"/>
      <c r="AD53" s="4"/>
      <c r="AE53" s="4"/>
      <c r="AF53" s="4"/>
      <c r="AG53" s="4"/>
      <c r="AH53" s="4"/>
      <c r="AJ53" s="4"/>
      <c r="AK53" s="4"/>
      <c r="AL53" s="4"/>
      <c r="AM53" s="4"/>
      <c r="AO53" s="4"/>
      <c r="AP53" s="4"/>
      <c r="AQ53" s="4"/>
      <c r="AS53" s="4"/>
      <c r="AT53" s="4"/>
      <c r="AU53" s="4"/>
      <c r="AW53" s="4"/>
      <c r="AY53" s="1"/>
      <c r="AZ53" s="1"/>
    </row>
    <row r="54" spans="1:52" s="2" customFormat="1" ht="17.25" customHeight="1" thickBot="1">
      <c r="A54" s="171"/>
      <c r="B54" s="172"/>
      <c r="D54" s="13"/>
      <c r="E54" s="10"/>
      <c r="F54" s="13"/>
      <c r="G54" s="13"/>
      <c r="H54" s="10"/>
      <c r="I54" s="10"/>
      <c r="J54" s="78"/>
      <c r="K54" s="79"/>
      <c r="L54" s="88"/>
      <c r="M54" s="211"/>
      <c r="N54" s="9"/>
      <c r="O54" s="9"/>
      <c r="P54" s="10"/>
      <c r="R54" s="34"/>
      <c r="Z54" s="3" t="str">
        <f t="shared" si="1"/>
        <v/>
      </c>
      <c r="AA54" s="4"/>
      <c r="AB54" s="4"/>
      <c r="AD54" s="4"/>
      <c r="AE54" s="4"/>
      <c r="AF54" s="4"/>
      <c r="AG54" s="4"/>
      <c r="AH54" s="4"/>
      <c r="AJ54" s="4"/>
      <c r="AK54" s="4"/>
      <c r="AL54" s="4"/>
      <c r="AM54" s="4"/>
      <c r="AO54" s="4"/>
      <c r="AP54" s="4"/>
      <c r="AQ54" s="4"/>
      <c r="AS54" s="4"/>
      <c r="AT54" s="4"/>
      <c r="AU54" s="4"/>
      <c r="AW54" s="4"/>
      <c r="AY54" s="1"/>
      <c r="AZ54" s="1"/>
    </row>
    <row r="55" spans="1:52" s="2" customFormat="1" ht="17.25" customHeight="1" thickBot="1">
      <c r="A55" s="171"/>
      <c r="B55" s="172"/>
      <c r="D55" s="13"/>
      <c r="E55" s="10"/>
      <c r="F55" s="13"/>
      <c r="G55" s="13"/>
      <c r="H55" s="10"/>
      <c r="I55" s="10"/>
      <c r="J55" s="16"/>
      <c r="K55" s="12"/>
      <c r="L55" s="13"/>
      <c r="M55" s="10"/>
      <c r="N55" s="9"/>
      <c r="O55" s="9"/>
      <c r="P55" s="10"/>
      <c r="R55" s="34"/>
      <c r="W55" s="66" t="s">
        <v>660</v>
      </c>
      <c r="X55" s="66" t="s">
        <v>661</v>
      </c>
      <c r="Z55" s="89" t="s">
        <v>665</v>
      </c>
      <c r="AA55" s="90" t="s">
        <v>661</v>
      </c>
      <c r="AB55" s="4"/>
      <c r="AD55" s="4"/>
      <c r="AE55" s="4"/>
      <c r="AF55" s="4"/>
      <c r="AG55" s="4"/>
      <c r="AH55" s="4"/>
      <c r="AJ55" s="4"/>
      <c r="AK55" s="4"/>
      <c r="AL55" s="4"/>
      <c r="AM55" s="4"/>
      <c r="AO55" s="4"/>
      <c r="AP55" s="4"/>
      <c r="AQ55" s="4"/>
      <c r="AS55" s="4"/>
      <c r="AT55" s="4"/>
      <c r="AU55" s="4"/>
      <c r="AW55" s="4"/>
      <c r="AY55" s="1"/>
      <c r="AZ55" s="1"/>
    </row>
    <row r="56" spans="1:52" s="2" customFormat="1" ht="17.25" customHeight="1">
      <c r="A56" s="171"/>
      <c r="B56" s="172"/>
      <c r="D56" s="13"/>
      <c r="E56" s="10"/>
      <c r="F56" s="13"/>
      <c r="G56" s="13"/>
      <c r="H56" s="10"/>
      <c r="I56" s="10"/>
      <c r="J56" s="260" t="s">
        <v>666</v>
      </c>
      <c r="K56" s="268"/>
      <c r="L56" s="268"/>
      <c r="M56" s="200"/>
      <c r="N56" s="9"/>
      <c r="O56" s="9"/>
      <c r="P56" s="10"/>
      <c r="R56" s="34"/>
      <c r="W56" s="66"/>
      <c r="X56" s="66"/>
      <c r="Z56" s="3"/>
      <c r="AA56" s="4"/>
      <c r="AB56" s="4"/>
      <c r="AD56" s="4"/>
      <c r="AE56" s="4"/>
      <c r="AF56" s="4"/>
      <c r="AG56" s="4"/>
      <c r="AH56" s="4"/>
      <c r="AJ56" s="4"/>
      <c r="AK56" s="4"/>
      <c r="AL56" s="4"/>
      <c r="AM56" s="4"/>
      <c r="AO56" s="4"/>
      <c r="AP56" s="4"/>
      <c r="AQ56" s="4"/>
      <c r="AS56" s="4"/>
      <c r="AT56" s="4"/>
      <c r="AU56" s="4"/>
      <c r="AW56" s="4"/>
      <c r="AY56" s="1"/>
      <c r="AZ56" s="1"/>
    </row>
    <row r="57" spans="1:52" s="2" customFormat="1" ht="17.25" customHeight="1">
      <c r="A57" s="171"/>
      <c r="B57" s="172"/>
      <c r="D57" s="13"/>
      <c r="E57" s="10"/>
      <c r="F57" s="13"/>
      <c r="G57" s="13"/>
      <c r="H57" s="10"/>
      <c r="I57" s="10"/>
      <c r="J57" s="73"/>
      <c r="K57" s="14"/>
      <c r="L57" s="80"/>
      <c r="M57" s="201"/>
      <c r="N57" s="9"/>
      <c r="O57" s="9"/>
      <c r="P57" s="10"/>
      <c r="R57" s="34"/>
      <c r="W57" s="66"/>
      <c r="X57" s="66"/>
      <c r="Z57" s="3"/>
      <c r="AA57" s="4"/>
      <c r="AB57" s="4"/>
      <c r="AD57" s="4"/>
      <c r="AE57" s="4"/>
      <c r="AF57" s="4"/>
      <c r="AG57" s="4"/>
      <c r="AH57" s="4"/>
      <c r="AJ57" s="4"/>
      <c r="AK57" s="4"/>
      <c r="AL57" s="4"/>
      <c r="AM57" s="4"/>
      <c r="AO57" s="4"/>
      <c r="AP57" s="4"/>
      <c r="AQ57" s="4"/>
      <c r="AS57" s="4"/>
      <c r="AT57" s="4"/>
      <c r="AU57" s="4"/>
      <c r="AW57" s="4"/>
      <c r="AY57" s="1"/>
      <c r="AZ57" s="1"/>
    </row>
    <row r="58" spans="1:52" s="2" customFormat="1" ht="17.25" customHeight="1">
      <c r="A58" s="171"/>
      <c r="B58" s="172"/>
      <c r="D58" s="13"/>
      <c r="E58" s="10"/>
      <c r="F58" s="13"/>
      <c r="G58" s="13"/>
      <c r="H58" s="10"/>
      <c r="I58" s="10"/>
      <c r="J58" s="81" t="s">
        <v>102</v>
      </c>
      <c r="K58" s="14"/>
      <c r="L58" s="42" t="e">
        <f>SUM('plan de tir'!#REF!)</f>
        <v>#REF!</v>
      </c>
      <c r="M58" s="201"/>
      <c r="N58" s="9"/>
      <c r="O58" s="9"/>
      <c r="P58" s="10"/>
      <c r="R58" s="34"/>
      <c r="W58" s="67">
        <v>0.5</v>
      </c>
      <c r="X58" s="67">
        <v>0.5</v>
      </c>
      <c r="Z58" s="3" t="e">
        <f>L58*W58</f>
        <v>#REF!</v>
      </c>
      <c r="AA58" s="4" t="e">
        <f>L58*X58</f>
        <v>#REF!</v>
      </c>
      <c r="AB58" s="4"/>
      <c r="AD58" s="4"/>
      <c r="AE58" s="4"/>
      <c r="AF58" s="4"/>
      <c r="AG58" s="4"/>
      <c r="AH58" s="4"/>
      <c r="AJ58" s="4"/>
      <c r="AK58" s="4"/>
      <c r="AL58" s="4"/>
      <c r="AM58" s="4"/>
      <c r="AO58" s="4"/>
      <c r="AP58" s="4"/>
      <c r="AQ58" s="4"/>
      <c r="AS58" s="4"/>
      <c r="AT58" s="4"/>
      <c r="AU58" s="4"/>
      <c r="AW58" s="4"/>
      <c r="AY58" s="1"/>
      <c r="AZ58" s="1"/>
    </row>
    <row r="59" spans="1:52" s="2" customFormat="1" ht="17.25" customHeight="1">
      <c r="A59" s="171"/>
      <c r="B59" s="172"/>
      <c r="D59" s="13"/>
      <c r="E59" s="10"/>
      <c r="F59" s="13"/>
      <c r="G59" s="13"/>
      <c r="H59" s="10"/>
      <c r="I59" s="10"/>
      <c r="J59" s="81" t="s">
        <v>100</v>
      </c>
      <c r="K59" s="14"/>
      <c r="L59" s="42" t="e">
        <f>SUM('plan de tir'!#REF!)</f>
        <v>#REF!</v>
      </c>
      <c r="M59" s="201"/>
      <c r="N59" s="9"/>
      <c r="O59" s="9"/>
      <c r="P59" s="10"/>
      <c r="R59" s="34"/>
      <c r="W59" s="67">
        <v>5.6</v>
      </c>
      <c r="X59" s="67">
        <v>5.6</v>
      </c>
      <c r="Z59" s="3" t="e">
        <f t="shared" ref="Z59:Z80" si="2">L59*W59</f>
        <v>#REF!</v>
      </c>
      <c r="AA59" s="4" t="e">
        <f t="shared" ref="AA59:AA81" si="3">L59*X59</f>
        <v>#REF!</v>
      </c>
      <c r="AB59" s="4"/>
      <c r="AD59" s="4"/>
      <c r="AE59" s="4"/>
      <c r="AF59" s="4"/>
      <c r="AG59" s="4"/>
      <c r="AH59" s="4"/>
      <c r="AJ59" s="4"/>
      <c r="AK59" s="4"/>
      <c r="AL59" s="4"/>
      <c r="AM59" s="4"/>
      <c r="AO59" s="4"/>
      <c r="AP59" s="4"/>
      <c r="AQ59" s="4"/>
      <c r="AS59" s="4"/>
      <c r="AT59" s="4"/>
      <c r="AU59" s="4"/>
      <c r="AW59" s="4"/>
      <c r="AY59" s="1"/>
      <c r="AZ59" s="1"/>
    </row>
    <row r="60" spans="1:52" s="2" customFormat="1" ht="17.25" customHeight="1">
      <c r="A60" s="171"/>
      <c r="B60" s="172"/>
      <c r="D60" s="13"/>
      <c r="E60" s="10"/>
      <c r="F60" s="13"/>
      <c r="G60" s="13"/>
      <c r="H60" s="10"/>
      <c r="I60" s="10"/>
      <c r="J60" s="81" t="s">
        <v>101</v>
      </c>
      <c r="K60" s="14"/>
      <c r="L60" s="42" t="e">
        <f>SUM('plan de tir'!#REF!)</f>
        <v>#REF!</v>
      </c>
      <c r="M60" s="201"/>
      <c r="N60" s="9"/>
      <c r="O60" s="9"/>
      <c r="P60" s="10"/>
      <c r="R60" s="34"/>
      <c r="W60" s="67">
        <v>4.7</v>
      </c>
      <c r="X60" s="67">
        <v>4.7</v>
      </c>
      <c r="Z60" s="3" t="e">
        <f t="shared" si="2"/>
        <v>#REF!</v>
      </c>
      <c r="AA60" s="4" t="e">
        <f t="shared" si="3"/>
        <v>#REF!</v>
      </c>
      <c r="AB60" s="4"/>
      <c r="AD60" s="4"/>
      <c r="AE60" s="4"/>
      <c r="AF60" s="4"/>
      <c r="AG60" s="4"/>
      <c r="AH60" s="4"/>
      <c r="AJ60" s="4"/>
      <c r="AK60" s="4"/>
      <c r="AL60" s="4"/>
      <c r="AM60" s="4"/>
      <c r="AO60" s="4"/>
      <c r="AP60" s="4"/>
      <c r="AQ60" s="4"/>
      <c r="AS60" s="4"/>
      <c r="AT60" s="4"/>
      <c r="AU60" s="4"/>
      <c r="AW60" s="4"/>
      <c r="AY60" s="1"/>
      <c r="AZ60" s="1"/>
    </row>
    <row r="61" spans="1:52" s="2" customFormat="1" ht="17.25" customHeight="1">
      <c r="A61" s="171"/>
      <c r="B61" s="172"/>
      <c r="D61" s="13"/>
      <c r="E61" s="10"/>
      <c r="F61" s="13"/>
      <c r="G61" s="13"/>
      <c r="H61" s="10"/>
      <c r="I61" s="10"/>
      <c r="J61" s="73"/>
      <c r="K61" s="14"/>
      <c r="L61" s="80"/>
      <c r="M61" s="201"/>
      <c r="N61" s="9"/>
      <c r="O61" s="9"/>
      <c r="P61" s="10"/>
      <c r="R61" s="34"/>
      <c r="W61" s="67"/>
      <c r="X61" s="67"/>
      <c r="Z61" s="3">
        <f t="shared" si="2"/>
        <v>0</v>
      </c>
      <c r="AA61" s="4">
        <f t="shared" si="3"/>
        <v>0</v>
      </c>
      <c r="AB61" s="4"/>
      <c r="AD61" s="4"/>
      <c r="AE61" s="4"/>
      <c r="AF61" s="4"/>
      <c r="AG61" s="4"/>
      <c r="AH61" s="4"/>
      <c r="AJ61" s="4"/>
      <c r="AK61" s="4"/>
      <c r="AL61" s="4"/>
      <c r="AM61" s="4"/>
      <c r="AO61" s="4"/>
      <c r="AP61" s="4"/>
      <c r="AQ61" s="4"/>
      <c r="AS61" s="4"/>
      <c r="AT61" s="4"/>
      <c r="AU61" s="4"/>
      <c r="AW61" s="4"/>
      <c r="AY61" s="1"/>
      <c r="AZ61" s="1"/>
    </row>
    <row r="62" spans="1:52" s="2" customFormat="1" ht="17.25" customHeight="1">
      <c r="A62" s="171"/>
      <c r="B62" s="172"/>
      <c r="D62" s="13"/>
      <c r="E62" s="10"/>
      <c r="F62" s="13"/>
      <c r="G62" s="13"/>
      <c r="H62" s="10"/>
      <c r="I62" s="10"/>
      <c r="J62" s="81" t="s">
        <v>103</v>
      </c>
      <c r="K62" s="14"/>
      <c r="L62" s="42" t="e">
        <f>SUM('plan de tir'!#REF!)</f>
        <v>#REF!</v>
      </c>
      <c r="M62" s="201"/>
      <c r="N62" s="9"/>
      <c r="O62" s="9"/>
      <c r="P62" s="10"/>
      <c r="R62" s="34"/>
      <c r="W62" s="67">
        <v>0.8</v>
      </c>
      <c r="X62" s="67">
        <v>0.8</v>
      </c>
      <c r="Z62" s="3" t="e">
        <f t="shared" si="2"/>
        <v>#REF!</v>
      </c>
      <c r="AA62" s="4" t="e">
        <f t="shared" si="3"/>
        <v>#REF!</v>
      </c>
      <c r="AB62" s="4"/>
      <c r="AD62" s="4"/>
      <c r="AE62" s="4"/>
      <c r="AF62" s="4"/>
      <c r="AG62" s="4"/>
      <c r="AH62" s="4"/>
      <c r="AJ62" s="4"/>
      <c r="AK62" s="4"/>
      <c r="AL62" s="4"/>
      <c r="AM62" s="4"/>
      <c r="AO62" s="4"/>
      <c r="AP62" s="4"/>
      <c r="AQ62" s="4"/>
      <c r="AS62" s="4"/>
      <c r="AT62" s="4"/>
      <c r="AU62" s="4"/>
      <c r="AW62" s="4"/>
      <c r="AY62" s="1"/>
      <c r="AZ62" s="1"/>
    </row>
    <row r="63" spans="1:52" s="2" customFormat="1" ht="17.25" customHeight="1">
      <c r="A63" s="171"/>
      <c r="B63" s="172"/>
      <c r="D63" s="13"/>
      <c r="E63" s="10"/>
      <c r="F63" s="13"/>
      <c r="G63" s="13"/>
      <c r="H63" s="10"/>
      <c r="I63" s="10"/>
      <c r="J63" s="81" t="s">
        <v>104</v>
      </c>
      <c r="K63" s="14"/>
      <c r="L63" s="42" t="e">
        <f>SUM('plan de tir'!#REF!)</f>
        <v>#REF!</v>
      </c>
      <c r="M63" s="201"/>
      <c r="N63" s="9"/>
      <c r="O63" s="9"/>
      <c r="P63" s="10"/>
      <c r="R63" s="34"/>
      <c r="W63" s="67">
        <v>6</v>
      </c>
      <c r="X63" s="67">
        <v>6</v>
      </c>
      <c r="Z63" s="3" t="e">
        <f t="shared" si="2"/>
        <v>#REF!</v>
      </c>
      <c r="AA63" s="4" t="e">
        <f t="shared" si="3"/>
        <v>#REF!</v>
      </c>
      <c r="AB63" s="4"/>
      <c r="AD63" s="4"/>
      <c r="AE63" s="4"/>
      <c r="AF63" s="4"/>
      <c r="AG63" s="4"/>
      <c r="AH63" s="4"/>
      <c r="AJ63" s="4"/>
      <c r="AK63" s="4"/>
      <c r="AL63" s="4"/>
      <c r="AM63" s="4"/>
      <c r="AO63" s="4"/>
      <c r="AP63" s="4"/>
      <c r="AQ63" s="4"/>
      <c r="AS63" s="4"/>
      <c r="AT63" s="4"/>
      <c r="AU63" s="4"/>
      <c r="AW63" s="4"/>
      <c r="AY63" s="1"/>
      <c r="AZ63" s="1"/>
    </row>
    <row r="64" spans="1:52" s="2" customFormat="1" ht="17.25" customHeight="1">
      <c r="A64" s="171"/>
      <c r="B64" s="172"/>
      <c r="D64" s="13"/>
      <c r="E64" s="10"/>
      <c r="F64" s="13"/>
      <c r="G64" s="13"/>
      <c r="H64" s="10"/>
      <c r="I64" s="10"/>
      <c r="J64" s="81" t="s">
        <v>105</v>
      </c>
      <c r="K64" s="14"/>
      <c r="L64" s="42" t="e">
        <f>SUM('plan de tir'!#REF!)</f>
        <v>#REF!</v>
      </c>
      <c r="M64" s="201"/>
      <c r="N64" s="9"/>
      <c r="O64" s="9"/>
      <c r="P64" s="10"/>
      <c r="R64" s="34"/>
      <c r="W64" s="67">
        <v>9</v>
      </c>
      <c r="X64" s="67">
        <v>12.5</v>
      </c>
      <c r="Z64" s="3" t="e">
        <f t="shared" si="2"/>
        <v>#REF!</v>
      </c>
      <c r="AA64" s="4" t="e">
        <f t="shared" si="3"/>
        <v>#REF!</v>
      </c>
      <c r="AB64" s="4"/>
      <c r="AD64" s="4"/>
      <c r="AE64" s="4"/>
      <c r="AF64" s="4"/>
      <c r="AG64" s="4"/>
      <c r="AH64" s="4"/>
      <c r="AJ64" s="4"/>
      <c r="AK64" s="4"/>
      <c r="AL64" s="4"/>
      <c r="AM64" s="4"/>
      <c r="AO64" s="4"/>
      <c r="AP64" s="4"/>
      <c r="AQ64" s="4"/>
      <c r="AS64" s="4"/>
      <c r="AT64" s="4"/>
      <c r="AU64" s="4"/>
      <c r="AW64" s="4"/>
      <c r="AY64" s="1"/>
      <c r="AZ64" s="1"/>
    </row>
    <row r="65" spans="1:52" s="2" customFormat="1" ht="17.25" customHeight="1">
      <c r="A65" s="171"/>
      <c r="B65" s="172"/>
      <c r="D65" s="13"/>
      <c r="E65" s="10"/>
      <c r="F65" s="13"/>
      <c r="G65" s="13"/>
      <c r="H65" s="10"/>
      <c r="I65" s="10"/>
      <c r="J65" s="81" t="s">
        <v>106</v>
      </c>
      <c r="K65" s="14"/>
      <c r="L65" s="42" t="e">
        <f>SUM('plan de tir'!#REF!)</f>
        <v>#REF!</v>
      </c>
      <c r="M65" s="201"/>
      <c r="N65" s="9"/>
      <c r="O65" s="9"/>
      <c r="P65" s="10"/>
      <c r="R65" s="34"/>
      <c r="W65" s="67">
        <v>7</v>
      </c>
      <c r="X65" s="67">
        <v>7</v>
      </c>
      <c r="Z65" s="3" t="e">
        <f t="shared" si="2"/>
        <v>#REF!</v>
      </c>
      <c r="AA65" s="4" t="e">
        <f t="shared" si="3"/>
        <v>#REF!</v>
      </c>
      <c r="AB65" s="4"/>
      <c r="AD65" s="4"/>
      <c r="AE65" s="4"/>
      <c r="AF65" s="4"/>
      <c r="AG65" s="4"/>
      <c r="AH65" s="4"/>
      <c r="AJ65" s="4"/>
      <c r="AK65" s="4"/>
      <c r="AL65" s="4"/>
      <c r="AM65" s="4"/>
      <c r="AO65" s="4"/>
      <c r="AP65" s="4"/>
      <c r="AQ65" s="4"/>
      <c r="AS65" s="4"/>
      <c r="AT65" s="4"/>
      <c r="AU65" s="4"/>
      <c r="AW65" s="4"/>
      <c r="AY65" s="1"/>
      <c r="AZ65" s="1"/>
    </row>
    <row r="66" spans="1:52" s="2" customFormat="1" ht="17.25" customHeight="1">
      <c r="A66" s="171"/>
      <c r="B66" s="172"/>
      <c r="D66" s="13"/>
      <c r="E66" s="10"/>
      <c r="F66" s="13"/>
      <c r="G66" s="13"/>
      <c r="H66" s="10"/>
      <c r="I66" s="10"/>
      <c r="J66" s="81" t="s">
        <v>0</v>
      </c>
      <c r="K66" s="14"/>
      <c r="L66" s="42" t="e">
        <f>SUM('plan de tir'!#REF!)</f>
        <v>#REF!</v>
      </c>
      <c r="M66" s="201"/>
      <c r="N66" s="9"/>
      <c r="O66" s="9"/>
      <c r="P66" s="10"/>
      <c r="R66" s="34"/>
      <c r="W66" s="67">
        <v>8</v>
      </c>
      <c r="X66" s="67">
        <v>8</v>
      </c>
      <c r="Z66" s="3" t="e">
        <f t="shared" si="2"/>
        <v>#REF!</v>
      </c>
      <c r="AA66" s="4" t="e">
        <f t="shared" si="3"/>
        <v>#REF!</v>
      </c>
      <c r="AB66" s="4"/>
      <c r="AD66" s="4"/>
      <c r="AE66" s="4"/>
      <c r="AF66" s="4"/>
      <c r="AG66" s="4"/>
      <c r="AH66" s="4"/>
      <c r="AJ66" s="4"/>
      <c r="AK66" s="4"/>
      <c r="AL66" s="4"/>
      <c r="AM66" s="4"/>
      <c r="AO66" s="4"/>
      <c r="AP66" s="4"/>
      <c r="AQ66" s="4"/>
      <c r="AS66" s="4"/>
      <c r="AT66" s="4"/>
      <c r="AU66" s="4"/>
      <c r="AW66" s="4"/>
      <c r="AY66" s="1"/>
      <c r="AZ66" s="1"/>
    </row>
    <row r="67" spans="1:52" s="2" customFormat="1" ht="17.25" customHeight="1">
      <c r="A67" s="171"/>
      <c r="B67" s="172"/>
      <c r="D67" s="13"/>
      <c r="E67" s="10"/>
      <c r="F67" s="13"/>
      <c r="G67" s="13"/>
      <c r="H67" s="10"/>
      <c r="I67" s="10"/>
      <c r="J67" s="73"/>
      <c r="K67" s="14"/>
      <c r="L67" s="80"/>
      <c r="M67" s="201"/>
      <c r="N67" s="9"/>
      <c r="O67" s="9"/>
      <c r="P67" s="10"/>
      <c r="R67" s="34"/>
      <c r="W67" s="67"/>
      <c r="X67" s="67"/>
      <c r="Z67" s="3">
        <f t="shared" si="2"/>
        <v>0</v>
      </c>
      <c r="AA67" s="4">
        <f t="shared" si="3"/>
        <v>0</v>
      </c>
      <c r="AB67" s="4"/>
      <c r="AD67" s="4"/>
      <c r="AE67" s="4"/>
      <c r="AF67" s="4"/>
      <c r="AG67" s="4"/>
      <c r="AH67" s="4"/>
      <c r="AJ67" s="4"/>
      <c r="AK67" s="4"/>
      <c r="AL67" s="4"/>
      <c r="AM67" s="4"/>
      <c r="AO67" s="4"/>
      <c r="AP67" s="4"/>
      <c r="AQ67" s="4"/>
      <c r="AS67" s="4"/>
      <c r="AT67" s="4"/>
      <c r="AU67" s="4"/>
      <c r="AW67" s="4"/>
      <c r="AY67" s="1"/>
      <c r="AZ67" s="1"/>
    </row>
    <row r="68" spans="1:52" s="2" customFormat="1" ht="17.25" customHeight="1">
      <c r="A68" s="171"/>
      <c r="B68" s="172"/>
      <c r="D68" s="13"/>
      <c r="E68" s="10"/>
      <c r="F68" s="13"/>
      <c r="G68" s="13"/>
      <c r="H68" s="10"/>
      <c r="I68" s="10"/>
      <c r="J68" s="81" t="s">
        <v>1</v>
      </c>
      <c r="K68" s="14"/>
      <c r="L68" s="42" t="e">
        <f>SUM('plan de tir'!#REF!)</f>
        <v>#REF!</v>
      </c>
      <c r="M68" s="201"/>
      <c r="N68" s="9"/>
      <c r="O68" s="9"/>
      <c r="P68" s="10"/>
      <c r="R68" s="34"/>
      <c r="W68" s="67">
        <v>1.8</v>
      </c>
      <c r="X68" s="67">
        <v>1.8</v>
      </c>
      <c r="Z68" s="3" t="e">
        <f t="shared" si="2"/>
        <v>#REF!</v>
      </c>
      <c r="AA68" s="4" t="e">
        <f t="shared" si="3"/>
        <v>#REF!</v>
      </c>
      <c r="AB68" s="4"/>
      <c r="AD68" s="4"/>
      <c r="AE68" s="4"/>
      <c r="AF68" s="4"/>
      <c r="AG68" s="4"/>
      <c r="AH68" s="4"/>
      <c r="AJ68" s="4"/>
      <c r="AK68" s="4"/>
      <c r="AL68" s="4"/>
      <c r="AM68" s="4"/>
      <c r="AO68" s="4"/>
      <c r="AP68" s="4"/>
      <c r="AQ68" s="4"/>
      <c r="AS68" s="4"/>
      <c r="AT68" s="4"/>
      <c r="AU68" s="4"/>
      <c r="AW68" s="4"/>
      <c r="AY68" s="1"/>
      <c r="AZ68" s="1"/>
    </row>
    <row r="69" spans="1:52" s="2" customFormat="1" ht="17.25" customHeight="1">
      <c r="A69" s="171"/>
      <c r="B69" s="172"/>
      <c r="D69" s="13"/>
      <c r="E69" s="10"/>
      <c r="F69" s="13"/>
      <c r="G69" s="13"/>
      <c r="H69" s="10"/>
      <c r="I69" s="10"/>
      <c r="J69" s="81" t="s">
        <v>2</v>
      </c>
      <c r="K69" s="14"/>
      <c r="L69" s="42" t="e">
        <f>SUM('plan de tir'!#REF!)</f>
        <v>#REF!</v>
      </c>
      <c r="M69" s="201"/>
      <c r="N69" s="9"/>
      <c r="O69" s="9"/>
      <c r="P69" s="10"/>
      <c r="R69" s="34"/>
      <c r="W69" s="67">
        <v>8.6</v>
      </c>
      <c r="X69" s="67">
        <v>14.2</v>
      </c>
      <c r="Z69" s="3" t="e">
        <f t="shared" si="2"/>
        <v>#REF!</v>
      </c>
      <c r="AA69" s="4" t="e">
        <f t="shared" si="3"/>
        <v>#REF!</v>
      </c>
      <c r="AB69" s="4"/>
      <c r="AD69" s="4"/>
      <c r="AE69" s="4"/>
      <c r="AF69" s="4"/>
      <c r="AG69" s="4"/>
      <c r="AH69" s="4"/>
      <c r="AJ69" s="4"/>
      <c r="AK69" s="4"/>
      <c r="AL69" s="4"/>
      <c r="AM69" s="4"/>
      <c r="AO69" s="4"/>
      <c r="AP69" s="4"/>
      <c r="AQ69" s="4"/>
      <c r="AS69" s="4"/>
      <c r="AT69" s="4"/>
      <c r="AU69" s="4"/>
      <c r="AW69" s="4"/>
      <c r="AY69" s="1"/>
      <c r="AZ69" s="1"/>
    </row>
    <row r="70" spans="1:52" s="2" customFormat="1" ht="17.25" customHeight="1">
      <c r="A70" s="171"/>
      <c r="B70" s="172"/>
      <c r="D70" s="13"/>
      <c r="E70" s="10"/>
      <c r="F70" s="13"/>
      <c r="G70" s="13"/>
      <c r="H70" s="10"/>
      <c r="I70" s="10"/>
      <c r="J70" s="81" t="s">
        <v>3</v>
      </c>
      <c r="K70" s="14"/>
      <c r="L70" s="42" t="e">
        <f>SUM('plan de tir'!#REF!)</f>
        <v>#REF!</v>
      </c>
      <c r="M70" s="201"/>
      <c r="N70" s="9"/>
      <c r="O70" s="9"/>
      <c r="P70" s="10"/>
      <c r="R70" s="34"/>
      <c r="W70" s="67">
        <v>11</v>
      </c>
      <c r="X70" s="67">
        <v>11</v>
      </c>
      <c r="Z70" s="3" t="e">
        <f t="shared" si="2"/>
        <v>#REF!</v>
      </c>
      <c r="AA70" s="4" t="e">
        <f t="shared" si="3"/>
        <v>#REF!</v>
      </c>
      <c r="AB70" s="4"/>
      <c r="AD70" s="4"/>
      <c r="AE70" s="4"/>
      <c r="AF70" s="4"/>
      <c r="AG70" s="4"/>
      <c r="AH70" s="4"/>
      <c r="AJ70" s="4"/>
      <c r="AK70" s="4"/>
      <c r="AL70" s="4"/>
      <c r="AM70" s="4"/>
      <c r="AO70" s="4"/>
      <c r="AP70" s="4"/>
      <c r="AQ70" s="4"/>
      <c r="AS70" s="4"/>
      <c r="AT70" s="4"/>
      <c r="AU70" s="4"/>
      <c r="AW70" s="4"/>
      <c r="AY70" s="1"/>
      <c r="AZ70" s="1"/>
    </row>
    <row r="71" spans="1:52" s="2" customFormat="1" ht="17.25" customHeight="1">
      <c r="A71" s="171"/>
      <c r="B71" s="172"/>
      <c r="D71" s="13"/>
      <c r="E71" s="10"/>
      <c r="F71" s="13"/>
      <c r="G71" s="13"/>
      <c r="H71" s="10"/>
      <c r="I71" s="10"/>
      <c r="J71" s="81" t="s">
        <v>4</v>
      </c>
      <c r="K71" s="14"/>
      <c r="L71" s="42" t="e">
        <f>SUM('plan de tir'!#REF!)</f>
        <v>#REF!</v>
      </c>
      <c r="M71" s="201"/>
      <c r="N71" s="9"/>
      <c r="O71" s="9"/>
      <c r="P71" s="10"/>
      <c r="R71" s="34"/>
      <c r="W71" s="67">
        <v>11</v>
      </c>
      <c r="X71" s="67">
        <v>11</v>
      </c>
      <c r="Z71" s="3" t="e">
        <f t="shared" si="2"/>
        <v>#REF!</v>
      </c>
      <c r="AA71" s="4" t="e">
        <f t="shared" si="3"/>
        <v>#REF!</v>
      </c>
      <c r="AB71" s="4"/>
      <c r="AD71" s="4"/>
      <c r="AE71" s="4"/>
      <c r="AF71" s="4"/>
      <c r="AG71" s="4"/>
      <c r="AH71" s="4"/>
      <c r="AJ71" s="4"/>
      <c r="AK71" s="4"/>
      <c r="AL71" s="4"/>
      <c r="AM71" s="4"/>
      <c r="AO71" s="4"/>
      <c r="AP71" s="4"/>
      <c r="AQ71" s="4"/>
      <c r="AS71" s="4"/>
      <c r="AT71" s="4"/>
      <c r="AU71" s="4"/>
      <c r="AW71" s="4"/>
      <c r="AY71" s="1"/>
      <c r="AZ71" s="1"/>
    </row>
    <row r="72" spans="1:52" s="2" customFormat="1" ht="17.25" customHeight="1">
      <c r="A72" s="171"/>
      <c r="B72" s="172"/>
      <c r="D72" s="13"/>
      <c r="E72" s="10"/>
      <c r="F72" s="13"/>
      <c r="G72" s="13"/>
      <c r="H72" s="10"/>
      <c r="I72" s="10"/>
      <c r="J72" s="73"/>
      <c r="K72" s="14"/>
      <c r="L72" s="80"/>
      <c r="M72" s="201"/>
      <c r="N72" s="9"/>
      <c r="O72" s="9"/>
      <c r="P72" s="10"/>
      <c r="R72" s="34"/>
      <c r="W72" s="67"/>
      <c r="X72" s="67"/>
      <c r="Z72" s="3">
        <f t="shared" si="2"/>
        <v>0</v>
      </c>
      <c r="AA72" s="4">
        <f t="shared" si="3"/>
        <v>0</v>
      </c>
      <c r="AB72" s="4"/>
      <c r="AD72" s="4"/>
      <c r="AE72" s="4"/>
      <c r="AF72" s="4"/>
      <c r="AG72" s="4"/>
      <c r="AH72" s="4"/>
      <c r="AJ72" s="4"/>
      <c r="AK72" s="4"/>
      <c r="AL72" s="4"/>
      <c r="AM72" s="4"/>
      <c r="AO72" s="4"/>
      <c r="AP72" s="4"/>
      <c r="AQ72" s="4"/>
      <c r="AS72" s="4"/>
      <c r="AT72" s="4"/>
      <c r="AU72" s="4"/>
      <c r="AW72" s="4"/>
      <c r="AY72" s="1"/>
      <c r="AZ72" s="1"/>
    </row>
    <row r="73" spans="1:52" s="2" customFormat="1" ht="17.25" customHeight="1">
      <c r="A73" s="171"/>
      <c r="B73" s="172"/>
      <c r="D73" s="13"/>
      <c r="E73" s="10"/>
      <c r="F73" s="13"/>
      <c r="G73" s="13"/>
      <c r="H73" s="10"/>
      <c r="I73" s="10"/>
      <c r="J73" s="81" t="s">
        <v>5</v>
      </c>
      <c r="K73" s="14"/>
      <c r="L73" s="42" t="e">
        <f>SUM('plan de tir'!#REF!)</f>
        <v>#REF!</v>
      </c>
      <c r="M73" s="201"/>
      <c r="N73" s="9"/>
      <c r="O73" s="9"/>
      <c r="P73" s="10"/>
      <c r="R73" s="34"/>
      <c r="W73" s="67">
        <v>2.8</v>
      </c>
      <c r="X73" s="67">
        <v>2.8</v>
      </c>
      <c r="Z73" s="3" t="e">
        <f t="shared" si="2"/>
        <v>#REF!</v>
      </c>
      <c r="AA73" s="4" t="e">
        <f t="shared" si="3"/>
        <v>#REF!</v>
      </c>
      <c r="AB73" s="4"/>
      <c r="AD73" s="4"/>
      <c r="AE73" s="4"/>
      <c r="AF73" s="4"/>
      <c r="AG73" s="4"/>
      <c r="AH73" s="4"/>
      <c r="AJ73" s="4"/>
      <c r="AK73" s="4"/>
      <c r="AL73" s="4"/>
      <c r="AM73" s="4"/>
      <c r="AO73" s="4"/>
      <c r="AP73" s="4"/>
      <c r="AQ73" s="4"/>
      <c r="AS73" s="4"/>
      <c r="AT73" s="4"/>
      <c r="AU73" s="4"/>
      <c r="AW73" s="4"/>
      <c r="AY73" s="1"/>
      <c r="AZ73" s="1"/>
    </row>
    <row r="74" spans="1:52" s="2" customFormat="1" ht="17.25" customHeight="1">
      <c r="A74" s="171"/>
      <c r="B74" s="172"/>
      <c r="D74" s="13"/>
      <c r="E74" s="10"/>
      <c r="F74" s="13"/>
      <c r="G74" s="13"/>
      <c r="H74" s="10"/>
      <c r="I74" s="10"/>
      <c r="J74" s="81" t="s">
        <v>6</v>
      </c>
      <c r="K74" s="14"/>
      <c r="L74" s="42" t="e">
        <f>SUM('plan de tir'!#REF!)</f>
        <v>#REF!</v>
      </c>
      <c r="M74" s="201"/>
      <c r="N74" s="9"/>
      <c r="O74" s="9"/>
      <c r="P74" s="10"/>
      <c r="R74" s="34"/>
      <c r="W74" s="67">
        <v>14.5</v>
      </c>
      <c r="X74" s="67">
        <v>25</v>
      </c>
      <c r="Z74" s="3" t="e">
        <f t="shared" si="2"/>
        <v>#REF!</v>
      </c>
      <c r="AA74" s="4" t="e">
        <f t="shared" si="3"/>
        <v>#REF!</v>
      </c>
      <c r="AB74" s="4"/>
      <c r="AD74" s="4"/>
      <c r="AE74" s="4"/>
      <c r="AF74" s="4"/>
      <c r="AG74" s="4"/>
      <c r="AH74" s="4"/>
      <c r="AJ74" s="4"/>
      <c r="AK74" s="4"/>
      <c r="AL74" s="4"/>
      <c r="AM74" s="4"/>
      <c r="AO74" s="4"/>
      <c r="AP74" s="4"/>
      <c r="AQ74" s="4"/>
      <c r="AS74" s="4"/>
      <c r="AT74" s="4"/>
      <c r="AU74" s="4"/>
      <c r="AW74" s="4"/>
      <c r="AY74" s="1"/>
      <c r="AZ74" s="1"/>
    </row>
    <row r="75" spans="1:52" s="2" customFormat="1" ht="17.25" customHeight="1">
      <c r="A75" s="171"/>
      <c r="B75" s="172"/>
      <c r="D75" s="13"/>
      <c r="E75" s="10"/>
      <c r="F75" s="13"/>
      <c r="G75" s="13"/>
      <c r="H75" s="10"/>
      <c r="I75" s="10"/>
      <c r="J75" s="81" t="s">
        <v>7</v>
      </c>
      <c r="K75" s="14"/>
      <c r="L75" s="42" t="e">
        <f>SUM('plan de tir'!#REF!)</f>
        <v>#REF!</v>
      </c>
      <c r="M75" s="201"/>
      <c r="N75" s="9"/>
      <c r="O75" s="9"/>
      <c r="P75" s="10"/>
      <c r="R75" s="34"/>
      <c r="W75" s="67">
        <v>18</v>
      </c>
      <c r="X75" s="67">
        <v>18</v>
      </c>
      <c r="Z75" s="3" t="e">
        <f t="shared" si="2"/>
        <v>#REF!</v>
      </c>
      <c r="AA75" s="4" t="e">
        <f t="shared" si="3"/>
        <v>#REF!</v>
      </c>
      <c r="AB75" s="4"/>
      <c r="AD75" s="4"/>
      <c r="AE75" s="4"/>
      <c r="AF75" s="4"/>
      <c r="AG75" s="4"/>
      <c r="AH75" s="4"/>
      <c r="AJ75" s="4"/>
      <c r="AK75" s="4"/>
      <c r="AL75" s="4"/>
      <c r="AM75" s="4"/>
      <c r="AO75" s="4"/>
      <c r="AP75" s="4"/>
      <c r="AQ75" s="4"/>
      <c r="AS75" s="4"/>
      <c r="AT75" s="4"/>
      <c r="AU75" s="4"/>
      <c r="AW75" s="4"/>
      <c r="AY75" s="1"/>
      <c r="AZ75" s="1"/>
    </row>
    <row r="76" spans="1:52" s="2" customFormat="1" ht="17.25" customHeight="1">
      <c r="A76" s="171"/>
      <c r="B76" s="172"/>
      <c r="D76" s="13"/>
      <c r="E76" s="10"/>
      <c r="F76" s="13"/>
      <c r="G76" s="13"/>
      <c r="H76" s="10"/>
      <c r="I76" s="10"/>
      <c r="J76" s="73"/>
      <c r="K76" s="14"/>
      <c r="L76" s="80"/>
      <c r="M76" s="201"/>
      <c r="N76" s="9"/>
      <c r="O76" s="269" t="s">
        <v>663</v>
      </c>
      <c r="P76" s="269"/>
      <c r="Q76" s="269"/>
      <c r="R76" s="270" t="s">
        <v>664</v>
      </c>
      <c r="S76" s="271"/>
      <c r="T76" s="272"/>
      <c r="W76" s="67"/>
      <c r="X76" s="67"/>
      <c r="Z76" s="3">
        <f t="shared" si="2"/>
        <v>0</v>
      </c>
      <c r="AA76" s="4">
        <f t="shared" si="3"/>
        <v>0</v>
      </c>
      <c r="AB76" s="4"/>
      <c r="AD76" s="4"/>
      <c r="AE76" s="4"/>
      <c r="AF76" s="4"/>
      <c r="AG76" s="4"/>
      <c r="AH76" s="4"/>
      <c r="AJ76" s="4"/>
      <c r="AK76" s="4"/>
      <c r="AL76" s="4"/>
      <c r="AM76" s="4"/>
      <c r="AO76" s="4"/>
      <c r="AP76" s="4"/>
      <c r="AQ76" s="4"/>
      <c r="AS76" s="4"/>
      <c r="AT76" s="4"/>
      <c r="AU76" s="4"/>
      <c r="AW76" s="4"/>
      <c r="AY76" s="1"/>
      <c r="AZ76" s="1"/>
    </row>
    <row r="77" spans="1:52" s="2" customFormat="1" ht="17.25" customHeight="1">
      <c r="A77" s="171"/>
      <c r="B77" s="172"/>
      <c r="D77" s="13"/>
      <c r="E77" s="10"/>
      <c r="F77" s="13"/>
      <c r="G77" s="13"/>
      <c r="H77" s="10"/>
      <c r="I77" s="10"/>
      <c r="J77" s="81" t="s">
        <v>8</v>
      </c>
      <c r="K77" s="14"/>
      <c r="L77" s="42" t="e">
        <f>SUM('plan de tir'!#REF!)</f>
        <v>#REF!</v>
      </c>
      <c r="M77" s="201"/>
      <c r="N77" s="9"/>
      <c r="O77" s="9"/>
      <c r="P77" s="10"/>
      <c r="R77" s="34"/>
      <c r="W77" s="67">
        <v>4.2</v>
      </c>
      <c r="X77" s="67">
        <v>4.2</v>
      </c>
      <c r="Z77" s="3" t="e">
        <f t="shared" si="2"/>
        <v>#REF!</v>
      </c>
      <c r="AA77" s="4" t="e">
        <f t="shared" si="3"/>
        <v>#REF!</v>
      </c>
      <c r="AB77" s="4"/>
      <c r="AD77" s="4"/>
      <c r="AE77" s="4"/>
      <c r="AF77" s="4"/>
      <c r="AG77" s="4"/>
      <c r="AH77" s="4"/>
      <c r="AJ77" s="4"/>
      <c r="AK77" s="4"/>
      <c r="AL77" s="4"/>
      <c r="AM77" s="4"/>
      <c r="AO77" s="4"/>
      <c r="AP77" s="4"/>
      <c r="AQ77" s="4"/>
      <c r="AS77" s="4"/>
      <c r="AT77" s="4"/>
      <c r="AU77" s="4"/>
      <c r="AW77" s="4"/>
      <c r="AY77" s="1"/>
      <c r="AZ77" s="1"/>
    </row>
    <row r="78" spans="1:52" s="2" customFormat="1" ht="17.25" customHeight="1">
      <c r="A78" s="171"/>
      <c r="B78" s="172"/>
      <c r="D78" s="13"/>
      <c r="E78" s="10"/>
      <c r="F78" s="13"/>
      <c r="G78" s="13"/>
      <c r="H78" s="10"/>
      <c r="I78" s="10"/>
      <c r="J78" s="81" t="s">
        <v>9</v>
      </c>
      <c r="K78" s="14"/>
      <c r="L78" s="42" t="e">
        <f>SUM('plan de tir'!#REF!)</f>
        <v>#REF!</v>
      </c>
      <c r="M78" s="201"/>
      <c r="N78" s="9"/>
      <c r="O78" s="267" t="s">
        <v>659</v>
      </c>
      <c r="P78" s="267"/>
      <c r="Q78" s="267"/>
      <c r="R78" s="267"/>
      <c r="S78" s="267"/>
      <c r="T78" s="267"/>
      <c r="W78" s="67">
        <v>20</v>
      </c>
      <c r="X78" s="67">
        <v>29</v>
      </c>
      <c r="Z78" s="3" t="e">
        <f t="shared" si="2"/>
        <v>#REF!</v>
      </c>
      <c r="AA78" s="4" t="e">
        <f t="shared" si="3"/>
        <v>#REF!</v>
      </c>
      <c r="AB78" s="4"/>
      <c r="AD78" s="4"/>
      <c r="AE78" s="4"/>
      <c r="AF78" s="4"/>
      <c r="AG78" s="4"/>
      <c r="AH78" s="4"/>
      <c r="AJ78" s="4"/>
      <c r="AK78" s="4"/>
      <c r="AL78" s="4"/>
      <c r="AM78" s="4"/>
      <c r="AO78" s="4"/>
      <c r="AP78" s="4"/>
      <c r="AQ78" s="4"/>
      <c r="AS78" s="4"/>
      <c r="AT78" s="4"/>
      <c r="AU78" s="4"/>
      <c r="AW78" s="4"/>
      <c r="AY78" s="1"/>
      <c r="AZ78" s="1"/>
    </row>
    <row r="79" spans="1:52" s="2" customFormat="1" ht="17.25" customHeight="1">
      <c r="A79" s="171"/>
      <c r="B79" s="172"/>
      <c r="D79" s="13"/>
      <c r="E79" s="10"/>
      <c r="F79" s="13"/>
      <c r="G79" s="13"/>
      <c r="H79" s="10"/>
      <c r="I79" s="10"/>
      <c r="J79" s="81" t="s">
        <v>10</v>
      </c>
      <c r="K79" s="14"/>
      <c r="L79" s="42" t="e">
        <f>SUM('plan de tir'!#REF!)</f>
        <v>#REF!</v>
      </c>
      <c r="M79" s="201"/>
      <c r="N79" s="9"/>
      <c r="O79" s="61"/>
      <c r="P79" s="62"/>
      <c r="Q79" s="63"/>
      <c r="R79" s="64"/>
      <c r="S79" s="63"/>
      <c r="T79" s="63"/>
      <c r="W79" s="67">
        <v>22.5</v>
      </c>
      <c r="X79" s="67">
        <v>22.5</v>
      </c>
      <c r="Z79" s="3" t="e">
        <f t="shared" si="2"/>
        <v>#REF!</v>
      </c>
      <c r="AA79" s="4" t="e">
        <f t="shared" si="3"/>
        <v>#REF!</v>
      </c>
      <c r="AB79" s="4"/>
      <c r="AD79" s="4"/>
      <c r="AE79" s="4"/>
      <c r="AF79" s="4"/>
      <c r="AG79" s="4"/>
      <c r="AH79" s="4"/>
      <c r="AJ79" s="4"/>
      <c r="AK79" s="4"/>
      <c r="AL79" s="4"/>
      <c r="AM79" s="4"/>
      <c r="AO79" s="4"/>
      <c r="AP79" s="4"/>
      <c r="AQ79" s="4"/>
      <c r="AS79" s="4"/>
      <c r="AT79" s="4"/>
      <c r="AU79" s="4"/>
      <c r="AW79" s="4"/>
      <c r="AY79" s="1"/>
      <c r="AZ79" s="1"/>
    </row>
    <row r="80" spans="1:52" s="2" customFormat="1" ht="17.25" customHeight="1">
      <c r="A80" s="171"/>
      <c r="B80" s="172"/>
      <c r="D80" s="13"/>
      <c r="E80" s="10"/>
      <c r="F80" s="13"/>
      <c r="G80" s="13"/>
      <c r="H80" s="10"/>
      <c r="I80" s="10"/>
      <c r="J80" s="73"/>
      <c r="K80" s="14"/>
      <c r="L80" s="80"/>
      <c r="M80" s="201"/>
      <c r="N80" s="9"/>
      <c r="O80" s="61"/>
      <c r="P80" s="266" t="e">
        <f>IF(COUNTIF(R76,"*mortiers légé*"),SUM(Z58:Z81),SUM(AA58:AA81))</f>
        <v>#REF!</v>
      </c>
      <c r="Q80" s="266"/>
      <c r="R80" s="266"/>
      <c r="S80" s="266"/>
      <c r="T80" s="65" t="s">
        <v>13</v>
      </c>
      <c r="W80" s="67"/>
      <c r="X80" s="67"/>
      <c r="Z80" s="3">
        <f t="shared" si="2"/>
        <v>0</v>
      </c>
      <c r="AA80" s="4">
        <f t="shared" si="3"/>
        <v>0</v>
      </c>
      <c r="AB80" s="4"/>
      <c r="AD80" s="4"/>
      <c r="AE80" s="4"/>
      <c r="AF80" s="4"/>
      <c r="AG80" s="4"/>
      <c r="AH80" s="4"/>
      <c r="AJ80" s="4"/>
      <c r="AK80" s="4"/>
      <c r="AL80" s="4"/>
      <c r="AM80" s="4"/>
      <c r="AO80" s="4"/>
      <c r="AP80" s="4"/>
      <c r="AQ80" s="4"/>
      <c r="AS80" s="4"/>
      <c r="AT80" s="4"/>
      <c r="AU80" s="4"/>
      <c r="AW80" s="4"/>
      <c r="AY80" s="1"/>
      <c r="AZ80" s="1"/>
    </row>
    <row r="81" spans="1:52" s="2" customFormat="1" ht="17.25" customHeight="1" thickBot="1">
      <c r="A81" s="171"/>
      <c r="B81" s="172"/>
      <c r="D81" s="13"/>
      <c r="E81" s="10"/>
      <c r="F81" s="13"/>
      <c r="G81" s="13"/>
      <c r="H81" s="10"/>
      <c r="I81" s="10"/>
      <c r="J81" s="82" t="s">
        <v>11</v>
      </c>
      <c r="K81" s="83"/>
      <c r="L81" s="84" t="e">
        <f>SUM('plan de tir'!#REF!)</f>
        <v>#REF!</v>
      </c>
      <c r="M81" s="211"/>
      <c r="N81" s="9"/>
      <c r="O81" s="61"/>
      <c r="P81" s="62"/>
      <c r="Q81" s="63"/>
      <c r="R81" s="64"/>
      <c r="S81" s="63"/>
      <c r="T81" s="63"/>
      <c r="W81" s="67">
        <v>12</v>
      </c>
      <c r="X81" s="67">
        <v>12</v>
      </c>
      <c r="Z81" s="3" t="e">
        <f>L81*W81</f>
        <v>#REF!</v>
      </c>
      <c r="AA81" s="4" t="e">
        <f t="shared" si="3"/>
        <v>#REF!</v>
      </c>
      <c r="AB81" s="4"/>
      <c r="AD81" s="4"/>
      <c r="AE81" s="4"/>
      <c r="AF81" s="4"/>
      <c r="AG81" s="4"/>
      <c r="AH81" s="4"/>
      <c r="AJ81" s="4"/>
      <c r="AK81" s="4"/>
      <c r="AL81" s="4"/>
      <c r="AM81" s="4"/>
      <c r="AO81" s="4"/>
      <c r="AP81" s="4"/>
      <c r="AQ81" s="4"/>
      <c r="AS81" s="4"/>
      <c r="AT81" s="4"/>
      <c r="AU81" s="4"/>
      <c r="AW81" s="4"/>
      <c r="AY81" s="1"/>
      <c r="AZ81" s="1"/>
    </row>
    <row r="82" spans="1:52" s="2" customFormat="1" ht="17.25" customHeight="1">
      <c r="A82" s="171"/>
      <c r="B82" s="172"/>
      <c r="D82" s="13"/>
      <c r="E82" s="10"/>
      <c r="F82" s="13"/>
      <c r="G82" s="13"/>
      <c r="H82" s="10"/>
      <c r="I82" s="10"/>
      <c r="J82" s="16"/>
      <c r="K82" s="12"/>
      <c r="L82" s="13"/>
      <c r="M82" s="10"/>
      <c r="N82" s="9"/>
      <c r="O82" s="9"/>
      <c r="P82" s="10"/>
      <c r="R82" s="34"/>
      <c r="Z82" s="3" t="str">
        <f t="shared" ref="Z82" si="4">IF(ISBLANK(I82),"",IF(COUNTIF(I82,"*BOMBE_50MM*"),IF(COUNTIF(K82,"*TR*"),IF(G82&gt;=6,F82*1,0.5*F82),"")))</f>
        <v/>
      </c>
      <c r="AA82" s="4"/>
      <c r="AB82" s="4"/>
      <c r="AD82" s="4"/>
      <c r="AE82" s="4"/>
      <c r="AF82" s="4"/>
      <c r="AG82" s="4"/>
      <c r="AH82" s="4"/>
      <c r="AJ82" s="4"/>
      <c r="AK82" s="4"/>
      <c r="AL82" s="4"/>
      <c r="AM82" s="4"/>
      <c r="AO82" s="4"/>
      <c r="AP82" s="4"/>
      <c r="AQ82" s="4"/>
      <c r="AS82" s="4"/>
      <c r="AT82" s="4"/>
      <c r="AU82" s="4"/>
      <c r="AW82" s="4"/>
      <c r="AY82" s="1"/>
      <c r="AZ82" s="1"/>
    </row>
  </sheetData>
  <sheetProtection password="CC0D" sheet="1" objects="1" scenarios="1"/>
  <mergeCells count="25">
    <mergeCell ref="A20:B20"/>
    <mergeCell ref="C20:G20"/>
    <mergeCell ref="A24:B24"/>
    <mergeCell ref="C24:G24"/>
    <mergeCell ref="P80:S80"/>
    <mergeCell ref="O78:T78"/>
    <mergeCell ref="J56:L56"/>
    <mergeCell ref="O76:Q76"/>
    <mergeCell ref="R76:T76"/>
    <mergeCell ref="E15:G15"/>
    <mergeCell ref="A15:D15"/>
    <mergeCell ref="A18:D18"/>
    <mergeCell ref="A13:B13"/>
    <mergeCell ref="J15:L15"/>
    <mergeCell ref="A16:B16"/>
    <mergeCell ref="C16:G16"/>
    <mergeCell ref="A17:D17"/>
    <mergeCell ref="E17:F17"/>
    <mergeCell ref="E18:F18"/>
    <mergeCell ref="A3:B3"/>
    <mergeCell ref="C3:G3"/>
    <mergeCell ref="A7:B7"/>
    <mergeCell ref="C7:G7"/>
    <mergeCell ref="A11:B11"/>
    <mergeCell ref="C11:G11"/>
  </mergeCells>
  <phoneticPr fontId="45" type="noConversion"/>
  <dataValidations count="2">
    <dataValidation type="list" allowBlank="1" showInputMessage="1" showErrorMessage="1" sqref="E15:G15">
      <formula1>régie</formula1>
    </dataValidation>
    <dataValidation type="list" allowBlank="1" showInputMessage="1" showErrorMessage="1" sqref="R76:T76">
      <formula1>"mortiers légé,mortiers lourd"</formula1>
    </dataValidation>
  </dataValidations>
  <printOptions horizontalCentered="1"/>
  <pageMargins left="0" right="0" top="0" bottom="0" header="0" footer="0.19685039370078741"/>
  <headerFooter alignWithMargins="0">
    <oddFooter>&amp;C&amp;"Arial,Gras"Page &amp;P de &amp;N&amp;R&amp;"Arial,Gras"Jacques Couturier Organisation</oddFooter>
  </headerFooter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C3:AI1080"/>
  <sheetViews>
    <sheetView topLeftCell="A172" zoomScale="80" zoomScaleNormal="80" zoomScalePageLayoutView="80" workbookViewId="0">
      <pane ySplit="440" topLeftCell="A114" activePane="bottomLeft"/>
      <selection activeCell="I172" sqref="I1:I1048576"/>
      <selection pane="bottomLeft" activeCell="J193" sqref="J193"/>
    </sheetView>
  </sheetViews>
  <sheetFormatPr baseColWidth="10" defaultRowHeight="12"/>
  <cols>
    <col min="1" max="1" width="10.83203125" style="2"/>
    <col min="2" max="2" width="11.5" style="2" customWidth="1"/>
    <col min="3" max="3" width="7.1640625" style="2" customWidth="1"/>
    <col min="4" max="4" width="11.5" style="2" customWidth="1"/>
    <col min="5" max="5" width="10.83203125" style="2"/>
    <col min="6" max="6" width="22.5" style="131" customWidth="1"/>
    <col min="7" max="7" width="53.6640625" style="131" customWidth="1"/>
    <col min="8" max="8" width="11" style="131" customWidth="1"/>
    <col min="9" max="9" width="11.5" style="131" customWidth="1"/>
    <col min="10" max="10" width="11.1640625" style="131" customWidth="1"/>
    <col min="11" max="11" width="31" style="131" customWidth="1"/>
    <col min="12" max="12" width="6.5" style="151" customWidth="1"/>
    <col min="13" max="13" width="23.33203125" style="131" customWidth="1"/>
    <col min="14" max="15" width="19.33203125" style="131" customWidth="1"/>
    <col min="16" max="16" width="30" style="131" customWidth="1"/>
    <col min="17" max="19" width="24.5" style="131" customWidth="1"/>
    <col min="20" max="20" width="6.5" style="151" customWidth="1"/>
    <col min="21" max="28" width="28.6640625" style="131" customWidth="1"/>
    <col min="29" max="29" width="10.83203125" style="2"/>
    <col min="30" max="30" width="28.6640625" style="131" customWidth="1"/>
    <col min="31" max="31" width="28.6640625" style="152" customWidth="1"/>
    <col min="32" max="32" width="28.6640625" style="131" customWidth="1"/>
    <col min="33" max="33" width="6.5" style="151" customWidth="1"/>
    <col min="34" max="35" width="28.6640625" style="131" customWidth="1"/>
    <col min="36" max="16384" width="10.83203125" style="2"/>
  </cols>
  <sheetData>
    <row r="3" spans="3:35">
      <c r="C3" s="93" t="s">
        <v>38</v>
      </c>
      <c r="D3" s="94">
        <v>1.000011574074074</v>
      </c>
      <c r="F3" s="95"/>
      <c r="G3" s="95"/>
      <c r="H3" s="95"/>
      <c r="I3" s="95"/>
      <c r="J3" s="95"/>
      <c r="K3" s="95"/>
      <c r="L3" s="96"/>
      <c r="M3" s="95"/>
      <c r="N3" s="95"/>
      <c r="O3" s="95"/>
      <c r="P3" s="95"/>
      <c r="Q3" s="95"/>
      <c r="R3" s="95"/>
      <c r="S3" s="95"/>
      <c r="T3" s="96"/>
      <c r="U3" s="95"/>
      <c r="V3" s="95"/>
      <c r="W3" s="95"/>
      <c r="X3" s="95"/>
      <c r="Y3" s="95"/>
      <c r="Z3" s="95"/>
      <c r="AA3" s="95"/>
      <c r="AB3" s="95"/>
      <c r="AC3" s="31"/>
      <c r="AD3" s="95"/>
      <c r="AE3" s="97"/>
      <c r="AF3" s="95"/>
      <c r="AG3" s="96"/>
      <c r="AH3" s="95"/>
      <c r="AI3" s="95"/>
    </row>
    <row r="4" spans="3:35">
      <c r="C4" s="93" t="s">
        <v>39</v>
      </c>
      <c r="D4" s="94">
        <v>2.0000231481481481</v>
      </c>
      <c r="F4" s="98" t="s">
        <v>67</v>
      </c>
      <c r="G4" s="98" t="s">
        <v>64</v>
      </c>
      <c r="H4" s="98" t="s">
        <v>68</v>
      </c>
      <c r="I4" s="98" t="s">
        <v>69</v>
      </c>
      <c r="J4" s="98" t="s">
        <v>70</v>
      </c>
      <c r="K4" s="98" t="s">
        <v>85</v>
      </c>
      <c r="L4" s="96"/>
      <c r="M4" s="98" t="s">
        <v>89</v>
      </c>
      <c r="N4" s="98" t="s">
        <v>139</v>
      </c>
      <c r="O4" s="98" t="s">
        <v>83</v>
      </c>
      <c r="P4" s="98" t="s">
        <v>87</v>
      </c>
      <c r="Q4" s="98" t="s">
        <v>84</v>
      </c>
      <c r="R4" s="98" t="s">
        <v>153</v>
      </c>
      <c r="S4" s="98" t="s">
        <v>88</v>
      </c>
      <c r="T4" s="99"/>
      <c r="U4" s="98" t="s">
        <v>164</v>
      </c>
      <c r="V4" s="98" t="s">
        <v>165</v>
      </c>
      <c r="W4" s="98" t="s">
        <v>28</v>
      </c>
      <c r="X4" s="98" t="s">
        <v>166</v>
      </c>
      <c r="Y4" s="98" t="s">
        <v>167</v>
      </c>
      <c r="Z4" s="98" t="s">
        <v>156</v>
      </c>
      <c r="AA4" s="98" t="s">
        <v>168</v>
      </c>
      <c r="AB4" s="98" t="s">
        <v>169</v>
      </c>
      <c r="AC4" s="31"/>
      <c r="AD4" s="98" t="s">
        <v>313</v>
      </c>
      <c r="AE4" s="100" t="s">
        <v>90</v>
      </c>
      <c r="AF4" s="98" t="s">
        <v>65</v>
      </c>
      <c r="AG4" s="99"/>
      <c r="AH4" s="98" t="s">
        <v>362</v>
      </c>
      <c r="AI4" s="98" t="s">
        <v>363</v>
      </c>
    </row>
    <row r="5" spans="3:35" ht="22">
      <c r="C5" s="93" t="s">
        <v>40</v>
      </c>
      <c r="D5" s="94">
        <v>3.0000347222222223</v>
      </c>
      <c r="F5" s="101" t="s">
        <v>60</v>
      </c>
      <c r="G5" s="102" t="s">
        <v>386</v>
      </c>
      <c r="H5" s="103" t="s">
        <v>392</v>
      </c>
      <c r="I5" s="103" t="s">
        <v>551</v>
      </c>
      <c r="J5" s="104" t="s">
        <v>59</v>
      </c>
      <c r="K5" s="105" t="s">
        <v>135</v>
      </c>
      <c r="L5" s="99"/>
      <c r="M5" s="106" t="s">
        <v>541</v>
      </c>
      <c r="N5" s="107" t="s">
        <v>140</v>
      </c>
      <c r="O5" s="107" t="s">
        <v>80</v>
      </c>
      <c r="P5" s="108" t="s">
        <v>695</v>
      </c>
      <c r="Q5" s="109" t="s">
        <v>649</v>
      </c>
      <c r="R5" s="102" t="s">
        <v>599</v>
      </c>
      <c r="S5" s="107" t="s">
        <v>161</v>
      </c>
      <c r="T5" s="99"/>
      <c r="U5" s="110" t="s">
        <v>170</v>
      </c>
      <c r="V5" s="111" t="s">
        <v>299</v>
      </c>
      <c r="W5" s="111" t="s">
        <v>192</v>
      </c>
      <c r="X5" s="112" t="s">
        <v>636</v>
      </c>
      <c r="Y5" s="111" t="s">
        <v>198</v>
      </c>
      <c r="Z5" s="107" t="s">
        <v>224</v>
      </c>
      <c r="AA5" s="111" t="s">
        <v>256</v>
      </c>
      <c r="AB5" s="107" t="s">
        <v>272</v>
      </c>
      <c r="AC5" s="31"/>
      <c r="AD5" s="98" t="s">
        <v>314</v>
      </c>
      <c r="AE5" s="100" t="s">
        <v>322</v>
      </c>
      <c r="AF5" s="113" t="s">
        <v>333</v>
      </c>
      <c r="AG5" s="99"/>
      <c r="AH5" s="114" t="s">
        <v>744</v>
      </c>
      <c r="AI5" s="98" t="s">
        <v>364</v>
      </c>
    </row>
    <row r="6" spans="3:35" ht="22">
      <c r="C6" s="93" t="s">
        <v>41</v>
      </c>
      <c r="D6" s="94">
        <v>4.0000462962962962</v>
      </c>
      <c r="F6" s="101" t="s">
        <v>57</v>
      </c>
      <c r="G6" s="102" t="s">
        <v>387</v>
      </c>
      <c r="H6" s="115" t="s">
        <v>393</v>
      </c>
      <c r="I6" s="103" t="s">
        <v>552</v>
      </c>
      <c r="J6" s="104" t="s">
        <v>57</v>
      </c>
      <c r="K6" s="105" t="s">
        <v>86</v>
      </c>
      <c r="L6" s="99"/>
      <c r="M6" s="106" t="s">
        <v>542</v>
      </c>
      <c r="N6" s="107" t="s">
        <v>244</v>
      </c>
      <c r="O6" s="107" t="s">
        <v>141</v>
      </c>
      <c r="P6" s="108" t="s">
        <v>696</v>
      </c>
      <c r="Q6" s="109" t="s">
        <v>148</v>
      </c>
      <c r="R6" s="102" t="s">
        <v>600</v>
      </c>
      <c r="S6" s="107" t="s">
        <v>162</v>
      </c>
      <c r="T6" s="99"/>
      <c r="U6" s="110" t="s">
        <v>171</v>
      </c>
      <c r="V6" s="111" t="s">
        <v>300</v>
      </c>
      <c r="W6" s="111" t="s">
        <v>193</v>
      </c>
      <c r="X6" s="112" t="s">
        <v>637</v>
      </c>
      <c r="Y6" s="111" t="s">
        <v>199</v>
      </c>
      <c r="Z6" s="107" t="s">
        <v>225</v>
      </c>
      <c r="AA6" s="111" t="s">
        <v>257</v>
      </c>
      <c r="AB6" s="107" t="s">
        <v>273</v>
      </c>
      <c r="AC6" s="31"/>
      <c r="AD6" s="98" t="s">
        <v>315</v>
      </c>
      <c r="AE6" s="100" t="s">
        <v>323</v>
      </c>
      <c r="AF6" s="113" t="s">
        <v>228</v>
      </c>
      <c r="AG6" s="99"/>
      <c r="AH6" s="114" t="s">
        <v>745</v>
      </c>
      <c r="AI6" s="107" t="s">
        <v>365</v>
      </c>
    </row>
    <row r="7" spans="3:35" ht="22">
      <c r="C7" s="93" t="s">
        <v>42</v>
      </c>
      <c r="D7" s="94">
        <v>5.0000578703703704</v>
      </c>
      <c r="F7" s="101" t="s">
        <v>58</v>
      </c>
      <c r="G7" s="102" t="s">
        <v>388</v>
      </c>
      <c r="H7" s="115" t="s">
        <v>394</v>
      </c>
      <c r="I7" s="103" t="s">
        <v>553</v>
      </c>
      <c r="J7" s="104" t="s">
        <v>58</v>
      </c>
      <c r="K7" s="105" t="s">
        <v>61</v>
      </c>
      <c r="L7" s="99"/>
      <c r="M7" s="106" t="s">
        <v>543</v>
      </c>
      <c r="N7" s="107" t="s">
        <v>243</v>
      </c>
      <c r="O7" s="107" t="s">
        <v>81</v>
      </c>
      <c r="P7" s="108" t="s">
        <v>697</v>
      </c>
      <c r="Q7" s="109" t="s">
        <v>650</v>
      </c>
      <c r="R7" s="109"/>
      <c r="S7" s="107" t="s">
        <v>163</v>
      </c>
      <c r="T7" s="99"/>
      <c r="U7" s="110" t="s">
        <v>173</v>
      </c>
      <c r="V7" s="111" t="s">
        <v>301</v>
      </c>
      <c r="W7" s="111" t="s">
        <v>194</v>
      </c>
      <c r="X7" s="112" t="s">
        <v>638</v>
      </c>
      <c r="Y7" s="116"/>
      <c r="Z7" s="107" t="s">
        <v>226</v>
      </c>
      <c r="AA7" s="111" t="s">
        <v>258</v>
      </c>
      <c r="AB7" s="107" t="s">
        <v>274</v>
      </c>
      <c r="AC7" s="31"/>
      <c r="AD7" s="98" t="s">
        <v>316</v>
      </c>
      <c r="AE7" s="100"/>
      <c r="AF7" s="113" t="s">
        <v>229</v>
      </c>
      <c r="AG7" s="99"/>
      <c r="AH7" s="98"/>
      <c r="AI7" s="107" t="s">
        <v>366</v>
      </c>
    </row>
    <row r="8" spans="3:35" ht="22">
      <c r="C8" s="93" t="s">
        <v>43</v>
      </c>
      <c r="D8" s="94">
        <v>6.0000694444444447</v>
      </c>
      <c r="F8" s="101" t="s">
        <v>59</v>
      </c>
      <c r="G8" s="102" t="s">
        <v>389</v>
      </c>
      <c r="H8" s="115" t="s">
        <v>395</v>
      </c>
      <c r="I8" s="103" t="s">
        <v>554</v>
      </c>
      <c r="J8" s="104" t="s">
        <v>130</v>
      </c>
      <c r="K8" s="105" t="s">
        <v>623</v>
      </c>
      <c r="L8" s="99"/>
      <c r="M8" s="106" t="s">
        <v>544</v>
      </c>
      <c r="N8" s="98"/>
      <c r="O8" s="107" t="s">
        <v>142</v>
      </c>
      <c r="P8" s="108" t="s">
        <v>698</v>
      </c>
      <c r="Q8" s="109" t="s">
        <v>149</v>
      </c>
      <c r="R8" s="102" t="s">
        <v>743</v>
      </c>
      <c r="S8" s="109" t="s">
        <v>154</v>
      </c>
      <c r="T8" s="99"/>
      <c r="U8" s="110" t="s">
        <v>172</v>
      </c>
      <c r="V8" s="111" t="s">
        <v>302</v>
      </c>
      <c r="W8" s="107"/>
      <c r="X8" s="117" t="s">
        <v>639</v>
      </c>
      <c r="Y8" s="107" t="s">
        <v>200</v>
      </c>
      <c r="Z8" s="107"/>
      <c r="AA8" s="111" t="s">
        <v>155</v>
      </c>
      <c r="AB8" s="107" t="s">
        <v>275</v>
      </c>
      <c r="AC8" s="31"/>
      <c r="AD8" s="98" t="s">
        <v>317</v>
      </c>
      <c r="AE8" s="118" t="s">
        <v>324</v>
      </c>
      <c r="AF8" s="113" t="s">
        <v>230</v>
      </c>
      <c r="AG8" s="99"/>
      <c r="AH8" s="114" t="s">
        <v>746</v>
      </c>
      <c r="AI8" s="107" t="s">
        <v>367</v>
      </c>
    </row>
    <row r="9" spans="3:35" ht="22">
      <c r="C9" s="93" t="s">
        <v>44</v>
      </c>
      <c r="D9" s="94">
        <v>7.0000810185185189</v>
      </c>
      <c r="F9" s="101" t="s">
        <v>71</v>
      </c>
      <c r="G9" s="102" t="s">
        <v>390</v>
      </c>
      <c r="H9" s="115" t="s">
        <v>396</v>
      </c>
      <c r="I9" s="103" t="s">
        <v>555</v>
      </c>
      <c r="J9" s="104" t="s">
        <v>556</v>
      </c>
      <c r="K9" s="105" t="s">
        <v>136</v>
      </c>
      <c r="L9" s="99"/>
      <c r="M9" s="106" t="s">
        <v>669</v>
      </c>
      <c r="N9" s="116"/>
      <c r="O9" s="110" t="s">
        <v>82</v>
      </c>
      <c r="P9" s="105"/>
      <c r="Q9" s="109" t="s">
        <v>150</v>
      </c>
      <c r="R9" s="119" t="s">
        <v>601</v>
      </c>
      <c r="S9" s="109" t="s">
        <v>160</v>
      </c>
      <c r="T9" s="99"/>
      <c r="U9" s="107" t="s">
        <v>197</v>
      </c>
      <c r="V9" s="111" t="s">
        <v>303</v>
      </c>
      <c r="W9" s="107"/>
      <c r="X9" s="117" t="s">
        <v>640</v>
      </c>
      <c r="Y9" s="107" t="s">
        <v>201</v>
      </c>
      <c r="Z9" s="107" t="s">
        <v>227</v>
      </c>
      <c r="AA9" s="107" t="s">
        <v>259</v>
      </c>
      <c r="AB9" s="107"/>
      <c r="AC9" s="31"/>
      <c r="AD9" s="98" t="s">
        <v>767</v>
      </c>
      <c r="AE9" s="118" t="s">
        <v>325</v>
      </c>
      <c r="AF9" s="113" t="s">
        <v>231</v>
      </c>
      <c r="AG9" s="99"/>
      <c r="AH9" s="114" t="s">
        <v>747</v>
      </c>
      <c r="AI9" s="107" t="s">
        <v>368</v>
      </c>
    </row>
    <row r="10" spans="3:35" ht="28">
      <c r="C10" s="93" t="s">
        <v>45</v>
      </c>
      <c r="D10" s="120">
        <v>8.0000925925925923</v>
      </c>
      <c r="F10" s="101" t="s">
        <v>61</v>
      </c>
      <c r="G10" s="102" t="s">
        <v>391</v>
      </c>
      <c r="H10" s="115" t="s">
        <v>344</v>
      </c>
      <c r="I10" s="104" t="s">
        <v>57</v>
      </c>
      <c r="J10" s="121" t="s">
        <v>393</v>
      </c>
      <c r="K10" s="110" t="s">
        <v>124</v>
      </c>
      <c r="L10" s="99"/>
      <c r="M10" s="106" t="s">
        <v>670</v>
      </c>
      <c r="N10" s="116"/>
      <c r="O10" s="107" t="s">
        <v>143</v>
      </c>
      <c r="P10" s="122" t="s">
        <v>699</v>
      </c>
      <c r="Q10" s="109" t="s">
        <v>151</v>
      </c>
      <c r="R10" s="102" t="s">
        <v>602</v>
      </c>
      <c r="S10" s="98"/>
      <c r="T10" s="99"/>
      <c r="U10" s="107" t="s">
        <v>174</v>
      </c>
      <c r="V10" s="111" t="s">
        <v>304</v>
      </c>
      <c r="W10" s="107"/>
      <c r="X10" s="112" t="s">
        <v>629</v>
      </c>
      <c r="Y10" s="107" t="s">
        <v>205</v>
      </c>
      <c r="Z10" s="107" t="s">
        <v>107</v>
      </c>
      <c r="AA10" s="123"/>
      <c r="AB10" s="107" t="s">
        <v>276</v>
      </c>
      <c r="AC10" s="31"/>
      <c r="AD10" s="98" t="s">
        <v>321</v>
      </c>
      <c r="AE10" s="118" t="s">
        <v>326</v>
      </c>
      <c r="AF10" s="113" t="s">
        <v>232</v>
      </c>
      <c r="AG10" s="99"/>
      <c r="AH10" s="98"/>
      <c r="AI10" s="107" t="s">
        <v>369</v>
      </c>
    </row>
    <row r="11" spans="3:35" ht="28">
      <c r="C11" s="93" t="s">
        <v>95</v>
      </c>
      <c r="D11" s="67"/>
      <c r="F11" s="101" t="s">
        <v>72</v>
      </c>
      <c r="G11" s="124"/>
      <c r="H11" s="125"/>
      <c r="I11" s="104" t="s">
        <v>58</v>
      </c>
      <c r="J11" s="121" t="s">
        <v>557</v>
      </c>
      <c r="K11" s="105" t="s">
        <v>137</v>
      </c>
      <c r="L11" s="99"/>
      <c r="M11" s="106" t="s">
        <v>671</v>
      </c>
      <c r="N11" s="116"/>
      <c r="O11" s="110" t="s">
        <v>144</v>
      </c>
      <c r="P11" s="122" t="s">
        <v>700</v>
      </c>
      <c r="Q11" s="109" t="s">
        <v>152</v>
      </c>
      <c r="R11" s="102" t="s">
        <v>730</v>
      </c>
      <c r="S11" s="98"/>
      <c r="T11" s="99"/>
      <c r="U11" s="107" t="s">
        <v>175</v>
      </c>
      <c r="V11" s="111" t="s">
        <v>305</v>
      </c>
      <c r="W11" s="107"/>
      <c r="X11" s="112" t="s">
        <v>641</v>
      </c>
      <c r="Y11" s="107" t="s">
        <v>202</v>
      </c>
      <c r="Z11" s="107" t="s">
        <v>108</v>
      </c>
      <c r="AA11" s="126" t="s">
        <v>260</v>
      </c>
      <c r="AB11" s="107" t="s">
        <v>277</v>
      </c>
      <c r="AC11" s="31"/>
      <c r="AD11" s="98" t="s">
        <v>318</v>
      </c>
      <c r="AE11" s="100"/>
      <c r="AF11" s="113" t="s">
        <v>233</v>
      </c>
      <c r="AG11" s="99"/>
      <c r="AH11" s="114" t="s">
        <v>748</v>
      </c>
      <c r="AI11" s="107" t="s">
        <v>370</v>
      </c>
    </row>
    <row r="12" spans="3:35" ht="28">
      <c r="C12" s="93" t="s">
        <v>96</v>
      </c>
      <c r="D12" s="67"/>
      <c r="F12" s="127" t="s">
        <v>55</v>
      </c>
      <c r="G12" s="102" t="s">
        <v>392</v>
      </c>
      <c r="H12" s="103" t="s">
        <v>397</v>
      </c>
      <c r="I12" s="104" t="s">
        <v>130</v>
      </c>
      <c r="J12" s="121" t="s">
        <v>394</v>
      </c>
      <c r="K12" s="105" t="s">
        <v>138</v>
      </c>
      <c r="L12" s="128"/>
      <c r="M12" s="106" t="s">
        <v>672</v>
      </c>
      <c r="N12" s="116"/>
      <c r="O12" s="110" t="s">
        <v>145</v>
      </c>
      <c r="P12" s="122" t="s">
        <v>701</v>
      </c>
      <c r="Q12" s="109"/>
      <c r="R12" s="102" t="s">
        <v>731</v>
      </c>
      <c r="S12" s="116"/>
      <c r="T12" s="128"/>
      <c r="U12" s="107" t="s">
        <v>176</v>
      </c>
      <c r="V12" s="111" t="s">
        <v>306</v>
      </c>
      <c r="W12" s="107"/>
      <c r="X12" s="129" t="s">
        <v>642</v>
      </c>
      <c r="Y12" s="107" t="s">
        <v>206</v>
      </c>
      <c r="Z12" s="107" t="s">
        <v>109</v>
      </c>
      <c r="AA12" s="130" t="s">
        <v>268</v>
      </c>
      <c r="AB12" s="107" t="s">
        <v>278</v>
      </c>
      <c r="AC12" s="31"/>
      <c r="AD12" s="98" t="s">
        <v>319</v>
      </c>
      <c r="AE12" s="100" t="s">
        <v>327</v>
      </c>
      <c r="AF12" s="113"/>
      <c r="AG12" s="128"/>
      <c r="AH12" s="114" t="s">
        <v>749</v>
      </c>
      <c r="AI12" s="98"/>
    </row>
    <row r="13" spans="3:35" ht="28">
      <c r="C13" s="93" t="s">
        <v>35</v>
      </c>
      <c r="D13" s="67"/>
      <c r="F13" s="127"/>
      <c r="G13" s="102" t="s">
        <v>393</v>
      </c>
      <c r="H13" s="103" t="s">
        <v>398</v>
      </c>
      <c r="I13" s="104" t="s">
        <v>556</v>
      </c>
      <c r="J13" s="121" t="s">
        <v>395</v>
      </c>
      <c r="K13" s="105"/>
      <c r="L13" s="128"/>
      <c r="M13" s="106" t="s">
        <v>673</v>
      </c>
      <c r="N13" s="116"/>
      <c r="O13" s="107" t="s">
        <v>146</v>
      </c>
      <c r="P13" s="122" t="s">
        <v>702</v>
      </c>
      <c r="Q13" s="126" t="s">
        <v>157</v>
      </c>
      <c r="R13" s="102" t="s">
        <v>732</v>
      </c>
      <c r="S13" s="116"/>
      <c r="T13" s="128"/>
      <c r="U13" s="107" t="s">
        <v>626</v>
      </c>
      <c r="V13" s="111" t="s">
        <v>307</v>
      </c>
      <c r="W13" s="107"/>
      <c r="X13" s="112" t="s">
        <v>643</v>
      </c>
      <c r="Y13" s="107" t="s">
        <v>207</v>
      </c>
      <c r="Z13" s="107" t="s">
        <v>110</v>
      </c>
      <c r="AA13" s="107" t="s">
        <v>266</v>
      </c>
      <c r="AB13" s="107" t="s">
        <v>179</v>
      </c>
      <c r="AC13" s="31"/>
      <c r="AD13" s="98" t="s">
        <v>320</v>
      </c>
      <c r="AE13" s="100" t="s">
        <v>328</v>
      </c>
      <c r="AF13" s="113" t="s">
        <v>234</v>
      </c>
      <c r="AG13" s="128"/>
      <c r="AH13" s="114" t="s">
        <v>750</v>
      </c>
      <c r="AI13" s="98" t="s">
        <v>759</v>
      </c>
    </row>
    <row r="14" spans="3:35" ht="28">
      <c r="C14" s="93" t="s">
        <v>46</v>
      </c>
      <c r="D14" s="94">
        <v>2.0000231481481481</v>
      </c>
      <c r="F14" s="101" t="s">
        <v>383</v>
      </c>
      <c r="G14" s="102" t="s">
        <v>394</v>
      </c>
      <c r="H14" s="103" t="s">
        <v>399</v>
      </c>
      <c r="I14" s="121" t="s">
        <v>393</v>
      </c>
      <c r="J14" s="121" t="s">
        <v>396</v>
      </c>
      <c r="K14" s="105"/>
      <c r="L14" s="128"/>
      <c r="M14" s="106" t="s">
        <v>674</v>
      </c>
      <c r="N14" s="116"/>
      <c r="O14" s="107" t="s">
        <v>147</v>
      </c>
      <c r="P14" s="122" t="s">
        <v>703</v>
      </c>
      <c r="Q14" s="126" t="s">
        <v>651</v>
      </c>
      <c r="R14" s="102" t="s">
        <v>733</v>
      </c>
      <c r="S14" s="116"/>
      <c r="T14" s="128"/>
      <c r="U14" s="107" t="s">
        <v>624</v>
      </c>
      <c r="V14" s="111" t="s">
        <v>29</v>
      </c>
      <c r="W14" s="107"/>
      <c r="X14" s="112" t="s">
        <v>630</v>
      </c>
      <c r="Y14" s="107" t="s">
        <v>203</v>
      </c>
      <c r="Z14" s="107"/>
      <c r="AA14" s="125" t="s">
        <v>267</v>
      </c>
      <c r="AB14" s="107" t="s">
        <v>180</v>
      </c>
      <c r="AC14" s="31"/>
      <c r="AD14" s="98"/>
      <c r="AE14" s="100"/>
      <c r="AF14" s="113" t="s">
        <v>235</v>
      </c>
      <c r="AG14" s="128"/>
      <c r="AH14" s="114" t="s">
        <v>751</v>
      </c>
      <c r="AI14" s="98" t="s">
        <v>758</v>
      </c>
    </row>
    <row r="15" spans="3:35" ht="28">
      <c r="C15" s="93" t="s">
        <v>47</v>
      </c>
      <c r="D15" s="94">
        <v>2.0000347222222223</v>
      </c>
      <c r="F15" s="101" t="s">
        <v>384</v>
      </c>
      <c r="G15" s="102" t="s">
        <v>395</v>
      </c>
      <c r="H15" s="103" t="s">
        <v>400</v>
      </c>
      <c r="I15" s="121" t="s">
        <v>557</v>
      </c>
      <c r="J15" s="107"/>
      <c r="K15" s="116"/>
      <c r="L15" s="128"/>
      <c r="M15" s="106" t="s">
        <v>675</v>
      </c>
      <c r="N15" s="116"/>
      <c r="O15" s="110"/>
      <c r="P15" s="122" t="s">
        <v>704</v>
      </c>
      <c r="Q15" s="126" t="s">
        <v>158</v>
      </c>
      <c r="R15" s="102" t="s">
        <v>734</v>
      </c>
      <c r="S15" s="116"/>
      <c r="T15" s="128"/>
      <c r="U15" s="107" t="s">
        <v>627</v>
      </c>
      <c r="V15" s="111" t="s">
        <v>188</v>
      </c>
      <c r="W15" s="107"/>
      <c r="X15" s="112" t="s">
        <v>631</v>
      </c>
      <c r="Y15" s="107" t="s">
        <v>204</v>
      </c>
      <c r="Z15" s="107" t="s">
        <v>111</v>
      </c>
      <c r="AA15" s="125" t="s">
        <v>270</v>
      </c>
      <c r="AB15" s="107"/>
      <c r="AC15" s="31"/>
      <c r="AD15" s="116"/>
      <c r="AE15" s="100" t="s">
        <v>329</v>
      </c>
      <c r="AF15" s="113" t="s">
        <v>236</v>
      </c>
      <c r="AG15" s="128"/>
      <c r="AH15" s="114" t="s">
        <v>752</v>
      </c>
      <c r="AI15" s="116"/>
    </row>
    <row r="16" spans="3:35" ht="28">
      <c r="C16" s="93" t="s">
        <v>48</v>
      </c>
      <c r="D16" s="94">
        <v>2.0000462962962962</v>
      </c>
      <c r="F16" s="101" t="s">
        <v>385</v>
      </c>
      <c r="G16" s="102" t="s">
        <v>396</v>
      </c>
      <c r="H16" s="103" t="s">
        <v>401</v>
      </c>
      <c r="I16" s="121" t="s">
        <v>394</v>
      </c>
      <c r="J16" s="104" t="s">
        <v>131</v>
      </c>
      <c r="K16" s="116"/>
      <c r="L16" s="128"/>
      <c r="M16" s="106" t="s">
        <v>676</v>
      </c>
      <c r="N16" s="116"/>
      <c r="O16" s="110"/>
      <c r="P16" s="122" t="s">
        <v>705</v>
      </c>
      <c r="R16" s="107"/>
      <c r="S16" s="116"/>
      <c r="T16" s="128"/>
      <c r="U16" s="107" t="s">
        <v>628</v>
      </c>
      <c r="V16" s="111" t="s">
        <v>308</v>
      </c>
      <c r="W16" s="107"/>
      <c r="X16" s="112" t="s">
        <v>632</v>
      </c>
      <c r="Y16" s="107" t="s">
        <v>218</v>
      </c>
      <c r="Z16" s="107" t="s">
        <v>112</v>
      </c>
      <c r="AA16" s="125" t="s">
        <v>269</v>
      </c>
      <c r="AB16" s="107" t="s">
        <v>181</v>
      </c>
      <c r="AC16" s="31"/>
      <c r="AD16" s="116"/>
      <c r="AE16" s="100" t="s">
        <v>330</v>
      </c>
      <c r="AF16" s="113" t="s">
        <v>237</v>
      </c>
      <c r="AG16" s="128"/>
      <c r="AH16" s="114" t="s">
        <v>753</v>
      </c>
      <c r="AI16" s="98" t="s">
        <v>371</v>
      </c>
    </row>
    <row r="17" spans="3:35" ht="28">
      <c r="C17" s="93" t="s">
        <v>49</v>
      </c>
      <c r="D17" s="94">
        <v>2.0000578703703704</v>
      </c>
      <c r="F17" s="127"/>
      <c r="G17" s="125"/>
      <c r="H17" s="103" t="s">
        <v>402</v>
      </c>
      <c r="I17" s="121" t="s">
        <v>395</v>
      </c>
      <c r="J17" s="104" t="s">
        <v>133</v>
      </c>
      <c r="K17" s="116"/>
      <c r="L17" s="128"/>
      <c r="M17" s="106" t="s">
        <v>677</v>
      </c>
      <c r="N17" s="116"/>
      <c r="O17" s="110"/>
      <c r="P17" s="122" t="s">
        <v>706</v>
      </c>
      <c r="Q17" s="98"/>
      <c r="R17" s="102" t="s">
        <v>735</v>
      </c>
      <c r="S17" s="116"/>
      <c r="T17" s="128"/>
      <c r="U17" s="107" t="s">
        <v>177</v>
      </c>
      <c r="V17" s="111" t="s">
        <v>309</v>
      </c>
      <c r="W17" s="107"/>
      <c r="X17" s="112" t="s">
        <v>644</v>
      </c>
      <c r="Y17" s="107" t="s">
        <v>219</v>
      </c>
      <c r="Z17" s="107" t="s">
        <v>113</v>
      </c>
      <c r="AA17" s="125" t="s">
        <v>271</v>
      </c>
      <c r="AB17" s="107"/>
      <c r="AC17" s="31"/>
      <c r="AD17" s="116"/>
      <c r="AE17" s="100" t="s">
        <v>331</v>
      </c>
      <c r="AF17" s="113" t="s">
        <v>238</v>
      </c>
      <c r="AG17" s="128"/>
      <c r="AH17" s="114" t="s">
        <v>754</v>
      </c>
      <c r="AI17" s="98" t="s">
        <v>372</v>
      </c>
    </row>
    <row r="18" spans="3:35" ht="42">
      <c r="C18" s="93" t="s">
        <v>50</v>
      </c>
      <c r="D18" s="94">
        <v>2.0000694444444442</v>
      </c>
      <c r="F18" s="98" t="s">
        <v>377</v>
      </c>
      <c r="G18" s="102" t="s">
        <v>397</v>
      </c>
      <c r="H18" s="110"/>
      <c r="I18" s="121" t="s">
        <v>396</v>
      </c>
      <c r="J18" s="121" t="s">
        <v>429</v>
      </c>
      <c r="K18" s="116"/>
      <c r="L18" s="128"/>
      <c r="M18" s="106" t="s">
        <v>678</v>
      </c>
      <c r="N18" s="116"/>
      <c r="O18" s="107"/>
      <c r="P18" s="122" t="s">
        <v>707</v>
      </c>
      <c r="Q18" s="98"/>
      <c r="R18" s="102" t="s">
        <v>736</v>
      </c>
      <c r="S18" s="116"/>
      <c r="T18" s="128"/>
      <c r="U18" s="107" t="s">
        <v>21</v>
      </c>
      <c r="V18" s="111" t="s">
        <v>310</v>
      </c>
      <c r="W18" s="107"/>
      <c r="X18" s="112" t="s">
        <v>633</v>
      </c>
      <c r="Y18" s="107" t="s">
        <v>220</v>
      </c>
      <c r="Z18" s="107" t="s">
        <v>114</v>
      </c>
      <c r="AA18" s="125" t="s">
        <v>265</v>
      </c>
      <c r="AB18" s="107" t="s">
        <v>183</v>
      </c>
      <c r="AC18" s="31"/>
      <c r="AD18" s="116"/>
      <c r="AE18" s="100" t="s">
        <v>332</v>
      </c>
      <c r="AF18" s="113" t="s">
        <v>354</v>
      </c>
      <c r="AG18" s="128"/>
      <c r="AH18" s="114" t="s">
        <v>755</v>
      </c>
      <c r="AI18" s="98" t="s">
        <v>373</v>
      </c>
    </row>
    <row r="19" spans="3:35" ht="22">
      <c r="C19" s="93" t="s">
        <v>51</v>
      </c>
      <c r="D19" s="94">
        <v>2.0000925925925928</v>
      </c>
      <c r="G19" s="102" t="s">
        <v>398</v>
      </c>
      <c r="H19" s="103" t="s">
        <v>345</v>
      </c>
      <c r="I19" s="111"/>
      <c r="J19" s="104" t="s">
        <v>558</v>
      </c>
      <c r="K19" s="116"/>
      <c r="L19" s="128"/>
      <c r="M19" s="132" t="s">
        <v>679</v>
      </c>
      <c r="N19" s="116"/>
      <c r="O19" s="107"/>
      <c r="P19" s="107"/>
      <c r="Q19" s="116"/>
      <c r="R19" s="102" t="s">
        <v>737</v>
      </c>
      <c r="S19" s="116"/>
      <c r="T19" s="128"/>
      <c r="U19" s="107" t="s">
        <v>178</v>
      </c>
      <c r="V19" s="111" t="s">
        <v>311</v>
      </c>
      <c r="W19" s="107"/>
      <c r="X19" s="112" t="s">
        <v>645</v>
      </c>
      <c r="Y19" s="107" t="s">
        <v>208</v>
      </c>
      <c r="Z19" s="107" t="s">
        <v>115</v>
      </c>
      <c r="AA19" s="125" t="s">
        <v>264</v>
      </c>
      <c r="AB19" s="107" t="s">
        <v>184</v>
      </c>
      <c r="AC19" s="31"/>
      <c r="AD19" s="107"/>
      <c r="AE19" s="118"/>
      <c r="AF19" s="113" t="s">
        <v>361</v>
      </c>
      <c r="AG19" s="128"/>
      <c r="AH19" s="98"/>
    </row>
    <row r="20" spans="3:35" ht="22">
      <c r="C20" s="93" t="s">
        <v>52</v>
      </c>
      <c r="D20" s="94">
        <v>2.0001157407407408</v>
      </c>
      <c r="F20" s="127"/>
      <c r="G20" s="102" t="s">
        <v>399</v>
      </c>
      <c r="H20" s="103" t="s">
        <v>346</v>
      </c>
      <c r="I20" s="104" t="s">
        <v>131</v>
      </c>
      <c r="J20" s="103" t="s">
        <v>479</v>
      </c>
      <c r="K20" s="116"/>
      <c r="L20" s="128"/>
      <c r="M20" s="132" t="s">
        <v>680</v>
      </c>
      <c r="N20" s="116"/>
      <c r="O20" s="116"/>
      <c r="P20" s="102" t="s">
        <v>708</v>
      </c>
      <c r="Q20" s="116"/>
      <c r="R20" s="102" t="s">
        <v>738</v>
      </c>
      <c r="S20" s="116"/>
      <c r="T20" s="128"/>
      <c r="U20" s="107" t="s">
        <v>20</v>
      </c>
      <c r="V20" s="111" t="s">
        <v>312</v>
      </c>
      <c r="W20" s="107"/>
      <c r="X20" s="112" t="s">
        <v>646</v>
      </c>
      <c r="Y20" s="107" t="s">
        <v>209</v>
      </c>
      <c r="Z20" s="107" t="s">
        <v>116</v>
      </c>
      <c r="AA20" s="125" t="s">
        <v>263</v>
      </c>
      <c r="AB20" s="107" t="s">
        <v>185</v>
      </c>
      <c r="AC20" s="31"/>
      <c r="AD20" s="116"/>
      <c r="AE20" s="106" t="s">
        <v>762</v>
      </c>
      <c r="AF20" s="95"/>
      <c r="AG20" s="128"/>
      <c r="AH20" s="114" t="s">
        <v>756</v>
      </c>
      <c r="AI20" s="98"/>
    </row>
    <row r="21" spans="3:35" ht="14">
      <c r="F21" s="127"/>
      <c r="G21" s="102" t="s">
        <v>400</v>
      </c>
      <c r="H21" s="103" t="s">
        <v>347</v>
      </c>
      <c r="I21" s="104" t="s">
        <v>133</v>
      </c>
      <c r="J21" s="103" t="s">
        <v>480</v>
      </c>
      <c r="K21" s="116"/>
      <c r="L21" s="128"/>
      <c r="M21" s="132" t="s">
        <v>681</v>
      </c>
      <c r="N21" s="116"/>
      <c r="O21" s="116"/>
      <c r="P21" s="102" t="s">
        <v>709</v>
      </c>
      <c r="Q21" s="116"/>
      <c r="R21" s="102" t="s">
        <v>739</v>
      </c>
      <c r="S21" s="116"/>
      <c r="T21" s="128"/>
      <c r="U21" s="107" t="s">
        <v>19</v>
      </c>
      <c r="V21" s="111" t="s">
        <v>189</v>
      </c>
      <c r="W21" s="107"/>
      <c r="X21" s="112" t="s">
        <v>647</v>
      </c>
      <c r="Y21" s="107" t="s">
        <v>210</v>
      </c>
      <c r="Z21" s="107" t="s">
        <v>117</v>
      </c>
      <c r="AA21" s="116"/>
      <c r="AB21" s="107"/>
      <c r="AC21" s="31"/>
      <c r="AD21" s="95"/>
      <c r="AE21" s="100"/>
      <c r="AF21" s="113" t="s">
        <v>239</v>
      </c>
      <c r="AG21" s="128"/>
      <c r="AH21" s="114" t="s">
        <v>757</v>
      </c>
      <c r="AI21" s="98"/>
    </row>
    <row r="22" spans="3:35" ht="42">
      <c r="F22" s="127"/>
      <c r="G22" s="102" t="s">
        <v>401</v>
      </c>
      <c r="H22" s="103" t="s">
        <v>348</v>
      </c>
      <c r="I22" s="121" t="s">
        <v>429</v>
      </c>
      <c r="J22" s="107"/>
      <c r="K22" s="116"/>
      <c r="L22" s="128"/>
      <c r="M22" s="132" t="s">
        <v>682</v>
      </c>
      <c r="N22" s="116"/>
      <c r="O22" s="116"/>
      <c r="P22" s="105"/>
      <c r="Q22" s="116"/>
      <c r="R22" s="102" t="s">
        <v>740</v>
      </c>
      <c r="S22" s="116"/>
      <c r="T22" s="128"/>
      <c r="U22" s="107" t="s">
        <v>196</v>
      </c>
      <c r="V22" s="111" t="s">
        <v>190</v>
      </c>
      <c r="W22" s="107"/>
      <c r="X22" s="112" t="s">
        <v>634</v>
      </c>
      <c r="Y22" s="107" t="s">
        <v>211</v>
      </c>
      <c r="Z22" s="107" t="s">
        <v>240</v>
      </c>
      <c r="AA22" s="95"/>
      <c r="AB22" s="107" t="s">
        <v>186</v>
      </c>
      <c r="AC22" s="31"/>
      <c r="AD22" s="107"/>
      <c r="AE22" s="106" t="s">
        <v>763</v>
      </c>
      <c r="AF22" s="98" t="s">
        <v>350</v>
      </c>
      <c r="AG22" s="128"/>
      <c r="AH22" s="98"/>
      <c r="AI22" s="98"/>
    </row>
    <row r="23" spans="3:35" ht="14">
      <c r="C23" s="133"/>
      <c r="F23" s="127"/>
      <c r="G23" s="102" t="s">
        <v>402</v>
      </c>
      <c r="H23" s="103" t="s">
        <v>349</v>
      </c>
      <c r="I23" s="104" t="s">
        <v>558</v>
      </c>
      <c r="J23" s="104" t="s">
        <v>559</v>
      </c>
      <c r="K23" s="116"/>
      <c r="L23" s="128"/>
      <c r="M23" s="132" t="s">
        <v>683</v>
      </c>
      <c r="N23" s="116"/>
      <c r="O23" s="116"/>
      <c r="P23" s="108" t="s">
        <v>710</v>
      </c>
      <c r="Q23" s="116"/>
      <c r="R23" s="102" t="s">
        <v>741</v>
      </c>
      <c r="S23" s="116"/>
      <c r="T23" s="128"/>
      <c r="U23" s="107" t="s">
        <v>625</v>
      </c>
      <c r="V23" s="111" t="s">
        <v>191</v>
      </c>
      <c r="W23" s="107"/>
      <c r="X23" s="112" t="s">
        <v>635</v>
      </c>
      <c r="Y23" s="107" t="s">
        <v>212</v>
      </c>
      <c r="Z23" s="107" t="s">
        <v>242</v>
      </c>
      <c r="AA23" s="95"/>
      <c r="AB23" s="107" t="s">
        <v>187</v>
      </c>
      <c r="AC23" s="31"/>
      <c r="AD23" s="107"/>
      <c r="AE23" s="106" t="s">
        <v>764</v>
      </c>
      <c r="AF23" s="98" t="s">
        <v>351</v>
      </c>
      <c r="AG23" s="128"/>
      <c r="AH23" s="114" t="s">
        <v>760</v>
      </c>
      <c r="AI23" s="116"/>
    </row>
    <row r="24" spans="3:35" ht="22">
      <c r="C24" s="134" t="s">
        <v>93</v>
      </c>
      <c r="F24" s="127"/>
      <c r="G24" s="107"/>
      <c r="H24" s="125"/>
      <c r="I24" s="111"/>
      <c r="J24" s="104" t="s">
        <v>560</v>
      </c>
      <c r="K24" s="116"/>
      <c r="L24" s="128"/>
      <c r="M24" s="132" t="s">
        <v>684</v>
      </c>
      <c r="N24" s="116"/>
      <c r="O24" s="116"/>
      <c r="P24" s="135" t="s">
        <v>711</v>
      </c>
      <c r="Q24" s="116"/>
      <c r="R24" s="102" t="s">
        <v>742</v>
      </c>
      <c r="S24" s="116"/>
      <c r="T24" s="128"/>
      <c r="U24" s="126" t="s">
        <v>195</v>
      </c>
      <c r="V24" s="136"/>
      <c r="W24" s="107"/>
      <c r="X24" s="112" t="s">
        <v>648</v>
      </c>
      <c r="Y24" s="107" t="s">
        <v>213</v>
      </c>
      <c r="Z24" s="107" t="s">
        <v>241</v>
      </c>
      <c r="AA24" s="95"/>
      <c r="AB24" s="107" t="s">
        <v>293</v>
      </c>
      <c r="AC24" s="31"/>
      <c r="AD24" s="95"/>
      <c r="AE24" s="106" t="s">
        <v>765</v>
      </c>
      <c r="AF24" s="95"/>
      <c r="AG24" s="128"/>
      <c r="AH24" s="114" t="s">
        <v>761</v>
      </c>
      <c r="AI24" s="116"/>
    </row>
    <row r="25" spans="3:35" ht="28">
      <c r="C25" s="134" t="s">
        <v>97</v>
      </c>
      <c r="F25" s="127"/>
      <c r="G25" s="102" t="s">
        <v>403</v>
      </c>
      <c r="H25" s="137" t="s">
        <v>403</v>
      </c>
      <c r="I25" s="104" t="s">
        <v>559</v>
      </c>
      <c r="J25" s="104" t="s">
        <v>561</v>
      </c>
      <c r="K25" s="116"/>
      <c r="L25" s="128"/>
      <c r="M25" s="132" t="s">
        <v>685</v>
      </c>
      <c r="N25" s="116"/>
      <c r="O25" s="116"/>
      <c r="P25" s="135" t="s">
        <v>712</v>
      </c>
      <c r="Q25" s="116"/>
      <c r="R25" s="116"/>
      <c r="S25" s="116"/>
      <c r="T25" s="128"/>
      <c r="U25" s="126" t="s">
        <v>221</v>
      </c>
      <c r="V25" s="95"/>
      <c r="W25" s="107"/>
      <c r="X25" s="112" t="s">
        <v>533</v>
      </c>
      <c r="Y25" s="107" t="s">
        <v>214</v>
      </c>
      <c r="Z25" s="107" t="s">
        <v>245</v>
      </c>
      <c r="AA25" s="95"/>
      <c r="AB25" s="107" t="s">
        <v>294</v>
      </c>
      <c r="AC25" s="31"/>
      <c r="AD25" s="107"/>
      <c r="AE25" s="106" t="s">
        <v>766</v>
      </c>
      <c r="AF25" s="98" t="s">
        <v>352</v>
      </c>
      <c r="AG25" s="128"/>
      <c r="AH25" s="116"/>
      <c r="AI25" s="116"/>
    </row>
    <row r="26" spans="3:35" ht="28">
      <c r="C26" s="134" t="s">
        <v>98</v>
      </c>
      <c r="F26" s="127"/>
      <c r="G26" s="102" t="s">
        <v>404</v>
      </c>
      <c r="H26" s="137" t="s">
        <v>404</v>
      </c>
      <c r="I26" s="104" t="s">
        <v>560</v>
      </c>
      <c r="J26" s="104" t="s">
        <v>562</v>
      </c>
      <c r="K26" s="116"/>
      <c r="L26" s="128"/>
      <c r="M26" s="132" t="s">
        <v>686</v>
      </c>
      <c r="N26" s="116"/>
      <c r="O26" s="116"/>
      <c r="P26" s="135" t="s">
        <v>713</v>
      </c>
      <c r="Q26" s="116"/>
      <c r="R26" s="116"/>
      <c r="S26" s="116"/>
      <c r="T26" s="128"/>
      <c r="U26" s="126" t="s">
        <v>222</v>
      </c>
      <c r="V26" s="95"/>
      <c r="W26" s="116"/>
      <c r="X26" s="112" t="s">
        <v>534</v>
      </c>
      <c r="Y26" s="107" t="s">
        <v>215</v>
      </c>
      <c r="Z26" s="107" t="s">
        <v>246</v>
      </c>
      <c r="AA26" s="107"/>
      <c r="AB26" s="107" t="s">
        <v>295</v>
      </c>
      <c r="AC26" s="31"/>
      <c r="AD26" s="95"/>
      <c r="AE26" s="97"/>
      <c r="AF26" s="98" t="s">
        <v>353</v>
      </c>
      <c r="AG26" s="128"/>
      <c r="AH26" s="116"/>
      <c r="AI26" s="116"/>
    </row>
    <row r="27" spans="3:35" ht="28">
      <c r="C27" s="134" t="s">
        <v>94</v>
      </c>
      <c r="F27" s="127"/>
      <c r="G27" s="102" t="s">
        <v>405</v>
      </c>
      <c r="H27" s="137" t="s">
        <v>405</v>
      </c>
      <c r="I27" s="104" t="s">
        <v>561</v>
      </c>
      <c r="J27" s="111"/>
      <c r="K27" s="116"/>
      <c r="L27" s="128"/>
      <c r="M27" s="106" t="s">
        <v>687</v>
      </c>
      <c r="N27" s="116"/>
      <c r="O27" s="116"/>
      <c r="P27" s="135" t="s">
        <v>714</v>
      </c>
      <c r="Q27" s="116"/>
      <c r="R27" s="116"/>
      <c r="S27" s="116"/>
      <c r="T27" s="128"/>
      <c r="U27" s="126" t="s">
        <v>223</v>
      </c>
      <c r="V27" s="136"/>
      <c r="W27" s="107"/>
      <c r="X27" s="112" t="s">
        <v>535</v>
      </c>
      <c r="Y27" s="107" t="s">
        <v>216</v>
      </c>
      <c r="Z27" s="107" t="s">
        <v>247</v>
      </c>
      <c r="AA27" s="95"/>
      <c r="AB27" s="107" t="s">
        <v>182</v>
      </c>
      <c r="AC27" s="31"/>
      <c r="AD27" s="107"/>
      <c r="AE27" s="118" t="s">
        <v>720</v>
      </c>
      <c r="AF27" s="98" t="s">
        <v>355</v>
      </c>
      <c r="AG27" s="128"/>
      <c r="AH27" s="116"/>
      <c r="AI27" s="116"/>
    </row>
    <row r="28" spans="3:35" ht="28">
      <c r="C28" s="134" t="s">
        <v>35</v>
      </c>
      <c r="F28" s="127"/>
      <c r="G28" s="102" t="s">
        <v>406</v>
      </c>
      <c r="H28" s="137" t="s">
        <v>484</v>
      </c>
      <c r="I28" s="104" t="s">
        <v>562</v>
      </c>
      <c r="J28" s="104" t="s">
        <v>132</v>
      </c>
      <c r="K28" s="116"/>
      <c r="L28" s="128"/>
      <c r="M28" s="107"/>
      <c r="N28" s="116"/>
      <c r="O28" s="116"/>
      <c r="P28" s="135" t="s">
        <v>715</v>
      </c>
      <c r="Q28" s="116"/>
      <c r="R28" s="116"/>
      <c r="S28" s="116"/>
      <c r="T28" s="128"/>
      <c r="U28" s="116"/>
      <c r="V28" s="95"/>
      <c r="W28" s="107"/>
      <c r="X28" s="107"/>
      <c r="Y28" s="107" t="s">
        <v>217</v>
      </c>
      <c r="Z28" s="107" t="s">
        <v>248</v>
      </c>
      <c r="AA28" s="95"/>
      <c r="AB28" s="107" t="s">
        <v>296</v>
      </c>
      <c r="AC28" s="31"/>
      <c r="AD28" s="107"/>
      <c r="AE28" s="118" t="s">
        <v>721</v>
      </c>
      <c r="AF28" s="98" t="s">
        <v>356</v>
      </c>
      <c r="AG28" s="128"/>
      <c r="AH28" s="116"/>
      <c r="AI28" s="116"/>
    </row>
    <row r="29" spans="3:35" ht="28">
      <c r="C29" s="127" t="s">
        <v>99</v>
      </c>
      <c r="F29" s="127"/>
      <c r="G29" s="102" t="s">
        <v>407</v>
      </c>
      <c r="H29" s="137" t="s">
        <v>485</v>
      </c>
      <c r="I29" s="107"/>
      <c r="J29" s="104" t="s">
        <v>566</v>
      </c>
      <c r="K29" s="116"/>
      <c r="L29" s="128"/>
      <c r="M29" s="108" t="s">
        <v>688</v>
      </c>
      <c r="N29" s="116"/>
      <c r="O29" s="116"/>
      <c r="P29" s="108" t="s">
        <v>716</v>
      </c>
      <c r="Q29" s="116"/>
      <c r="R29" s="116"/>
      <c r="S29" s="116"/>
      <c r="T29" s="128"/>
      <c r="U29" s="116"/>
      <c r="V29" s="95"/>
      <c r="W29" s="107"/>
      <c r="X29" s="107" t="s">
        <v>22</v>
      </c>
      <c r="Y29" s="107" t="s">
        <v>536</v>
      </c>
      <c r="Z29" s="107" t="s">
        <v>249</v>
      </c>
      <c r="AA29" s="95"/>
      <c r="AB29" s="107"/>
      <c r="AC29" s="31"/>
      <c r="AD29" s="95"/>
      <c r="AE29" s="118" t="s">
        <v>722</v>
      </c>
      <c r="AF29" s="98" t="s">
        <v>357</v>
      </c>
      <c r="AG29" s="128"/>
      <c r="AH29" s="116"/>
      <c r="AI29" s="116"/>
    </row>
    <row r="30" spans="3:35" ht="14">
      <c r="C30" s="67"/>
      <c r="F30" s="127"/>
      <c r="G30" s="107"/>
      <c r="H30" s="105"/>
      <c r="I30" s="104" t="s">
        <v>132</v>
      </c>
      <c r="J30" s="104" t="s">
        <v>563</v>
      </c>
      <c r="K30" s="116"/>
      <c r="L30" s="128"/>
      <c r="M30" s="108" t="s">
        <v>689</v>
      </c>
      <c r="N30" s="116"/>
      <c r="O30" s="116"/>
      <c r="P30" s="107"/>
      <c r="Q30" s="116"/>
      <c r="R30" s="116"/>
      <c r="S30" s="116"/>
      <c r="T30" s="128"/>
      <c r="U30" s="116"/>
      <c r="V30" s="95"/>
      <c r="W30" s="107"/>
      <c r="X30" s="107" t="s">
        <v>23</v>
      </c>
      <c r="Y30" s="107"/>
      <c r="Z30" s="107" t="s">
        <v>250</v>
      </c>
      <c r="AA30" s="95"/>
      <c r="AB30" s="107" t="s">
        <v>297</v>
      </c>
      <c r="AC30" s="31"/>
      <c r="AD30" s="107"/>
      <c r="AE30" s="118"/>
      <c r="AF30" s="98" t="s">
        <v>358</v>
      </c>
      <c r="AG30" s="128"/>
      <c r="AH30" s="116"/>
      <c r="AI30" s="116"/>
    </row>
    <row r="31" spans="3:35" ht="28">
      <c r="C31" s="67"/>
      <c r="F31" s="127"/>
      <c r="G31" s="138" t="s">
        <v>408</v>
      </c>
      <c r="H31" s="139" t="s">
        <v>408</v>
      </c>
      <c r="I31" s="104" t="s">
        <v>566</v>
      </c>
      <c r="J31" s="121" t="s">
        <v>564</v>
      </c>
      <c r="K31" s="116"/>
      <c r="L31" s="128"/>
      <c r="M31" s="108" t="s">
        <v>690</v>
      </c>
      <c r="N31" s="116"/>
      <c r="O31" s="116"/>
      <c r="P31" s="102" t="s">
        <v>717</v>
      </c>
      <c r="Q31" s="116"/>
      <c r="R31" s="116"/>
      <c r="S31" s="116"/>
      <c r="T31" s="128"/>
      <c r="U31" s="116"/>
      <c r="V31" s="95"/>
      <c r="W31" s="107"/>
      <c r="X31" s="107" t="s">
        <v>27</v>
      </c>
      <c r="Y31" s="107"/>
      <c r="Z31" s="107" t="s">
        <v>251</v>
      </c>
      <c r="AA31" s="95"/>
      <c r="AB31" s="107" t="s">
        <v>298</v>
      </c>
      <c r="AC31" s="31"/>
      <c r="AD31" s="107"/>
      <c r="AE31" s="118"/>
      <c r="AF31" s="98" t="s">
        <v>359</v>
      </c>
      <c r="AG31" s="128"/>
      <c r="AH31" s="116"/>
      <c r="AI31" s="116"/>
    </row>
    <row r="32" spans="3:35" ht="28">
      <c r="C32" s="67"/>
      <c r="F32" s="127"/>
      <c r="G32" s="138" t="s">
        <v>279</v>
      </c>
      <c r="H32" s="139" t="s">
        <v>486</v>
      </c>
      <c r="I32" s="104" t="s">
        <v>563</v>
      </c>
      <c r="J32" s="121" t="s">
        <v>492</v>
      </c>
      <c r="K32" s="116"/>
      <c r="L32" s="128"/>
      <c r="M32" s="108" t="s">
        <v>691</v>
      </c>
      <c r="N32" s="116"/>
      <c r="O32" s="116"/>
      <c r="P32" s="102" t="s">
        <v>592</v>
      </c>
      <c r="Q32" s="116"/>
      <c r="R32" s="116"/>
      <c r="S32" s="116"/>
      <c r="T32" s="128"/>
      <c r="U32" s="95"/>
      <c r="V32" s="95"/>
      <c r="W32" s="107"/>
      <c r="X32" s="107" t="s">
        <v>25</v>
      </c>
      <c r="Y32" s="95"/>
      <c r="Z32" s="107" t="s">
        <v>252</v>
      </c>
      <c r="AA32" s="107"/>
      <c r="AB32" s="107"/>
      <c r="AC32" s="31"/>
      <c r="AD32" s="107"/>
      <c r="AE32" s="118"/>
      <c r="AF32" s="98" t="s">
        <v>360</v>
      </c>
      <c r="AG32" s="128"/>
      <c r="AH32" s="116"/>
      <c r="AI32" s="116"/>
    </row>
    <row r="33" spans="3:35" ht="28">
      <c r="C33" s="67"/>
      <c r="F33" s="127"/>
      <c r="G33" s="105"/>
      <c r="H33" s="139" t="s">
        <v>279</v>
      </c>
      <c r="I33" s="121" t="s">
        <v>564</v>
      </c>
      <c r="J33" s="103" t="s">
        <v>620</v>
      </c>
      <c r="K33" s="116"/>
      <c r="L33" s="128"/>
      <c r="M33" s="108" t="s">
        <v>692</v>
      </c>
      <c r="N33" s="116"/>
      <c r="O33" s="116"/>
      <c r="P33" s="102" t="s">
        <v>593</v>
      </c>
      <c r="Q33" s="116"/>
      <c r="R33" s="116"/>
      <c r="S33" s="116"/>
      <c r="T33" s="128"/>
      <c r="U33" s="95"/>
      <c r="V33" s="95"/>
      <c r="W33" s="107"/>
      <c r="X33" s="107" t="s">
        <v>26</v>
      </c>
      <c r="Y33" s="116"/>
      <c r="Z33" s="125" t="s">
        <v>261</v>
      </c>
      <c r="AA33" s="116"/>
      <c r="AB33" s="107"/>
      <c r="AC33" s="31"/>
      <c r="AD33" s="107"/>
      <c r="AE33" s="118"/>
      <c r="AF33" s="95"/>
      <c r="AG33" s="128"/>
      <c r="AH33" s="116"/>
      <c r="AI33" s="116"/>
    </row>
    <row r="34" spans="3:35" ht="56">
      <c r="C34" s="67"/>
      <c r="F34" s="127"/>
      <c r="G34" s="102" t="s">
        <v>280</v>
      </c>
      <c r="H34" s="139" t="s">
        <v>487</v>
      </c>
      <c r="I34" s="121" t="s">
        <v>565</v>
      </c>
      <c r="J34" s="107"/>
      <c r="K34" s="116"/>
      <c r="L34" s="128"/>
      <c r="M34" s="108" t="s">
        <v>693</v>
      </c>
      <c r="N34" s="116"/>
      <c r="O34" s="116"/>
      <c r="P34" s="102" t="s">
        <v>594</v>
      </c>
      <c r="Q34" s="116"/>
      <c r="R34" s="116"/>
      <c r="S34" s="116"/>
      <c r="T34" s="128"/>
      <c r="U34" s="95"/>
      <c r="V34" s="95"/>
      <c r="W34" s="107"/>
      <c r="X34" s="107" t="s">
        <v>24</v>
      </c>
      <c r="Y34" s="116"/>
      <c r="Z34" s="105" t="s">
        <v>262</v>
      </c>
      <c r="AA34" s="116"/>
      <c r="AB34" s="107"/>
      <c r="AC34" s="31"/>
      <c r="AD34" s="107"/>
      <c r="AE34" s="118"/>
      <c r="AF34" s="116"/>
      <c r="AG34" s="128"/>
      <c r="AH34" s="116"/>
      <c r="AI34" s="116"/>
    </row>
    <row r="35" spans="3:35" ht="42">
      <c r="C35" s="67"/>
      <c r="F35" s="127"/>
      <c r="G35" s="102" t="s">
        <v>281</v>
      </c>
      <c r="H35" s="137" t="s">
        <v>488</v>
      </c>
      <c r="I35" s="121" t="s">
        <v>492</v>
      </c>
      <c r="J35" s="104" t="s">
        <v>569</v>
      </c>
      <c r="K35" s="116"/>
      <c r="L35" s="128"/>
      <c r="M35" s="108" t="s">
        <v>694</v>
      </c>
      <c r="N35" s="116"/>
      <c r="O35" s="116"/>
      <c r="P35" s="140"/>
      <c r="Q35" s="116"/>
      <c r="R35" s="116"/>
      <c r="S35" s="116"/>
      <c r="T35" s="128"/>
      <c r="U35" s="95"/>
      <c r="V35" s="95"/>
      <c r="W35" s="107"/>
      <c r="X35" s="107"/>
      <c r="Y35" s="116"/>
      <c r="Z35" s="125" t="s">
        <v>537</v>
      </c>
      <c r="AA35" s="116"/>
      <c r="AB35" s="107"/>
      <c r="AC35" s="31"/>
      <c r="AD35" s="107"/>
      <c r="AE35" s="118"/>
      <c r="AF35" s="116"/>
      <c r="AG35" s="128"/>
      <c r="AH35" s="116"/>
      <c r="AI35" s="116"/>
    </row>
    <row r="36" spans="3:35" ht="56">
      <c r="F36" s="127"/>
      <c r="G36" s="102" t="s">
        <v>282</v>
      </c>
      <c r="H36" s="137" t="s">
        <v>489</v>
      </c>
      <c r="I36" s="103" t="s">
        <v>567</v>
      </c>
      <c r="J36" s="121" t="s">
        <v>494</v>
      </c>
      <c r="K36" s="116"/>
      <c r="L36" s="128"/>
      <c r="M36" s="95"/>
      <c r="N36" s="116"/>
      <c r="O36" s="116"/>
      <c r="P36" s="135" t="s">
        <v>596</v>
      </c>
      <c r="Q36" s="116"/>
      <c r="R36" s="116"/>
      <c r="S36" s="116"/>
      <c r="T36" s="128"/>
      <c r="U36" s="95"/>
      <c r="V36" s="95"/>
      <c r="W36" s="107"/>
      <c r="X36" s="107"/>
      <c r="Y36" s="116"/>
      <c r="Z36" s="125" t="s">
        <v>254</v>
      </c>
      <c r="AA36" s="116"/>
      <c r="AB36" s="107"/>
      <c r="AC36" s="31"/>
      <c r="AD36" s="107"/>
      <c r="AE36" s="118"/>
      <c r="AF36" s="116"/>
      <c r="AG36" s="128"/>
      <c r="AH36" s="116"/>
      <c r="AI36" s="116"/>
    </row>
    <row r="37" spans="3:35" ht="14">
      <c r="C37" s="2" t="s">
        <v>652</v>
      </c>
      <c r="F37" s="127"/>
      <c r="G37" s="102" t="s">
        <v>283</v>
      </c>
      <c r="H37" s="110"/>
      <c r="I37" s="103" t="s">
        <v>568</v>
      </c>
      <c r="J37" s="103" t="s">
        <v>621</v>
      </c>
      <c r="K37" s="116"/>
      <c r="L37" s="128"/>
      <c r="M37" s="116"/>
      <c r="N37" s="116"/>
      <c r="O37" s="116"/>
      <c r="P37" s="135" t="s">
        <v>597</v>
      </c>
      <c r="Q37" s="116"/>
      <c r="R37" s="116"/>
      <c r="S37" s="116"/>
      <c r="T37" s="128"/>
      <c r="U37" s="95"/>
      <c r="V37" s="95"/>
      <c r="W37" s="107"/>
      <c r="X37" s="107"/>
      <c r="Y37" s="116"/>
      <c r="Z37" s="125" t="s">
        <v>253</v>
      </c>
      <c r="AA37" s="116"/>
      <c r="AB37" s="107"/>
      <c r="AC37" s="31"/>
      <c r="AD37" s="107"/>
      <c r="AE37" s="118"/>
      <c r="AF37" s="116"/>
      <c r="AG37" s="128"/>
      <c r="AH37" s="116"/>
      <c r="AI37" s="116"/>
    </row>
    <row r="38" spans="3:35" ht="14">
      <c r="C38" s="2" t="s">
        <v>653</v>
      </c>
      <c r="F38" s="127"/>
      <c r="G38" s="102" t="s">
        <v>284</v>
      </c>
      <c r="H38" s="103" t="s">
        <v>280</v>
      </c>
      <c r="I38" s="107"/>
      <c r="J38" s="107"/>
      <c r="K38" s="116"/>
      <c r="L38" s="128"/>
      <c r="M38" s="116"/>
      <c r="N38" s="116"/>
      <c r="O38" s="116"/>
      <c r="P38" s="135" t="s">
        <v>598</v>
      </c>
      <c r="Q38" s="116"/>
      <c r="R38" s="116"/>
      <c r="S38" s="116"/>
      <c r="T38" s="128"/>
      <c r="U38" s="95"/>
      <c r="V38" s="95"/>
      <c r="W38" s="107"/>
      <c r="X38" s="107"/>
      <c r="Y38" s="116"/>
      <c r="Z38" s="105" t="s">
        <v>255</v>
      </c>
      <c r="AA38" s="116"/>
      <c r="AB38" s="107"/>
      <c r="AC38" s="31"/>
      <c r="AD38" s="107"/>
      <c r="AE38" s="118"/>
      <c r="AF38" s="116"/>
      <c r="AG38" s="128"/>
      <c r="AH38" s="116"/>
      <c r="AI38" s="116"/>
    </row>
    <row r="39" spans="3:35" ht="14">
      <c r="C39" s="2" t="s">
        <v>654</v>
      </c>
      <c r="F39" s="127"/>
      <c r="G39" s="141"/>
      <c r="H39" s="103" t="s">
        <v>281</v>
      </c>
      <c r="I39" s="104" t="s">
        <v>569</v>
      </c>
      <c r="J39" s="104" t="s">
        <v>571</v>
      </c>
      <c r="K39" s="116"/>
      <c r="L39" s="128"/>
      <c r="M39" s="116"/>
      <c r="N39" s="116"/>
      <c r="O39" s="116"/>
      <c r="P39" s="116"/>
      <c r="Q39" s="116"/>
      <c r="R39" s="116"/>
      <c r="S39" s="116"/>
      <c r="T39" s="128"/>
      <c r="U39" s="95"/>
      <c r="V39" s="95"/>
      <c r="W39" s="107"/>
      <c r="X39" s="107"/>
      <c r="Y39" s="116"/>
      <c r="Z39" s="125"/>
      <c r="AA39" s="116"/>
      <c r="AB39" s="107"/>
      <c r="AC39" s="31"/>
      <c r="AD39" s="107"/>
      <c r="AE39" s="118"/>
      <c r="AF39" s="116"/>
      <c r="AG39" s="128"/>
      <c r="AH39" s="116"/>
      <c r="AI39" s="116"/>
    </row>
    <row r="40" spans="3:35" ht="42">
      <c r="F40" s="127"/>
      <c r="G40" s="138" t="s">
        <v>285</v>
      </c>
      <c r="H40" s="103" t="s">
        <v>282</v>
      </c>
      <c r="I40" s="121" t="s">
        <v>494</v>
      </c>
      <c r="J40" s="103" t="s">
        <v>481</v>
      </c>
      <c r="K40" s="116"/>
      <c r="L40" s="128"/>
      <c r="M40" s="116"/>
      <c r="N40" s="116"/>
      <c r="O40" s="116"/>
      <c r="P40" s="126" t="s">
        <v>595</v>
      </c>
      <c r="Q40" s="116"/>
      <c r="R40" s="116"/>
      <c r="S40" s="116"/>
      <c r="T40" s="128"/>
      <c r="U40" s="95"/>
      <c r="V40" s="95"/>
      <c r="W40" s="107"/>
      <c r="X40" s="107"/>
      <c r="Y40" s="116"/>
      <c r="Z40" s="142" t="s">
        <v>538</v>
      </c>
      <c r="AA40" s="116"/>
      <c r="AB40" s="107"/>
      <c r="AC40" s="31"/>
      <c r="AD40" s="107"/>
      <c r="AE40" s="118"/>
      <c r="AF40" s="116"/>
      <c r="AG40" s="128"/>
      <c r="AH40" s="116"/>
      <c r="AI40" s="116"/>
    </row>
    <row r="41" spans="3:35" ht="14">
      <c r="F41" s="127"/>
      <c r="G41" s="138" t="s">
        <v>286</v>
      </c>
      <c r="H41" s="103" t="s">
        <v>283</v>
      </c>
      <c r="I41" s="103" t="s">
        <v>570</v>
      </c>
      <c r="J41" s="121" t="s">
        <v>575</v>
      </c>
      <c r="K41" s="116"/>
      <c r="L41" s="128"/>
      <c r="M41" s="116"/>
      <c r="N41" s="116"/>
      <c r="O41" s="116"/>
      <c r="P41" s="116"/>
      <c r="Q41" s="116"/>
      <c r="R41" s="116"/>
      <c r="S41" s="116"/>
      <c r="T41" s="128"/>
      <c r="U41" s="95"/>
      <c r="V41" s="95"/>
      <c r="W41" s="107"/>
      <c r="X41" s="107"/>
      <c r="Y41" s="116"/>
      <c r="Z41" s="142" t="s">
        <v>539</v>
      </c>
      <c r="AA41" s="116"/>
      <c r="AB41" s="107"/>
      <c r="AC41" s="31"/>
      <c r="AD41" s="107"/>
      <c r="AE41" s="118"/>
      <c r="AF41" s="116"/>
      <c r="AG41" s="128"/>
      <c r="AH41" s="116"/>
      <c r="AI41" s="116"/>
    </row>
    <row r="42" spans="3:35" ht="14">
      <c r="F42" s="127"/>
      <c r="G42" s="138" t="s">
        <v>287</v>
      </c>
      <c r="H42" s="103" t="s">
        <v>284</v>
      </c>
      <c r="I42" s="105"/>
      <c r="J42" s="111"/>
      <c r="K42" s="116"/>
      <c r="L42" s="128"/>
      <c r="M42" s="116"/>
      <c r="N42" s="116"/>
      <c r="O42" s="116"/>
      <c r="P42" s="116"/>
      <c r="Q42" s="116"/>
      <c r="R42" s="116"/>
      <c r="S42" s="116"/>
      <c r="T42" s="128"/>
      <c r="U42" s="95"/>
      <c r="V42" s="95"/>
      <c r="W42" s="107"/>
      <c r="X42" s="107"/>
      <c r="Y42" s="116"/>
      <c r="Z42" s="142" t="s">
        <v>540</v>
      </c>
      <c r="AA42" s="116"/>
      <c r="AB42" s="107"/>
      <c r="AC42" s="31"/>
      <c r="AD42" s="107"/>
      <c r="AE42" s="118"/>
      <c r="AF42" s="116"/>
      <c r="AG42" s="128"/>
      <c r="AH42" s="116"/>
      <c r="AI42" s="116"/>
    </row>
    <row r="43" spans="3:35" ht="42">
      <c r="F43" s="127"/>
      <c r="G43" s="138" t="s">
        <v>61</v>
      </c>
      <c r="H43" s="125"/>
      <c r="I43" s="104" t="s">
        <v>571</v>
      </c>
      <c r="J43" s="121" t="s">
        <v>579</v>
      </c>
      <c r="K43" s="116"/>
      <c r="L43" s="128"/>
      <c r="M43" s="116"/>
      <c r="N43" s="116"/>
      <c r="O43" s="116"/>
      <c r="P43" s="116"/>
      <c r="Q43" s="116"/>
      <c r="R43" s="116"/>
      <c r="S43" s="116"/>
      <c r="T43" s="128"/>
      <c r="U43" s="95"/>
      <c r="V43" s="95"/>
      <c r="W43" s="107"/>
      <c r="X43" s="107"/>
      <c r="Y43" s="116"/>
      <c r="Z43" s="107"/>
      <c r="AA43" s="116"/>
      <c r="AB43" s="107"/>
      <c r="AC43" s="31"/>
      <c r="AD43" s="107"/>
      <c r="AE43" s="118"/>
      <c r="AF43" s="116"/>
      <c r="AG43" s="128"/>
      <c r="AH43" s="116"/>
      <c r="AI43" s="116"/>
    </row>
    <row r="44" spans="3:35" ht="42">
      <c r="F44" s="127"/>
      <c r="G44" s="143" t="s">
        <v>61</v>
      </c>
      <c r="H44" s="139" t="s">
        <v>490</v>
      </c>
      <c r="I44" s="103" t="s">
        <v>572</v>
      </c>
      <c r="J44" s="121" t="s">
        <v>482</v>
      </c>
      <c r="K44" s="116"/>
      <c r="L44" s="128"/>
      <c r="M44" s="116"/>
      <c r="N44" s="116"/>
      <c r="O44" s="116"/>
      <c r="P44" s="116"/>
      <c r="Q44" s="116"/>
      <c r="R44" s="116"/>
      <c r="S44" s="116"/>
      <c r="T44" s="128"/>
      <c r="U44" s="95"/>
      <c r="V44" s="95"/>
      <c r="W44" s="107"/>
      <c r="X44" s="107"/>
      <c r="Y44" s="116"/>
      <c r="Z44" s="107"/>
      <c r="AA44" s="116"/>
      <c r="AB44" s="107"/>
      <c r="AC44" s="31"/>
      <c r="AD44" s="107"/>
      <c r="AE44" s="118"/>
      <c r="AF44" s="116"/>
      <c r="AG44" s="128"/>
      <c r="AH44" s="116"/>
      <c r="AI44" s="116"/>
    </row>
    <row r="45" spans="3:35" ht="14">
      <c r="F45" s="127"/>
      <c r="G45" s="143" t="s">
        <v>288</v>
      </c>
      <c r="H45" s="139" t="s">
        <v>286</v>
      </c>
      <c r="I45" s="103" t="s">
        <v>573</v>
      </c>
      <c r="J45" s="121" t="s">
        <v>483</v>
      </c>
      <c r="K45" s="116"/>
      <c r="L45" s="128"/>
      <c r="M45" s="116"/>
      <c r="N45" s="116"/>
      <c r="O45" s="116"/>
      <c r="P45" s="116"/>
      <c r="Q45" s="116"/>
      <c r="R45" s="116"/>
      <c r="S45" s="116"/>
      <c r="T45" s="128"/>
      <c r="U45" s="95"/>
      <c r="V45" s="95"/>
      <c r="W45" s="107"/>
      <c r="X45" s="107"/>
      <c r="Y45" s="116"/>
      <c r="Z45" s="107"/>
      <c r="AA45" s="116"/>
      <c r="AB45" s="107"/>
      <c r="AC45" s="31"/>
      <c r="AD45" s="107"/>
      <c r="AE45" s="118"/>
      <c r="AF45" s="116"/>
      <c r="AG45" s="128"/>
      <c r="AH45" s="116"/>
      <c r="AI45" s="116"/>
    </row>
    <row r="46" spans="3:35" ht="42">
      <c r="F46" s="127"/>
      <c r="G46" s="143" t="s">
        <v>289</v>
      </c>
      <c r="H46" s="139" t="s">
        <v>61</v>
      </c>
      <c r="I46" s="121" t="s">
        <v>574</v>
      </c>
      <c r="J46" s="121" t="s">
        <v>603</v>
      </c>
      <c r="K46" s="116"/>
      <c r="L46" s="128"/>
      <c r="M46" s="116"/>
      <c r="N46" s="116"/>
      <c r="O46" s="116"/>
      <c r="P46" s="116"/>
      <c r="Q46" s="116"/>
      <c r="R46" s="116"/>
      <c r="S46" s="116"/>
      <c r="T46" s="128"/>
      <c r="U46" s="95"/>
      <c r="V46" s="95"/>
      <c r="W46" s="107"/>
      <c r="X46" s="107"/>
      <c r="Y46" s="116"/>
      <c r="Z46" s="107"/>
      <c r="AA46" s="116"/>
      <c r="AB46" s="107"/>
      <c r="AC46" s="31"/>
      <c r="AD46" s="107"/>
      <c r="AE46" s="118"/>
      <c r="AF46" s="116"/>
      <c r="AG46" s="128"/>
      <c r="AH46" s="116"/>
      <c r="AI46" s="116"/>
    </row>
    <row r="47" spans="3:35" ht="28">
      <c r="F47" s="127"/>
      <c r="G47" s="143" t="s">
        <v>290</v>
      </c>
      <c r="H47" s="144" t="s">
        <v>774</v>
      </c>
      <c r="I47" s="121" t="s">
        <v>575</v>
      </c>
      <c r="J47" s="121" t="s">
        <v>134</v>
      </c>
      <c r="K47" s="116"/>
      <c r="L47" s="128"/>
      <c r="M47" s="116"/>
      <c r="N47" s="116"/>
      <c r="O47" s="116"/>
      <c r="P47" s="116"/>
      <c r="Q47" s="116"/>
      <c r="R47" s="116"/>
      <c r="S47" s="116"/>
      <c r="T47" s="128"/>
      <c r="U47" s="95"/>
      <c r="V47" s="116"/>
      <c r="W47" s="116"/>
      <c r="X47" s="116"/>
      <c r="Y47" s="116"/>
      <c r="Z47" s="125"/>
      <c r="AA47" s="116"/>
      <c r="AB47" s="125"/>
      <c r="AC47" s="31"/>
      <c r="AD47" s="95"/>
      <c r="AE47" s="97"/>
      <c r="AF47" s="116"/>
      <c r="AG47" s="128"/>
      <c r="AH47" s="116"/>
      <c r="AI47" s="116"/>
    </row>
    <row r="48" spans="3:35" ht="42">
      <c r="F48" s="127"/>
      <c r="G48" s="102" t="s">
        <v>291</v>
      </c>
      <c r="H48" s="144" t="s">
        <v>491</v>
      </c>
      <c r="I48" s="104" t="s">
        <v>576</v>
      </c>
      <c r="J48" s="104" t="s">
        <v>580</v>
      </c>
      <c r="K48" s="116"/>
      <c r="L48" s="128"/>
      <c r="M48" s="116"/>
      <c r="N48" s="116"/>
      <c r="O48" s="116"/>
      <c r="P48" s="116"/>
      <c r="Q48" s="116"/>
      <c r="R48" s="116"/>
      <c r="S48" s="116"/>
      <c r="T48" s="128"/>
      <c r="U48" s="95"/>
      <c r="V48" s="116"/>
      <c r="W48" s="116"/>
      <c r="X48" s="116"/>
      <c r="Y48" s="116"/>
      <c r="Z48" s="125"/>
      <c r="AA48" s="116"/>
      <c r="AB48" s="125"/>
      <c r="AC48" s="31"/>
      <c r="AD48" s="95"/>
      <c r="AE48" s="97"/>
      <c r="AF48" s="116"/>
      <c r="AG48" s="128"/>
      <c r="AH48" s="116"/>
      <c r="AI48" s="116"/>
    </row>
    <row r="49" spans="6:35" ht="28">
      <c r="F49" s="127"/>
      <c r="G49" s="102" t="s">
        <v>292</v>
      </c>
      <c r="H49" s="144" t="s">
        <v>492</v>
      </c>
      <c r="I49" s="104" t="s">
        <v>577</v>
      </c>
      <c r="J49" s="111"/>
      <c r="K49" s="116"/>
      <c r="L49" s="128"/>
      <c r="M49" s="116"/>
      <c r="N49" s="116"/>
      <c r="O49" s="116"/>
      <c r="P49" s="116"/>
      <c r="Q49" s="116"/>
      <c r="R49" s="116"/>
      <c r="S49" s="116"/>
      <c r="T49" s="128"/>
      <c r="U49" s="95"/>
      <c r="V49" s="116"/>
      <c r="W49" s="116"/>
      <c r="X49" s="116"/>
      <c r="Y49" s="116"/>
      <c r="Z49" s="105"/>
      <c r="AA49" s="116"/>
      <c r="AB49" s="105"/>
      <c r="AC49" s="31"/>
      <c r="AD49" s="95"/>
      <c r="AE49" s="97"/>
      <c r="AF49" s="116"/>
      <c r="AG49" s="128"/>
      <c r="AH49" s="116"/>
      <c r="AI49" s="116"/>
    </row>
    <row r="50" spans="6:35" ht="56">
      <c r="F50" s="127"/>
      <c r="G50" s="107"/>
      <c r="H50" s="137" t="s">
        <v>493</v>
      </c>
      <c r="I50" s="121" t="s">
        <v>578</v>
      </c>
      <c r="J50" s="104" t="s">
        <v>581</v>
      </c>
      <c r="K50" s="116"/>
      <c r="L50" s="128"/>
      <c r="M50" s="116"/>
      <c r="N50" s="116"/>
      <c r="O50" s="116"/>
      <c r="P50" s="116"/>
      <c r="Q50" s="116"/>
      <c r="R50" s="116"/>
      <c r="S50" s="116"/>
      <c r="T50" s="128"/>
      <c r="U50" s="95"/>
      <c r="V50" s="116"/>
      <c r="W50" s="116"/>
      <c r="X50" s="116"/>
      <c r="Y50" s="116"/>
      <c r="Z50" s="116"/>
      <c r="AA50" s="116"/>
      <c r="AB50" s="116"/>
      <c r="AC50" s="31"/>
      <c r="AD50" s="116"/>
      <c r="AE50" s="100"/>
      <c r="AF50" s="116"/>
      <c r="AG50" s="128"/>
      <c r="AH50" s="116"/>
      <c r="AI50" s="116"/>
    </row>
    <row r="51" spans="6:35" ht="14">
      <c r="F51" s="127"/>
      <c r="G51" s="138" t="s">
        <v>423</v>
      </c>
      <c r="H51" s="110"/>
      <c r="I51" s="111"/>
      <c r="J51" s="104" t="s">
        <v>63</v>
      </c>
      <c r="K51" s="116"/>
      <c r="L51" s="128"/>
      <c r="M51" s="116"/>
      <c r="N51" s="116"/>
      <c r="O51" s="116"/>
      <c r="P51" s="116"/>
      <c r="Q51" s="116"/>
      <c r="R51" s="116"/>
      <c r="S51" s="116"/>
      <c r="T51" s="128"/>
      <c r="U51" s="95"/>
      <c r="V51" s="116"/>
      <c r="W51" s="116"/>
      <c r="X51" s="116"/>
      <c r="Y51" s="116"/>
      <c r="Z51" s="116"/>
      <c r="AA51" s="116"/>
      <c r="AB51" s="116"/>
      <c r="AC51" s="31"/>
      <c r="AD51" s="116"/>
      <c r="AE51" s="100"/>
      <c r="AF51" s="116"/>
      <c r="AG51" s="128"/>
      <c r="AH51" s="116"/>
      <c r="AI51" s="116"/>
    </row>
    <row r="52" spans="6:35" ht="42">
      <c r="F52" s="127"/>
      <c r="G52" s="143" t="s">
        <v>424</v>
      </c>
      <c r="H52" s="139" t="s">
        <v>423</v>
      </c>
      <c r="I52" s="121" t="s">
        <v>579</v>
      </c>
      <c r="J52" s="104" t="s">
        <v>62</v>
      </c>
      <c r="K52" s="116"/>
      <c r="L52" s="128"/>
      <c r="M52" s="116"/>
      <c r="N52" s="116"/>
      <c r="O52" s="116"/>
      <c r="P52" s="116"/>
      <c r="Q52" s="116"/>
      <c r="R52" s="116"/>
      <c r="S52" s="116"/>
      <c r="T52" s="128"/>
      <c r="U52" s="95"/>
      <c r="V52" s="116"/>
      <c r="W52" s="116"/>
      <c r="X52" s="116"/>
      <c r="Y52" s="116"/>
      <c r="Z52" s="116"/>
      <c r="AA52" s="116"/>
      <c r="AB52" s="116"/>
      <c r="AC52" s="31"/>
      <c r="AD52" s="116"/>
      <c r="AE52" s="100"/>
      <c r="AF52" s="116"/>
      <c r="AG52" s="128"/>
      <c r="AH52" s="116"/>
      <c r="AI52" s="116"/>
    </row>
    <row r="53" spans="6:35" ht="56">
      <c r="F53" s="127"/>
      <c r="G53" s="102" t="s">
        <v>425</v>
      </c>
      <c r="H53" s="144" t="s">
        <v>494</v>
      </c>
      <c r="I53" s="104" t="s">
        <v>580</v>
      </c>
      <c r="J53" s="104" t="s">
        <v>508</v>
      </c>
      <c r="K53" s="116"/>
      <c r="L53" s="128"/>
      <c r="M53" s="116"/>
      <c r="N53" s="116"/>
      <c r="O53" s="116"/>
      <c r="P53" s="116"/>
      <c r="Q53" s="116"/>
      <c r="R53" s="116"/>
      <c r="S53" s="116"/>
      <c r="T53" s="128"/>
      <c r="U53" s="95"/>
      <c r="V53" s="116"/>
      <c r="W53" s="116"/>
      <c r="X53" s="116"/>
      <c r="Y53" s="116"/>
      <c r="Z53" s="116"/>
      <c r="AA53" s="116"/>
      <c r="AB53" s="116"/>
      <c r="AC53" s="31"/>
      <c r="AD53" s="116"/>
      <c r="AE53" s="100"/>
      <c r="AF53" s="116"/>
      <c r="AG53" s="128"/>
      <c r="AH53" s="116"/>
      <c r="AI53" s="116"/>
    </row>
    <row r="54" spans="6:35" ht="42">
      <c r="F54" s="127"/>
      <c r="G54" s="102" t="s">
        <v>426</v>
      </c>
      <c r="H54" s="144" t="s">
        <v>495</v>
      </c>
      <c r="I54" s="107"/>
      <c r="J54" s="104" t="s">
        <v>604</v>
      </c>
      <c r="K54" s="116"/>
      <c r="L54" s="128"/>
      <c r="M54" s="116"/>
      <c r="N54" s="116"/>
      <c r="O54" s="116"/>
      <c r="P54" s="116"/>
      <c r="Q54" s="116"/>
      <c r="R54" s="116"/>
      <c r="S54" s="116"/>
      <c r="T54" s="128"/>
      <c r="U54" s="95"/>
      <c r="V54" s="116"/>
      <c r="W54" s="116"/>
      <c r="X54" s="116"/>
      <c r="Y54" s="116"/>
      <c r="Z54" s="116"/>
      <c r="AA54" s="116"/>
      <c r="AB54" s="116"/>
      <c r="AC54" s="31"/>
      <c r="AD54" s="116"/>
      <c r="AE54" s="100"/>
      <c r="AF54" s="116"/>
      <c r="AG54" s="128"/>
      <c r="AH54" s="116"/>
      <c r="AI54" s="116"/>
    </row>
    <row r="55" spans="6:35" ht="14">
      <c r="F55" s="127"/>
      <c r="G55" s="107"/>
      <c r="H55" s="107"/>
      <c r="I55" s="104" t="s">
        <v>581</v>
      </c>
      <c r="J55" s="104" t="s">
        <v>605</v>
      </c>
      <c r="K55" s="116"/>
      <c r="L55" s="128"/>
      <c r="M55" s="116"/>
      <c r="N55" s="116"/>
      <c r="O55" s="116"/>
      <c r="P55" s="116"/>
      <c r="Q55" s="116"/>
      <c r="R55" s="116"/>
      <c r="S55" s="116"/>
      <c r="T55" s="128"/>
      <c r="U55" s="116"/>
      <c r="V55" s="116"/>
      <c r="W55" s="116"/>
      <c r="X55" s="116"/>
      <c r="Y55" s="116"/>
      <c r="Z55" s="116"/>
      <c r="AA55" s="116"/>
      <c r="AB55" s="116"/>
      <c r="AC55" s="31"/>
      <c r="AD55" s="116"/>
      <c r="AE55" s="100"/>
      <c r="AF55" s="116"/>
      <c r="AG55" s="128"/>
      <c r="AH55" s="116"/>
      <c r="AI55" s="116"/>
    </row>
    <row r="56" spans="6:35" ht="14">
      <c r="F56" s="127"/>
      <c r="G56" s="145" t="s">
        <v>427</v>
      </c>
      <c r="H56" s="146" t="s">
        <v>496</v>
      </c>
      <c r="I56" s="104" t="s">
        <v>63</v>
      </c>
      <c r="J56" s="104" t="s">
        <v>606</v>
      </c>
      <c r="K56" s="116"/>
      <c r="L56" s="128"/>
      <c r="M56" s="116"/>
      <c r="N56" s="116"/>
      <c r="O56" s="116"/>
      <c r="P56" s="116"/>
      <c r="Q56" s="116"/>
      <c r="R56" s="116"/>
      <c r="S56" s="116"/>
      <c r="T56" s="128"/>
      <c r="U56" s="116"/>
      <c r="V56" s="116"/>
      <c r="W56" s="116"/>
      <c r="X56" s="116"/>
      <c r="Y56" s="116"/>
      <c r="Z56" s="116"/>
      <c r="AA56" s="116"/>
      <c r="AB56" s="116"/>
      <c r="AC56" s="31"/>
      <c r="AD56" s="116"/>
      <c r="AE56" s="100"/>
      <c r="AF56" s="116"/>
      <c r="AG56" s="128"/>
      <c r="AH56" s="116"/>
      <c r="AI56" s="116"/>
    </row>
    <row r="57" spans="6:35" ht="42">
      <c r="F57" s="127"/>
      <c r="G57" s="145" t="s">
        <v>428</v>
      </c>
      <c r="H57" s="146" t="s">
        <v>497</v>
      </c>
      <c r="I57" s="104" t="s">
        <v>62</v>
      </c>
      <c r="J57" s="121" t="s">
        <v>510</v>
      </c>
      <c r="K57" s="116"/>
      <c r="L57" s="128"/>
      <c r="M57" s="116"/>
      <c r="N57" s="116"/>
      <c r="O57" s="116"/>
      <c r="P57" s="116"/>
      <c r="Q57" s="116"/>
      <c r="R57" s="116"/>
      <c r="S57" s="116"/>
      <c r="T57" s="128"/>
      <c r="U57" s="116"/>
      <c r="V57" s="116"/>
      <c r="W57" s="116"/>
      <c r="X57" s="116"/>
      <c r="Y57" s="116"/>
      <c r="Z57" s="116"/>
      <c r="AA57" s="116"/>
      <c r="AB57" s="116"/>
      <c r="AC57" s="31"/>
      <c r="AD57" s="116"/>
      <c r="AE57" s="100"/>
      <c r="AF57" s="116"/>
      <c r="AG57" s="128"/>
      <c r="AH57" s="116"/>
      <c r="AI57" s="116"/>
    </row>
    <row r="58" spans="6:35" ht="56">
      <c r="F58" s="127"/>
      <c r="G58" s="145" t="s">
        <v>429</v>
      </c>
      <c r="H58" s="146" t="s">
        <v>498</v>
      </c>
      <c r="I58" s="104" t="s">
        <v>508</v>
      </c>
      <c r="J58" s="121" t="s">
        <v>511</v>
      </c>
      <c r="K58" s="116"/>
      <c r="L58" s="128"/>
      <c r="M58" s="116"/>
      <c r="N58" s="116"/>
      <c r="O58" s="116"/>
      <c r="P58" s="116"/>
      <c r="Q58" s="116"/>
      <c r="R58" s="116"/>
      <c r="S58" s="116"/>
      <c r="T58" s="128"/>
      <c r="U58" s="116"/>
      <c r="V58" s="116"/>
      <c r="W58" s="116"/>
      <c r="X58" s="116"/>
      <c r="Y58" s="116"/>
      <c r="Z58" s="116"/>
      <c r="AA58" s="116"/>
      <c r="AB58" s="116"/>
      <c r="AC58" s="31"/>
      <c r="AD58" s="116"/>
      <c r="AE58" s="100"/>
      <c r="AF58" s="116"/>
      <c r="AG58" s="128"/>
      <c r="AH58" s="116"/>
      <c r="AI58" s="116"/>
    </row>
    <row r="59" spans="6:35" ht="42">
      <c r="F59" s="127"/>
      <c r="G59" s="138" t="s">
        <v>430</v>
      </c>
      <c r="H59" s="146" t="s">
        <v>499</v>
      </c>
      <c r="I59" s="121" t="s">
        <v>510</v>
      </c>
      <c r="J59" s="121" t="s">
        <v>582</v>
      </c>
      <c r="K59" s="116"/>
      <c r="L59" s="128"/>
      <c r="M59" s="116"/>
      <c r="N59" s="116"/>
      <c r="O59" s="116"/>
      <c r="P59" s="116"/>
      <c r="Q59" s="116"/>
      <c r="R59" s="116"/>
      <c r="S59" s="116"/>
      <c r="T59" s="128"/>
      <c r="U59" s="116"/>
      <c r="V59" s="116"/>
      <c r="W59" s="116"/>
      <c r="X59" s="116"/>
      <c r="Y59" s="116"/>
      <c r="Z59" s="116"/>
      <c r="AA59" s="116"/>
      <c r="AB59" s="116"/>
      <c r="AC59" s="31"/>
      <c r="AD59" s="116"/>
      <c r="AE59" s="100"/>
      <c r="AF59" s="116"/>
      <c r="AG59" s="128"/>
      <c r="AH59" s="116"/>
      <c r="AI59" s="116"/>
    </row>
    <row r="60" spans="6:35" ht="56">
      <c r="F60" s="127"/>
      <c r="G60" s="138" t="s">
        <v>431</v>
      </c>
      <c r="H60" s="146" t="s">
        <v>427</v>
      </c>
      <c r="I60" s="121" t="s">
        <v>511</v>
      </c>
      <c r="J60" s="103" t="s">
        <v>607</v>
      </c>
      <c r="K60" s="116"/>
      <c r="L60" s="128"/>
      <c r="M60" s="116"/>
      <c r="N60" s="116"/>
      <c r="O60" s="116"/>
      <c r="P60" s="116"/>
      <c r="Q60" s="116"/>
      <c r="R60" s="116"/>
      <c r="S60" s="116"/>
      <c r="T60" s="128"/>
      <c r="U60" s="116"/>
      <c r="V60" s="116"/>
      <c r="W60" s="116"/>
      <c r="X60" s="116"/>
      <c r="Y60" s="116"/>
      <c r="Z60" s="116"/>
      <c r="AA60" s="116"/>
      <c r="AB60" s="116"/>
      <c r="AC60" s="31"/>
      <c r="AD60" s="116"/>
      <c r="AE60" s="100"/>
      <c r="AF60" s="116"/>
      <c r="AG60" s="128"/>
      <c r="AH60" s="116"/>
      <c r="AI60" s="116"/>
    </row>
    <row r="61" spans="6:35" ht="42">
      <c r="F61" s="127"/>
      <c r="G61" s="138" t="s">
        <v>432</v>
      </c>
      <c r="H61" s="146" t="s">
        <v>429</v>
      </c>
      <c r="I61" s="121" t="s">
        <v>582</v>
      </c>
      <c r="J61" s="116"/>
      <c r="K61" s="116"/>
      <c r="L61" s="128"/>
      <c r="M61" s="116"/>
      <c r="N61" s="116"/>
      <c r="O61" s="116"/>
      <c r="P61" s="116"/>
      <c r="Q61" s="116"/>
      <c r="R61" s="116"/>
      <c r="S61" s="116"/>
      <c r="T61" s="128"/>
      <c r="U61" s="116"/>
      <c r="V61" s="116"/>
      <c r="W61" s="116"/>
      <c r="X61" s="116"/>
      <c r="Y61" s="116"/>
      <c r="Z61" s="116"/>
      <c r="AA61" s="116"/>
      <c r="AB61" s="116"/>
      <c r="AC61" s="31"/>
      <c r="AD61" s="116"/>
      <c r="AE61" s="100"/>
      <c r="AF61" s="116"/>
      <c r="AG61" s="128"/>
      <c r="AH61" s="116"/>
      <c r="AI61" s="116"/>
    </row>
    <row r="62" spans="6:35" ht="14">
      <c r="F62" s="127"/>
      <c r="G62" s="138" t="s">
        <v>433</v>
      </c>
      <c r="H62" s="146" t="s">
        <v>123</v>
      </c>
      <c r="I62" s="103" t="s">
        <v>583</v>
      </c>
      <c r="J62" s="104" t="s">
        <v>129</v>
      </c>
      <c r="K62" s="116"/>
      <c r="L62" s="128"/>
      <c r="M62" s="116"/>
      <c r="N62" s="116"/>
      <c r="O62" s="116"/>
      <c r="P62" s="116"/>
      <c r="Q62" s="116"/>
      <c r="R62" s="116"/>
      <c r="S62" s="116"/>
      <c r="T62" s="128"/>
      <c r="U62" s="116"/>
      <c r="V62" s="116"/>
      <c r="W62" s="116"/>
      <c r="X62" s="116"/>
      <c r="Y62" s="116"/>
      <c r="Z62" s="116"/>
      <c r="AA62" s="116"/>
      <c r="AB62" s="116"/>
      <c r="AC62" s="31"/>
      <c r="AD62" s="116"/>
      <c r="AE62" s="100"/>
      <c r="AF62" s="116"/>
      <c r="AG62" s="128"/>
      <c r="AH62" s="116"/>
      <c r="AI62" s="116"/>
    </row>
    <row r="63" spans="6:35" ht="14">
      <c r="F63" s="127"/>
      <c r="G63" s="145" t="s">
        <v>434</v>
      </c>
      <c r="H63" s="146" t="s">
        <v>500</v>
      </c>
      <c r="I63" s="105"/>
      <c r="J63" s="104" t="s">
        <v>608</v>
      </c>
      <c r="K63" s="116"/>
      <c r="L63" s="128"/>
      <c r="M63" s="116"/>
      <c r="N63" s="116"/>
      <c r="O63" s="116"/>
      <c r="P63" s="116"/>
      <c r="Q63" s="116"/>
      <c r="R63" s="116"/>
      <c r="S63" s="116"/>
      <c r="T63" s="128"/>
      <c r="U63" s="116"/>
      <c r="V63" s="116"/>
      <c r="W63" s="116"/>
      <c r="X63" s="116"/>
      <c r="Y63" s="116"/>
      <c r="Z63" s="116"/>
      <c r="AA63" s="116"/>
      <c r="AB63" s="116"/>
      <c r="AC63" s="31"/>
      <c r="AD63" s="116"/>
      <c r="AE63" s="100"/>
      <c r="AF63" s="116"/>
      <c r="AG63" s="128"/>
      <c r="AH63" s="116"/>
      <c r="AI63" s="116"/>
    </row>
    <row r="64" spans="6:35" ht="14">
      <c r="F64" s="127"/>
      <c r="G64" s="145" t="s">
        <v>128</v>
      </c>
      <c r="H64" s="146" t="s">
        <v>501</v>
      </c>
      <c r="I64" s="104" t="s">
        <v>584</v>
      </c>
      <c r="J64" s="104" t="s">
        <v>609</v>
      </c>
      <c r="K64" s="116"/>
      <c r="L64" s="128"/>
      <c r="M64" s="116"/>
      <c r="N64" s="116"/>
      <c r="O64" s="116"/>
      <c r="P64" s="116"/>
      <c r="Q64" s="116"/>
      <c r="R64" s="116"/>
      <c r="S64" s="116"/>
      <c r="T64" s="128"/>
      <c r="U64" s="116"/>
      <c r="V64" s="116"/>
      <c r="W64" s="116"/>
      <c r="X64" s="116"/>
      <c r="Y64" s="116"/>
      <c r="Z64" s="116"/>
      <c r="AA64" s="116"/>
      <c r="AB64" s="116"/>
      <c r="AC64" s="31"/>
      <c r="AD64" s="116"/>
      <c r="AE64" s="100"/>
      <c r="AF64" s="116"/>
      <c r="AG64" s="128"/>
      <c r="AH64" s="116"/>
      <c r="AI64" s="116"/>
    </row>
    <row r="65" spans="6:35" ht="14">
      <c r="F65" s="127"/>
      <c r="G65" s="145" t="s">
        <v>435</v>
      </c>
      <c r="H65" s="146" t="s">
        <v>502</v>
      </c>
      <c r="I65" s="104" t="s">
        <v>75</v>
      </c>
      <c r="J65" s="104" t="s">
        <v>610</v>
      </c>
      <c r="K65" s="116"/>
      <c r="L65" s="128"/>
      <c r="M65" s="116"/>
      <c r="N65" s="116"/>
      <c r="O65" s="116"/>
      <c r="P65" s="116"/>
      <c r="Q65" s="116"/>
      <c r="R65" s="116"/>
      <c r="S65" s="116"/>
      <c r="T65" s="128"/>
      <c r="U65" s="116"/>
      <c r="V65" s="116"/>
      <c r="W65" s="116"/>
      <c r="X65" s="116"/>
      <c r="Y65" s="116"/>
      <c r="Z65" s="116"/>
      <c r="AA65" s="116"/>
      <c r="AB65" s="116"/>
      <c r="AC65" s="31"/>
      <c r="AD65" s="116"/>
      <c r="AE65" s="100"/>
      <c r="AF65" s="116"/>
      <c r="AG65" s="128"/>
      <c r="AH65" s="116"/>
      <c r="AI65" s="116"/>
    </row>
    <row r="66" spans="6:35" ht="28">
      <c r="F66" s="127"/>
      <c r="G66" s="102" t="s">
        <v>436</v>
      </c>
      <c r="H66" s="146" t="s">
        <v>503</v>
      </c>
      <c r="I66" s="104" t="s">
        <v>119</v>
      </c>
      <c r="J66" s="121" t="s">
        <v>611</v>
      </c>
      <c r="K66" s="116"/>
      <c r="L66" s="128"/>
      <c r="M66" s="116"/>
      <c r="N66" s="116"/>
      <c r="O66" s="116"/>
      <c r="P66" s="116"/>
      <c r="Q66" s="116"/>
      <c r="R66" s="116"/>
      <c r="S66" s="116"/>
      <c r="T66" s="128"/>
      <c r="U66" s="116"/>
      <c r="V66" s="116"/>
      <c r="W66" s="116"/>
      <c r="X66" s="116"/>
      <c r="Y66" s="116"/>
      <c r="Z66" s="116"/>
      <c r="AA66" s="116"/>
      <c r="AB66" s="116"/>
      <c r="AC66" s="31"/>
      <c r="AD66" s="116"/>
      <c r="AE66" s="100"/>
      <c r="AF66" s="116"/>
      <c r="AG66" s="128"/>
      <c r="AH66" s="116"/>
      <c r="AI66" s="116"/>
    </row>
    <row r="67" spans="6:35" ht="28">
      <c r="F67" s="127"/>
      <c r="G67" s="110"/>
      <c r="H67" s="146" t="s">
        <v>128</v>
      </c>
      <c r="I67" s="104" t="s">
        <v>74</v>
      </c>
      <c r="J67" s="121" t="s">
        <v>586</v>
      </c>
      <c r="K67" s="116"/>
      <c r="L67" s="128"/>
      <c r="M67" s="116"/>
      <c r="N67" s="116"/>
      <c r="O67" s="116"/>
      <c r="P67" s="116"/>
      <c r="Q67" s="116"/>
      <c r="R67" s="116"/>
      <c r="S67" s="116"/>
      <c r="T67" s="128"/>
      <c r="U67" s="116"/>
      <c r="V67" s="116"/>
      <c r="W67" s="116"/>
      <c r="X67" s="116"/>
      <c r="Y67" s="116"/>
      <c r="Z67" s="116"/>
      <c r="AA67" s="116"/>
      <c r="AB67" s="116"/>
      <c r="AC67" s="31"/>
      <c r="AD67" s="116"/>
      <c r="AE67" s="100"/>
      <c r="AF67" s="116"/>
      <c r="AG67" s="128"/>
      <c r="AH67" s="116"/>
      <c r="AI67" s="116"/>
    </row>
    <row r="68" spans="6:35" ht="28">
      <c r="F68" s="127"/>
      <c r="G68" s="138" t="s">
        <v>437</v>
      </c>
      <c r="H68" s="146" t="s">
        <v>127</v>
      </c>
      <c r="I68" s="121" t="s">
        <v>585</v>
      </c>
      <c r="J68" s="121" t="s">
        <v>612</v>
      </c>
      <c r="K68" s="116"/>
      <c r="L68" s="128"/>
      <c r="M68" s="116"/>
      <c r="N68" s="116"/>
      <c r="O68" s="116"/>
      <c r="P68" s="116"/>
      <c r="Q68" s="116"/>
      <c r="R68" s="116"/>
      <c r="S68" s="116"/>
      <c r="T68" s="128"/>
      <c r="U68" s="116"/>
      <c r="V68" s="116"/>
      <c r="W68" s="116"/>
      <c r="X68" s="116"/>
      <c r="Y68" s="116"/>
      <c r="Z68" s="116"/>
      <c r="AA68" s="116"/>
      <c r="AB68" s="116"/>
      <c r="AC68" s="31"/>
      <c r="AD68" s="116"/>
      <c r="AE68" s="100"/>
      <c r="AF68" s="116"/>
      <c r="AG68" s="128"/>
      <c r="AH68" s="116"/>
      <c r="AI68" s="116"/>
    </row>
    <row r="69" spans="6:35" ht="42">
      <c r="F69" s="127"/>
      <c r="G69" s="138" t="s">
        <v>438</v>
      </c>
      <c r="H69" s="137" t="s">
        <v>504</v>
      </c>
      <c r="I69" s="121" t="s">
        <v>586</v>
      </c>
      <c r="J69" s="121" t="s">
        <v>613</v>
      </c>
      <c r="K69" s="116"/>
      <c r="L69" s="128"/>
      <c r="M69" s="116"/>
      <c r="N69" s="116"/>
      <c r="O69" s="116"/>
      <c r="P69" s="116"/>
      <c r="Q69" s="116"/>
      <c r="R69" s="116"/>
      <c r="S69" s="116"/>
      <c r="T69" s="128"/>
      <c r="U69" s="116"/>
      <c r="V69" s="116"/>
      <c r="W69" s="116"/>
      <c r="X69" s="116"/>
      <c r="Y69" s="116"/>
      <c r="Z69" s="116"/>
      <c r="AA69" s="116"/>
      <c r="AB69" s="116"/>
      <c r="AC69" s="31"/>
      <c r="AD69" s="116"/>
      <c r="AE69" s="100"/>
      <c r="AF69" s="116"/>
      <c r="AG69" s="128"/>
      <c r="AH69" s="116"/>
      <c r="AI69" s="116"/>
    </row>
    <row r="70" spans="6:35" ht="42">
      <c r="F70" s="127"/>
      <c r="G70" s="138" t="s">
        <v>439</v>
      </c>
      <c r="H70" s="137" t="s">
        <v>505</v>
      </c>
      <c r="I70" s="121" t="s">
        <v>587</v>
      </c>
      <c r="J70" s="121" t="s">
        <v>614</v>
      </c>
      <c r="K70" s="116"/>
      <c r="L70" s="128"/>
      <c r="M70" s="116"/>
      <c r="N70" s="116"/>
      <c r="O70" s="116"/>
      <c r="P70" s="116"/>
      <c r="Q70" s="116"/>
      <c r="R70" s="116"/>
      <c r="S70" s="116"/>
      <c r="T70" s="128"/>
      <c r="U70" s="116"/>
      <c r="V70" s="116"/>
      <c r="W70" s="116"/>
      <c r="X70" s="116"/>
      <c r="Y70" s="116"/>
      <c r="Z70" s="116"/>
      <c r="AA70" s="116"/>
      <c r="AB70" s="116"/>
      <c r="AC70" s="31"/>
      <c r="AD70" s="116"/>
      <c r="AE70" s="100"/>
      <c r="AF70" s="116"/>
      <c r="AG70" s="128"/>
      <c r="AH70" s="116"/>
      <c r="AI70" s="116"/>
    </row>
    <row r="71" spans="6:35">
      <c r="F71" s="127"/>
      <c r="G71" s="110"/>
      <c r="H71" s="125"/>
      <c r="I71" s="98" t="s">
        <v>718</v>
      </c>
      <c r="J71" s="98" t="s">
        <v>718</v>
      </c>
      <c r="K71" s="116"/>
      <c r="L71" s="128"/>
      <c r="M71" s="116"/>
      <c r="N71" s="116"/>
      <c r="O71" s="116"/>
      <c r="P71" s="116"/>
      <c r="Q71" s="116"/>
      <c r="R71" s="116"/>
      <c r="S71" s="116"/>
      <c r="T71" s="128"/>
      <c r="U71" s="116"/>
      <c r="V71" s="116"/>
      <c r="W71" s="116"/>
      <c r="X71" s="116"/>
      <c r="Y71" s="116"/>
      <c r="Z71" s="116"/>
      <c r="AA71" s="116"/>
      <c r="AB71" s="116"/>
      <c r="AC71" s="31"/>
      <c r="AD71" s="116"/>
      <c r="AE71" s="100"/>
      <c r="AF71" s="116"/>
      <c r="AG71" s="128"/>
      <c r="AH71" s="116"/>
      <c r="AI71" s="116"/>
    </row>
    <row r="72" spans="6:35" ht="14">
      <c r="F72" s="127"/>
      <c r="G72" s="138" t="s">
        <v>76</v>
      </c>
      <c r="H72" s="139" t="s">
        <v>437</v>
      </c>
      <c r="I72" s="104" t="s">
        <v>588</v>
      </c>
      <c r="J72" s="104" t="s">
        <v>615</v>
      </c>
      <c r="K72" s="116"/>
      <c r="L72" s="128"/>
      <c r="M72" s="116"/>
      <c r="N72" s="116"/>
      <c r="O72" s="116"/>
      <c r="P72" s="116"/>
      <c r="Q72" s="116"/>
      <c r="R72" s="116"/>
      <c r="S72" s="116"/>
      <c r="T72" s="128"/>
      <c r="U72" s="116"/>
      <c r="V72" s="116"/>
      <c r="W72" s="116"/>
      <c r="X72" s="116"/>
      <c r="Y72" s="116"/>
      <c r="Z72" s="116"/>
      <c r="AA72" s="116"/>
      <c r="AB72" s="116"/>
      <c r="AC72" s="31"/>
      <c r="AD72" s="116"/>
      <c r="AE72" s="100"/>
      <c r="AF72" s="116"/>
      <c r="AG72" s="128"/>
      <c r="AH72" s="116"/>
      <c r="AI72" s="116"/>
    </row>
    <row r="73" spans="6:35" ht="14">
      <c r="F73" s="127"/>
      <c r="G73" s="138" t="s">
        <v>63</v>
      </c>
      <c r="H73" s="139" t="s">
        <v>438</v>
      </c>
      <c r="I73" s="104" t="s">
        <v>589</v>
      </c>
      <c r="J73" s="116"/>
      <c r="K73" s="116"/>
      <c r="L73" s="128"/>
      <c r="M73" s="116"/>
      <c r="N73" s="116"/>
      <c r="O73" s="116"/>
      <c r="P73" s="116"/>
      <c r="Q73" s="116"/>
      <c r="R73" s="116"/>
      <c r="S73" s="116"/>
      <c r="T73" s="128"/>
      <c r="U73" s="116"/>
      <c r="V73" s="116"/>
      <c r="W73" s="116"/>
      <c r="X73" s="116"/>
      <c r="Y73" s="116"/>
      <c r="Z73" s="116"/>
      <c r="AA73" s="116"/>
      <c r="AB73" s="116"/>
      <c r="AC73" s="31"/>
      <c r="AD73" s="116"/>
      <c r="AE73" s="100"/>
      <c r="AF73" s="116"/>
      <c r="AG73" s="128"/>
      <c r="AH73" s="116"/>
      <c r="AI73" s="116"/>
    </row>
    <row r="74" spans="6:35" ht="14">
      <c r="F74" s="127"/>
      <c r="G74" s="138" t="s">
        <v>440</v>
      </c>
      <c r="H74" s="139" t="s">
        <v>439</v>
      </c>
      <c r="I74" s="104" t="s">
        <v>590</v>
      </c>
      <c r="J74" s="103" t="s">
        <v>616</v>
      </c>
      <c r="K74" s="116"/>
      <c r="L74" s="128"/>
      <c r="M74" s="116"/>
      <c r="N74" s="116"/>
      <c r="O74" s="116"/>
      <c r="P74" s="116"/>
      <c r="Q74" s="116"/>
      <c r="R74" s="116"/>
      <c r="S74" s="116"/>
      <c r="T74" s="128"/>
      <c r="U74" s="116"/>
      <c r="V74" s="116"/>
      <c r="W74" s="116"/>
      <c r="X74" s="116"/>
      <c r="Y74" s="116"/>
      <c r="Z74" s="116"/>
      <c r="AA74" s="116"/>
      <c r="AB74" s="116"/>
      <c r="AC74" s="31"/>
      <c r="AD74" s="116"/>
      <c r="AE74" s="100"/>
      <c r="AF74" s="116"/>
      <c r="AG74" s="128"/>
      <c r="AH74" s="116"/>
      <c r="AI74" s="116"/>
    </row>
    <row r="75" spans="6:35" ht="14">
      <c r="F75" s="127"/>
      <c r="G75" s="138" t="s">
        <v>76</v>
      </c>
      <c r="H75" s="125"/>
      <c r="I75" s="104" t="s">
        <v>591</v>
      </c>
      <c r="J75" s="103" t="s">
        <v>617</v>
      </c>
      <c r="K75" s="116"/>
      <c r="L75" s="128"/>
      <c r="M75" s="116"/>
      <c r="N75" s="116"/>
      <c r="O75" s="116"/>
      <c r="P75" s="116"/>
      <c r="Q75" s="116"/>
      <c r="R75" s="116"/>
      <c r="S75" s="116"/>
      <c r="T75" s="128"/>
      <c r="U75" s="116"/>
      <c r="V75" s="116"/>
      <c r="W75" s="116"/>
      <c r="X75" s="116"/>
      <c r="Y75" s="116"/>
      <c r="Z75" s="116"/>
      <c r="AA75" s="116"/>
      <c r="AB75" s="116"/>
      <c r="AC75" s="31"/>
      <c r="AD75" s="116"/>
      <c r="AE75" s="100"/>
      <c r="AF75" s="116"/>
      <c r="AG75" s="128"/>
      <c r="AH75" s="116"/>
      <c r="AI75" s="116"/>
    </row>
    <row r="76" spans="6:35" ht="14">
      <c r="F76" s="127"/>
      <c r="G76" s="138" t="s">
        <v>122</v>
      </c>
      <c r="H76" s="139" t="s">
        <v>76</v>
      </c>
      <c r="I76" s="104" t="s">
        <v>472</v>
      </c>
      <c r="J76" s="104" t="s">
        <v>618</v>
      </c>
      <c r="K76" s="116"/>
      <c r="L76" s="128"/>
      <c r="M76" s="116"/>
      <c r="N76" s="116"/>
      <c r="O76" s="116"/>
      <c r="P76" s="116"/>
      <c r="Q76" s="116"/>
      <c r="R76" s="116"/>
      <c r="S76" s="116"/>
      <c r="T76" s="128"/>
      <c r="U76" s="116"/>
      <c r="V76" s="116"/>
      <c r="W76" s="116"/>
      <c r="X76" s="116"/>
      <c r="Y76" s="116"/>
      <c r="Z76" s="116"/>
      <c r="AA76" s="116"/>
      <c r="AB76" s="116"/>
      <c r="AC76" s="31"/>
      <c r="AD76" s="116"/>
      <c r="AE76" s="100"/>
      <c r="AF76" s="116"/>
      <c r="AG76" s="128"/>
      <c r="AH76" s="116"/>
      <c r="AI76" s="116"/>
    </row>
    <row r="77" spans="6:35" ht="14">
      <c r="F77" s="127"/>
      <c r="G77" s="145" t="s">
        <v>121</v>
      </c>
      <c r="H77" s="139" t="s">
        <v>63</v>
      </c>
      <c r="I77" s="104" t="s">
        <v>473</v>
      </c>
      <c r="J77" s="116"/>
      <c r="K77" s="116"/>
      <c r="L77" s="128"/>
      <c r="M77" s="116"/>
      <c r="N77" s="116"/>
      <c r="O77" s="116"/>
      <c r="P77" s="116"/>
      <c r="Q77" s="116"/>
      <c r="R77" s="116"/>
      <c r="S77" s="116"/>
      <c r="T77" s="128"/>
      <c r="U77" s="116"/>
      <c r="V77" s="116"/>
      <c r="W77" s="116"/>
      <c r="X77" s="116"/>
      <c r="Y77" s="116"/>
      <c r="Z77" s="116"/>
      <c r="AA77" s="116"/>
      <c r="AB77" s="116"/>
      <c r="AC77" s="31"/>
      <c r="AD77" s="116"/>
      <c r="AE77" s="100"/>
      <c r="AF77" s="116"/>
      <c r="AG77" s="128"/>
      <c r="AH77" s="116"/>
      <c r="AI77" s="116"/>
    </row>
    <row r="78" spans="6:35" ht="14">
      <c r="F78" s="127"/>
      <c r="G78" s="145" t="s">
        <v>120</v>
      </c>
      <c r="H78" s="139" t="s">
        <v>440</v>
      </c>
      <c r="I78" s="116"/>
      <c r="J78" s="104" t="s">
        <v>622</v>
      </c>
      <c r="K78" s="116"/>
      <c r="L78" s="128"/>
      <c r="M78" s="116"/>
      <c r="N78" s="116"/>
      <c r="O78" s="116"/>
      <c r="P78" s="116"/>
      <c r="Q78" s="116"/>
      <c r="R78" s="116"/>
      <c r="S78" s="116"/>
      <c r="T78" s="128"/>
      <c r="U78" s="116"/>
      <c r="V78" s="116"/>
      <c r="W78" s="116"/>
      <c r="X78" s="116"/>
      <c r="Y78" s="116"/>
      <c r="Z78" s="116"/>
      <c r="AA78" s="116"/>
      <c r="AB78" s="116"/>
      <c r="AC78" s="31"/>
      <c r="AD78" s="116"/>
      <c r="AE78" s="100"/>
      <c r="AF78" s="116"/>
      <c r="AG78" s="128"/>
      <c r="AH78" s="116"/>
      <c r="AI78" s="116"/>
    </row>
    <row r="79" spans="6:35" ht="14">
      <c r="F79" s="127"/>
      <c r="G79" s="110"/>
      <c r="H79" s="139" t="s">
        <v>506</v>
      </c>
      <c r="I79" s="103" t="s">
        <v>474</v>
      </c>
      <c r="J79" s="104" t="s">
        <v>619</v>
      </c>
      <c r="K79" s="116"/>
      <c r="L79" s="128"/>
      <c r="M79" s="116"/>
      <c r="N79" s="116"/>
      <c r="O79" s="116"/>
      <c r="P79" s="116"/>
      <c r="Q79" s="116"/>
      <c r="R79" s="116"/>
      <c r="S79" s="116"/>
      <c r="T79" s="128"/>
      <c r="U79" s="116"/>
      <c r="V79" s="116"/>
      <c r="W79" s="116"/>
      <c r="X79" s="116"/>
      <c r="Y79" s="116"/>
      <c r="Z79" s="116"/>
      <c r="AA79" s="116"/>
      <c r="AB79" s="116"/>
      <c r="AC79" s="31"/>
      <c r="AD79" s="116"/>
      <c r="AE79" s="100"/>
      <c r="AF79" s="116"/>
      <c r="AG79" s="128"/>
      <c r="AH79" s="116"/>
      <c r="AI79" s="116"/>
    </row>
    <row r="80" spans="6:35" ht="14">
      <c r="F80" s="127"/>
      <c r="G80" s="102" t="s">
        <v>441</v>
      </c>
      <c r="H80" s="139" t="s">
        <v>507</v>
      </c>
      <c r="I80" s="103" t="s">
        <v>475</v>
      </c>
      <c r="J80" s="116"/>
      <c r="K80" s="116"/>
      <c r="L80" s="128"/>
      <c r="M80" s="116"/>
      <c r="N80" s="116"/>
      <c r="O80" s="116"/>
      <c r="P80" s="116"/>
      <c r="Q80" s="116"/>
      <c r="R80" s="116"/>
      <c r="S80" s="116"/>
      <c r="T80" s="128"/>
      <c r="U80" s="116"/>
      <c r="V80" s="116"/>
      <c r="W80" s="116"/>
      <c r="X80" s="116"/>
      <c r="Y80" s="116"/>
      <c r="Z80" s="116"/>
      <c r="AA80" s="116"/>
      <c r="AB80" s="116"/>
      <c r="AC80" s="31"/>
      <c r="AD80" s="116"/>
      <c r="AE80" s="100"/>
      <c r="AF80" s="116"/>
      <c r="AG80" s="128"/>
      <c r="AH80" s="116"/>
      <c r="AI80" s="116"/>
    </row>
    <row r="81" spans="6:35" ht="14">
      <c r="F81" s="127"/>
      <c r="G81" s="102" t="s">
        <v>442</v>
      </c>
      <c r="H81" s="139" t="s">
        <v>508</v>
      </c>
      <c r="I81" s="116"/>
      <c r="J81" s="116"/>
      <c r="K81" s="116"/>
      <c r="L81" s="128"/>
      <c r="M81" s="116"/>
      <c r="N81" s="116"/>
      <c r="O81" s="116"/>
      <c r="P81" s="116"/>
      <c r="Q81" s="116"/>
      <c r="R81" s="116"/>
      <c r="S81" s="116"/>
      <c r="T81" s="128"/>
      <c r="U81" s="116"/>
      <c r="V81" s="116"/>
      <c r="W81" s="116"/>
      <c r="X81" s="116"/>
      <c r="Y81" s="116"/>
      <c r="Z81" s="116"/>
      <c r="AA81" s="116"/>
      <c r="AB81" s="116"/>
      <c r="AC81" s="31"/>
      <c r="AD81" s="116"/>
      <c r="AE81" s="100"/>
      <c r="AF81" s="116"/>
      <c r="AG81" s="128"/>
      <c r="AH81" s="116"/>
      <c r="AI81" s="116"/>
    </row>
    <row r="82" spans="6:35" ht="14">
      <c r="F82" s="127"/>
      <c r="G82" s="102" t="s">
        <v>443</v>
      </c>
      <c r="H82" s="139" t="s">
        <v>509</v>
      </c>
      <c r="I82" s="103" t="s">
        <v>476</v>
      </c>
      <c r="J82" s="116"/>
      <c r="K82" s="116"/>
      <c r="L82" s="128"/>
      <c r="M82" s="116"/>
      <c r="N82" s="116"/>
      <c r="O82" s="116"/>
      <c r="P82" s="116"/>
      <c r="Q82" s="116"/>
      <c r="R82" s="116"/>
      <c r="S82" s="116"/>
      <c r="T82" s="128"/>
      <c r="U82" s="116"/>
      <c r="V82" s="116"/>
      <c r="W82" s="116"/>
      <c r="X82" s="116"/>
      <c r="Y82" s="116"/>
      <c r="Z82" s="116"/>
      <c r="AA82" s="116"/>
      <c r="AB82" s="116"/>
      <c r="AC82" s="31"/>
      <c r="AD82" s="116"/>
      <c r="AE82" s="100"/>
      <c r="AF82" s="116"/>
      <c r="AG82" s="128"/>
      <c r="AH82" s="116"/>
      <c r="AI82" s="116"/>
    </row>
    <row r="83" spans="6:35" ht="42">
      <c r="F83" s="127"/>
      <c r="G83" s="102" t="s">
        <v>444</v>
      </c>
      <c r="H83" s="137" t="s">
        <v>510</v>
      </c>
      <c r="I83" s="104" t="s">
        <v>477</v>
      </c>
      <c r="J83" s="116"/>
      <c r="K83" s="116"/>
      <c r="L83" s="128"/>
      <c r="M83" s="116"/>
      <c r="N83" s="116"/>
      <c r="O83" s="116"/>
      <c r="P83" s="116"/>
      <c r="Q83" s="116"/>
      <c r="R83" s="116"/>
      <c r="S83" s="116"/>
      <c r="T83" s="128"/>
      <c r="U83" s="116"/>
      <c r="V83" s="116"/>
      <c r="W83" s="116"/>
      <c r="X83" s="116"/>
      <c r="Y83" s="116"/>
      <c r="Z83" s="116"/>
      <c r="AA83" s="116"/>
      <c r="AB83" s="116"/>
      <c r="AC83" s="31"/>
      <c r="AD83" s="116"/>
      <c r="AE83" s="100"/>
      <c r="AF83" s="116"/>
      <c r="AG83" s="128"/>
      <c r="AH83" s="116"/>
      <c r="AI83" s="116"/>
    </row>
    <row r="84" spans="6:35" ht="56">
      <c r="F84" s="127"/>
      <c r="G84" s="110"/>
      <c r="H84" s="137" t="s">
        <v>511</v>
      </c>
      <c r="I84" s="116"/>
      <c r="J84" s="116"/>
      <c r="K84" s="116"/>
      <c r="L84" s="128"/>
      <c r="M84" s="116"/>
      <c r="N84" s="116"/>
      <c r="O84" s="116"/>
      <c r="P84" s="116"/>
      <c r="Q84" s="116"/>
      <c r="R84" s="116"/>
      <c r="S84" s="116"/>
      <c r="T84" s="128"/>
      <c r="U84" s="116"/>
      <c r="V84" s="116"/>
      <c r="W84" s="116"/>
      <c r="X84" s="116"/>
      <c r="Y84" s="116"/>
      <c r="Z84" s="116"/>
      <c r="AA84" s="116"/>
      <c r="AB84" s="116"/>
      <c r="AC84" s="31"/>
      <c r="AD84" s="116"/>
      <c r="AE84" s="100"/>
      <c r="AF84" s="116"/>
      <c r="AG84" s="128"/>
      <c r="AH84" s="116"/>
      <c r="AI84" s="116"/>
    </row>
    <row r="85" spans="6:35" ht="42">
      <c r="F85" s="127"/>
      <c r="G85" s="138" t="s">
        <v>445</v>
      </c>
      <c r="H85" s="137" t="s">
        <v>512</v>
      </c>
      <c r="I85" s="104" t="s">
        <v>478</v>
      </c>
      <c r="J85" s="116"/>
      <c r="K85" s="116"/>
      <c r="L85" s="128"/>
      <c r="M85" s="116"/>
      <c r="N85" s="116"/>
      <c r="O85" s="116"/>
      <c r="P85" s="116"/>
      <c r="Q85" s="116"/>
      <c r="R85" s="116"/>
      <c r="S85" s="116"/>
      <c r="T85" s="128"/>
      <c r="U85" s="116"/>
      <c r="V85" s="116"/>
      <c r="W85" s="116"/>
      <c r="X85" s="116"/>
      <c r="Y85" s="116"/>
      <c r="Z85" s="116"/>
      <c r="AA85" s="116"/>
      <c r="AB85" s="116"/>
      <c r="AC85" s="31"/>
      <c r="AD85" s="116"/>
      <c r="AE85" s="100"/>
      <c r="AF85" s="116"/>
      <c r="AG85" s="128"/>
      <c r="AH85" s="116"/>
      <c r="AI85" s="116"/>
    </row>
    <row r="86" spans="6:35" ht="28">
      <c r="F86" s="127"/>
      <c r="G86" s="138" t="s">
        <v>79</v>
      </c>
      <c r="H86" s="137" t="s">
        <v>513</v>
      </c>
      <c r="I86" s="116"/>
      <c r="J86" s="116"/>
      <c r="K86" s="116"/>
      <c r="L86" s="128"/>
      <c r="M86" s="116"/>
      <c r="N86" s="116"/>
      <c r="O86" s="116"/>
      <c r="P86" s="116"/>
      <c r="Q86" s="116"/>
      <c r="R86" s="116"/>
      <c r="S86" s="116"/>
      <c r="T86" s="128"/>
      <c r="U86" s="116"/>
      <c r="V86" s="116"/>
      <c r="W86" s="116"/>
      <c r="X86" s="116"/>
      <c r="Y86" s="116"/>
      <c r="Z86" s="116"/>
      <c r="AA86" s="116"/>
      <c r="AB86" s="116"/>
      <c r="AC86" s="31"/>
      <c r="AD86" s="116"/>
      <c r="AE86" s="100"/>
      <c r="AF86" s="116"/>
      <c r="AG86" s="128"/>
      <c r="AH86" s="116"/>
      <c r="AI86" s="116"/>
    </row>
    <row r="87" spans="6:35" ht="28">
      <c r="F87" s="127"/>
      <c r="G87" s="110"/>
      <c r="H87" s="125"/>
      <c r="I87" s="137" t="s">
        <v>548</v>
      </c>
      <c r="J87" s="116"/>
      <c r="K87" s="116"/>
      <c r="L87" s="128"/>
      <c r="M87" s="116"/>
      <c r="N87" s="116"/>
      <c r="O87" s="116"/>
      <c r="P87" s="116"/>
      <c r="Q87" s="116"/>
      <c r="R87" s="116"/>
      <c r="S87" s="116"/>
      <c r="T87" s="128"/>
      <c r="U87" s="116"/>
      <c r="V87" s="116"/>
      <c r="W87" s="116"/>
      <c r="X87" s="116"/>
      <c r="Y87" s="116"/>
      <c r="Z87" s="116"/>
      <c r="AA87" s="116"/>
      <c r="AB87" s="116"/>
      <c r="AC87" s="31"/>
      <c r="AD87" s="116"/>
      <c r="AE87" s="100"/>
      <c r="AF87" s="116"/>
      <c r="AG87" s="128"/>
      <c r="AH87" s="116"/>
      <c r="AI87" s="116"/>
    </row>
    <row r="88" spans="6:35" ht="42">
      <c r="F88" s="127"/>
      <c r="G88" s="138" t="s">
        <v>446</v>
      </c>
      <c r="H88" s="103" t="s">
        <v>441</v>
      </c>
      <c r="I88" s="137" t="s">
        <v>550</v>
      </c>
      <c r="J88" s="116"/>
      <c r="K88" s="116"/>
      <c r="L88" s="128"/>
      <c r="M88" s="116"/>
      <c r="N88" s="116"/>
      <c r="O88" s="116"/>
      <c r="P88" s="116"/>
      <c r="Q88" s="116"/>
      <c r="R88" s="116"/>
      <c r="S88" s="116"/>
      <c r="T88" s="128"/>
      <c r="U88" s="116"/>
      <c r="V88" s="116"/>
      <c r="W88" s="116"/>
      <c r="X88" s="116"/>
      <c r="Y88" s="116"/>
      <c r="Z88" s="116"/>
      <c r="AA88" s="116"/>
      <c r="AB88" s="116"/>
      <c r="AC88" s="31"/>
      <c r="AD88" s="116"/>
      <c r="AE88" s="100"/>
      <c r="AF88" s="116"/>
      <c r="AG88" s="128"/>
      <c r="AH88" s="116"/>
      <c r="AI88" s="116"/>
    </row>
    <row r="89" spans="6:35" ht="14">
      <c r="F89" s="127"/>
      <c r="G89" s="138" t="s">
        <v>447</v>
      </c>
      <c r="H89" s="103" t="s">
        <v>442</v>
      </c>
      <c r="I89" s="116"/>
      <c r="J89" s="116"/>
      <c r="K89" s="116"/>
      <c r="L89" s="128"/>
      <c r="M89" s="116"/>
      <c r="N89" s="116"/>
      <c r="O89" s="116"/>
      <c r="P89" s="116"/>
      <c r="Q89" s="116"/>
      <c r="R89" s="116"/>
      <c r="S89" s="116"/>
      <c r="T89" s="128"/>
      <c r="U89" s="116"/>
      <c r="V89" s="116"/>
      <c r="W89" s="116"/>
      <c r="X89" s="116"/>
      <c r="Y89" s="116"/>
      <c r="Z89" s="116"/>
      <c r="AA89" s="116"/>
      <c r="AB89" s="116"/>
      <c r="AC89" s="31"/>
      <c r="AD89" s="116"/>
      <c r="AE89" s="100"/>
      <c r="AF89" s="116"/>
      <c r="AG89" s="128"/>
      <c r="AH89" s="116"/>
      <c r="AI89" s="116"/>
    </row>
    <row r="90" spans="6:35" ht="14">
      <c r="F90" s="127"/>
      <c r="G90" s="138" t="s">
        <v>448</v>
      </c>
      <c r="H90" s="103" t="s">
        <v>514</v>
      </c>
      <c r="I90" s="116"/>
      <c r="J90" s="116"/>
      <c r="K90" s="116"/>
      <c r="L90" s="128"/>
      <c r="M90" s="116"/>
      <c r="N90" s="116"/>
      <c r="O90" s="116"/>
      <c r="P90" s="116"/>
      <c r="Q90" s="116"/>
      <c r="R90" s="116"/>
      <c r="S90" s="116"/>
      <c r="T90" s="128"/>
      <c r="U90" s="116"/>
      <c r="V90" s="116"/>
      <c r="W90" s="116"/>
      <c r="X90" s="116"/>
      <c r="Y90" s="116"/>
      <c r="Z90" s="116"/>
      <c r="AA90" s="116"/>
      <c r="AB90" s="116"/>
      <c r="AC90" s="31"/>
      <c r="AD90" s="116"/>
      <c r="AE90" s="100"/>
      <c r="AF90" s="116"/>
      <c r="AG90" s="128"/>
      <c r="AH90" s="116"/>
      <c r="AI90" s="116"/>
    </row>
    <row r="91" spans="6:35" ht="14">
      <c r="F91" s="127"/>
      <c r="G91" s="138" t="s">
        <v>449</v>
      </c>
      <c r="H91" s="103" t="s">
        <v>443</v>
      </c>
      <c r="I91" s="116"/>
      <c r="J91" s="116"/>
      <c r="K91" s="116"/>
      <c r="L91" s="128"/>
      <c r="M91" s="116"/>
      <c r="N91" s="116"/>
      <c r="O91" s="116"/>
      <c r="P91" s="116"/>
      <c r="Q91" s="116"/>
      <c r="R91" s="116"/>
      <c r="S91" s="116"/>
      <c r="T91" s="128"/>
      <c r="U91" s="116"/>
      <c r="V91" s="116"/>
      <c r="W91" s="116"/>
      <c r="X91" s="116"/>
      <c r="Y91" s="116"/>
      <c r="Z91" s="116"/>
      <c r="AA91" s="116"/>
      <c r="AB91" s="116"/>
      <c r="AC91" s="31"/>
      <c r="AD91" s="116"/>
      <c r="AE91" s="100"/>
      <c r="AF91" s="116"/>
      <c r="AG91" s="128"/>
      <c r="AH91" s="116"/>
      <c r="AI91" s="116"/>
    </row>
    <row r="92" spans="6:35" ht="14">
      <c r="F92" s="127"/>
      <c r="G92" s="138" t="s">
        <v>75</v>
      </c>
      <c r="H92" s="103" t="s">
        <v>515</v>
      </c>
      <c r="I92" s="116"/>
      <c r="J92" s="116"/>
      <c r="K92" s="116"/>
      <c r="L92" s="128"/>
      <c r="M92" s="116"/>
      <c r="N92" s="116"/>
      <c r="O92" s="116"/>
      <c r="P92" s="116"/>
      <c r="Q92" s="116"/>
      <c r="R92" s="116"/>
      <c r="S92" s="116"/>
      <c r="T92" s="128"/>
      <c r="U92" s="116"/>
      <c r="V92" s="116"/>
      <c r="W92" s="116"/>
      <c r="X92" s="116"/>
      <c r="Y92" s="116"/>
      <c r="Z92" s="116"/>
      <c r="AA92" s="116"/>
      <c r="AB92" s="116"/>
      <c r="AC92" s="31"/>
      <c r="AD92" s="116"/>
      <c r="AE92" s="100"/>
      <c r="AF92" s="116"/>
      <c r="AG92" s="128"/>
      <c r="AH92" s="116"/>
      <c r="AI92" s="116"/>
    </row>
    <row r="93" spans="6:35" ht="14">
      <c r="F93" s="127"/>
      <c r="G93" s="138" t="s">
        <v>450</v>
      </c>
      <c r="H93" s="103" t="s">
        <v>516</v>
      </c>
      <c r="I93" s="116"/>
      <c r="J93" s="116"/>
      <c r="K93" s="116"/>
      <c r="L93" s="128"/>
      <c r="M93" s="116"/>
      <c r="N93" s="116"/>
      <c r="O93" s="116"/>
      <c r="P93" s="116"/>
      <c r="Q93" s="116"/>
      <c r="R93" s="116"/>
      <c r="S93" s="116"/>
      <c r="T93" s="128"/>
      <c r="U93" s="116"/>
      <c r="V93" s="116"/>
      <c r="W93" s="116"/>
      <c r="X93" s="116"/>
      <c r="Y93" s="116"/>
      <c r="Z93" s="116"/>
      <c r="AA93" s="116"/>
      <c r="AB93" s="116"/>
      <c r="AC93" s="31"/>
      <c r="AD93" s="116"/>
      <c r="AE93" s="100"/>
      <c r="AF93" s="116"/>
      <c r="AG93" s="128"/>
      <c r="AH93" s="116"/>
      <c r="AI93" s="116"/>
    </row>
    <row r="94" spans="6:35" ht="14">
      <c r="F94" s="127"/>
      <c r="G94" s="138" t="s">
        <v>451</v>
      </c>
      <c r="H94" s="110"/>
      <c r="I94" s="116"/>
      <c r="J94" s="116"/>
      <c r="K94" s="116"/>
      <c r="L94" s="128"/>
      <c r="M94" s="116"/>
      <c r="N94" s="116"/>
      <c r="O94" s="116"/>
      <c r="P94" s="116"/>
      <c r="Q94" s="116"/>
      <c r="R94" s="116"/>
      <c r="S94" s="116"/>
      <c r="T94" s="128"/>
      <c r="U94" s="116"/>
      <c r="V94" s="116"/>
      <c r="W94" s="116"/>
      <c r="X94" s="116"/>
      <c r="Y94" s="116"/>
      <c r="Z94" s="116"/>
      <c r="AA94" s="116"/>
      <c r="AB94" s="116"/>
      <c r="AC94" s="31"/>
      <c r="AD94" s="116"/>
      <c r="AE94" s="100"/>
      <c r="AF94" s="116"/>
      <c r="AG94" s="128"/>
      <c r="AH94" s="116"/>
      <c r="AI94" s="116"/>
    </row>
    <row r="95" spans="6:35" ht="14">
      <c r="F95" s="127"/>
      <c r="G95" s="138" t="s">
        <v>452</v>
      </c>
      <c r="H95" s="139" t="s">
        <v>517</v>
      </c>
      <c r="I95" s="116"/>
      <c r="J95" s="116"/>
      <c r="K95" s="116"/>
      <c r="L95" s="128"/>
      <c r="M95" s="116"/>
      <c r="N95" s="116"/>
      <c r="O95" s="116"/>
      <c r="P95" s="116"/>
      <c r="Q95" s="116"/>
      <c r="R95" s="116"/>
      <c r="S95" s="116"/>
      <c r="T95" s="128"/>
      <c r="U95" s="116"/>
      <c r="V95" s="116"/>
      <c r="W95" s="116"/>
      <c r="X95" s="116"/>
      <c r="Y95" s="116"/>
      <c r="Z95" s="116"/>
      <c r="AA95" s="116"/>
      <c r="AB95" s="116"/>
      <c r="AC95" s="31"/>
      <c r="AD95" s="116"/>
      <c r="AE95" s="100"/>
      <c r="AF95" s="116"/>
      <c r="AG95" s="128"/>
      <c r="AH95" s="116"/>
      <c r="AI95" s="116"/>
    </row>
    <row r="96" spans="6:35" ht="14">
      <c r="F96" s="127"/>
      <c r="G96" s="138" t="s">
        <v>453</v>
      </c>
      <c r="H96" s="139" t="s">
        <v>79</v>
      </c>
      <c r="I96" s="116"/>
      <c r="J96" s="116"/>
      <c r="K96" s="116"/>
      <c r="L96" s="128"/>
      <c r="M96" s="116"/>
      <c r="N96" s="116"/>
      <c r="O96" s="116"/>
      <c r="P96" s="116"/>
      <c r="Q96" s="116"/>
      <c r="R96" s="116"/>
      <c r="S96" s="116"/>
      <c r="T96" s="128"/>
      <c r="U96" s="116"/>
      <c r="V96" s="116"/>
      <c r="W96" s="116"/>
      <c r="X96" s="116"/>
      <c r="Y96" s="116"/>
      <c r="Z96" s="116"/>
      <c r="AA96" s="116"/>
      <c r="AB96" s="116"/>
      <c r="AC96" s="31"/>
      <c r="AD96" s="116"/>
      <c r="AE96" s="100"/>
      <c r="AF96" s="116"/>
      <c r="AG96" s="128"/>
      <c r="AH96" s="116"/>
      <c r="AI96" s="116"/>
    </row>
    <row r="97" spans="6:35" ht="56">
      <c r="F97" s="127"/>
      <c r="G97" s="110"/>
      <c r="H97" s="137" t="s">
        <v>775</v>
      </c>
      <c r="I97" s="116"/>
      <c r="J97" s="116"/>
      <c r="K97" s="116"/>
      <c r="L97" s="128"/>
      <c r="M97" s="116"/>
      <c r="N97" s="116"/>
      <c r="O97" s="116"/>
      <c r="P97" s="116"/>
      <c r="Q97" s="116"/>
      <c r="R97" s="116"/>
      <c r="S97" s="116"/>
      <c r="T97" s="128"/>
      <c r="U97" s="116"/>
      <c r="V97" s="116"/>
      <c r="W97" s="116"/>
      <c r="X97" s="116"/>
      <c r="Y97" s="116"/>
      <c r="Z97" s="116"/>
      <c r="AA97" s="116"/>
      <c r="AB97" s="116"/>
      <c r="AC97" s="31"/>
      <c r="AD97" s="116"/>
      <c r="AE97" s="100"/>
      <c r="AF97" s="116"/>
      <c r="AG97" s="128"/>
      <c r="AH97" s="116"/>
      <c r="AI97" s="116"/>
    </row>
    <row r="98" spans="6:35" ht="14">
      <c r="F98" s="127"/>
      <c r="G98" s="102" t="s">
        <v>454</v>
      </c>
      <c r="H98" s="125"/>
      <c r="I98" s="116"/>
      <c r="J98" s="116"/>
      <c r="K98" s="116"/>
      <c r="L98" s="128"/>
      <c r="M98" s="116"/>
      <c r="N98" s="116"/>
      <c r="O98" s="116"/>
      <c r="P98" s="116"/>
      <c r="Q98" s="116"/>
      <c r="R98" s="116"/>
      <c r="S98" s="116"/>
      <c r="T98" s="128"/>
      <c r="U98" s="116"/>
      <c r="V98" s="116"/>
      <c r="W98" s="116"/>
      <c r="X98" s="116"/>
      <c r="Y98" s="116"/>
      <c r="Z98" s="116"/>
      <c r="AA98" s="116"/>
      <c r="AB98" s="116"/>
      <c r="AC98" s="31"/>
      <c r="AD98" s="116"/>
      <c r="AE98" s="100"/>
      <c r="AF98" s="116"/>
      <c r="AG98" s="128"/>
      <c r="AH98" s="116"/>
      <c r="AI98" s="116"/>
    </row>
    <row r="99" spans="6:35" ht="14">
      <c r="F99" s="127"/>
      <c r="G99" s="102" t="s">
        <v>455</v>
      </c>
      <c r="H99" s="139" t="s">
        <v>518</v>
      </c>
      <c r="I99" s="116"/>
      <c r="J99" s="116"/>
      <c r="K99" s="116"/>
      <c r="L99" s="128"/>
      <c r="M99" s="116"/>
      <c r="N99" s="116"/>
      <c r="O99" s="116"/>
      <c r="P99" s="116"/>
      <c r="Q99" s="116"/>
      <c r="R99" s="116"/>
      <c r="S99" s="116"/>
      <c r="T99" s="128"/>
      <c r="U99" s="116"/>
      <c r="V99" s="116"/>
      <c r="W99" s="116"/>
      <c r="X99" s="116"/>
      <c r="Y99" s="116"/>
      <c r="Z99" s="116"/>
      <c r="AA99" s="116"/>
      <c r="AB99" s="116"/>
      <c r="AC99" s="31"/>
      <c r="AD99" s="116"/>
      <c r="AE99" s="100"/>
      <c r="AF99" s="116"/>
      <c r="AG99" s="128"/>
      <c r="AH99" s="116"/>
      <c r="AI99" s="116"/>
    </row>
    <row r="100" spans="6:35" ht="14">
      <c r="F100" s="127"/>
      <c r="G100" s="102" t="s">
        <v>456</v>
      </c>
      <c r="H100" s="139" t="s">
        <v>519</v>
      </c>
      <c r="I100" s="116"/>
      <c r="J100" s="116"/>
      <c r="K100" s="116"/>
      <c r="L100" s="128"/>
      <c r="M100" s="116"/>
      <c r="N100" s="116"/>
      <c r="O100" s="116"/>
      <c r="P100" s="116"/>
      <c r="Q100" s="116"/>
      <c r="R100" s="116"/>
      <c r="S100" s="116"/>
      <c r="T100" s="128"/>
      <c r="U100" s="116"/>
      <c r="V100" s="116"/>
      <c r="W100" s="116"/>
      <c r="X100" s="116"/>
      <c r="Y100" s="116"/>
      <c r="Z100" s="116"/>
      <c r="AA100" s="116"/>
      <c r="AB100" s="116"/>
      <c r="AC100" s="31"/>
      <c r="AD100" s="116"/>
      <c r="AE100" s="100"/>
      <c r="AF100" s="116"/>
      <c r="AG100" s="128"/>
      <c r="AH100" s="116"/>
      <c r="AI100" s="116"/>
    </row>
    <row r="101" spans="6:35" ht="14">
      <c r="F101" s="127"/>
      <c r="G101" s="102" t="s">
        <v>457</v>
      </c>
      <c r="H101" s="139" t="s">
        <v>520</v>
      </c>
      <c r="I101" s="116"/>
      <c r="J101" s="116"/>
      <c r="K101" s="116"/>
      <c r="L101" s="128"/>
      <c r="M101" s="116"/>
      <c r="N101" s="116"/>
      <c r="O101" s="116"/>
      <c r="P101" s="116"/>
      <c r="Q101" s="116"/>
      <c r="R101" s="116"/>
      <c r="S101" s="116"/>
      <c r="T101" s="128"/>
      <c r="U101" s="116"/>
      <c r="V101" s="116"/>
      <c r="W101" s="116"/>
      <c r="X101" s="116"/>
      <c r="Y101" s="116"/>
      <c r="Z101" s="116"/>
      <c r="AA101" s="116"/>
      <c r="AB101" s="116"/>
      <c r="AC101" s="31"/>
      <c r="AD101" s="116"/>
      <c r="AE101" s="100"/>
      <c r="AF101" s="116"/>
      <c r="AG101" s="128"/>
      <c r="AH101" s="116"/>
      <c r="AI101" s="116"/>
    </row>
    <row r="102" spans="6:35" ht="14">
      <c r="F102" s="127"/>
      <c r="G102" s="102" t="s">
        <v>458</v>
      </c>
      <c r="H102" s="107"/>
      <c r="I102" s="116"/>
      <c r="J102" s="116"/>
      <c r="K102" s="116"/>
      <c r="L102" s="128"/>
      <c r="M102" s="116"/>
      <c r="N102" s="116"/>
      <c r="O102" s="116"/>
      <c r="P102" s="116"/>
      <c r="Q102" s="116"/>
      <c r="R102" s="116"/>
      <c r="S102" s="116"/>
      <c r="T102" s="128"/>
      <c r="U102" s="116"/>
      <c r="V102" s="116"/>
      <c r="W102" s="116"/>
      <c r="X102" s="116"/>
      <c r="Y102" s="116"/>
      <c r="Z102" s="116"/>
      <c r="AA102" s="116"/>
      <c r="AB102" s="116"/>
      <c r="AC102" s="31"/>
      <c r="AD102" s="116"/>
      <c r="AE102" s="100"/>
      <c r="AF102" s="116"/>
      <c r="AG102" s="128"/>
      <c r="AH102" s="116"/>
      <c r="AI102" s="116"/>
    </row>
    <row r="103" spans="6:35" ht="14">
      <c r="F103" s="127"/>
      <c r="G103" s="102" t="s">
        <v>459</v>
      </c>
      <c r="H103" s="139" t="s">
        <v>521</v>
      </c>
      <c r="I103" s="116"/>
      <c r="J103" s="116"/>
      <c r="K103" s="116"/>
      <c r="L103" s="128"/>
      <c r="M103" s="116"/>
      <c r="N103" s="116"/>
      <c r="O103" s="116"/>
      <c r="P103" s="116"/>
      <c r="Q103" s="116"/>
      <c r="R103" s="116"/>
      <c r="S103" s="116"/>
      <c r="T103" s="128"/>
      <c r="U103" s="116"/>
      <c r="V103" s="116"/>
      <c r="W103" s="116"/>
      <c r="X103" s="116"/>
      <c r="Y103" s="116"/>
      <c r="Z103" s="116"/>
      <c r="AA103" s="116"/>
      <c r="AB103" s="116"/>
      <c r="AC103" s="31"/>
      <c r="AD103" s="116"/>
      <c r="AE103" s="100"/>
      <c r="AF103" s="116"/>
      <c r="AG103" s="128"/>
      <c r="AH103" s="116"/>
      <c r="AI103" s="116"/>
    </row>
    <row r="104" spans="6:35" ht="14">
      <c r="F104" s="127"/>
      <c r="G104" s="102" t="s">
        <v>460</v>
      </c>
      <c r="H104" s="139" t="s">
        <v>74</v>
      </c>
      <c r="I104" s="116"/>
      <c r="J104" s="116"/>
      <c r="K104" s="116"/>
      <c r="L104" s="128"/>
      <c r="M104" s="116"/>
      <c r="N104" s="116"/>
      <c r="O104" s="116"/>
      <c r="P104" s="116"/>
      <c r="Q104" s="116"/>
      <c r="R104" s="116"/>
      <c r="S104" s="116"/>
      <c r="T104" s="128"/>
      <c r="U104" s="116"/>
      <c r="V104" s="116"/>
      <c r="W104" s="116"/>
      <c r="X104" s="116"/>
      <c r="Y104" s="116"/>
      <c r="Z104" s="116"/>
      <c r="AA104" s="116"/>
      <c r="AB104" s="116"/>
      <c r="AC104" s="31"/>
      <c r="AD104" s="116"/>
      <c r="AE104" s="100"/>
      <c r="AF104" s="116"/>
      <c r="AG104" s="128"/>
      <c r="AH104" s="116"/>
      <c r="AI104" s="116"/>
    </row>
    <row r="105" spans="6:35" ht="14">
      <c r="F105" s="127"/>
      <c r="G105" s="102" t="s">
        <v>461</v>
      </c>
      <c r="H105" s="139" t="s">
        <v>73</v>
      </c>
      <c r="I105" s="116"/>
      <c r="J105" s="116"/>
      <c r="K105" s="116"/>
      <c r="L105" s="128"/>
      <c r="M105" s="116"/>
      <c r="N105" s="116"/>
      <c r="O105" s="116"/>
      <c r="P105" s="116"/>
      <c r="Q105" s="116"/>
      <c r="R105" s="116"/>
      <c r="S105" s="116"/>
      <c r="T105" s="128"/>
      <c r="U105" s="116"/>
      <c r="V105" s="116"/>
      <c r="W105" s="116"/>
      <c r="X105" s="116"/>
      <c r="Y105" s="116"/>
      <c r="Z105" s="116"/>
      <c r="AA105" s="116"/>
      <c r="AB105" s="116"/>
      <c r="AC105" s="31"/>
      <c r="AD105" s="116"/>
      <c r="AE105" s="100"/>
      <c r="AF105" s="116"/>
      <c r="AG105" s="128"/>
      <c r="AH105" s="116"/>
      <c r="AI105" s="116"/>
    </row>
    <row r="106" spans="6:35" ht="14">
      <c r="F106" s="127"/>
      <c r="G106" s="102" t="s">
        <v>462</v>
      </c>
      <c r="H106" s="139" t="s">
        <v>77</v>
      </c>
      <c r="I106" s="116"/>
      <c r="J106" s="116"/>
      <c r="K106" s="116"/>
      <c r="L106" s="128"/>
      <c r="M106" s="116"/>
      <c r="N106" s="116"/>
      <c r="O106" s="116"/>
      <c r="P106" s="116"/>
      <c r="Q106" s="116"/>
      <c r="R106" s="116"/>
      <c r="S106" s="116"/>
      <c r="T106" s="128"/>
      <c r="U106" s="116"/>
      <c r="V106" s="116"/>
      <c r="W106" s="116"/>
      <c r="X106" s="116"/>
      <c r="Y106" s="116"/>
      <c r="Z106" s="116"/>
      <c r="AA106" s="116"/>
      <c r="AB106" s="116"/>
      <c r="AC106" s="31"/>
      <c r="AD106" s="116"/>
      <c r="AE106" s="100"/>
      <c r="AF106" s="116"/>
      <c r="AG106" s="128"/>
      <c r="AH106" s="116"/>
      <c r="AI106" s="116"/>
    </row>
    <row r="107" spans="6:35" ht="14">
      <c r="F107" s="127"/>
      <c r="G107" s="102" t="s">
        <v>463</v>
      </c>
      <c r="H107" s="139" t="s">
        <v>78</v>
      </c>
      <c r="I107" s="116"/>
      <c r="J107" s="116"/>
      <c r="K107" s="116"/>
      <c r="L107" s="128"/>
      <c r="M107" s="116"/>
      <c r="N107" s="116"/>
      <c r="O107" s="116"/>
      <c r="P107" s="116"/>
      <c r="Q107" s="116"/>
      <c r="R107" s="116"/>
      <c r="S107" s="116"/>
      <c r="T107" s="128"/>
      <c r="U107" s="116"/>
      <c r="V107" s="116"/>
      <c r="W107" s="116"/>
      <c r="X107" s="116"/>
      <c r="Y107" s="116"/>
      <c r="Z107" s="116"/>
      <c r="AA107" s="116"/>
      <c r="AB107" s="116"/>
      <c r="AC107" s="31"/>
      <c r="AD107" s="116"/>
      <c r="AE107" s="100"/>
      <c r="AF107" s="116"/>
      <c r="AG107" s="128"/>
      <c r="AH107" s="116"/>
      <c r="AI107" s="116"/>
    </row>
    <row r="108" spans="6:35" ht="14">
      <c r="F108" s="127"/>
      <c r="G108" s="102" t="s">
        <v>464</v>
      </c>
      <c r="H108" s="139" t="s">
        <v>126</v>
      </c>
      <c r="I108" s="116"/>
      <c r="J108" s="116"/>
      <c r="K108" s="116"/>
      <c r="L108" s="128"/>
      <c r="M108" s="116"/>
      <c r="N108" s="116"/>
      <c r="O108" s="116"/>
      <c r="P108" s="116"/>
      <c r="Q108" s="116"/>
      <c r="R108" s="116"/>
      <c r="S108" s="116"/>
      <c r="T108" s="128"/>
      <c r="U108" s="116"/>
      <c r="V108" s="116"/>
      <c r="W108" s="116"/>
      <c r="X108" s="116"/>
      <c r="Y108" s="116"/>
      <c r="Z108" s="116"/>
      <c r="AA108" s="116"/>
      <c r="AB108" s="116"/>
      <c r="AC108" s="31"/>
      <c r="AD108" s="116"/>
      <c r="AE108" s="100"/>
      <c r="AF108" s="116"/>
      <c r="AG108" s="128"/>
      <c r="AH108" s="116"/>
      <c r="AI108" s="116"/>
    </row>
    <row r="109" spans="6:35" ht="14">
      <c r="F109" s="127"/>
      <c r="G109" s="102" t="s">
        <v>465</v>
      </c>
      <c r="H109" s="146" t="s">
        <v>522</v>
      </c>
      <c r="I109" s="116"/>
      <c r="J109" s="116"/>
      <c r="K109" s="116"/>
      <c r="L109" s="128"/>
      <c r="M109" s="116"/>
      <c r="N109" s="116"/>
      <c r="O109" s="116"/>
      <c r="P109" s="116"/>
      <c r="Q109" s="116"/>
      <c r="R109" s="116"/>
      <c r="S109" s="116"/>
      <c r="T109" s="128"/>
      <c r="U109" s="116"/>
      <c r="V109" s="116"/>
      <c r="W109" s="116"/>
      <c r="X109" s="116"/>
      <c r="Y109" s="116"/>
      <c r="Z109" s="116"/>
      <c r="AA109" s="116"/>
      <c r="AB109" s="116"/>
      <c r="AC109" s="31"/>
      <c r="AD109" s="116"/>
      <c r="AE109" s="100"/>
      <c r="AF109" s="116"/>
      <c r="AG109" s="128"/>
      <c r="AH109" s="116"/>
      <c r="AI109" s="116"/>
    </row>
    <row r="110" spans="6:35" ht="28">
      <c r="F110" s="127"/>
      <c r="G110" s="102" t="s">
        <v>466</v>
      </c>
      <c r="H110" s="144" t="s">
        <v>125</v>
      </c>
      <c r="I110" s="116"/>
      <c r="J110" s="116"/>
      <c r="K110" s="116"/>
      <c r="L110" s="128"/>
      <c r="M110" s="116"/>
      <c r="N110" s="116"/>
      <c r="O110" s="116"/>
      <c r="P110" s="116"/>
      <c r="Q110" s="116"/>
      <c r="R110" s="116"/>
      <c r="S110" s="116"/>
      <c r="T110" s="128"/>
      <c r="U110" s="116"/>
      <c r="V110" s="116"/>
      <c r="W110" s="116"/>
      <c r="X110" s="116"/>
      <c r="Y110" s="116"/>
      <c r="Z110" s="116"/>
      <c r="AA110" s="116"/>
      <c r="AB110" s="116"/>
      <c r="AC110" s="31"/>
      <c r="AD110" s="116"/>
      <c r="AE110" s="100"/>
      <c r="AF110" s="116"/>
      <c r="AG110" s="128"/>
      <c r="AH110" s="116"/>
      <c r="AI110" s="116"/>
    </row>
    <row r="111" spans="6:35" ht="14">
      <c r="F111" s="127"/>
      <c r="G111" s="102" t="s">
        <v>467</v>
      </c>
      <c r="H111" s="146" t="s">
        <v>523</v>
      </c>
      <c r="I111" s="116"/>
      <c r="J111" s="116"/>
      <c r="K111" s="116"/>
      <c r="L111" s="128"/>
      <c r="M111" s="116"/>
      <c r="N111" s="116"/>
      <c r="O111" s="116"/>
      <c r="P111" s="116"/>
      <c r="Q111" s="116"/>
      <c r="R111" s="116"/>
      <c r="S111" s="116"/>
      <c r="T111" s="128"/>
      <c r="U111" s="116"/>
      <c r="V111" s="116"/>
      <c r="W111" s="116"/>
      <c r="X111" s="116"/>
      <c r="Y111" s="116"/>
      <c r="Z111" s="116"/>
      <c r="AA111" s="116"/>
      <c r="AB111" s="116"/>
      <c r="AC111" s="31"/>
      <c r="AD111" s="116"/>
      <c r="AE111" s="100"/>
      <c r="AF111" s="116"/>
      <c r="AG111" s="128"/>
      <c r="AH111" s="116"/>
      <c r="AI111" s="116"/>
    </row>
    <row r="112" spans="6:35" ht="14">
      <c r="F112" s="127"/>
      <c r="G112" s="102" t="s">
        <v>468</v>
      </c>
      <c r="H112" s="146" t="s">
        <v>524</v>
      </c>
      <c r="I112" s="116"/>
      <c r="J112" s="116"/>
      <c r="K112" s="116"/>
      <c r="L112" s="128"/>
      <c r="M112" s="116"/>
      <c r="N112" s="116"/>
      <c r="O112" s="116"/>
      <c r="P112" s="116"/>
      <c r="Q112" s="116"/>
      <c r="R112" s="116"/>
      <c r="S112" s="116"/>
      <c r="T112" s="128"/>
      <c r="U112" s="116"/>
      <c r="V112" s="116"/>
      <c r="W112" s="116"/>
      <c r="X112" s="116"/>
      <c r="Y112" s="116"/>
      <c r="Z112" s="116"/>
      <c r="AA112" s="116"/>
      <c r="AB112" s="116"/>
      <c r="AC112" s="31"/>
      <c r="AD112" s="116"/>
      <c r="AE112" s="100"/>
      <c r="AF112" s="116"/>
      <c r="AG112" s="128"/>
      <c r="AH112" s="116"/>
      <c r="AI112" s="116"/>
    </row>
    <row r="113" spans="6:35" ht="14">
      <c r="F113" s="127"/>
      <c r="G113" s="105"/>
      <c r="H113" s="146" t="s">
        <v>525</v>
      </c>
      <c r="I113" s="116"/>
      <c r="J113" s="116"/>
      <c r="K113" s="116"/>
      <c r="L113" s="128"/>
      <c r="M113" s="116"/>
      <c r="N113" s="116"/>
      <c r="O113" s="116"/>
      <c r="P113" s="116"/>
      <c r="Q113" s="116"/>
      <c r="R113" s="116"/>
      <c r="S113" s="116"/>
      <c r="T113" s="128"/>
      <c r="U113" s="116"/>
      <c r="V113" s="116"/>
      <c r="W113" s="116"/>
      <c r="X113" s="116"/>
      <c r="Y113" s="116"/>
      <c r="Z113" s="116"/>
      <c r="AA113" s="116"/>
      <c r="AB113" s="116"/>
      <c r="AC113" s="31"/>
      <c r="AD113" s="116"/>
      <c r="AE113" s="100"/>
      <c r="AF113" s="116"/>
      <c r="AG113" s="128"/>
      <c r="AH113" s="116"/>
      <c r="AI113" s="116"/>
    </row>
    <row r="114" spans="6:35" ht="14">
      <c r="F114" s="127"/>
      <c r="G114" s="119" t="s">
        <v>469</v>
      </c>
      <c r="H114" s="146" t="s">
        <v>526</v>
      </c>
      <c r="I114" s="116"/>
      <c r="J114" s="116"/>
      <c r="K114" s="116"/>
      <c r="L114" s="128"/>
      <c r="M114" s="116"/>
      <c r="N114" s="116"/>
      <c r="O114" s="116"/>
      <c r="P114" s="116"/>
      <c r="Q114" s="116"/>
      <c r="R114" s="116"/>
      <c r="S114" s="116"/>
      <c r="T114" s="128"/>
      <c r="U114" s="116"/>
      <c r="V114" s="116"/>
      <c r="W114" s="116"/>
      <c r="X114" s="116"/>
      <c r="Y114" s="116"/>
      <c r="Z114" s="116"/>
      <c r="AA114" s="116"/>
      <c r="AB114" s="116"/>
      <c r="AC114" s="31"/>
      <c r="AD114" s="116"/>
      <c r="AE114" s="100"/>
      <c r="AF114" s="116"/>
      <c r="AG114" s="128"/>
      <c r="AH114" s="116"/>
      <c r="AI114" s="116"/>
    </row>
    <row r="115" spans="6:35" ht="14">
      <c r="F115" s="127"/>
      <c r="G115" s="119" t="s">
        <v>470</v>
      </c>
      <c r="H115" s="146" t="s">
        <v>527</v>
      </c>
      <c r="I115" s="116"/>
      <c r="J115" s="116"/>
      <c r="K115" s="116"/>
      <c r="L115" s="128"/>
      <c r="M115" s="116"/>
      <c r="N115" s="116"/>
      <c r="O115" s="116"/>
      <c r="P115" s="116"/>
      <c r="Q115" s="116"/>
      <c r="R115" s="116"/>
      <c r="S115" s="116"/>
      <c r="T115" s="128"/>
      <c r="U115" s="116"/>
      <c r="V115" s="116"/>
      <c r="W115" s="116"/>
      <c r="X115" s="116"/>
      <c r="Y115" s="116"/>
      <c r="Z115" s="116"/>
      <c r="AA115" s="116"/>
      <c r="AB115" s="116"/>
      <c r="AC115" s="31"/>
      <c r="AD115" s="116"/>
      <c r="AE115" s="100"/>
      <c r="AF115" s="116"/>
      <c r="AG115" s="128"/>
      <c r="AH115" s="116"/>
      <c r="AI115" s="116"/>
    </row>
    <row r="116" spans="6:35" ht="56">
      <c r="F116" s="127"/>
      <c r="G116" s="119" t="s">
        <v>471</v>
      </c>
      <c r="H116" s="137" t="s">
        <v>528</v>
      </c>
      <c r="I116" s="116"/>
      <c r="J116" s="116"/>
      <c r="K116" s="116"/>
      <c r="L116" s="128"/>
      <c r="M116" s="116"/>
      <c r="N116" s="116"/>
      <c r="O116" s="116"/>
      <c r="P116" s="116"/>
      <c r="Q116" s="116"/>
      <c r="R116" s="116"/>
      <c r="S116" s="116"/>
      <c r="T116" s="128"/>
      <c r="U116" s="116"/>
      <c r="V116" s="116"/>
      <c r="W116" s="116"/>
      <c r="X116" s="116"/>
      <c r="Y116" s="116"/>
      <c r="Z116" s="116"/>
      <c r="AA116" s="116"/>
      <c r="AB116" s="116"/>
      <c r="AC116" s="31"/>
      <c r="AD116" s="116"/>
      <c r="AE116" s="100"/>
      <c r="AF116" s="116"/>
      <c r="AG116" s="128"/>
      <c r="AH116" s="116"/>
      <c r="AI116" s="116"/>
    </row>
    <row r="117" spans="6:35" ht="14">
      <c r="F117" s="127"/>
      <c r="G117" s="102" t="s">
        <v>334</v>
      </c>
      <c r="H117" s="110"/>
      <c r="I117" s="116"/>
      <c r="J117" s="116"/>
      <c r="K117" s="116"/>
      <c r="L117" s="128"/>
      <c r="M117" s="116"/>
      <c r="N117" s="116"/>
      <c r="O117" s="116"/>
      <c r="P117" s="116"/>
      <c r="Q117" s="116"/>
      <c r="R117" s="116"/>
      <c r="S117" s="116"/>
      <c r="T117" s="128"/>
      <c r="U117" s="116"/>
      <c r="V117" s="116"/>
      <c r="W117" s="116"/>
      <c r="X117" s="116"/>
      <c r="Y117" s="116"/>
      <c r="Z117" s="116"/>
      <c r="AA117" s="116"/>
      <c r="AB117" s="116"/>
      <c r="AC117" s="31"/>
      <c r="AD117" s="116"/>
      <c r="AE117" s="100"/>
      <c r="AF117" s="116"/>
      <c r="AG117" s="128"/>
      <c r="AH117" s="116"/>
      <c r="AI117" s="116"/>
    </row>
    <row r="118" spans="6:35" ht="42">
      <c r="F118" s="127"/>
      <c r="G118" s="102" t="s">
        <v>335</v>
      </c>
      <c r="H118" s="137" t="s">
        <v>529</v>
      </c>
      <c r="I118" s="116"/>
      <c r="J118" s="116"/>
      <c r="K118" s="116"/>
      <c r="L118" s="128"/>
      <c r="M118" s="116"/>
      <c r="N118" s="116"/>
      <c r="O118" s="116"/>
      <c r="P118" s="116"/>
      <c r="Q118" s="116"/>
      <c r="R118" s="116"/>
      <c r="S118" s="116"/>
      <c r="T118" s="128"/>
      <c r="U118" s="116"/>
      <c r="V118" s="116"/>
      <c r="W118" s="116"/>
      <c r="X118" s="116"/>
      <c r="Y118" s="116"/>
      <c r="Z118" s="116"/>
      <c r="AA118" s="116"/>
      <c r="AB118" s="116"/>
      <c r="AC118" s="31"/>
      <c r="AD118" s="116"/>
      <c r="AE118" s="100"/>
      <c r="AF118" s="116"/>
      <c r="AG118" s="128"/>
      <c r="AH118" s="116"/>
      <c r="AI118" s="116"/>
    </row>
    <row r="119" spans="6:35" ht="56">
      <c r="F119" s="127"/>
      <c r="G119" s="102" t="s">
        <v>336</v>
      </c>
      <c r="H119" s="137" t="s">
        <v>530</v>
      </c>
      <c r="I119" s="116"/>
      <c r="J119" s="116"/>
      <c r="K119" s="116"/>
      <c r="L119" s="128"/>
      <c r="M119" s="116"/>
      <c r="N119" s="116"/>
      <c r="O119" s="116"/>
      <c r="P119" s="116"/>
      <c r="Q119" s="116"/>
      <c r="R119" s="116"/>
      <c r="S119" s="116"/>
      <c r="T119" s="128"/>
      <c r="U119" s="116"/>
      <c r="V119" s="116"/>
      <c r="W119" s="116"/>
      <c r="X119" s="116"/>
      <c r="Y119" s="116"/>
      <c r="Z119" s="116"/>
      <c r="AA119" s="116"/>
      <c r="AB119" s="116"/>
      <c r="AC119" s="31"/>
      <c r="AD119" s="116"/>
      <c r="AE119" s="100"/>
      <c r="AF119" s="116"/>
      <c r="AG119" s="128"/>
      <c r="AH119" s="116"/>
      <c r="AI119" s="116"/>
    </row>
    <row r="120" spans="6:35" ht="56">
      <c r="F120" s="127"/>
      <c r="G120" s="102" t="s">
        <v>337</v>
      </c>
      <c r="H120" s="137" t="s">
        <v>531</v>
      </c>
      <c r="I120" s="116"/>
      <c r="J120" s="116"/>
      <c r="K120" s="116"/>
      <c r="L120" s="128"/>
      <c r="M120" s="116"/>
      <c r="N120" s="116"/>
      <c r="O120" s="116"/>
      <c r="P120" s="116"/>
      <c r="Q120" s="116"/>
      <c r="R120" s="116"/>
      <c r="S120" s="116"/>
      <c r="T120" s="128"/>
      <c r="U120" s="116"/>
      <c r="V120" s="116"/>
      <c r="W120" s="116"/>
      <c r="X120" s="116"/>
      <c r="Y120" s="116"/>
      <c r="Z120" s="116"/>
      <c r="AA120" s="116"/>
      <c r="AB120" s="116"/>
      <c r="AC120" s="31"/>
      <c r="AD120" s="116"/>
      <c r="AE120" s="100"/>
      <c r="AF120" s="116"/>
      <c r="AG120" s="128"/>
      <c r="AH120" s="116"/>
      <c r="AI120" s="116"/>
    </row>
    <row r="121" spans="6:35" ht="42">
      <c r="F121" s="127"/>
      <c r="G121" s="102" t="s">
        <v>338</v>
      </c>
      <c r="H121" s="137" t="s">
        <v>532</v>
      </c>
      <c r="I121" s="116"/>
      <c r="J121" s="116"/>
      <c r="K121" s="116"/>
      <c r="L121" s="128"/>
      <c r="M121" s="116"/>
      <c r="N121" s="116"/>
      <c r="O121" s="116"/>
      <c r="P121" s="116"/>
      <c r="Q121" s="116"/>
      <c r="R121" s="116"/>
      <c r="S121" s="116"/>
      <c r="T121" s="128"/>
      <c r="U121" s="116"/>
      <c r="V121" s="116"/>
      <c r="W121" s="116"/>
      <c r="X121" s="116"/>
      <c r="Y121" s="116"/>
      <c r="Z121" s="116"/>
      <c r="AA121" s="116"/>
      <c r="AB121" s="116"/>
      <c r="AC121" s="31"/>
      <c r="AD121" s="116"/>
      <c r="AE121" s="100"/>
      <c r="AF121" s="116"/>
      <c r="AG121" s="128"/>
      <c r="AH121" s="116"/>
      <c r="AI121" s="116"/>
    </row>
    <row r="122" spans="6:35" ht="28">
      <c r="F122" s="127"/>
      <c r="G122" s="102" t="s">
        <v>339</v>
      </c>
      <c r="H122" s="137" t="s">
        <v>409</v>
      </c>
      <c r="I122" s="116"/>
      <c r="J122" s="116"/>
      <c r="K122" s="116"/>
      <c r="L122" s="128"/>
      <c r="M122" s="116"/>
      <c r="N122" s="116"/>
      <c r="O122" s="116"/>
      <c r="P122" s="116"/>
      <c r="Q122" s="116"/>
      <c r="R122" s="116"/>
      <c r="S122" s="116"/>
      <c r="T122" s="128"/>
      <c r="U122" s="116"/>
      <c r="V122" s="116"/>
      <c r="W122" s="116"/>
      <c r="X122" s="116"/>
      <c r="Y122" s="116"/>
      <c r="Z122" s="116"/>
      <c r="AA122" s="116"/>
      <c r="AB122" s="116"/>
      <c r="AC122" s="31"/>
      <c r="AD122" s="116"/>
      <c r="AE122" s="100"/>
      <c r="AF122" s="116"/>
      <c r="AG122" s="128"/>
      <c r="AH122" s="116"/>
      <c r="AI122" s="116"/>
    </row>
    <row r="123" spans="6:35" ht="14">
      <c r="F123" s="127"/>
      <c r="G123" s="125"/>
      <c r="H123" s="137" t="s">
        <v>410</v>
      </c>
      <c r="I123" s="116"/>
      <c r="J123" s="116"/>
      <c r="K123" s="116"/>
      <c r="L123" s="128"/>
      <c r="M123" s="116"/>
      <c r="N123" s="116"/>
      <c r="O123" s="116"/>
      <c r="P123" s="116"/>
      <c r="Q123" s="116"/>
      <c r="R123" s="116"/>
      <c r="S123" s="116"/>
      <c r="T123" s="128"/>
      <c r="U123" s="116"/>
      <c r="V123" s="116"/>
      <c r="W123" s="116"/>
      <c r="X123" s="116"/>
      <c r="Y123" s="116"/>
      <c r="Z123" s="116"/>
      <c r="AA123" s="116"/>
      <c r="AB123" s="116"/>
      <c r="AC123" s="31"/>
      <c r="AD123" s="116"/>
      <c r="AE123" s="100"/>
      <c r="AF123" s="116"/>
      <c r="AG123" s="128"/>
      <c r="AH123" s="116"/>
      <c r="AI123" s="116"/>
    </row>
    <row r="124" spans="6:35" ht="42">
      <c r="F124" s="127"/>
      <c r="G124" s="102" t="s">
        <v>340</v>
      </c>
      <c r="H124" s="137" t="s">
        <v>411</v>
      </c>
      <c r="I124" s="116"/>
      <c r="J124" s="116"/>
      <c r="K124" s="116"/>
      <c r="L124" s="128"/>
      <c r="M124" s="116"/>
      <c r="N124" s="116"/>
      <c r="O124" s="116"/>
      <c r="P124" s="116"/>
      <c r="Q124" s="116"/>
      <c r="R124" s="116"/>
      <c r="S124" s="116"/>
      <c r="T124" s="128"/>
      <c r="U124" s="116"/>
      <c r="V124" s="116"/>
      <c r="W124" s="116"/>
      <c r="X124" s="116"/>
      <c r="Y124" s="116"/>
      <c r="Z124" s="116"/>
      <c r="AA124" s="116"/>
      <c r="AB124" s="116"/>
      <c r="AC124" s="31"/>
      <c r="AD124" s="116"/>
      <c r="AE124" s="100"/>
      <c r="AF124" s="116"/>
      <c r="AG124" s="128"/>
      <c r="AH124" s="116"/>
      <c r="AI124" s="116"/>
    </row>
    <row r="125" spans="6:35" ht="28">
      <c r="F125" s="127"/>
      <c r="G125" s="102" t="s">
        <v>341</v>
      </c>
      <c r="H125" s="137" t="s">
        <v>412</v>
      </c>
      <c r="I125" s="116"/>
      <c r="J125" s="116"/>
      <c r="K125" s="116"/>
      <c r="L125" s="128"/>
      <c r="M125" s="116"/>
      <c r="N125" s="116"/>
      <c r="O125" s="116"/>
      <c r="P125" s="116"/>
      <c r="Q125" s="116"/>
      <c r="R125" s="116"/>
      <c r="S125" s="116"/>
      <c r="T125" s="128"/>
      <c r="U125" s="116"/>
      <c r="V125" s="116"/>
      <c r="W125" s="116"/>
      <c r="X125" s="116"/>
      <c r="Y125" s="116"/>
      <c r="Z125" s="116"/>
      <c r="AA125" s="116"/>
      <c r="AB125" s="116"/>
      <c r="AC125" s="31"/>
      <c r="AD125" s="116"/>
      <c r="AE125" s="100"/>
      <c r="AF125" s="116"/>
      <c r="AG125" s="128"/>
      <c r="AH125" s="116"/>
      <c r="AI125" s="116"/>
    </row>
    <row r="126" spans="6:35" ht="28">
      <c r="F126" s="127"/>
      <c r="G126" s="107"/>
      <c r="H126" s="137" t="s">
        <v>413</v>
      </c>
      <c r="I126" s="116"/>
      <c r="J126" s="116"/>
      <c r="K126" s="116"/>
      <c r="L126" s="128"/>
      <c r="M126" s="116"/>
      <c r="N126" s="116"/>
      <c r="O126" s="116"/>
      <c r="P126" s="116"/>
      <c r="Q126" s="116"/>
      <c r="R126" s="116"/>
      <c r="S126" s="116"/>
      <c r="T126" s="128"/>
      <c r="U126" s="116"/>
      <c r="V126" s="116"/>
      <c r="W126" s="116"/>
      <c r="X126" s="116"/>
      <c r="Y126" s="116"/>
      <c r="Z126" s="116"/>
      <c r="AA126" s="116"/>
      <c r="AB126" s="116"/>
      <c r="AC126" s="31"/>
      <c r="AD126" s="116"/>
      <c r="AE126" s="100"/>
      <c r="AF126" s="116"/>
      <c r="AG126" s="128"/>
      <c r="AH126" s="116"/>
      <c r="AI126" s="116"/>
    </row>
    <row r="127" spans="6:35" ht="28">
      <c r="F127" s="127"/>
      <c r="G127" s="126" t="s">
        <v>377</v>
      </c>
      <c r="H127" s="137" t="s">
        <v>414</v>
      </c>
      <c r="I127" s="116"/>
      <c r="J127" s="116"/>
      <c r="K127" s="116"/>
      <c r="L127" s="128"/>
      <c r="M127" s="116"/>
      <c r="N127" s="116"/>
      <c r="O127" s="116"/>
      <c r="P127" s="116"/>
      <c r="Q127" s="116"/>
      <c r="R127" s="116"/>
      <c r="S127" s="116"/>
      <c r="T127" s="128"/>
      <c r="U127" s="116"/>
      <c r="V127" s="116"/>
      <c r="W127" s="116"/>
      <c r="X127" s="116"/>
      <c r="Y127" s="116"/>
      <c r="Z127" s="116"/>
      <c r="AA127" s="116"/>
      <c r="AB127" s="116"/>
      <c r="AC127" s="31"/>
      <c r="AD127" s="116"/>
      <c r="AE127" s="100"/>
      <c r="AF127" s="116"/>
      <c r="AG127" s="128"/>
      <c r="AH127" s="116"/>
      <c r="AI127" s="116"/>
    </row>
    <row r="128" spans="6:35" ht="28">
      <c r="F128" s="127"/>
      <c r="G128" s="126" t="s">
        <v>378</v>
      </c>
      <c r="H128" s="137" t="s">
        <v>338</v>
      </c>
      <c r="I128" s="116"/>
      <c r="J128" s="116"/>
      <c r="K128" s="116"/>
      <c r="L128" s="128"/>
      <c r="M128" s="116"/>
      <c r="N128" s="116"/>
      <c r="O128" s="116"/>
      <c r="P128" s="116"/>
      <c r="Q128" s="116"/>
      <c r="R128" s="116"/>
      <c r="S128" s="116"/>
      <c r="T128" s="128"/>
      <c r="U128" s="116"/>
      <c r="V128" s="116"/>
      <c r="W128" s="116"/>
      <c r="X128" s="116"/>
      <c r="Y128" s="116"/>
      <c r="Z128" s="116"/>
      <c r="AA128" s="116"/>
      <c r="AB128" s="116"/>
      <c r="AC128" s="31"/>
      <c r="AD128" s="116"/>
      <c r="AE128" s="100"/>
      <c r="AF128" s="116"/>
      <c r="AG128" s="128"/>
      <c r="AH128" s="116"/>
      <c r="AI128" s="116"/>
    </row>
    <row r="129" spans="6:35" ht="28">
      <c r="F129" s="127"/>
      <c r="G129" s="126" t="s">
        <v>376</v>
      </c>
      <c r="H129" s="137" t="s">
        <v>415</v>
      </c>
      <c r="I129" s="116"/>
      <c r="J129" s="116"/>
      <c r="K129" s="116"/>
      <c r="L129" s="128"/>
      <c r="M129" s="116"/>
      <c r="N129" s="116"/>
      <c r="O129" s="116"/>
      <c r="P129" s="116"/>
      <c r="Q129" s="116"/>
      <c r="R129" s="116"/>
      <c r="S129" s="116"/>
      <c r="T129" s="128"/>
      <c r="U129" s="116"/>
      <c r="V129" s="116"/>
      <c r="W129" s="116"/>
      <c r="X129" s="116"/>
      <c r="Y129" s="116"/>
      <c r="Z129" s="116"/>
      <c r="AA129" s="116"/>
      <c r="AB129" s="116"/>
      <c r="AC129" s="31"/>
      <c r="AD129" s="116"/>
      <c r="AE129" s="100"/>
      <c r="AF129" s="116"/>
      <c r="AG129" s="128"/>
      <c r="AH129" s="116"/>
      <c r="AI129" s="116"/>
    </row>
    <row r="130" spans="6:35">
      <c r="F130" s="127"/>
      <c r="G130" s="126" t="s">
        <v>375</v>
      </c>
      <c r="H130" s="98"/>
      <c r="I130" s="116"/>
      <c r="J130" s="116"/>
      <c r="K130" s="116"/>
      <c r="L130" s="128"/>
      <c r="M130" s="116"/>
      <c r="N130" s="116"/>
      <c r="O130" s="116"/>
      <c r="P130" s="116"/>
      <c r="Q130" s="116"/>
      <c r="R130" s="116"/>
      <c r="S130" s="116"/>
      <c r="T130" s="128"/>
      <c r="U130" s="116"/>
      <c r="V130" s="116"/>
      <c r="W130" s="116"/>
      <c r="X130" s="116"/>
      <c r="Y130" s="116"/>
      <c r="Z130" s="116"/>
      <c r="AA130" s="116"/>
      <c r="AB130" s="116"/>
      <c r="AC130" s="31"/>
      <c r="AD130" s="116"/>
      <c r="AE130" s="100"/>
      <c r="AF130" s="116"/>
      <c r="AG130" s="128"/>
      <c r="AH130" s="116"/>
      <c r="AI130" s="116"/>
    </row>
    <row r="131" spans="6:35" ht="14">
      <c r="F131" s="127"/>
      <c r="G131" s="126" t="s">
        <v>379</v>
      </c>
      <c r="H131" s="103" t="s">
        <v>416</v>
      </c>
      <c r="I131" s="116"/>
      <c r="J131" s="116"/>
      <c r="K131" s="116"/>
      <c r="L131" s="128"/>
      <c r="M131" s="116"/>
      <c r="N131" s="116"/>
      <c r="O131" s="116"/>
      <c r="P131" s="116"/>
      <c r="Q131" s="116"/>
      <c r="R131" s="116"/>
      <c r="S131" s="116"/>
      <c r="T131" s="128"/>
      <c r="U131" s="116"/>
      <c r="V131" s="116"/>
      <c r="W131" s="116"/>
      <c r="X131" s="116"/>
      <c r="Y131" s="116"/>
      <c r="Z131" s="116"/>
      <c r="AA131" s="116"/>
      <c r="AB131" s="116"/>
      <c r="AC131" s="31"/>
      <c r="AD131" s="116"/>
      <c r="AE131" s="100"/>
      <c r="AF131" s="116"/>
      <c r="AG131" s="128"/>
      <c r="AH131" s="116"/>
      <c r="AI131" s="116"/>
    </row>
    <row r="132" spans="6:35" ht="14">
      <c r="F132" s="127"/>
      <c r="G132" s="126" t="s">
        <v>380</v>
      </c>
      <c r="H132" s="103" t="s">
        <v>417</v>
      </c>
      <c r="I132" s="116"/>
      <c r="J132" s="116"/>
      <c r="K132" s="116"/>
      <c r="L132" s="128"/>
      <c r="M132" s="116"/>
      <c r="N132" s="116"/>
      <c r="O132" s="116"/>
      <c r="P132" s="116"/>
      <c r="Q132" s="116"/>
      <c r="R132" s="116"/>
      <c r="S132" s="116"/>
      <c r="T132" s="128"/>
      <c r="U132" s="116"/>
      <c r="V132" s="116"/>
      <c r="W132" s="116"/>
      <c r="X132" s="116"/>
      <c r="Y132" s="116"/>
      <c r="Z132" s="116"/>
      <c r="AA132" s="116"/>
      <c r="AB132" s="116"/>
      <c r="AC132" s="31"/>
      <c r="AD132" s="116"/>
      <c r="AE132" s="100"/>
      <c r="AF132" s="116"/>
      <c r="AG132" s="128"/>
      <c r="AH132" s="116"/>
      <c r="AI132" s="116"/>
    </row>
    <row r="133" spans="6:35" ht="14">
      <c r="F133" s="127"/>
      <c r="G133" s="126" t="s">
        <v>381</v>
      </c>
      <c r="H133" s="103" t="s">
        <v>418</v>
      </c>
      <c r="I133" s="116"/>
      <c r="J133" s="116"/>
      <c r="K133" s="116"/>
      <c r="L133" s="128"/>
      <c r="M133" s="116"/>
      <c r="N133" s="116"/>
      <c r="O133" s="116"/>
      <c r="P133" s="116"/>
      <c r="Q133" s="116"/>
      <c r="R133" s="116"/>
      <c r="S133" s="116"/>
      <c r="T133" s="128"/>
      <c r="U133" s="116"/>
      <c r="V133" s="116"/>
      <c r="W133" s="116"/>
      <c r="X133" s="116"/>
      <c r="Y133" s="116"/>
      <c r="Z133" s="116"/>
      <c r="AA133" s="116"/>
      <c r="AB133" s="116"/>
      <c r="AC133" s="31"/>
      <c r="AD133" s="116"/>
      <c r="AE133" s="100"/>
      <c r="AF133" s="116"/>
      <c r="AG133" s="128"/>
      <c r="AH133" s="116"/>
      <c r="AI133" s="116"/>
    </row>
    <row r="134" spans="6:35" ht="14">
      <c r="F134" s="127"/>
      <c r="G134" s="126" t="s">
        <v>382</v>
      </c>
      <c r="H134" s="103" t="s">
        <v>419</v>
      </c>
      <c r="I134" s="116"/>
      <c r="J134" s="116"/>
      <c r="K134" s="116"/>
      <c r="L134" s="128"/>
      <c r="M134" s="116"/>
      <c r="N134" s="116"/>
      <c r="O134" s="116"/>
      <c r="P134" s="116"/>
      <c r="Q134" s="116"/>
      <c r="R134" s="116"/>
      <c r="S134" s="116"/>
      <c r="T134" s="128"/>
      <c r="U134" s="116"/>
      <c r="V134" s="116"/>
      <c r="W134" s="116"/>
      <c r="X134" s="116"/>
      <c r="Y134" s="116"/>
      <c r="Z134" s="116"/>
      <c r="AA134" s="116"/>
      <c r="AB134" s="116"/>
      <c r="AC134" s="31"/>
      <c r="AD134" s="116"/>
      <c r="AE134" s="100"/>
      <c r="AF134" s="116"/>
      <c r="AG134" s="128"/>
      <c r="AH134" s="116"/>
      <c r="AI134" s="116"/>
    </row>
    <row r="135" spans="6:35" ht="14">
      <c r="F135" s="127"/>
      <c r="G135" s="126"/>
      <c r="H135" s="103" t="s">
        <v>420</v>
      </c>
      <c r="I135" s="116"/>
      <c r="J135" s="116"/>
      <c r="K135" s="116"/>
      <c r="L135" s="128"/>
      <c r="M135" s="116"/>
      <c r="N135" s="116"/>
      <c r="O135" s="116"/>
      <c r="P135" s="116"/>
      <c r="Q135" s="116"/>
      <c r="R135" s="116"/>
      <c r="S135" s="116"/>
      <c r="T135" s="128"/>
      <c r="U135" s="116"/>
      <c r="V135" s="116"/>
      <c r="W135" s="116"/>
      <c r="X135" s="116"/>
      <c r="Y135" s="116"/>
      <c r="Z135" s="116"/>
      <c r="AA135" s="116"/>
      <c r="AB135" s="116"/>
      <c r="AC135" s="31"/>
      <c r="AD135" s="116"/>
      <c r="AE135" s="100"/>
      <c r="AF135" s="116"/>
      <c r="AG135" s="128"/>
      <c r="AH135" s="116"/>
      <c r="AI135" s="116"/>
    </row>
    <row r="136" spans="6:35" ht="14">
      <c r="F136" s="127"/>
      <c r="G136" s="126"/>
      <c r="H136" s="103" t="s">
        <v>421</v>
      </c>
      <c r="I136" s="116"/>
      <c r="J136" s="116"/>
      <c r="K136" s="116"/>
      <c r="L136" s="128"/>
      <c r="M136" s="116"/>
      <c r="N136" s="116"/>
      <c r="O136" s="116"/>
      <c r="P136" s="116"/>
      <c r="Q136" s="116"/>
      <c r="R136" s="116"/>
      <c r="S136" s="116"/>
      <c r="T136" s="128"/>
      <c r="U136" s="116"/>
      <c r="V136" s="116"/>
      <c r="W136" s="116"/>
      <c r="X136" s="116"/>
      <c r="Y136" s="116"/>
      <c r="Z136" s="116"/>
      <c r="AA136" s="116"/>
      <c r="AB136" s="116"/>
      <c r="AC136" s="31"/>
      <c r="AD136" s="116"/>
      <c r="AE136" s="100"/>
      <c r="AF136" s="116"/>
      <c r="AG136" s="128"/>
      <c r="AH136" s="116"/>
      <c r="AI136" s="116"/>
    </row>
    <row r="137" spans="6:35" ht="14">
      <c r="F137" s="127"/>
      <c r="G137" s="126"/>
      <c r="H137" s="103" t="s">
        <v>422</v>
      </c>
      <c r="I137" s="116"/>
      <c r="J137" s="116"/>
      <c r="K137" s="116"/>
      <c r="L137" s="128"/>
      <c r="M137" s="116"/>
      <c r="N137" s="116"/>
      <c r="O137" s="116"/>
      <c r="P137" s="116"/>
      <c r="Q137" s="116"/>
      <c r="R137" s="116"/>
      <c r="S137" s="116"/>
      <c r="T137" s="128"/>
      <c r="U137" s="116"/>
      <c r="V137" s="116"/>
      <c r="W137" s="116"/>
      <c r="X137" s="116"/>
      <c r="Y137" s="116"/>
      <c r="Z137" s="116"/>
      <c r="AA137" s="116"/>
      <c r="AB137" s="116"/>
      <c r="AC137" s="31"/>
      <c r="AD137" s="116"/>
      <c r="AE137" s="100"/>
      <c r="AF137" s="116"/>
      <c r="AG137" s="128"/>
      <c r="AH137" s="116"/>
      <c r="AI137" s="116"/>
    </row>
    <row r="138" spans="6:35" ht="14">
      <c r="F138" s="127"/>
      <c r="G138" s="147"/>
      <c r="H138" s="103" t="s">
        <v>545</v>
      </c>
      <c r="I138" s="116"/>
      <c r="J138" s="116"/>
      <c r="K138" s="116"/>
      <c r="L138" s="128"/>
      <c r="M138" s="116"/>
      <c r="N138" s="116"/>
      <c r="O138" s="116"/>
      <c r="P138" s="116"/>
      <c r="Q138" s="116"/>
      <c r="R138" s="116"/>
      <c r="S138" s="116"/>
      <c r="T138" s="128"/>
      <c r="U138" s="116"/>
      <c r="V138" s="116"/>
      <c r="W138" s="116"/>
      <c r="X138" s="116"/>
      <c r="Y138" s="116"/>
      <c r="Z138" s="116"/>
      <c r="AA138" s="116"/>
      <c r="AB138" s="116"/>
      <c r="AC138" s="31"/>
      <c r="AD138" s="116"/>
      <c r="AE138" s="100"/>
      <c r="AF138" s="116"/>
      <c r="AG138" s="128"/>
      <c r="AH138" s="116"/>
      <c r="AI138" s="116"/>
    </row>
    <row r="139" spans="6:35" ht="42">
      <c r="F139" s="127"/>
      <c r="G139" s="126"/>
      <c r="H139" s="137" t="s">
        <v>342</v>
      </c>
      <c r="I139" s="116"/>
      <c r="J139" s="116"/>
      <c r="K139" s="116"/>
      <c r="L139" s="128"/>
      <c r="M139" s="116"/>
      <c r="N139" s="116"/>
      <c r="O139" s="116"/>
      <c r="P139" s="116"/>
      <c r="Q139" s="116"/>
      <c r="R139" s="116"/>
      <c r="S139" s="116"/>
      <c r="T139" s="128"/>
      <c r="U139" s="116"/>
      <c r="V139" s="116"/>
      <c r="W139" s="116"/>
      <c r="X139" s="116"/>
      <c r="Y139" s="116"/>
      <c r="Z139" s="116"/>
      <c r="AA139" s="116"/>
      <c r="AB139" s="116"/>
      <c r="AC139" s="31"/>
      <c r="AD139" s="116"/>
      <c r="AE139" s="100"/>
      <c r="AF139" s="116"/>
      <c r="AG139" s="128"/>
      <c r="AH139" s="116"/>
      <c r="AI139" s="116"/>
    </row>
    <row r="140" spans="6:35" ht="42">
      <c r="F140" s="127"/>
      <c r="G140" s="126"/>
      <c r="H140" s="137" t="s">
        <v>343</v>
      </c>
      <c r="I140" s="116"/>
      <c r="J140" s="116"/>
      <c r="K140" s="116"/>
      <c r="L140" s="128"/>
      <c r="M140" s="116"/>
      <c r="N140" s="116"/>
      <c r="O140" s="116"/>
      <c r="P140" s="116"/>
      <c r="Q140" s="116"/>
      <c r="R140" s="116"/>
      <c r="S140" s="116"/>
      <c r="T140" s="128"/>
      <c r="U140" s="116"/>
      <c r="V140" s="116"/>
      <c r="W140" s="116"/>
      <c r="X140" s="116"/>
      <c r="Y140" s="116"/>
      <c r="Z140" s="116"/>
      <c r="AA140" s="116"/>
      <c r="AB140" s="116"/>
      <c r="AC140" s="31"/>
      <c r="AD140" s="116"/>
      <c r="AE140" s="100"/>
      <c r="AF140" s="116"/>
      <c r="AG140" s="128"/>
      <c r="AH140" s="116"/>
      <c r="AI140" s="116"/>
    </row>
    <row r="141" spans="6:35" ht="56">
      <c r="F141" s="127"/>
      <c r="G141" s="116"/>
      <c r="H141" s="137" t="s">
        <v>546</v>
      </c>
      <c r="I141" s="116"/>
      <c r="J141" s="116"/>
      <c r="K141" s="116"/>
      <c r="L141" s="128"/>
      <c r="M141" s="116"/>
      <c r="N141" s="116"/>
      <c r="O141" s="116"/>
      <c r="P141" s="116"/>
      <c r="Q141" s="116"/>
      <c r="R141" s="116"/>
      <c r="S141" s="116"/>
      <c r="T141" s="128"/>
      <c r="U141" s="116"/>
      <c r="V141" s="116"/>
      <c r="W141" s="116"/>
      <c r="X141" s="116"/>
      <c r="Y141" s="116"/>
      <c r="Z141" s="116"/>
      <c r="AA141" s="116"/>
      <c r="AB141" s="116"/>
      <c r="AC141" s="31"/>
      <c r="AD141" s="116"/>
      <c r="AE141" s="100"/>
      <c r="AF141" s="116"/>
      <c r="AG141" s="128"/>
      <c r="AH141" s="116"/>
      <c r="AI141" s="116"/>
    </row>
    <row r="142" spans="6:35">
      <c r="F142" s="127"/>
      <c r="G142" s="116"/>
      <c r="H142" s="116"/>
      <c r="I142" s="116"/>
      <c r="J142" s="116"/>
      <c r="K142" s="116"/>
      <c r="L142" s="128"/>
      <c r="M142" s="116"/>
      <c r="N142" s="116"/>
      <c r="O142" s="116"/>
      <c r="P142" s="116"/>
      <c r="Q142" s="116"/>
      <c r="R142" s="116"/>
      <c r="S142" s="116"/>
      <c r="T142" s="128"/>
      <c r="U142" s="116"/>
      <c r="V142" s="116"/>
      <c r="W142" s="116"/>
      <c r="X142" s="116"/>
      <c r="Y142" s="116"/>
      <c r="Z142" s="116"/>
      <c r="AA142" s="116"/>
      <c r="AB142" s="116"/>
      <c r="AC142" s="31"/>
      <c r="AD142" s="116"/>
      <c r="AE142" s="100"/>
      <c r="AF142" s="116"/>
      <c r="AG142" s="128"/>
      <c r="AH142" s="116"/>
      <c r="AI142" s="116"/>
    </row>
    <row r="143" spans="6:35" ht="28">
      <c r="F143" s="127"/>
      <c r="G143" s="116"/>
      <c r="H143" s="137" t="s">
        <v>547</v>
      </c>
      <c r="I143" s="116"/>
      <c r="J143" s="116"/>
      <c r="K143" s="116"/>
      <c r="L143" s="128"/>
      <c r="M143" s="116"/>
      <c r="N143" s="116"/>
      <c r="O143" s="116"/>
      <c r="P143" s="116"/>
      <c r="Q143" s="116"/>
      <c r="R143" s="116"/>
      <c r="S143" s="116"/>
      <c r="T143" s="128"/>
      <c r="U143" s="116"/>
      <c r="V143" s="116"/>
      <c r="W143" s="116"/>
      <c r="X143" s="116"/>
      <c r="Y143" s="116"/>
      <c r="Z143" s="116"/>
      <c r="AA143" s="116"/>
      <c r="AB143" s="116"/>
      <c r="AC143" s="31"/>
      <c r="AD143" s="116"/>
      <c r="AE143" s="100"/>
      <c r="AF143" s="116"/>
      <c r="AG143" s="128"/>
      <c r="AH143" s="116"/>
      <c r="AI143" s="116"/>
    </row>
    <row r="144" spans="6:35" ht="28">
      <c r="F144" s="127"/>
      <c r="G144" s="116"/>
      <c r="H144" s="137" t="s">
        <v>548</v>
      </c>
      <c r="I144" s="116"/>
      <c r="J144" s="116"/>
      <c r="K144" s="116"/>
      <c r="L144" s="128"/>
      <c r="M144" s="116"/>
      <c r="N144" s="116"/>
      <c r="O144" s="116"/>
      <c r="P144" s="116"/>
      <c r="Q144" s="116"/>
      <c r="R144" s="116"/>
      <c r="S144" s="116"/>
      <c r="T144" s="128"/>
      <c r="U144" s="116"/>
      <c r="V144" s="116"/>
      <c r="W144" s="116"/>
      <c r="X144" s="116"/>
      <c r="Y144" s="116"/>
      <c r="Z144" s="116"/>
      <c r="AA144" s="116"/>
      <c r="AB144" s="116"/>
      <c r="AC144" s="31"/>
      <c r="AD144" s="116"/>
      <c r="AE144" s="100"/>
      <c r="AF144" s="116"/>
      <c r="AG144" s="128"/>
      <c r="AH144" s="116"/>
      <c r="AI144" s="116"/>
    </row>
    <row r="145" spans="6:35" ht="28">
      <c r="F145" s="127"/>
      <c r="G145" s="116"/>
      <c r="H145" s="137" t="s">
        <v>549</v>
      </c>
      <c r="I145" s="116"/>
      <c r="J145" s="116"/>
      <c r="K145" s="116"/>
      <c r="L145" s="128"/>
      <c r="M145" s="116"/>
      <c r="N145" s="116"/>
      <c r="O145" s="116"/>
      <c r="P145" s="116"/>
      <c r="Q145" s="116"/>
      <c r="R145" s="116"/>
      <c r="S145" s="116"/>
      <c r="T145" s="128"/>
      <c r="U145" s="116"/>
      <c r="V145" s="116"/>
      <c r="W145" s="116"/>
      <c r="X145" s="116"/>
      <c r="Y145" s="116"/>
      <c r="Z145" s="116"/>
      <c r="AA145" s="116"/>
      <c r="AB145" s="116"/>
      <c r="AC145" s="31"/>
      <c r="AD145" s="116"/>
      <c r="AE145" s="100"/>
      <c r="AF145" s="116"/>
      <c r="AG145" s="128"/>
      <c r="AH145" s="116"/>
      <c r="AI145" s="116"/>
    </row>
    <row r="146" spans="6:35" ht="42">
      <c r="F146" s="127"/>
      <c r="G146" s="116"/>
      <c r="H146" s="137" t="s">
        <v>550</v>
      </c>
      <c r="I146" s="116"/>
      <c r="J146" s="116"/>
      <c r="K146" s="116"/>
      <c r="L146" s="128"/>
      <c r="M146" s="116"/>
      <c r="N146" s="116"/>
      <c r="O146" s="116"/>
      <c r="P146" s="116"/>
      <c r="Q146" s="116"/>
      <c r="R146" s="116"/>
      <c r="S146" s="116"/>
      <c r="T146" s="128"/>
      <c r="U146" s="116"/>
      <c r="V146" s="116"/>
      <c r="W146" s="116"/>
      <c r="X146" s="116"/>
      <c r="Y146" s="116"/>
      <c r="Z146" s="116"/>
      <c r="AA146" s="116"/>
      <c r="AB146" s="116"/>
      <c r="AC146" s="31"/>
      <c r="AD146" s="116"/>
      <c r="AE146" s="100"/>
      <c r="AF146" s="116"/>
      <c r="AG146" s="128"/>
      <c r="AH146" s="116"/>
      <c r="AI146" s="116"/>
    </row>
    <row r="147" spans="6:35">
      <c r="F147" s="127"/>
      <c r="G147" s="116"/>
      <c r="H147" s="95"/>
      <c r="I147" s="116"/>
      <c r="J147" s="116"/>
      <c r="K147" s="116"/>
      <c r="L147" s="128"/>
      <c r="M147" s="116"/>
      <c r="N147" s="116"/>
      <c r="O147" s="116"/>
      <c r="P147" s="116"/>
      <c r="Q147" s="116"/>
      <c r="R147" s="116"/>
      <c r="S147" s="116"/>
      <c r="T147" s="128"/>
      <c r="U147" s="116"/>
      <c r="V147" s="116"/>
      <c r="W147" s="116"/>
      <c r="X147" s="116"/>
      <c r="Y147" s="116"/>
      <c r="Z147" s="116"/>
      <c r="AA147" s="116"/>
      <c r="AB147" s="116"/>
      <c r="AC147" s="31"/>
      <c r="AD147" s="116"/>
      <c r="AE147" s="100"/>
      <c r="AF147" s="116"/>
      <c r="AG147" s="128"/>
      <c r="AH147" s="116"/>
      <c r="AI147" s="116"/>
    </row>
    <row r="148" spans="6:35">
      <c r="F148" s="127"/>
      <c r="G148" s="116"/>
      <c r="H148" s="126" t="s">
        <v>377</v>
      </c>
      <c r="I148" s="116"/>
      <c r="J148" s="116"/>
      <c r="K148" s="116"/>
      <c r="L148" s="128"/>
      <c r="M148" s="116"/>
      <c r="N148" s="116"/>
      <c r="O148" s="116"/>
      <c r="P148" s="116"/>
      <c r="Q148" s="116"/>
      <c r="R148" s="116"/>
      <c r="S148" s="116"/>
      <c r="T148" s="128"/>
      <c r="U148" s="116"/>
      <c r="V148" s="116"/>
      <c r="W148" s="116"/>
      <c r="X148" s="116"/>
      <c r="Y148" s="116"/>
      <c r="Z148" s="116"/>
      <c r="AA148" s="116"/>
      <c r="AB148" s="116"/>
      <c r="AC148" s="31"/>
      <c r="AD148" s="116"/>
      <c r="AE148" s="100"/>
      <c r="AF148" s="116"/>
      <c r="AG148" s="128"/>
      <c r="AH148" s="116"/>
      <c r="AI148" s="116"/>
    </row>
    <row r="149" spans="6:35">
      <c r="F149" s="127"/>
      <c r="G149" s="116"/>
      <c r="H149" s="126" t="s">
        <v>378</v>
      </c>
      <c r="I149" s="116"/>
      <c r="J149" s="116"/>
      <c r="K149" s="116"/>
      <c r="L149" s="128"/>
      <c r="M149" s="116"/>
      <c r="N149" s="116"/>
      <c r="O149" s="116"/>
      <c r="P149" s="116"/>
      <c r="Q149" s="116"/>
      <c r="R149" s="116"/>
      <c r="S149" s="116"/>
      <c r="T149" s="128"/>
      <c r="U149" s="116"/>
      <c r="V149" s="116"/>
      <c r="W149" s="116"/>
      <c r="X149" s="116"/>
      <c r="Y149" s="116"/>
      <c r="Z149" s="116"/>
      <c r="AA149" s="116"/>
      <c r="AB149" s="116"/>
      <c r="AC149" s="31"/>
      <c r="AD149" s="116"/>
      <c r="AE149" s="100"/>
      <c r="AF149" s="116"/>
      <c r="AG149" s="128"/>
      <c r="AH149" s="116"/>
      <c r="AI149" s="116"/>
    </row>
    <row r="150" spans="6:35">
      <c r="F150" s="127"/>
      <c r="G150" s="116"/>
      <c r="H150" s="126" t="s">
        <v>376</v>
      </c>
      <c r="I150" s="116"/>
      <c r="J150" s="116"/>
      <c r="K150" s="116"/>
      <c r="L150" s="128"/>
      <c r="M150" s="116"/>
      <c r="N150" s="116"/>
      <c r="O150" s="116"/>
      <c r="P150" s="116"/>
      <c r="Q150" s="116"/>
      <c r="R150" s="116"/>
      <c r="S150" s="116"/>
      <c r="T150" s="128"/>
      <c r="U150" s="116"/>
      <c r="V150" s="116"/>
      <c r="W150" s="116"/>
      <c r="X150" s="116"/>
      <c r="Y150" s="116"/>
      <c r="Z150" s="116"/>
      <c r="AA150" s="116"/>
      <c r="AB150" s="116"/>
      <c r="AC150" s="31"/>
      <c r="AD150" s="116"/>
      <c r="AE150" s="100"/>
      <c r="AF150" s="116"/>
      <c r="AG150" s="128"/>
      <c r="AH150" s="116"/>
      <c r="AI150" s="116"/>
    </row>
    <row r="151" spans="6:35">
      <c r="F151" s="127"/>
      <c r="G151" s="116"/>
      <c r="H151" s="126" t="s">
        <v>375</v>
      </c>
      <c r="I151" s="116"/>
      <c r="J151" s="116"/>
      <c r="K151" s="116"/>
      <c r="L151" s="128"/>
      <c r="M151" s="116"/>
      <c r="N151" s="116"/>
      <c r="O151" s="116"/>
      <c r="P151" s="116"/>
      <c r="Q151" s="116"/>
      <c r="R151" s="116"/>
      <c r="S151" s="116"/>
      <c r="T151" s="128"/>
      <c r="U151" s="116"/>
      <c r="V151" s="116"/>
      <c r="W151" s="116"/>
      <c r="X151" s="116"/>
      <c r="Y151" s="116"/>
      <c r="Z151" s="116"/>
      <c r="AA151" s="116"/>
      <c r="AB151" s="116"/>
      <c r="AC151" s="31"/>
      <c r="AD151" s="116"/>
      <c r="AE151" s="100"/>
      <c r="AF151" s="116"/>
      <c r="AG151" s="128"/>
      <c r="AH151" s="116"/>
      <c r="AI151" s="116"/>
    </row>
    <row r="152" spans="6:35">
      <c r="F152" s="127"/>
      <c r="G152" s="116"/>
      <c r="H152" s="126" t="s">
        <v>379</v>
      </c>
      <c r="I152" s="116"/>
      <c r="J152" s="116"/>
      <c r="K152" s="116"/>
      <c r="L152" s="128"/>
      <c r="M152" s="116"/>
      <c r="N152" s="116"/>
      <c r="O152" s="116"/>
      <c r="P152" s="116"/>
      <c r="Q152" s="116"/>
      <c r="R152" s="116"/>
      <c r="S152" s="116"/>
      <c r="T152" s="128"/>
      <c r="U152" s="116"/>
      <c r="V152" s="116"/>
      <c r="W152" s="116"/>
      <c r="X152" s="116"/>
      <c r="Y152" s="116"/>
      <c r="Z152" s="116"/>
      <c r="AA152" s="116"/>
      <c r="AB152" s="116"/>
      <c r="AC152" s="31"/>
      <c r="AD152" s="116"/>
      <c r="AE152" s="100"/>
      <c r="AF152" s="116"/>
      <c r="AG152" s="128"/>
      <c r="AH152" s="116"/>
      <c r="AI152" s="116"/>
    </row>
    <row r="153" spans="6:35">
      <c r="F153" s="127"/>
      <c r="G153" s="116"/>
      <c r="H153" s="126" t="s">
        <v>380</v>
      </c>
      <c r="I153" s="116"/>
      <c r="J153" s="116"/>
      <c r="K153" s="116"/>
      <c r="L153" s="128"/>
      <c r="M153" s="116"/>
      <c r="N153" s="116"/>
      <c r="O153" s="116"/>
      <c r="P153" s="116"/>
      <c r="Q153" s="116"/>
      <c r="R153" s="116"/>
      <c r="S153" s="116"/>
      <c r="T153" s="128"/>
      <c r="U153" s="116"/>
      <c r="V153" s="116"/>
      <c r="W153" s="116"/>
      <c r="X153" s="116"/>
      <c r="Y153" s="116"/>
      <c r="Z153" s="116"/>
      <c r="AA153" s="116"/>
      <c r="AB153" s="116"/>
      <c r="AC153" s="31"/>
      <c r="AD153" s="116"/>
      <c r="AE153" s="100"/>
      <c r="AF153" s="116"/>
      <c r="AG153" s="128"/>
      <c r="AH153" s="116"/>
      <c r="AI153" s="116"/>
    </row>
    <row r="154" spans="6:35">
      <c r="F154" s="127"/>
      <c r="G154" s="116"/>
      <c r="H154" s="126" t="s">
        <v>381</v>
      </c>
      <c r="I154" s="116"/>
      <c r="J154" s="116"/>
      <c r="K154" s="116"/>
      <c r="L154" s="128"/>
      <c r="M154" s="116"/>
      <c r="N154" s="116"/>
      <c r="O154" s="116"/>
      <c r="P154" s="116"/>
      <c r="Q154" s="116"/>
      <c r="R154" s="116"/>
      <c r="S154" s="116"/>
      <c r="T154" s="128"/>
      <c r="U154" s="116"/>
      <c r="V154" s="116"/>
      <c r="W154" s="116"/>
      <c r="X154" s="116"/>
      <c r="Y154" s="116"/>
      <c r="Z154" s="116"/>
      <c r="AA154" s="116"/>
      <c r="AB154" s="116"/>
      <c r="AC154" s="31"/>
      <c r="AD154" s="116"/>
      <c r="AE154" s="100"/>
      <c r="AF154" s="116"/>
      <c r="AG154" s="128"/>
      <c r="AH154" s="116"/>
      <c r="AI154" s="116"/>
    </row>
    <row r="155" spans="6:35">
      <c r="F155" s="127"/>
      <c r="G155" s="127"/>
      <c r="H155" s="126" t="s">
        <v>382</v>
      </c>
      <c r="I155" s="127"/>
      <c r="J155" s="127"/>
      <c r="K155" s="127"/>
      <c r="L155" s="148"/>
      <c r="M155" s="127"/>
      <c r="N155" s="127"/>
      <c r="O155" s="127"/>
      <c r="P155" s="127"/>
      <c r="Q155" s="127"/>
      <c r="R155" s="127"/>
      <c r="S155" s="127"/>
      <c r="T155" s="148"/>
      <c r="U155" s="127"/>
      <c r="V155" s="127"/>
      <c r="W155" s="127"/>
      <c r="X155" s="127"/>
      <c r="Y155" s="127"/>
      <c r="Z155" s="127"/>
      <c r="AA155" s="127"/>
      <c r="AB155" s="127"/>
      <c r="AD155" s="127"/>
      <c r="AE155" s="149"/>
      <c r="AF155" s="127"/>
      <c r="AG155" s="148"/>
      <c r="AH155" s="127"/>
      <c r="AI155" s="127"/>
    </row>
    <row r="156" spans="6:35">
      <c r="F156" s="127"/>
      <c r="G156" s="127"/>
      <c r="H156" s="116"/>
      <c r="I156" s="127"/>
      <c r="J156" s="127"/>
      <c r="K156" s="127"/>
      <c r="L156" s="148"/>
      <c r="M156" s="127"/>
      <c r="N156" s="127"/>
      <c r="O156" s="127"/>
      <c r="P156" s="127"/>
      <c r="Q156" s="127"/>
      <c r="R156" s="127"/>
      <c r="S156" s="127"/>
      <c r="T156" s="148"/>
      <c r="U156" s="127"/>
      <c r="V156" s="127"/>
      <c r="W156" s="127"/>
      <c r="X156" s="127"/>
      <c r="Y156" s="127"/>
      <c r="Z156" s="127"/>
      <c r="AA156" s="127"/>
      <c r="AB156" s="127"/>
      <c r="AD156" s="127"/>
      <c r="AE156" s="149"/>
      <c r="AF156" s="127"/>
      <c r="AG156" s="148"/>
      <c r="AH156" s="127"/>
      <c r="AI156" s="127"/>
    </row>
    <row r="157" spans="6:35">
      <c r="F157" s="127"/>
      <c r="G157" s="127"/>
      <c r="H157" s="116"/>
      <c r="I157" s="127"/>
      <c r="J157" s="127"/>
      <c r="K157" s="127"/>
      <c r="L157" s="148"/>
      <c r="M157" s="127"/>
      <c r="N157" s="127"/>
      <c r="O157" s="127"/>
      <c r="P157" s="127"/>
      <c r="Q157" s="127"/>
      <c r="R157" s="127"/>
      <c r="S157" s="127"/>
      <c r="T157" s="148"/>
      <c r="U157" s="127"/>
      <c r="V157" s="127"/>
      <c r="W157" s="127"/>
      <c r="X157" s="127"/>
      <c r="Y157" s="127"/>
      <c r="Z157" s="127"/>
      <c r="AA157" s="127"/>
      <c r="AB157" s="127"/>
      <c r="AD157" s="127"/>
      <c r="AE157" s="149"/>
      <c r="AF157" s="127"/>
      <c r="AG157" s="148"/>
      <c r="AH157" s="127"/>
      <c r="AI157" s="127"/>
    </row>
    <row r="158" spans="6:35">
      <c r="F158" s="127"/>
      <c r="G158" s="127"/>
      <c r="H158" s="127"/>
      <c r="I158" s="127"/>
      <c r="J158" s="127"/>
      <c r="K158" s="127"/>
      <c r="L158" s="148"/>
      <c r="M158" s="127"/>
      <c r="N158" s="127"/>
      <c r="O158" s="127"/>
      <c r="P158" s="127"/>
      <c r="Q158" s="127"/>
      <c r="R158" s="127"/>
      <c r="S158" s="127"/>
      <c r="T158" s="148"/>
      <c r="U158" s="127"/>
      <c r="V158" s="127"/>
      <c r="W158" s="127"/>
      <c r="X158" s="127"/>
      <c r="Y158" s="127"/>
      <c r="Z158" s="127"/>
      <c r="AA158" s="127"/>
      <c r="AB158" s="127"/>
      <c r="AD158" s="127"/>
      <c r="AE158" s="149"/>
      <c r="AF158" s="127"/>
      <c r="AG158" s="148"/>
      <c r="AH158" s="127"/>
      <c r="AI158" s="127"/>
    </row>
    <row r="159" spans="6:35">
      <c r="F159" s="127"/>
      <c r="G159" s="127"/>
      <c r="H159" s="127"/>
      <c r="I159" s="127"/>
      <c r="J159" s="127"/>
      <c r="K159" s="127"/>
      <c r="L159" s="148"/>
      <c r="M159" s="127"/>
      <c r="N159" s="127"/>
      <c r="O159" s="127"/>
      <c r="P159" s="127"/>
      <c r="Q159" s="127"/>
      <c r="R159" s="127"/>
      <c r="S159" s="127"/>
      <c r="T159" s="148"/>
      <c r="U159" s="127"/>
      <c r="V159" s="127"/>
      <c r="W159" s="127"/>
      <c r="X159" s="127"/>
      <c r="Y159" s="127"/>
      <c r="Z159" s="127"/>
      <c r="AA159" s="127"/>
      <c r="AB159" s="127"/>
      <c r="AD159" s="127"/>
      <c r="AE159" s="149"/>
      <c r="AF159" s="127"/>
      <c r="AG159" s="148"/>
      <c r="AH159" s="127"/>
      <c r="AI159" s="127"/>
    </row>
    <row r="160" spans="6:35">
      <c r="F160" s="127"/>
      <c r="G160" s="127"/>
      <c r="H160" s="127"/>
      <c r="I160" s="127"/>
      <c r="J160" s="127"/>
      <c r="K160" s="127"/>
      <c r="L160" s="148"/>
      <c r="M160" s="127"/>
      <c r="N160" s="127"/>
      <c r="O160" s="127"/>
      <c r="P160" s="127"/>
      <c r="Q160" s="127"/>
      <c r="R160" s="127"/>
      <c r="S160" s="127"/>
      <c r="T160" s="148"/>
      <c r="U160" s="127"/>
      <c r="V160" s="127"/>
      <c r="W160" s="127"/>
      <c r="X160" s="127"/>
      <c r="Y160" s="127"/>
      <c r="Z160" s="127"/>
      <c r="AA160" s="127"/>
      <c r="AB160" s="127"/>
      <c r="AD160" s="127"/>
      <c r="AE160" s="149"/>
      <c r="AF160" s="127"/>
      <c r="AG160" s="148"/>
      <c r="AH160" s="127"/>
      <c r="AI160" s="127"/>
    </row>
    <row r="161" spans="6:35">
      <c r="F161" s="127"/>
      <c r="G161" s="127"/>
      <c r="H161" s="127"/>
      <c r="I161" s="127"/>
      <c r="J161" s="127"/>
      <c r="K161" s="127"/>
      <c r="L161" s="148"/>
      <c r="M161" s="127"/>
      <c r="N161" s="127"/>
      <c r="O161" s="127"/>
      <c r="P161" s="127"/>
      <c r="Q161" s="127"/>
      <c r="R161" s="127"/>
      <c r="S161" s="127"/>
      <c r="T161" s="148"/>
      <c r="U161" s="127"/>
      <c r="V161" s="127"/>
      <c r="W161" s="127"/>
      <c r="X161" s="127"/>
      <c r="Y161" s="127"/>
      <c r="Z161" s="127"/>
      <c r="AA161" s="127"/>
      <c r="AB161" s="127"/>
      <c r="AD161" s="127"/>
      <c r="AE161" s="149"/>
      <c r="AF161" s="127"/>
      <c r="AG161" s="148"/>
      <c r="AH161" s="127"/>
      <c r="AI161" s="127"/>
    </row>
    <row r="162" spans="6:35">
      <c r="F162" s="127"/>
      <c r="G162" s="127"/>
      <c r="H162" s="127"/>
      <c r="I162" s="127"/>
      <c r="J162" s="127"/>
      <c r="K162" s="127"/>
      <c r="L162" s="148"/>
      <c r="M162" s="127"/>
      <c r="N162" s="127"/>
      <c r="O162" s="127"/>
      <c r="P162" s="127"/>
      <c r="Q162" s="127"/>
      <c r="R162" s="127"/>
      <c r="S162" s="127"/>
      <c r="T162" s="148"/>
      <c r="U162" s="127"/>
      <c r="V162" s="127"/>
      <c r="W162" s="127"/>
      <c r="X162" s="127"/>
      <c r="Y162" s="127"/>
      <c r="Z162" s="127"/>
      <c r="AA162" s="127"/>
      <c r="AB162" s="127"/>
      <c r="AD162" s="127"/>
      <c r="AE162" s="149"/>
      <c r="AF162" s="127"/>
      <c r="AG162" s="148"/>
      <c r="AH162" s="127"/>
      <c r="AI162" s="127"/>
    </row>
    <row r="163" spans="6:35">
      <c r="F163" s="127"/>
      <c r="G163" s="127"/>
      <c r="H163" s="127"/>
      <c r="I163" s="127"/>
      <c r="J163" s="127"/>
      <c r="K163" s="127"/>
      <c r="L163" s="148"/>
      <c r="M163" s="127"/>
      <c r="N163" s="127"/>
      <c r="O163" s="127"/>
      <c r="P163" s="127"/>
      <c r="Q163" s="127"/>
      <c r="R163" s="127"/>
      <c r="S163" s="127"/>
      <c r="T163" s="148"/>
      <c r="U163" s="127"/>
      <c r="V163" s="127"/>
      <c r="W163" s="127"/>
      <c r="X163" s="127"/>
      <c r="Y163" s="127"/>
      <c r="Z163" s="127"/>
      <c r="AA163" s="127"/>
      <c r="AB163" s="127"/>
      <c r="AD163" s="127"/>
      <c r="AE163" s="149"/>
      <c r="AF163" s="127"/>
      <c r="AG163" s="148"/>
      <c r="AH163" s="127"/>
      <c r="AI163" s="127"/>
    </row>
    <row r="164" spans="6:35">
      <c r="F164" s="127"/>
      <c r="G164" s="127"/>
      <c r="H164" s="127"/>
      <c r="I164" s="127"/>
      <c r="J164" s="127"/>
      <c r="K164" s="127"/>
      <c r="L164" s="148"/>
      <c r="M164" s="127"/>
      <c r="N164" s="127"/>
      <c r="O164" s="127"/>
      <c r="P164" s="127"/>
      <c r="Q164" s="127"/>
      <c r="R164" s="127"/>
      <c r="S164" s="127"/>
      <c r="T164" s="148"/>
      <c r="U164" s="127"/>
      <c r="V164" s="127"/>
      <c r="W164" s="127"/>
      <c r="X164" s="127"/>
      <c r="Y164" s="127"/>
      <c r="Z164" s="127"/>
      <c r="AA164" s="127"/>
      <c r="AB164" s="127"/>
      <c r="AD164" s="127"/>
      <c r="AE164" s="149"/>
      <c r="AF164" s="127"/>
      <c r="AG164" s="148"/>
      <c r="AH164" s="127"/>
      <c r="AI164" s="127"/>
    </row>
    <row r="165" spans="6:35">
      <c r="F165" s="127"/>
      <c r="G165" s="127"/>
      <c r="H165" s="127"/>
      <c r="I165" s="127"/>
      <c r="J165" s="127"/>
      <c r="K165" s="127"/>
      <c r="L165" s="148"/>
      <c r="M165" s="127"/>
      <c r="N165" s="127"/>
      <c r="O165" s="127"/>
      <c r="P165" s="127"/>
      <c r="Q165" s="127"/>
      <c r="R165" s="127"/>
      <c r="S165" s="127"/>
      <c r="T165" s="148"/>
      <c r="U165" s="127"/>
      <c r="V165" s="127"/>
      <c r="W165" s="127"/>
      <c r="X165" s="127"/>
      <c r="Y165" s="127"/>
      <c r="Z165" s="127"/>
      <c r="AA165" s="127"/>
      <c r="AB165" s="127"/>
      <c r="AD165" s="127"/>
      <c r="AE165" s="149"/>
      <c r="AF165" s="127"/>
      <c r="AG165" s="148"/>
      <c r="AH165" s="127"/>
      <c r="AI165" s="127"/>
    </row>
    <row r="166" spans="6:35">
      <c r="F166" s="127"/>
      <c r="G166" s="127"/>
      <c r="H166" s="127"/>
      <c r="I166" s="127"/>
      <c r="J166" s="127"/>
      <c r="K166" s="127"/>
      <c r="L166" s="148"/>
      <c r="M166" s="127"/>
      <c r="N166" s="127"/>
      <c r="O166" s="127"/>
      <c r="P166" s="127"/>
      <c r="Q166" s="127"/>
      <c r="R166" s="127"/>
      <c r="S166" s="127"/>
      <c r="T166" s="148"/>
      <c r="U166" s="127"/>
      <c r="V166" s="127"/>
      <c r="W166" s="127"/>
      <c r="X166" s="127"/>
      <c r="Y166" s="127"/>
      <c r="Z166" s="127"/>
      <c r="AA166" s="127"/>
      <c r="AB166" s="127"/>
      <c r="AD166" s="127"/>
      <c r="AE166" s="149"/>
      <c r="AF166" s="127"/>
      <c r="AG166" s="148"/>
      <c r="AH166" s="127"/>
      <c r="AI166" s="127"/>
    </row>
    <row r="167" spans="6:35">
      <c r="F167" s="127"/>
      <c r="G167" s="127"/>
      <c r="H167" s="127"/>
      <c r="I167" s="127"/>
      <c r="J167" s="127"/>
      <c r="K167" s="127"/>
      <c r="L167" s="148"/>
      <c r="M167" s="127"/>
      <c r="N167" s="127"/>
      <c r="O167" s="127"/>
      <c r="P167" s="127"/>
      <c r="Q167" s="127"/>
      <c r="R167" s="127"/>
      <c r="S167" s="127"/>
      <c r="T167" s="148"/>
      <c r="U167" s="127"/>
      <c r="V167" s="127"/>
      <c r="W167" s="127"/>
      <c r="X167" s="127"/>
      <c r="Y167" s="127"/>
      <c r="Z167" s="127"/>
      <c r="AA167" s="127"/>
      <c r="AB167" s="127"/>
      <c r="AD167" s="127"/>
      <c r="AE167" s="149"/>
      <c r="AF167" s="127"/>
      <c r="AG167" s="148"/>
      <c r="AH167" s="127"/>
      <c r="AI167" s="127"/>
    </row>
    <row r="168" spans="6:35">
      <c r="F168" s="127"/>
      <c r="G168" s="127"/>
      <c r="H168" s="127"/>
      <c r="I168" s="127"/>
      <c r="J168" s="127"/>
      <c r="K168" s="127"/>
      <c r="L168" s="148"/>
      <c r="M168" s="127"/>
      <c r="N168" s="127"/>
      <c r="O168" s="127"/>
      <c r="P168" s="127"/>
      <c r="Q168" s="127"/>
      <c r="R168" s="127"/>
      <c r="S168" s="127"/>
      <c r="T168" s="148"/>
      <c r="U168" s="127"/>
      <c r="V168" s="127"/>
      <c r="W168" s="127"/>
      <c r="X168" s="127"/>
      <c r="Y168" s="127"/>
      <c r="Z168" s="127"/>
      <c r="AA168" s="127"/>
      <c r="AB168" s="127"/>
      <c r="AD168" s="127"/>
      <c r="AE168" s="149"/>
      <c r="AF168" s="127"/>
      <c r="AG168" s="148"/>
      <c r="AH168" s="127"/>
      <c r="AI168" s="127"/>
    </row>
    <row r="169" spans="6:35">
      <c r="F169" s="127"/>
      <c r="G169" s="127"/>
      <c r="H169" s="127"/>
      <c r="I169" s="127"/>
      <c r="J169" s="127"/>
      <c r="K169" s="127"/>
      <c r="L169" s="148"/>
      <c r="M169" s="127"/>
      <c r="N169" s="127"/>
      <c r="O169" s="127"/>
      <c r="P169" s="127"/>
      <c r="Q169" s="127"/>
      <c r="R169" s="127"/>
      <c r="S169" s="127"/>
      <c r="T169" s="148"/>
      <c r="U169" s="127"/>
      <c r="V169" s="127"/>
      <c r="W169" s="127"/>
      <c r="X169" s="127"/>
      <c r="Y169" s="127"/>
      <c r="Z169" s="127"/>
      <c r="AA169" s="127"/>
      <c r="AB169" s="127"/>
      <c r="AD169" s="127"/>
      <c r="AE169" s="149"/>
      <c r="AF169" s="127"/>
      <c r="AG169" s="148"/>
      <c r="AH169" s="127"/>
      <c r="AI169" s="127"/>
    </row>
    <row r="172" spans="6:35">
      <c r="H172" s="150" t="s">
        <v>56</v>
      </c>
      <c r="I172" s="150" t="s">
        <v>66</v>
      </c>
      <c r="J172" s="150" t="s">
        <v>118</v>
      </c>
    </row>
    <row r="173" spans="6:35">
      <c r="F173" s="153" t="s">
        <v>67</v>
      </c>
      <c r="G173" s="101" t="s">
        <v>60</v>
      </c>
      <c r="H173" s="154"/>
      <c r="I173" s="155"/>
      <c r="J173" s="154"/>
    </row>
    <row r="174" spans="6:35">
      <c r="F174" s="153" t="s">
        <v>67</v>
      </c>
      <c r="G174" s="101" t="s">
        <v>57</v>
      </c>
      <c r="H174" s="154"/>
      <c r="I174" s="155"/>
      <c r="J174" s="154"/>
    </row>
    <row r="175" spans="6:35">
      <c r="F175" s="153" t="s">
        <v>67</v>
      </c>
      <c r="G175" s="101" t="s">
        <v>58</v>
      </c>
      <c r="H175" s="154"/>
      <c r="I175" s="155"/>
      <c r="J175" s="154"/>
    </row>
    <row r="176" spans="6:35">
      <c r="F176" s="153" t="s">
        <v>67</v>
      </c>
      <c r="G176" s="101" t="s">
        <v>59</v>
      </c>
      <c r="H176" s="154"/>
      <c r="I176" s="155"/>
      <c r="J176" s="154"/>
    </row>
    <row r="177" spans="6:10">
      <c r="F177" s="153" t="s">
        <v>67</v>
      </c>
      <c r="G177" s="101" t="s">
        <v>71</v>
      </c>
      <c r="H177" s="154"/>
      <c r="I177" s="155"/>
      <c r="J177" s="154"/>
    </row>
    <row r="178" spans="6:10">
      <c r="F178" s="153" t="s">
        <v>67</v>
      </c>
      <c r="G178" s="101" t="s">
        <v>61</v>
      </c>
      <c r="H178" s="154"/>
      <c r="I178" s="155"/>
      <c r="J178" s="154"/>
    </row>
    <row r="179" spans="6:10">
      <c r="F179" s="153" t="s">
        <v>67</v>
      </c>
      <c r="G179" s="101" t="s">
        <v>72</v>
      </c>
      <c r="H179" s="154"/>
      <c r="I179" s="155"/>
      <c r="J179" s="154"/>
    </row>
    <row r="180" spans="6:10">
      <c r="F180" s="153" t="s">
        <v>67</v>
      </c>
      <c r="G180" s="127" t="s">
        <v>55</v>
      </c>
      <c r="H180" s="154"/>
      <c r="I180" s="155"/>
      <c r="J180" s="154"/>
    </row>
    <row r="181" spans="6:10">
      <c r="F181" s="153" t="s">
        <v>67</v>
      </c>
      <c r="G181" s="127"/>
      <c r="H181" s="154"/>
      <c r="I181" s="155"/>
      <c r="J181" s="154"/>
    </row>
    <row r="182" spans="6:10">
      <c r="F182" s="153" t="s">
        <v>67</v>
      </c>
      <c r="G182" s="101" t="s">
        <v>383</v>
      </c>
      <c r="H182" s="154"/>
      <c r="I182" s="155"/>
      <c r="J182" s="154"/>
    </row>
    <row r="183" spans="6:10">
      <c r="F183" s="153" t="s">
        <v>67</v>
      </c>
      <c r="G183" s="101" t="s">
        <v>384</v>
      </c>
      <c r="H183" s="154"/>
      <c r="I183" s="155"/>
      <c r="J183" s="154"/>
    </row>
    <row r="184" spans="6:10">
      <c r="F184" s="153" t="s">
        <v>67</v>
      </c>
      <c r="G184" s="101" t="s">
        <v>385</v>
      </c>
      <c r="H184" s="154"/>
      <c r="I184" s="155"/>
      <c r="J184" s="154"/>
    </row>
    <row r="185" spans="6:10">
      <c r="F185" s="153" t="s">
        <v>67</v>
      </c>
      <c r="G185" s="127"/>
      <c r="H185" s="154"/>
      <c r="I185" s="155"/>
      <c r="J185" s="154"/>
    </row>
    <row r="186" spans="6:10">
      <c r="F186" s="153" t="s">
        <v>67</v>
      </c>
      <c r="G186" s="98" t="s">
        <v>377</v>
      </c>
      <c r="H186" s="154"/>
      <c r="I186" s="155"/>
      <c r="J186" s="154"/>
    </row>
    <row r="187" spans="6:10">
      <c r="F187" s="156"/>
      <c r="H187" s="154"/>
      <c r="I187" s="155"/>
      <c r="J187" s="154"/>
    </row>
    <row r="188" spans="6:10" ht="14">
      <c r="F188" s="153" t="s">
        <v>64</v>
      </c>
      <c r="G188" s="157" t="s">
        <v>386</v>
      </c>
      <c r="H188" s="154"/>
      <c r="I188" s="155"/>
      <c r="J188" s="154"/>
    </row>
    <row r="189" spans="6:10" ht="14">
      <c r="F189" s="153" t="s">
        <v>64</v>
      </c>
      <c r="G189" s="157" t="s">
        <v>387</v>
      </c>
      <c r="H189" s="154"/>
      <c r="I189" s="155"/>
      <c r="J189" s="154"/>
    </row>
    <row r="190" spans="6:10" ht="14">
      <c r="F190" s="153" t="s">
        <v>64</v>
      </c>
      <c r="G190" s="157" t="s">
        <v>388</v>
      </c>
      <c r="H190" s="154"/>
      <c r="I190" s="155"/>
      <c r="J190" s="154"/>
    </row>
    <row r="191" spans="6:10" ht="14">
      <c r="F191" s="153" t="s">
        <v>64</v>
      </c>
      <c r="G191" s="157" t="s">
        <v>389</v>
      </c>
      <c r="H191" s="154"/>
      <c r="I191" s="155"/>
      <c r="J191" s="154"/>
    </row>
    <row r="192" spans="6:10" ht="14">
      <c r="F192" s="153" t="s">
        <v>64</v>
      </c>
      <c r="G192" s="157" t="s">
        <v>390</v>
      </c>
      <c r="H192" s="154"/>
      <c r="I192" s="155"/>
      <c r="J192" s="154"/>
    </row>
    <row r="193" spans="6:10" ht="14">
      <c r="F193" s="153" t="s">
        <v>64</v>
      </c>
      <c r="G193" s="157" t="s">
        <v>391</v>
      </c>
      <c r="H193" s="154"/>
      <c r="I193" s="155"/>
      <c r="J193" s="154"/>
    </row>
    <row r="194" spans="6:10" ht="14">
      <c r="F194" s="153" t="s">
        <v>64</v>
      </c>
      <c r="G194" s="158"/>
      <c r="H194" s="154"/>
      <c r="I194" s="155"/>
      <c r="J194" s="154"/>
    </row>
    <row r="195" spans="6:10" ht="14">
      <c r="F195" s="153" t="s">
        <v>64</v>
      </c>
      <c r="G195" s="157" t="s">
        <v>392</v>
      </c>
      <c r="H195" s="154"/>
      <c r="I195" s="155"/>
      <c r="J195" s="154"/>
    </row>
    <row r="196" spans="6:10" ht="14">
      <c r="F196" s="153" t="s">
        <v>64</v>
      </c>
      <c r="G196" s="157" t="s">
        <v>393</v>
      </c>
      <c r="H196" s="154"/>
      <c r="I196" s="155"/>
      <c r="J196" s="154"/>
    </row>
    <row r="197" spans="6:10" ht="14">
      <c r="F197" s="153" t="s">
        <v>64</v>
      </c>
      <c r="G197" s="157" t="s">
        <v>394</v>
      </c>
      <c r="H197" s="154"/>
      <c r="I197" s="155"/>
      <c r="J197" s="154"/>
    </row>
    <row r="198" spans="6:10" ht="14">
      <c r="F198" s="153" t="s">
        <v>64</v>
      </c>
      <c r="G198" s="157" t="s">
        <v>395</v>
      </c>
      <c r="H198" s="154"/>
      <c r="I198" s="155"/>
      <c r="J198" s="154"/>
    </row>
    <row r="199" spans="6:10" ht="14">
      <c r="F199" s="153" t="s">
        <v>64</v>
      </c>
      <c r="G199" s="157" t="s">
        <v>396</v>
      </c>
      <c r="H199" s="154"/>
      <c r="I199" s="155"/>
      <c r="J199" s="154"/>
    </row>
    <row r="200" spans="6:10">
      <c r="F200" s="153" t="s">
        <v>64</v>
      </c>
      <c r="G200" s="159"/>
      <c r="H200" s="154"/>
      <c r="I200" s="155"/>
      <c r="J200" s="154"/>
    </row>
    <row r="201" spans="6:10" ht="14">
      <c r="F201" s="153" t="s">
        <v>64</v>
      </c>
      <c r="G201" s="157" t="s">
        <v>397</v>
      </c>
      <c r="H201" s="154"/>
      <c r="I201" s="155"/>
      <c r="J201" s="154"/>
    </row>
    <row r="202" spans="6:10" ht="14">
      <c r="F202" s="153" t="s">
        <v>64</v>
      </c>
      <c r="G202" s="157" t="s">
        <v>398</v>
      </c>
      <c r="H202" s="154"/>
      <c r="I202" s="155"/>
      <c r="J202" s="154"/>
    </row>
    <row r="203" spans="6:10" ht="14">
      <c r="F203" s="153" t="s">
        <v>64</v>
      </c>
      <c r="G203" s="157" t="s">
        <v>399</v>
      </c>
      <c r="H203" s="154"/>
      <c r="I203" s="155"/>
      <c r="J203" s="154"/>
    </row>
    <row r="204" spans="6:10" ht="14">
      <c r="F204" s="153" t="s">
        <v>64</v>
      </c>
      <c r="G204" s="157" t="s">
        <v>400</v>
      </c>
      <c r="H204" s="154"/>
      <c r="I204" s="155"/>
      <c r="J204" s="154"/>
    </row>
    <row r="205" spans="6:10" ht="14">
      <c r="F205" s="153" t="s">
        <v>64</v>
      </c>
      <c r="G205" s="157" t="s">
        <v>401</v>
      </c>
      <c r="H205" s="154"/>
      <c r="I205" s="155"/>
      <c r="J205" s="154"/>
    </row>
    <row r="206" spans="6:10" ht="14">
      <c r="F206" s="153" t="s">
        <v>64</v>
      </c>
      <c r="G206" s="157" t="s">
        <v>402</v>
      </c>
      <c r="H206" s="154"/>
      <c r="I206" s="155"/>
      <c r="J206" s="154"/>
    </row>
    <row r="207" spans="6:10">
      <c r="F207" s="153" t="s">
        <v>64</v>
      </c>
      <c r="G207" s="118"/>
      <c r="H207" s="154"/>
      <c r="I207" s="155"/>
      <c r="J207" s="154"/>
    </row>
    <row r="208" spans="6:10" ht="14">
      <c r="F208" s="153" t="s">
        <v>64</v>
      </c>
      <c r="G208" s="157" t="s">
        <v>403</v>
      </c>
      <c r="H208" s="154"/>
      <c r="I208" s="155"/>
      <c r="J208" s="154"/>
    </row>
    <row r="209" spans="6:10" ht="14">
      <c r="F209" s="153" t="s">
        <v>64</v>
      </c>
      <c r="G209" s="157" t="s">
        <v>404</v>
      </c>
      <c r="H209" s="154"/>
      <c r="I209" s="155"/>
      <c r="J209" s="154"/>
    </row>
    <row r="210" spans="6:10" ht="14">
      <c r="F210" s="153" t="s">
        <v>64</v>
      </c>
      <c r="G210" s="157" t="s">
        <v>405</v>
      </c>
      <c r="H210" s="154"/>
      <c r="I210" s="155"/>
      <c r="J210" s="154"/>
    </row>
    <row r="211" spans="6:10" ht="14">
      <c r="F211" s="153" t="s">
        <v>64</v>
      </c>
      <c r="G211" s="157" t="s">
        <v>406</v>
      </c>
      <c r="H211" s="154"/>
      <c r="I211" s="155"/>
      <c r="J211" s="154"/>
    </row>
    <row r="212" spans="6:10" ht="14">
      <c r="F212" s="153" t="s">
        <v>64</v>
      </c>
      <c r="G212" s="157" t="s">
        <v>407</v>
      </c>
      <c r="H212" s="154"/>
      <c r="I212" s="155"/>
      <c r="J212" s="154"/>
    </row>
    <row r="213" spans="6:10">
      <c r="F213" s="153" t="s">
        <v>64</v>
      </c>
      <c r="G213" s="118"/>
      <c r="H213" s="154"/>
      <c r="I213" s="155"/>
      <c r="J213" s="154"/>
    </row>
    <row r="214" spans="6:10" ht="14">
      <c r="F214" s="153" t="s">
        <v>64</v>
      </c>
      <c r="G214" s="160" t="s">
        <v>408</v>
      </c>
      <c r="H214" s="154"/>
      <c r="I214" s="155"/>
      <c r="J214" s="154"/>
    </row>
    <row r="215" spans="6:10" ht="14">
      <c r="F215" s="153" t="s">
        <v>64</v>
      </c>
      <c r="G215" s="160" t="s">
        <v>279</v>
      </c>
      <c r="H215" s="154"/>
      <c r="I215" s="155"/>
      <c r="J215" s="154"/>
    </row>
    <row r="216" spans="6:10">
      <c r="F216" s="153" t="s">
        <v>64</v>
      </c>
      <c r="G216" s="159"/>
      <c r="H216" s="154"/>
      <c r="I216" s="155"/>
      <c r="J216" s="154"/>
    </row>
    <row r="217" spans="6:10" ht="14">
      <c r="F217" s="153" t="s">
        <v>64</v>
      </c>
      <c r="G217" s="157" t="s">
        <v>280</v>
      </c>
      <c r="H217" s="154"/>
      <c r="I217" s="155"/>
      <c r="J217" s="154"/>
    </row>
    <row r="218" spans="6:10" ht="14">
      <c r="F218" s="153" t="s">
        <v>64</v>
      </c>
      <c r="G218" s="157" t="s">
        <v>281</v>
      </c>
      <c r="H218" s="154"/>
      <c r="I218" s="155"/>
      <c r="J218" s="154"/>
    </row>
    <row r="219" spans="6:10" ht="14">
      <c r="F219" s="153" t="s">
        <v>64</v>
      </c>
      <c r="G219" s="157" t="s">
        <v>282</v>
      </c>
      <c r="H219" s="154"/>
      <c r="I219" s="155"/>
      <c r="J219" s="154"/>
    </row>
    <row r="220" spans="6:10" ht="14">
      <c r="F220" s="153" t="s">
        <v>64</v>
      </c>
      <c r="G220" s="157" t="s">
        <v>283</v>
      </c>
      <c r="H220" s="154"/>
      <c r="I220" s="155"/>
      <c r="J220" s="154"/>
    </row>
    <row r="221" spans="6:10" ht="14">
      <c r="F221" s="153" t="s">
        <v>64</v>
      </c>
      <c r="G221" s="157" t="s">
        <v>284</v>
      </c>
      <c r="H221" s="154"/>
      <c r="I221" s="155"/>
      <c r="J221" s="154"/>
    </row>
    <row r="222" spans="6:10">
      <c r="F222" s="153" t="s">
        <v>64</v>
      </c>
      <c r="G222" s="161"/>
      <c r="H222" s="154"/>
      <c r="I222" s="155"/>
      <c r="J222" s="154"/>
    </row>
    <row r="223" spans="6:10" ht="14">
      <c r="F223" s="153" t="s">
        <v>64</v>
      </c>
      <c r="G223" s="160" t="s">
        <v>285</v>
      </c>
      <c r="H223" s="154"/>
      <c r="I223" s="155"/>
      <c r="J223" s="154"/>
    </row>
    <row r="224" spans="6:10" ht="14">
      <c r="F224" s="153" t="s">
        <v>64</v>
      </c>
      <c r="G224" s="160" t="s">
        <v>286</v>
      </c>
      <c r="H224" s="154"/>
      <c r="I224" s="155"/>
      <c r="J224" s="154"/>
    </row>
    <row r="225" spans="6:10" ht="14">
      <c r="F225" s="153" t="s">
        <v>64</v>
      </c>
      <c r="G225" s="160" t="s">
        <v>287</v>
      </c>
      <c r="H225" s="154"/>
      <c r="I225" s="155"/>
      <c r="J225" s="154"/>
    </row>
    <row r="226" spans="6:10" ht="14">
      <c r="F226" s="153" t="s">
        <v>64</v>
      </c>
      <c r="G226" s="160"/>
      <c r="H226" s="154"/>
      <c r="I226" s="155"/>
      <c r="J226" s="154"/>
    </row>
    <row r="227" spans="6:10" ht="14">
      <c r="F227" s="153" t="s">
        <v>64</v>
      </c>
      <c r="G227" s="162" t="s">
        <v>61</v>
      </c>
      <c r="H227" s="154"/>
      <c r="I227" s="155"/>
      <c r="J227" s="154"/>
    </row>
    <row r="228" spans="6:10" ht="14">
      <c r="F228" s="153" t="s">
        <v>64</v>
      </c>
      <c r="G228" s="162" t="s">
        <v>288</v>
      </c>
      <c r="H228" s="154"/>
      <c r="I228" s="155"/>
      <c r="J228" s="154"/>
    </row>
    <row r="229" spans="6:10" ht="14">
      <c r="F229" s="153" t="s">
        <v>64</v>
      </c>
      <c r="G229" s="162" t="s">
        <v>289</v>
      </c>
      <c r="H229" s="154"/>
      <c r="I229" s="155"/>
      <c r="J229" s="154"/>
    </row>
    <row r="230" spans="6:10" ht="14">
      <c r="F230" s="153" t="s">
        <v>64</v>
      </c>
      <c r="G230" s="162" t="s">
        <v>290</v>
      </c>
      <c r="H230" s="154"/>
      <c r="I230" s="155"/>
      <c r="J230" s="154"/>
    </row>
    <row r="231" spans="6:10" ht="14">
      <c r="F231" s="153" t="s">
        <v>64</v>
      </c>
      <c r="G231" s="157" t="s">
        <v>291</v>
      </c>
      <c r="H231" s="154"/>
      <c r="I231" s="155"/>
      <c r="J231" s="154"/>
    </row>
    <row r="232" spans="6:10" ht="14">
      <c r="F232" s="153" t="s">
        <v>64</v>
      </c>
      <c r="G232" s="157" t="s">
        <v>292</v>
      </c>
      <c r="H232" s="154"/>
      <c r="I232" s="155"/>
      <c r="J232" s="154"/>
    </row>
    <row r="233" spans="6:10">
      <c r="F233" s="153" t="s">
        <v>64</v>
      </c>
      <c r="G233" s="118"/>
      <c r="H233" s="154"/>
      <c r="I233" s="155"/>
      <c r="J233" s="154"/>
    </row>
    <row r="234" spans="6:10" ht="14">
      <c r="F234" s="153" t="s">
        <v>64</v>
      </c>
      <c r="G234" s="160" t="s">
        <v>423</v>
      </c>
      <c r="H234" s="154"/>
      <c r="I234" s="155"/>
      <c r="J234" s="154"/>
    </row>
    <row r="235" spans="6:10" ht="14">
      <c r="F235" s="153" t="s">
        <v>64</v>
      </c>
      <c r="G235" s="162" t="s">
        <v>424</v>
      </c>
      <c r="H235" s="154"/>
      <c r="I235" s="155"/>
      <c r="J235" s="154"/>
    </row>
    <row r="236" spans="6:10" ht="14">
      <c r="F236" s="153" t="s">
        <v>64</v>
      </c>
      <c r="G236" s="157" t="s">
        <v>425</v>
      </c>
      <c r="H236" s="154"/>
      <c r="I236" s="155"/>
      <c r="J236" s="154"/>
    </row>
    <row r="237" spans="6:10" ht="14">
      <c r="F237" s="153" t="s">
        <v>64</v>
      </c>
      <c r="G237" s="157" t="s">
        <v>426</v>
      </c>
      <c r="H237" s="154"/>
      <c r="I237" s="155"/>
      <c r="J237" s="154"/>
    </row>
    <row r="238" spans="6:10">
      <c r="F238" s="153" t="s">
        <v>64</v>
      </c>
      <c r="G238" s="118"/>
      <c r="H238" s="154"/>
      <c r="I238" s="155"/>
      <c r="J238" s="154"/>
    </row>
    <row r="239" spans="6:10" ht="14">
      <c r="F239" s="153" t="s">
        <v>64</v>
      </c>
      <c r="G239" s="163" t="s">
        <v>427</v>
      </c>
      <c r="H239" s="154"/>
      <c r="I239" s="155"/>
      <c r="J239" s="154"/>
    </row>
    <row r="240" spans="6:10" ht="14">
      <c r="F240" s="153" t="s">
        <v>64</v>
      </c>
      <c r="G240" s="163" t="s">
        <v>428</v>
      </c>
      <c r="H240" s="154"/>
      <c r="I240" s="155"/>
      <c r="J240" s="154"/>
    </row>
    <row r="241" spans="6:10" ht="14">
      <c r="F241" s="153" t="s">
        <v>64</v>
      </c>
      <c r="G241" s="163" t="s">
        <v>429</v>
      </c>
      <c r="H241" s="154"/>
      <c r="I241" s="155"/>
      <c r="J241" s="154"/>
    </row>
    <row r="242" spans="6:10" ht="14">
      <c r="F242" s="153" t="s">
        <v>64</v>
      </c>
      <c r="G242" s="160" t="s">
        <v>430</v>
      </c>
      <c r="H242" s="154"/>
      <c r="I242" s="155"/>
      <c r="J242" s="154"/>
    </row>
    <row r="243" spans="6:10" ht="14">
      <c r="F243" s="153" t="s">
        <v>64</v>
      </c>
      <c r="G243" s="160" t="s">
        <v>431</v>
      </c>
      <c r="H243" s="154"/>
      <c r="I243" s="155"/>
      <c r="J243" s="154"/>
    </row>
    <row r="244" spans="6:10" ht="14">
      <c r="F244" s="153" t="s">
        <v>64</v>
      </c>
      <c r="G244" s="160" t="s">
        <v>432</v>
      </c>
      <c r="H244" s="154"/>
      <c r="I244" s="155"/>
      <c r="J244" s="154"/>
    </row>
    <row r="245" spans="6:10" ht="14">
      <c r="F245" s="153" t="s">
        <v>64</v>
      </c>
      <c r="G245" s="160" t="s">
        <v>433</v>
      </c>
      <c r="H245" s="154"/>
      <c r="I245" s="155"/>
      <c r="J245" s="154"/>
    </row>
    <row r="246" spans="6:10" ht="14">
      <c r="F246" s="153" t="s">
        <v>64</v>
      </c>
      <c r="G246" s="163" t="s">
        <v>434</v>
      </c>
      <c r="H246" s="154"/>
      <c r="I246" s="155"/>
      <c r="J246" s="154"/>
    </row>
    <row r="247" spans="6:10" ht="14">
      <c r="F247" s="153" t="s">
        <v>64</v>
      </c>
      <c r="G247" s="163" t="s">
        <v>128</v>
      </c>
      <c r="H247" s="154"/>
      <c r="I247" s="155"/>
      <c r="J247" s="154"/>
    </row>
    <row r="248" spans="6:10" ht="14">
      <c r="F248" s="153" t="s">
        <v>64</v>
      </c>
      <c r="G248" s="163" t="s">
        <v>435</v>
      </c>
      <c r="H248" s="154"/>
      <c r="I248" s="155"/>
      <c r="J248" s="154"/>
    </row>
    <row r="249" spans="6:10" ht="14">
      <c r="F249" s="153" t="s">
        <v>64</v>
      </c>
      <c r="G249" s="157" t="s">
        <v>436</v>
      </c>
      <c r="H249" s="154"/>
      <c r="I249" s="155"/>
      <c r="J249" s="154"/>
    </row>
    <row r="250" spans="6:10">
      <c r="F250" s="153" t="s">
        <v>64</v>
      </c>
      <c r="G250" s="118"/>
      <c r="H250" s="154"/>
      <c r="I250" s="155"/>
      <c r="J250" s="154"/>
    </row>
    <row r="251" spans="6:10" ht="14">
      <c r="F251" s="153" t="s">
        <v>64</v>
      </c>
      <c r="G251" s="160" t="s">
        <v>437</v>
      </c>
      <c r="H251" s="154"/>
      <c r="I251" s="155"/>
      <c r="J251" s="154"/>
    </row>
    <row r="252" spans="6:10" ht="14">
      <c r="F252" s="153" t="s">
        <v>64</v>
      </c>
      <c r="G252" s="160" t="s">
        <v>438</v>
      </c>
      <c r="H252" s="154"/>
      <c r="I252" s="155"/>
      <c r="J252" s="154"/>
    </row>
    <row r="253" spans="6:10" ht="14">
      <c r="F253" s="153" t="s">
        <v>64</v>
      </c>
      <c r="G253" s="160" t="s">
        <v>439</v>
      </c>
      <c r="H253" s="154"/>
      <c r="I253" s="155"/>
      <c r="J253" s="154"/>
    </row>
    <row r="254" spans="6:10">
      <c r="F254" s="153" t="s">
        <v>64</v>
      </c>
      <c r="G254" s="118"/>
      <c r="H254" s="154"/>
      <c r="I254" s="155"/>
      <c r="J254" s="154"/>
    </row>
    <row r="255" spans="6:10" ht="14">
      <c r="F255" s="153" t="s">
        <v>64</v>
      </c>
      <c r="G255" s="160" t="s">
        <v>76</v>
      </c>
      <c r="H255" s="154"/>
      <c r="I255" s="155"/>
      <c r="J255" s="154"/>
    </row>
    <row r="256" spans="6:10" ht="14">
      <c r="F256" s="153" t="s">
        <v>64</v>
      </c>
      <c r="G256" s="160" t="s">
        <v>63</v>
      </c>
      <c r="H256" s="154"/>
      <c r="I256" s="155"/>
      <c r="J256" s="154"/>
    </row>
    <row r="257" spans="6:10" ht="14">
      <c r="F257" s="153" t="s">
        <v>64</v>
      </c>
      <c r="G257" s="160" t="s">
        <v>440</v>
      </c>
      <c r="H257" s="154"/>
      <c r="I257" s="155"/>
      <c r="J257" s="154"/>
    </row>
    <row r="258" spans="6:10" ht="14">
      <c r="F258" s="153" t="s">
        <v>64</v>
      </c>
      <c r="G258" s="160" t="s">
        <v>76</v>
      </c>
      <c r="H258" s="154"/>
      <c r="I258" s="155"/>
      <c r="J258" s="154"/>
    </row>
    <row r="259" spans="6:10" ht="14">
      <c r="F259" s="153" t="s">
        <v>64</v>
      </c>
      <c r="G259" s="160" t="s">
        <v>122</v>
      </c>
      <c r="H259" s="154"/>
      <c r="I259" s="155"/>
      <c r="J259" s="154"/>
    </row>
    <row r="260" spans="6:10" ht="14">
      <c r="F260" s="153" t="s">
        <v>64</v>
      </c>
      <c r="G260" s="163" t="s">
        <v>121</v>
      </c>
      <c r="H260" s="154"/>
      <c r="I260" s="155"/>
      <c r="J260" s="154"/>
    </row>
    <row r="261" spans="6:10" ht="14">
      <c r="F261" s="153" t="s">
        <v>64</v>
      </c>
      <c r="G261" s="163" t="s">
        <v>120</v>
      </c>
      <c r="H261" s="154"/>
      <c r="I261" s="155"/>
      <c r="J261" s="154"/>
    </row>
    <row r="262" spans="6:10">
      <c r="F262" s="153" t="s">
        <v>64</v>
      </c>
      <c r="G262" s="118"/>
      <c r="H262" s="154"/>
      <c r="I262" s="155"/>
      <c r="J262" s="154"/>
    </row>
    <row r="263" spans="6:10" ht="14">
      <c r="F263" s="153" t="s">
        <v>64</v>
      </c>
      <c r="G263" s="157" t="s">
        <v>441</v>
      </c>
      <c r="H263" s="154"/>
      <c r="I263" s="155"/>
      <c r="J263" s="154"/>
    </row>
    <row r="264" spans="6:10" ht="14">
      <c r="F264" s="153" t="s">
        <v>64</v>
      </c>
      <c r="G264" s="157" t="s">
        <v>442</v>
      </c>
      <c r="H264" s="154"/>
      <c r="I264" s="155"/>
      <c r="J264" s="154"/>
    </row>
    <row r="265" spans="6:10" ht="14">
      <c r="F265" s="153" t="s">
        <v>64</v>
      </c>
      <c r="G265" s="157" t="s">
        <v>443</v>
      </c>
      <c r="H265" s="154"/>
      <c r="I265" s="155"/>
      <c r="J265" s="154"/>
    </row>
    <row r="266" spans="6:10" ht="14">
      <c r="F266" s="153" t="s">
        <v>64</v>
      </c>
      <c r="G266" s="157" t="s">
        <v>444</v>
      </c>
      <c r="H266" s="154"/>
      <c r="I266" s="155"/>
      <c r="J266" s="154"/>
    </row>
    <row r="267" spans="6:10">
      <c r="F267" s="153" t="s">
        <v>64</v>
      </c>
      <c r="G267" s="118"/>
      <c r="H267" s="154"/>
      <c r="I267" s="155"/>
      <c r="J267" s="154"/>
    </row>
    <row r="268" spans="6:10" ht="14">
      <c r="F268" s="153" t="s">
        <v>64</v>
      </c>
      <c r="G268" s="160" t="s">
        <v>445</v>
      </c>
      <c r="H268" s="154"/>
      <c r="I268" s="155"/>
      <c r="J268" s="154"/>
    </row>
    <row r="269" spans="6:10" ht="14">
      <c r="F269" s="153" t="s">
        <v>64</v>
      </c>
      <c r="G269" s="160" t="s">
        <v>79</v>
      </c>
      <c r="H269" s="154"/>
      <c r="I269" s="155"/>
      <c r="J269" s="154"/>
    </row>
    <row r="270" spans="6:10">
      <c r="F270" s="153" t="s">
        <v>64</v>
      </c>
      <c r="G270" s="118"/>
      <c r="H270" s="154"/>
      <c r="I270" s="155"/>
      <c r="J270" s="154"/>
    </row>
    <row r="271" spans="6:10" ht="14">
      <c r="F271" s="153" t="s">
        <v>64</v>
      </c>
      <c r="G271" s="160" t="s">
        <v>446</v>
      </c>
      <c r="H271" s="154"/>
      <c r="I271" s="155"/>
      <c r="J271" s="154"/>
    </row>
    <row r="272" spans="6:10" ht="14">
      <c r="F272" s="153" t="s">
        <v>64</v>
      </c>
      <c r="G272" s="160" t="s">
        <v>447</v>
      </c>
      <c r="H272" s="154"/>
      <c r="I272" s="155"/>
      <c r="J272" s="154"/>
    </row>
    <row r="273" spans="6:10" ht="14">
      <c r="F273" s="153" t="s">
        <v>64</v>
      </c>
      <c r="G273" s="160" t="s">
        <v>448</v>
      </c>
      <c r="H273" s="154"/>
      <c r="I273" s="155"/>
      <c r="J273" s="154"/>
    </row>
    <row r="274" spans="6:10" ht="14">
      <c r="F274" s="153" t="s">
        <v>64</v>
      </c>
      <c r="G274" s="160" t="s">
        <v>449</v>
      </c>
      <c r="H274" s="154"/>
      <c r="I274" s="155"/>
      <c r="J274" s="154"/>
    </row>
    <row r="275" spans="6:10" ht="14">
      <c r="F275" s="153" t="s">
        <v>64</v>
      </c>
      <c r="G275" s="160" t="s">
        <v>75</v>
      </c>
      <c r="H275" s="154"/>
      <c r="I275" s="155"/>
      <c r="J275" s="154"/>
    </row>
    <row r="276" spans="6:10" ht="14">
      <c r="F276" s="153" t="s">
        <v>64</v>
      </c>
      <c r="G276" s="160" t="s">
        <v>450</v>
      </c>
      <c r="H276" s="154"/>
      <c r="I276" s="155"/>
      <c r="J276" s="154"/>
    </row>
    <row r="277" spans="6:10" ht="14">
      <c r="F277" s="153" t="s">
        <v>64</v>
      </c>
      <c r="G277" s="160" t="s">
        <v>451</v>
      </c>
      <c r="H277" s="154"/>
      <c r="I277" s="155"/>
      <c r="J277" s="154"/>
    </row>
    <row r="278" spans="6:10" ht="14">
      <c r="F278" s="153" t="s">
        <v>64</v>
      </c>
      <c r="G278" s="160" t="s">
        <v>452</v>
      </c>
      <c r="H278" s="154"/>
      <c r="I278" s="155"/>
      <c r="J278" s="154"/>
    </row>
    <row r="279" spans="6:10" ht="14">
      <c r="F279" s="153" t="s">
        <v>64</v>
      </c>
      <c r="G279" s="160" t="s">
        <v>453</v>
      </c>
      <c r="H279" s="154"/>
      <c r="I279" s="155"/>
      <c r="J279" s="154"/>
    </row>
    <row r="280" spans="6:10">
      <c r="F280" s="153" t="s">
        <v>64</v>
      </c>
      <c r="G280" s="118"/>
      <c r="H280" s="154"/>
      <c r="I280" s="155"/>
      <c r="J280" s="154"/>
    </row>
    <row r="281" spans="6:10" ht="14">
      <c r="F281" s="153" t="s">
        <v>64</v>
      </c>
      <c r="G281" s="157" t="s">
        <v>454</v>
      </c>
      <c r="H281" s="154"/>
      <c r="I281" s="155"/>
      <c r="J281" s="154"/>
    </row>
    <row r="282" spans="6:10" ht="14">
      <c r="F282" s="153" t="s">
        <v>64</v>
      </c>
      <c r="G282" s="157" t="s">
        <v>455</v>
      </c>
      <c r="H282" s="154"/>
      <c r="I282" s="155"/>
      <c r="J282" s="154"/>
    </row>
    <row r="283" spans="6:10" ht="14">
      <c r="F283" s="153" t="s">
        <v>64</v>
      </c>
      <c r="G283" s="157" t="s">
        <v>456</v>
      </c>
      <c r="H283" s="154"/>
      <c r="I283" s="155"/>
      <c r="J283" s="154"/>
    </row>
    <row r="284" spans="6:10" ht="14">
      <c r="F284" s="153" t="s">
        <v>64</v>
      </c>
      <c r="G284" s="157" t="s">
        <v>457</v>
      </c>
      <c r="H284" s="154"/>
      <c r="I284" s="155"/>
      <c r="J284" s="154"/>
    </row>
    <row r="285" spans="6:10" ht="14">
      <c r="F285" s="153" t="s">
        <v>64</v>
      </c>
      <c r="G285" s="157" t="s">
        <v>458</v>
      </c>
      <c r="H285" s="154"/>
      <c r="I285" s="155"/>
      <c r="J285" s="154"/>
    </row>
    <row r="286" spans="6:10" ht="14">
      <c r="F286" s="153" t="s">
        <v>64</v>
      </c>
      <c r="G286" s="157" t="s">
        <v>459</v>
      </c>
      <c r="H286" s="154"/>
      <c r="I286" s="155"/>
      <c r="J286" s="154"/>
    </row>
    <row r="287" spans="6:10" ht="14">
      <c r="F287" s="153" t="s">
        <v>64</v>
      </c>
      <c r="G287" s="157" t="s">
        <v>460</v>
      </c>
      <c r="H287" s="154"/>
      <c r="I287" s="155"/>
      <c r="J287" s="154"/>
    </row>
    <row r="288" spans="6:10" ht="14">
      <c r="F288" s="153" t="s">
        <v>64</v>
      </c>
      <c r="G288" s="157" t="s">
        <v>461</v>
      </c>
      <c r="H288" s="154"/>
      <c r="I288" s="155"/>
      <c r="J288" s="154"/>
    </row>
    <row r="289" spans="6:10" ht="14">
      <c r="F289" s="153" t="s">
        <v>64</v>
      </c>
      <c r="G289" s="157" t="s">
        <v>462</v>
      </c>
      <c r="H289" s="154"/>
      <c r="I289" s="155"/>
      <c r="J289" s="154"/>
    </row>
    <row r="290" spans="6:10" ht="14">
      <c r="F290" s="153" t="s">
        <v>64</v>
      </c>
      <c r="G290" s="157" t="s">
        <v>463</v>
      </c>
      <c r="H290" s="154"/>
      <c r="I290" s="155"/>
      <c r="J290" s="154"/>
    </row>
    <row r="291" spans="6:10" ht="14">
      <c r="F291" s="153" t="s">
        <v>64</v>
      </c>
      <c r="G291" s="157" t="s">
        <v>464</v>
      </c>
      <c r="H291" s="154"/>
      <c r="I291" s="155"/>
      <c r="J291" s="154"/>
    </row>
    <row r="292" spans="6:10" ht="14">
      <c r="F292" s="153" t="s">
        <v>64</v>
      </c>
      <c r="G292" s="157" t="s">
        <v>465</v>
      </c>
      <c r="H292" s="154"/>
      <c r="I292" s="155"/>
      <c r="J292" s="154"/>
    </row>
    <row r="293" spans="6:10" ht="14">
      <c r="F293" s="153" t="s">
        <v>64</v>
      </c>
      <c r="G293" s="157" t="s">
        <v>466</v>
      </c>
      <c r="H293" s="154"/>
      <c r="I293" s="155"/>
      <c r="J293" s="154"/>
    </row>
    <row r="294" spans="6:10" ht="14">
      <c r="F294" s="153" t="s">
        <v>64</v>
      </c>
      <c r="G294" s="157" t="s">
        <v>467</v>
      </c>
      <c r="H294" s="154"/>
      <c r="I294" s="155"/>
      <c r="J294" s="154"/>
    </row>
    <row r="295" spans="6:10" ht="14">
      <c r="F295" s="153" t="s">
        <v>64</v>
      </c>
      <c r="G295" s="157" t="s">
        <v>468</v>
      </c>
      <c r="H295" s="154"/>
      <c r="I295" s="155"/>
      <c r="J295" s="154"/>
    </row>
    <row r="296" spans="6:10">
      <c r="F296" s="153" t="s">
        <v>64</v>
      </c>
      <c r="G296" s="159"/>
      <c r="H296" s="154"/>
      <c r="I296" s="155"/>
      <c r="J296" s="154"/>
    </row>
    <row r="297" spans="6:10" ht="14">
      <c r="F297" s="153" t="s">
        <v>64</v>
      </c>
      <c r="G297" s="164" t="s">
        <v>469</v>
      </c>
      <c r="H297" s="154"/>
      <c r="I297" s="155"/>
      <c r="J297" s="154"/>
    </row>
    <row r="298" spans="6:10" ht="14">
      <c r="F298" s="153" t="s">
        <v>64</v>
      </c>
      <c r="G298" s="164" t="s">
        <v>470</v>
      </c>
      <c r="H298" s="154"/>
      <c r="I298" s="155"/>
      <c r="J298" s="154"/>
    </row>
    <row r="299" spans="6:10" ht="14">
      <c r="F299" s="153" t="s">
        <v>64</v>
      </c>
      <c r="G299" s="164" t="s">
        <v>471</v>
      </c>
      <c r="H299" s="154"/>
      <c r="I299" s="155"/>
      <c r="J299" s="154"/>
    </row>
    <row r="300" spans="6:10" ht="14">
      <c r="F300" s="153" t="s">
        <v>64</v>
      </c>
      <c r="G300" s="157" t="s">
        <v>334</v>
      </c>
      <c r="H300" s="154"/>
      <c r="I300" s="155"/>
      <c r="J300" s="154"/>
    </row>
    <row r="301" spans="6:10" ht="14">
      <c r="F301" s="153" t="s">
        <v>64</v>
      </c>
      <c r="G301" s="157" t="s">
        <v>335</v>
      </c>
      <c r="H301" s="154"/>
      <c r="I301" s="155"/>
      <c r="J301" s="154"/>
    </row>
    <row r="302" spans="6:10" ht="14">
      <c r="F302" s="153" t="s">
        <v>64</v>
      </c>
      <c r="G302" s="157" t="s">
        <v>336</v>
      </c>
      <c r="H302" s="154"/>
      <c r="I302" s="155"/>
      <c r="J302" s="154"/>
    </row>
    <row r="303" spans="6:10" ht="14">
      <c r="F303" s="153" t="s">
        <v>64</v>
      </c>
      <c r="G303" s="157" t="s">
        <v>337</v>
      </c>
      <c r="H303" s="154"/>
      <c r="I303" s="155"/>
      <c r="J303" s="154"/>
    </row>
    <row r="304" spans="6:10" ht="14">
      <c r="F304" s="153" t="s">
        <v>64</v>
      </c>
      <c r="G304" s="157" t="s">
        <v>338</v>
      </c>
      <c r="H304" s="154"/>
      <c r="I304" s="155"/>
      <c r="J304" s="154"/>
    </row>
    <row r="305" spans="6:10" ht="14">
      <c r="F305" s="153" t="s">
        <v>64</v>
      </c>
      <c r="G305" s="157" t="s">
        <v>339</v>
      </c>
      <c r="H305" s="154"/>
      <c r="I305" s="155"/>
      <c r="J305" s="154"/>
    </row>
    <row r="306" spans="6:10">
      <c r="F306" s="153" t="s">
        <v>64</v>
      </c>
      <c r="G306" s="159"/>
      <c r="H306" s="154"/>
      <c r="I306" s="155"/>
      <c r="J306" s="154"/>
    </row>
    <row r="307" spans="6:10" ht="14">
      <c r="F307" s="153" t="s">
        <v>64</v>
      </c>
      <c r="G307" s="157" t="s">
        <v>340</v>
      </c>
      <c r="H307" s="154"/>
      <c r="I307" s="155"/>
      <c r="J307" s="154"/>
    </row>
    <row r="308" spans="6:10" ht="14">
      <c r="F308" s="153" t="s">
        <v>64</v>
      </c>
      <c r="G308" s="157" t="s">
        <v>341</v>
      </c>
      <c r="H308" s="154"/>
      <c r="I308" s="155"/>
      <c r="J308" s="154"/>
    </row>
    <row r="309" spans="6:10">
      <c r="F309" s="153" t="s">
        <v>64</v>
      </c>
      <c r="G309" s="118"/>
      <c r="H309" s="154"/>
      <c r="I309" s="155"/>
      <c r="J309" s="154"/>
    </row>
    <row r="310" spans="6:10">
      <c r="F310" s="153" t="s">
        <v>64</v>
      </c>
      <c r="G310" s="98" t="s">
        <v>377</v>
      </c>
      <c r="H310" s="154"/>
      <c r="I310" s="155"/>
      <c r="J310" s="154"/>
    </row>
    <row r="311" spans="6:10">
      <c r="F311" s="153" t="s">
        <v>64</v>
      </c>
      <c r="G311" s="98" t="s">
        <v>378</v>
      </c>
      <c r="H311" s="154"/>
      <c r="I311" s="155"/>
      <c r="J311" s="154"/>
    </row>
    <row r="312" spans="6:10">
      <c r="F312" s="153" t="s">
        <v>64</v>
      </c>
      <c r="G312" s="98" t="s">
        <v>376</v>
      </c>
      <c r="H312" s="154"/>
      <c r="I312" s="155"/>
      <c r="J312" s="154"/>
    </row>
    <row r="313" spans="6:10">
      <c r="F313" s="153" t="s">
        <v>64</v>
      </c>
      <c r="G313" s="98" t="s">
        <v>375</v>
      </c>
      <c r="H313" s="154"/>
      <c r="I313" s="155"/>
      <c r="J313" s="154"/>
    </row>
    <row r="314" spans="6:10">
      <c r="F314" s="153" t="s">
        <v>64</v>
      </c>
      <c r="G314" s="98" t="s">
        <v>379</v>
      </c>
      <c r="H314" s="154"/>
      <c r="I314" s="155"/>
      <c r="J314" s="154"/>
    </row>
    <row r="315" spans="6:10">
      <c r="F315" s="153" t="s">
        <v>64</v>
      </c>
      <c r="G315" s="98" t="s">
        <v>380</v>
      </c>
      <c r="H315" s="154"/>
      <c r="I315" s="155"/>
      <c r="J315" s="154"/>
    </row>
    <row r="316" spans="6:10">
      <c r="F316" s="153" t="s">
        <v>64</v>
      </c>
      <c r="G316" s="98" t="s">
        <v>381</v>
      </c>
      <c r="H316" s="154"/>
      <c r="I316" s="155"/>
      <c r="J316" s="154"/>
    </row>
    <row r="317" spans="6:10">
      <c r="F317" s="153" t="s">
        <v>64</v>
      </c>
      <c r="G317" s="98" t="s">
        <v>382</v>
      </c>
      <c r="H317" s="154"/>
      <c r="I317" s="155"/>
      <c r="J317" s="154"/>
    </row>
    <row r="318" spans="6:10">
      <c r="F318" s="156"/>
      <c r="G318" s="165"/>
      <c r="H318" s="154"/>
      <c r="I318" s="155"/>
      <c r="J318" s="154"/>
    </row>
    <row r="319" spans="6:10" ht="14">
      <c r="F319" s="153" t="s">
        <v>68</v>
      </c>
      <c r="G319" s="103" t="s">
        <v>392</v>
      </c>
      <c r="H319" s="154"/>
      <c r="I319" s="155"/>
      <c r="J319" s="154"/>
    </row>
    <row r="320" spans="6:10" ht="14">
      <c r="F320" s="153" t="s">
        <v>68</v>
      </c>
      <c r="G320" s="115" t="s">
        <v>393</v>
      </c>
      <c r="H320" s="154"/>
      <c r="I320" s="155"/>
      <c r="J320" s="154"/>
    </row>
    <row r="321" spans="6:10" ht="14">
      <c r="F321" s="153" t="s">
        <v>68</v>
      </c>
      <c r="G321" s="115" t="s">
        <v>394</v>
      </c>
      <c r="H321" s="154"/>
      <c r="I321" s="155"/>
      <c r="J321" s="154"/>
    </row>
    <row r="322" spans="6:10" ht="14">
      <c r="F322" s="153" t="s">
        <v>68</v>
      </c>
      <c r="G322" s="115" t="s">
        <v>395</v>
      </c>
      <c r="H322" s="154"/>
      <c r="I322" s="155"/>
      <c r="J322" s="154"/>
    </row>
    <row r="323" spans="6:10" ht="14">
      <c r="F323" s="153" t="s">
        <v>68</v>
      </c>
      <c r="G323" s="115" t="s">
        <v>396</v>
      </c>
      <c r="H323" s="154"/>
      <c r="I323" s="155"/>
      <c r="J323" s="154"/>
    </row>
    <row r="324" spans="6:10" ht="14">
      <c r="F324" s="153" t="s">
        <v>68</v>
      </c>
      <c r="G324" s="115" t="s">
        <v>344</v>
      </c>
      <c r="H324" s="154"/>
      <c r="I324" s="155"/>
      <c r="J324" s="154"/>
    </row>
    <row r="325" spans="6:10">
      <c r="F325" s="153" t="s">
        <v>68</v>
      </c>
      <c r="G325" s="125"/>
      <c r="H325" s="154"/>
      <c r="I325" s="155"/>
      <c r="J325" s="154"/>
    </row>
    <row r="326" spans="6:10" ht="14">
      <c r="F326" s="153" t="s">
        <v>68</v>
      </c>
      <c r="G326" s="103" t="s">
        <v>397</v>
      </c>
      <c r="H326" s="154"/>
      <c r="I326" s="155"/>
      <c r="J326" s="154"/>
    </row>
    <row r="327" spans="6:10" ht="14">
      <c r="F327" s="153" t="s">
        <v>68</v>
      </c>
      <c r="G327" s="103" t="s">
        <v>398</v>
      </c>
      <c r="H327" s="154"/>
      <c r="I327" s="155"/>
      <c r="J327" s="154"/>
    </row>
    <row r="328" spans="6:10" ht="14">
      <c r="F328" s="153" t="s">
        <v>68</v>
      </c>
      <c r="G328" s="103" t="s">
        <v>399</v>
      </c>
      <c r="H328" s="154"/>
      <c r="I328" s="155"/>
      <c r="J328" s="154"/>
    </row>
    <row r="329" spans="6:10" ht="14">
      <c r="F329" s="153" t="s">
        <v>68</v>
      </c>
      <c r="G329" s="103" t="s">
        <v>400</v>
      </c>
      <c r="H329" s="154"/>
      <c r="I329" s="155"/>
      <c r="J329" s="154"/>
    </row>
    <row r="330" spans="6:10" ht="14">
      <c r="F330" s="153" t="s">
        <v>68</v>
      </c>
      <c r="G330" s="103" t="s">
        <v>401</v>
      </c>
      <c r="H330" s="154"/>
      <c r="I330" s="155"/>
      <c r="J330" s="154"/>
    </row>
    <row r="331" spans="6:10" ht="14">
      <c r="F331" s="153" t="s">
        <v>68</v>
      </c>
      <c r="G331" s="103" t="s">
        <v>402</v>
      </c>
      <c r="H331" s="154"/>
      <c r="I331" s="155"/>
      <c r="J331" s="154"/>
    </row>
    <row r="332" spans="6:10">
      <c r="F332" s="153" t="s">
        <v>68</v>
      </c>
      <c r="G332" s="110"/>
      <c r="H332" s="154"/>
      <c r="I332" s="155"/>
      <c r="J332" s="154"/>
    </row>
    <row r="333" spans="6:10" ht="14">
      <c r="F333" s="153" t="s">
        <v>68</v>
      </c>
      <c r="G333" s="103" t="s">
        <v>345</v>
      </c>
      <c r="H333" s="154"/>
      <c r="I333" s="155"/>
      <c r="J333" s="154"/>
    </row>
    <row r="334" spans="6:10" ht="14">
      <c r="F334" s="153" t="s">
        <v>68</v>
      </c>
      <c r="G334" s="103" t="s">
        <v>346</v>
      </c>
      <c r="H334" s="154"/>
      <c r="I334" s="155"/>
      <c r="J334" s="154"/>
    </row>
    <row r="335" spans="6:10" ht="14">
      <c r="F335" s="153" t="s">
        <v>68</v>
      </c>
      <c r="G335" s="103" t="s">
        <v>347</v>
      </c>
      <c r="H335" s="154"/>
      <c r="I335" s="155"/>
      <c r="J335" s="154"/>
    </row>
    <row r="336" spans="6:10" ht="14">
      <c r="F336" s="153" t="s">
        <v>68</v>
      </c>
      <c r="G336" s="103" t="s">
        <v>348</v>
      </c>
      <c r="H336" s="154"/>
      <c r="I336" s="155"/>
      <c r="J336" s="154"/>
    </row>
    <row r="337" spans="6:10" ht="14">
      <c r="F337" s="153" t="s">
        <v>68</v>
      </c>
      <c r="G337" s="103" t="s">
        <v>349</v>
      </c>
      <c r="H337" s="154"/>
      <c r="I337" s="155"/>
      <c r="J337" s="154"/>
    </row>
    <row r="338" spans="6:10">
      <c r="F338" s="153" t="s">
        <v>68</v>
      </c>
      <c r="G338" s="125"/>
      <c r="H338" s="133"/>
      <c r="I338" s="155"/>
      <c r="J338" s="154"/>
    </row>
    <row r="339" spans="6:10" ht="14">
      <c r="F339" s="153" t="s">
        <v>68</v>
      </c>
      <c r="G339" s="137" t="s">
        <v>403</v>
      </c>
      <c r="H339" s="133"/>
      <c r="I339" s="155"/>
      <c r="J339" s="154"/>
    </row>
    <row r="340" spans="6:10" ht="14">
      <c r="F340" s="153" t="s">
        <v>68</v>
      </c>
      <c r="G340" s="137" t="s">
        <v>404</v>
      </c>
      <c r="H340" s="133"/>
      <c r="I340" s="155"/>
      <c r="J340" s="154"/>
    </row>
    <row r="341" spans="6:10" ht="14">
      <c r="F341" s="153" t="s">
        <v>68</v>
      </c>
      <c r="G341" s="137" t="s">
        <v>405</v>
      </c>
      <c r="H341" s="133"/>
      <c r="I341" s="155"/>
      <c r="J341" s="154"/>
    </row>
    <row r="342" spans="6:10" ht="14">
      <c r="F342" s="153" t="s">
        <v>68</v>
      </c>
      <c r="G342" s="137" t="s">
        <v>484</v>
      </c>
      <c r="H342" s="133"/>
      <c r="I342" s="155"/>
      <c r="J342" s="154"/>
    </row>
    <row r="343" spans="6:10" ht="14">
      <c r="F343" s="153" t="s">
        <v>68</v>
      </c>
      <c r="G343" s="137" t="s">
        <v>485</v>
      </c>
      <c r="H343" s="133"/>
      <c r="I343" s="155"/>
      <c r="J343" s="154"/>
    </row>
    <row r="344" spans="6:10">
      <c r="F344" s="153" t="s">
        <v>68</v>
      </c>
      <c r="G344" s="105"/>
      <c r="H344" s="154"/>
      <c r="I344" s="155"/>
      <c r="J344" s="154"/>
    </row>
    <row r="345" spans="6:10" ht="14">
      <c r="F345" s="153" t="s">
        <v>68</v>
      </c>
      <c r="G345" s="139" t="s">
        <v>408</v>
      </c>
      <c r="H345" s="154"/>
      <c r="I345" s="155"/>
      <c r="J345" s="154"/>
    </row>
    <row r="346" spans="6:10" ht="14">
      <c r="F346" s="153" t="s">
        <v>68</v>
      </c>
      <c r="G346" s="139" t="s">
        <v>486</v>
      </c>
      <c r="H346" s="154"/>
      <c r="I346" s="155"/>
      <c r="J346" s="154"/>
    </row>
    <row r="347" spans="6:10" ht="14">
      <c r="F347" s="153" t="s">
        <v>68</v>
      </c>
      <c r="G347" s="139" t="s">
        <v>279</v>
      </c>
      <c r="H347" s="154"/>
      <c r="I347" s="155"/>
      <c r="J347" s="154"/>
    </row>
    <row r="348" spans="6:10" ht="14">
      <c r="F348" s="153" t="s">
        <v>68</v>
      </c>
      <c r="G348" s="139" t="s">
        <v>487</v>
      </c>
      <c r="H348" s="154"/>
      <c r="I348" s="155"/>
      <c r="J348" s="154"/>
    </row>
    <row r="349" spans="6:10" ht="14">
      <c r="F349" s="153" t="s">
        <v>68</v>
      </c>
      <c r="G349" s="137" t="s">
        <v>488</v>
      </c>
      <c r="H349" s="154"/>
      <c r="I349" s="155"/>
      <c r="J349" s="154"/>
    </row>
    <row r="350" spans="6:10" ht="14">
      <c r="F350" s="153" t="s">
        <v>68</v>
      </c>
      <c r="G350" s="137" t="s">
        <v>489</v>
      </c>
      <c r="H350" s="154"/>
      <c r="I350" s="155"/>
      <c r="J350" s="154"/>
    </row>
    <row r="351" spans="6:10">
      <c r="F351" s="153" t="s">
        <v>68</v>
      </c>
      <c r="G351" s="110"/>
      <c r="H351" s="154"/>
      <c r="I351" s="155"/>
      <c r="J351" s="154"/>
    </row>
    <row r="352" spans="6:10" ht="14">
      <c r="F352" s="153" t="s">
        <v>68</v>
      </c>
      <c r="G352" s="103" t="s">
        <v>280</v>
      </c>
      <c r="H352" s="154"/>
      <c r="I352" s="155"/>
      <c r="J352" s="154"/>
    </row>
    <row r="353" spans="6:10" ht="14">
      <c r="F353" s="153" t="s">
        <v>68</v>
      </c>
      <c r="G353" s="103" t="s">
        <v>281</v>
      </c>
      <c r="H353" s="154"/>
      <c r="I353" s="155"/>
      <c r="J353" s="154"/>
    </row>
    <row r="354" spans="6:10" ht="14">
      <c r="F354" s="153" t="s">
        <v>68</v>
      </c>
      <c r="G354" s="103" t="s">
        <v>282</v>
      </c>
      <c r="H354" s="154"/>
      <c r="I354" s="155"/>
      <c r="J354" s="154"/>
    </row>
    <row r="355" spans="6:10" ht="14">
      <c r="F355" s="153" t="s">
        <v>68</v>
      </c>
      <c r="G355" s="103" t="s">
        <v>283</v>
      </c>
      <c r="H355" s="154"/>
      <c r="I355" s="155"/>
      <c r="J355" s="154"/>
    </row>
    <row r="356" spans="6:10" ht="14">
      <c r="F356" s="153" t="s">
        <v>68</v>
      </c>
      <c r="G356" s="103" t="s">
        <v>284</v>
      </c>
      <c r="H356" s="154"/>
      <c r="I356" s="155"/>
      <c r="J356" s="154"/>
    </row>
    <row r="357" spans="6:10">
      <c r="F357" s="153" t="s">
        <v>68</v>
      </c>
      <c r="G357" s="125"/>
      <c r="H357" s="154"/>
      <c r="I357" s="155"/>
      <c r="J357" s="154"/>
    </row>
    <row r="358" spans="6:10" ht="14">
      <c r="F358" s="153" t="s">
        <v>68</v>
      </c>
      <c r="G358" s="139" t="s">
        <v>490</v>
      </c>
      <c r="H358" s="154"/>
      <c r="I358" s="155"/>
      <c r="J358" s="154"/>
    </row>
    <row r="359" spans="6:10" ht="14">
      <c r="F359" s="153" t="s">
        <v>68</v>
      </c>
      <c r="G359" s="139" t="s">
        <v>286</v>
      </c>
      <c r="H359" s="154"/>
      <c r="I359" s="155"/>
      <c r="J359" s="154"/>
    </row>
    <row r="360" spans="6:10" ht="14">
      <c r="F360" s="153" t="s">
        <v>68</v>
      </c>
      <c r="G360" s="139" t="s">
        <v>61</v>
      </c>
      <c r="H360" s="154"/>
      <c r="I360" s="155"/>
      <c r="J360" s="154"/>
    </row>
    <row r="361" spans="6:10" ht="14">
      <c r="F361" s="153" t="s">
        <v>68</v>
      </c>
      <c r="G361" s="144" t="s">
        <v>774</v>
      </c>
      <c r="H361" s="154"/>
      <c r="I361" s="155"/>
      <c r="J361" s="154"/>
    </row>
    <row r="362" spans="6:10" ht="14">
      <c r="F362" s="153" t="s">
        <v>68</v>
      </c>
      <c r="G362" s="144" t="s">
        <v>491</v>
      </c>
      <c r="H362" s="154"/>
      <c r="I362" s="155"/>
      <c r="J362" s="154"/>
    </row>
    <row r="363" spans="6:10" ht="14">
      <c r="F363" s="153" t="s">
        <v>68</v>
      </c>
      <c r="G363" s="144" t="s">
        <v>492</v>
      </c>
      <c r="H363" s="154"/>
      <c r="I363" s="155"/>
      <c r="J363" s="154"/>
    </row>
    <row r="364" spans="6:10" ht="14">
      <c r="F364" s="153" t="s">
        <v>68</v>
      </c>
      <c r="G364" s="137" t="s">
        <v>493</v>
      </c>
      <c r="H364" s="154"/>
      <c r="I364" s="155"/>
      <c r="J364" s="154"/>
    </row>
    <row r="365" spans="6:10">
      <c r="F365" s="153" t="s">
        <v>68</v>
      </c>
      <c r="G365" s="110"/>
      <c r="H365" s="154"/>
      <c r="I365" s="155"/>
      <c r="J365" s="154"/>
    </row>
    <row r="366" spans="6:10" ht="14">
      <c r="F366" s="153" t="s">
        <v>68</v>
      </c>
      <c r="G366" s="139" t="s">
        <v>423</v>
      </c>
      <c r="H366" s="154"/>
      <c r="I366" s="155"/>
      <c r="J366" s="154"/>
    </row>
    <row r="367" spans="6:10" ht="14">
      <c r="F367" s="153" t="s">
        <v>68</v>
      </c>
      <c r="G367" s="144" t="s">
        <v>494</v>
      </c>
      <c r="H367" s="154"/>
      <c r="I367" s="155"/>
      <c r="J367" s="154"/>
    </row>
    <row r="368" spans="6:10" ht="14">
      <c r="F368" s="153" t="s">
        <v>68</v>
      </c>
      <c r="G368" s="144" t="s">
        <v>495</v>
      </c>
      <c r="H368" s="154"/>
      <c r="I368" s="155"/>
      <c r="J368" s="154"/>
    </row>
    <row r="369" spans="6:10">
      <c r="F369" s="153" t="s">
        <v>68</v>
      </c>
      <c r="G369" s="107"/>
      <c r="H369" s="154"/>
      <c r="I369" s="155"/>
      <c r="J369" s="154"/>
    </row>
    <row r="370" spans="6:10" ht="14">
      <c r="F370" s="153" t="s">
        <v>68</v>
      </c>
      <c r="G370" s="146" t="s">
        <v>496</v>
      </c>
      <c r="H370" s="154"/>
      <c r="I370" s="155"/>
      <c r="J370" s="154"/>
    </row>
    <row r="371" spans="6:10" ht="14">
      <c r="F371" s="153" t="s">
        <v>68</v>
      </c>
      <c r="G371" s="146" t="s">
        <v>497</v>
      </c>
      <c r="H371" s="154"/>
      <c r="I371" s="155"/>
      <c r="J371" s="154"/>
    </row>
    <row r="372" spans="6:10" ht="14">
      <c r="F372" s="153" t="s">
        <v>68</v>
      </c>
      <c r="G372" s="146" t="s">
        <v>498</v>
      </c>
      <c r="H372" s="154"/>
      <c r="I372" s="155"/>
      <c r="J372" s="154"/>
    </row>
    <row r="373" spans="6:10" ht="14">
      <c r="F373" s="153" t="s">
        <v>68</v>
      </c>
      <c r="G373" s="146" t="s">
        <v>499</v>
      </c>
      <c r="H373" s="154"/>
      <c r="I373" s="155"/>
      <c r="J373" s="154"/>
    </row>
    <row r="374" spans="6:10" ht="14">
      <c r="F374" s="153" t="s">
        <v>68</v>
      </c>
      <c r="G374" s="146" t="s">
        <v>427</v>
      </c>
      <c r="H374" s="154"/>
      <c r="I374" s="155"/>
      <c r="J374" s="154"/>
    </row>
    <row r="375" spans="6:10" ht="14">
      <c r="F375" s="153" t="s">
        <v>68</v>
      </c>
      <c r="G375" s="146" t="s">
        <v>429</v>
      </c>
      <c r="H375" s="154"/>
      <c r="I375" s="155"/>
      <c r="J375" s="154"/>
    </row>
    <row r="376" spans="6:10" ht="14">
      <c r="F376" s="153" t="s">
        <v>68</v>
      </c>
      <c r="G376" s="146" t="s">
        <v>123</v>
      </c>
      <c r="H376" s="154"/>
      <c r="I376" s="155"/>
      <c r="J376" s="154"/>
    </row>
    <row r="377" spans="6:10" ht="14">
      <c r="F377" s="153" t="s">
        <v>68</v>
      </c>
      <c r="G377" s="146" t="s">
        <v>500</v>
      </c>
      <c r="H377" s="154"/>
      <c r="I377" s="155"/>
      <c r="J377" s="154"/>
    </row>
    <row r="378" spans="6:10" ht="14">
      <c r="F378" s="153" t="s">
        <v>68</v>
      </c>
      <c r="G378" s="146" t="s">
        <v>501</v>
      </c>
      <c r="H378" s="154"/>
      <c r="I378" s="155"/>
      <c r="J378" s="154"/>
    </row>
    <row r="379" spans="6:10" ht="14">
      <c r="F379" s="153" t="s">
        <v>68</v>
      </c>
      <c r="G379" s="146" t="s">
        <v>502</v>
      </c>
      <c r="H379" s="154"/>
      <c r="I379" s="155"/>
      <c r="J379" s="154"/>
    </row>
    <row r="380" spans="6:10" ht="14">
      <c r="F380" s="153" t="s">
        <v>68</v>
      </c>
      <c r="G380" s="146" t="s">
        <v>503</v>
      </c>
      <c r="H380" s="154"/>
      <c r="I380" s="155"/>
      <c r="J380" s="154"/>
    </row>
    <row r="381" spans="6:10" ht="14">
      <c r="F381" s="153" t="s">
        <v>68</v>
      </c>
      <c r="G381" s="146" t="s">
        <v>128</v>
      </c>
      <c r="H381" s="154"/>
      <c r="I381" s="155"/>
      <c r="J381" s="154"/>
    </row>
    <row r="382" spans="6:10" ht="14">
      <c r="F382" s="153" t="s">
        <v>68</v>
      </c>
      <c r="G382" s="146" t="s">
        <v>127</v>
      </c>
      <c r="H382" s="154"/>
      <c r="I382" s="155"/>
      <c r="J382" s="154"/>
    </row>
    <row r="383" spans="6:10" ht="14">
      <c r="F383" s="153" t="s">
        <v>68</v>
      </c>
      <c r="G383" s="137" t="s">
        <v>504</v>
      </c>
      <c r="H383" s="154"/>
      <c r="I383" s="155"/>
      <c r="J383" s="154"/>
    </row>
    <row r="384" spans="6:10" ht="14">
      <c r="F384" s="153" t="s">
        <v>68</v>
      </c>
      <c r="G384" s="137" t="s">
        <v>505</v>
      </c>
      <c r="H384" s="154"/>
      <c r="I384" s="155"/>
      <c r="J384" s="154"/>
    </row>
    <row r="385" spans="6:10">
      <c r="F385" s="153" t="s">
        <v>68</v>
      </c>
      <c r="G385" s="125"/>
      <c r="H385" s="154"/>
      <c r="I385" s="155"/>
      <c r="J385" s="154"/>
    </row>
    <row r="386" spans="6:10" ht="14">
      <c r="F386" s="153" t="s">
        <v>68</v>
      </c>
      <c r="G386" s="139" t="s">
        <v>437</v>
      </c>
      <c r="H386" s="154"/>
      <c r="I386" s="155"/>
      <c r="J386" s="154"/>
    </row>
    <row r="387" spans="6:10" ht="14">
      <c r="F387" s="153" t="s">
        <v>68</v>
      </c>
      <c r="G387" s="139" t="s">
        <v>438</v>
      </c>
      <c r="H387" s="154"/>
      <c r="I387" s="155"/>
      <c r="J387" s="154"/>
    </row>
    <row r="388" spans="6:10" ht="14">
      <c r="F388" s="153" t="s">
        <v>68</v>
      </c>
      <c r="G388" s="139" t="s">
        <v>439</v>
      </c>
      <c r="H388" s="154"/>
      <c r="I388" s="155"/>
      <c r="J388" s="154"/>
    </row>
    <row r="389" spans="6:10">
      <c r="F389" s="153" t="s">
        <v>68</v>
      </c>
      <c r="G389" s="125"/>
      <c r="H389" s="154"/>
      <c r="I389" s="155"/>
      <c r="J389" s="154"/>
    </row>
    <row r="390" spans="6:10" ht="14">
      <c r="F390" s="153" t="s">
        <v>68</v>
      </c>
      <c r="G390" s="139" t="s">
        <v>76</v>
      </c>
      <c r="H390" s="154"/>
      <c r="I390" s="155"/>
      <c r="J390" s="154"/>
    </row>
    <row r="391" spans="6:10" ht="14">
      <c r="F391" s="153" t="s">
        <v>68</v>
      </c>
      <c r="G391" s="139" t="s">
        <v>63</v>
      </c>
      <c r="H391" s="154"/>
      <c r="I391" s="155"/>
      <c r="J391" s="154"/>
    </row>
    <row r="392" spans="6:10" ht="14">
      <c r="F392" s="153" t="s">
        <v>68</v>
      </c>
      <c r="G392" s="139" t="s">
        <v>440</v>
      </c>
      <c r="H392" s="154"/>
      <c r="I392" s="155"/>
      <c r="J392" s="154"/>
    </row>
    <row r="393" spans="6:10" ht="14">
      <c r="F393" s="153" t="s">
        <v>68</v>
      </c>
      <c r="G393" s="139" t="s">
        <v>506</v>
      </c>
      <c r="H393" s="154"/>
      <c r="I393" s="155"/>
      <c r="J393" s="154"/>
    </row>
    <row r="394" spans="6:10" ht="14">
      <c r="F394" s="153" t="s">
        <v>68</v>
      </c>
      <c r="G394" s="139" t="s">
        <v>507</v>
      </c>
      <c r="H394" s="154"/>
      <c r="I394" s="155"/>
      <c r="J394" s="154"/>
    </row>
    <row r="395" spans="6:10" ht="14">
      <c r="F395" s="153" t="s">
        <v>68</v>
      </c>
      <c r="G395" s="139" t="s">
        <v>508</v>
      </c>
      <c r="H395" s="154"/>
      <c r="I395" s="155"/>
      <c r="J395" s="154"/>
    </row>
    <row r="396" spans="6:10" ht="14">
      <c r="F396" s="153" t="s">
        <v>68</v>
      </c>
      <c r="G396" s="139" t="s">
        <v>509</v>
      </c>
      <c r="H396" s="154"/>
      <c r="I396" s="155"/>
      <c r="J396" s="154"/>
    </row>
    <row r="397" spans="6:10" ht="14">
      <c r="F397" s="153" t="s">
        <v>68</v>
      </c>
      <c r="G397" s="137" t="s">
        <v>510</v>
      </c>
      <c r="H397" s="154"/>
      <c r="I397" s="155"/>
      <c r="J397" s="154"/>
    </row>
    <row r="398" spans="6:10" ht="14">
      <c r="F398" s="153" t="s">
        <v>68</v>
      </c>
      <c r="G398" s="137" t="s">
        <v>511</v>
      </c>
      <c r="H398" s="154"/>
      <c r="I398" s="155"/>
      <c r="J398" s="154"/>
    </row>
    <row r="399" spans="6:10" ht="14">
      <c r="F399" s="153" t="s">
        <v>68</v>
      </c>
      <c r="G399" s="137" t="s">
        <v>512</v>
      </c>
      <c r="H399" s="154"/>
      <c r="I399" s="155"/>
      <c r="J399" s="154"/>
    </row>
    <row r="400" spans="6:10" ht="14">
      <c r="F400" s="153" t="s">
        <v>68</v>
      </c>
      <c r="G400" s="137" t="s">
        <v>513</v>
      </c>
      <c r="H400" s="154"/>
      <c r="I400" s="155"/>
      <c r="J400" s="154"/>
    </row>
    <row r="401" spans="6:10">
      <c r="F401" s="153" t="s">
        <v>68</v>
      </c>
      <c r="G401" s="125"/>
      <c r="H401" s="154"/>
      <c r="I401" s="155"/>
      <c r="J401" s="154"/>
    </row>
    <row r="402" spans="6:10" ht="14">
      <c r="F402" s="153" t="s">
        <v>68</v>
      </c>
      <c r="G402" s="103" t="s">
        <v>441</v>
      </c>
      <c r="H402" s="154"/>
      <c r="I402" s="155"/>
      <c r="J402" s="154"/>
    </row>
    <row r="403" spans="6:10" ht="14">
      <c r="F403" s="153" t="s">
        <v>68</v>
      </c>
      <c r="G403" s="103" t="s">
        <v>442</v>
      </c>
      <c r="H403" s="154"/>
      <c r="I403" s="155"/>
      <c r="J403" s="154"/>
    </row>
    <row r="404" spans="6:10" ht="14">
      <c r="F404" s="153" t="s">
        <v>68</v>
      </c>
      <c r="G404" s="103" t="s">
        <v>514</v>
      </c>
      <c r="H404" s="154"/>
      <c r="I404" s="155"/>
      <c r="J404" s="154"/>
    </row>
    <row r="405" spans="6:10" ht="14">
      <c r="F405" s="153" t="s">
        <v>68</v>
      </c>
      <c r="G405" s="103" t="s">
        <v>443</v>
      </c>
      <c r="H405" s="154"/>
      <c r="I405" s="155"/>
      <c r="J405" s="154"/>
    </row>
    <row r="406" spans="6:10" ht="14">
      <c r="F406" s="153" t="s">
        <v>68</v>
      </c>
      <c r="G406" s="103" t="s">
        <v>515</v>
      </c>
      <c r="H406" s="154"/>
      <c r="I406" s="155"/>
      <c r="J406" s="154"/>
    </row>
    <row r="407" spans="6:10" ht="14">
      <c r="F407" s="153" t="s">
        <v>68</v>
      </c>
      <c r="G407" s="103" t="s">
        <v>516</v>
      </c>
      <c r="H407" s="154"/>
      <c r="I407" s="155"/>
      <c r="J407" s="154"/>
    </row>
    <row r="408" spans="6:10">
      <c r="F408" s="153" t="s">
        <v>68</v>
      </c>
      <c r="G408" s="110"/>
      <c r="H408" s="154"/>
      <c r="I408" s="155"/>
      <c r="J408" s="154"/>
    </row>
    <row r="409" spans="6:10" ht="14">
      <c r="F409" s="153" t="s">
        <v>68</v>
      </c>
      <c r="G409" s="139" t="s">
        <v>517</v>
      </c>
      <c r="H409" s="154"/>
      <c r="I409" s="155"/>
      <c r="J409" s="154"/>
    </row>
    <row r="410" spans="6:10" ht="14">
      <c r="F410" s="153" t="s">
        <v>68</v>
      </c>
      <c r="G410" s="139" t="s">
        <v>79</v>
      </c>
      <c r="H410" s="154"/>
      <c r="I410" s="155"/>
      <c r="J410" s="154"/>
    </row>
    <row r="411" spans="6:10" ht="14">
      <c r="F411" s="153" t="s">
        <v>68</v>
      </c>
      <c r="G411" s="137" t="s">
        <v>775</v>
      </c>
      <c r="H411" s="154"/>
      <c r="I411" s="155"/>
      <c r="J411" s="154"/>
    </row>
    <row r="412" spans="6:10">
      <c r="F412" s="153" t="s">
        <v>68</v>
      </c>
      <c r="G412" s="125"/>
      <c r="H412" s="154"/>
      <c r="I412" s="155"/>
      <c r="J412" s="154"/>
    </row>
    <row r="413" spans="6:10" ht="14">
      <c r="F413" s="153" t="s">
        <v>68</v>
      </c>
      <c r="G413" s="139" t="s">
        <v>518</v>
      </c>
      <c r="H413" s="154"/>
      <c r="I413" s="155"/>
      <c r="J413" s="154"/>
    </row>
    <row r="414" spans="6:10" ht="14">
      <c r="F414" s="153" t="s">
        <v>68</v>
      </c>
      <c r="G414" s="139" t="s">
        <v>519</v>
      </c>
      <c r="H414" s="154"/>
      <c r="I414" s="155"/>
      <c r="J414" s="154"/>
    </row>
    <row r="415" spans="6:10" ht="14">
      <c r="F415" s="153" t="s">
        <v>68</v>
      </c>
      <c r="G415" s="139" t="s">
        <v>520</v>
      </c>
      <c r="H415" s="154"/>
      <c r="I415" s="155"/>
      <c r="J415" s="154"/>
    </row>
    <row r="416" spans="6:10">
      <c r="F416" s="153" t="s">
        <v>68</v>
      </c>
      <c r="G416" s="107"/>
      <c r="H416" s="154"/>
      <c r="I416" s="155"/>
      <c r="J416" s="154"/>
    </row>
    <row r="417" spans="6:10" ht="14">
      <c r="F417" s="153" t="s">
        <v>68</v>
      </c>
      <c r="G417" s="139" t="s">
        <v>521</v>
      </c>
      <c r="H417" s="154"/>
      <c r="I417" s="155"/>
      <c r="J417" s="154"/>
    </row>
    <row r="418" spans="6:10" ht="14">
      <c r="F418" s="153" t="s">
        <v>68</v>
      </c>
      <c r="G418" s="139" t="s">
        <v>74</v>
      </c>
      <c r="H418" s="154"/>
      <c r="I418" s="155"/>
      <c r="J418" s="154"/>
    </row>
    <row r="419" spans="6:10" ht="14">
      <c r="F419" s="153" t="s">
        <v>68</v>
      </c>
      <c r="G419" s="139" t="s">
        <v>73</v>
      </c>
      <c r="H419" s="154"/>
      <c r="I419" s="155"/>
      <c r="J419" s="154"/>
    </row>
    <row r="420" spans="6:10" ht="14">
      <c r="F420" s="153" t="s">
        <v>68</v>
      </c>
      <c r="G420" s="139" t="s">
        <v>77</v>
      </c>
      <c r="H420" s="154"/>
      <c r="I420" s="155"/>
      <c r="J420" s="154"/>
    </row>
    <row r="421" spans="6:10" ht="14">
      <c r="F421" s="153" t="s">
        <v>68</v>
      </c>
      <c r="G421" s="139" t="s">
        <v>78</v>
      </c>
      <c r="H421" s="154"/>
      <c r="I421" s="155"/>
      <c r="J421" s="154"/>
    </row>
    <row r="422" spans="6:10" ht="14">
      <c r="F422" s="153" t="s">
        <v>68</v>
      </c>
      <c r="G422" s="139" t="s">
        <v>126</v>
      </c>
      <c r="H422" s="154"/>
      <c r="I422" s="155"/>
      <c r="J422" s="154"/>
    </row>
    <row r="423" spans="6:10" ht="14">
      <c r="F423" s="153" t="s">
        <v>68</v>
      </c>
      <c r="G423" s="146" t="s">
        <v>522</v>
      </c>
      <c r="H423" s="154"/>
      <c r="I423" s="155"/>
      <c r="J423" s="154"/>
    </row>
    <row r="424" spans="6:10" ht="14">
      <c r="F424" s="153" t="s">
        <v>68</v>
      </c>
      <c r="G424" s="144" t="s">
        <v>125</v>
      </c>
      <c r="H424" s="154"/>
      <c r="I424" s="155"/>
      <c r="J424" s="154"/>
    </row>
    <row r="425" spans="6:10" ht="14">
      <c r="F425" s="153" t="s">
        <v>68</v>
      </c>
      <c r="G425" s="146" t="s">
        <v>523</v>
      </c>
      <c r="H425" s="154"/>
      <c r="I425" s="155"/>
      <c r="J425" s="154"/>
    </row>
    <row r="426" spans="6:10" ht="14">
      <c r="F426" s="153" t="s">
        <v>68</v>
      </c>
      <c r="G426" s="146" t="s">
        <v>524</v>
      </c>
      <c r="H426" s="154"/>
      <c r="I426" s="155"/>
      <c r="J426" s="154"/>
    </row>
    <row r="427" spans="6:10" ht="14">
      <c r="F427" s="153" t="s">
        <v>68</v>
      </c>
      <c r="G427" s="146" t="s">
        <v>525</v>
      </c>
      <c r="H427" s="154"/>
      <c r="I427" s="155"/>
      <c r="J427" s="154"/>
    </row>
    <row r="428" spans="6:10" ht="14">
      <c r="F428" s="153" t="s">
        <v>68</v>
      </c>
      <c r="G428" s="146" t="s">
        <v>526</v>
      </c>
      <c r="H428" s="154"/>
      <c r="I428" s="155"/>
      <c r="J428" s="154"/>
    </row>
    <row r="429" spans="6:10" ht="14">
      <c r="F429" s="153" t="s">
        <v>68</v>
      </c>
      <c r="G429" s="146" t="s">
        <v>527</v>
      </c>
      <c r="H429" s="154"/>
      <c r="I429" s="155"/>
      <c r="J429" s="154"/>
    </row>
    <row r="430" spans="6:10" ht="14">
      <c r="F430" s="153" t="s">
        <v>68</v>
      </c>
      <c r="G430" s="137" t="s">
        <v>528</v>
      </c>
      <c r="H430" s="154"/>
      <c r="I430" s="155"/>
      <c r="J430" s="154"/>
    </row>
    <row r="431" spans="6:10">
      <c r="F431" s="153" t="s">
        <v>68</v>
      </c>
      <c r="G431" s="110"/>
      <c r="H431" s="154"/>
      <c r="I431" s="155"/>
      <c r="J431" s="154"/>
    </row>
    <row r="432" spans="6:10" ht="14">
      <c r="F432" s="153" t="s">
        <v>68</v>
      </c>
      <c r="G432" s="137" t="s">
        <v>529</v>
      </c>
      <c r="H432" s="154"/>
      <c r="I432" s="155"/>
      <c r="J432" s="154"/>
    </row>
    <row r="433" spans="6:10" ht="14">
      <c r="F433" s="153" t="s">
        <v>68</v>
      </c>
      <c r="G433" s="137" t="s">
        <v>530</v>
      </c>
      <c r="H433" s="154"/>
      <c r="I433" s="155"/>
      <c r="J433" s="154"/>
    </row>
    <row r="434" spans="6:10" ht="14">
      <c r="F434" s="153" t="s">
        <v>68</v>
      </c>
      <c r="G434" s="137" t="s">
        <v>531</v>
      </c>
      <c r="H434" s="154"/>
      <c r="I434" s="155"/>
      <c r="J434" s="154"/>
    </row>
    <row r="435" spans="6:10" ht="14">
      <c r="F435" s="153" t="s">
        <v>68</v>
      </c>
      <c r="G435" s="137" t="s">
        <v>532</v>
      </c>
      <c r="H435" s="154"/>
      <c r="I435" s="155"/>
      <c r="J435" s="154"/>
    </row>
    <row r="436" spans="6:10" ht="14">
      <c r="F436" s="153" t="s">
        <v>68</v>
      </c>
      <c r="G436" s="137" t="s">
        <v>409</v>
      </c>
      <c r="H436" s="154"/>
      <c r="I436" s="155"/>
      <c r="J436" s="154"/>
    </row>
    <row r="437" spans="6:10" ht="14">
      <c r="F437" s="153" t="s">
        <v>68</v>
      </c>
      <c r="G437" s="137" t="s">
        <v>410</v>
      </c>
      <c r="H437" s="154"/>
      <c r="I437" s="155"/>
      <c r="J437" s="154"/>
    </row>
    <row r="438" spans="6:10" ht="14">
      <c r="F438" s="153" t="s">
        <v>68</v>
      </c>
      <c r="G438" s="137" t="s">
        <v>411</v>
      </c>
      <c r="H438" s="154"/>
      <c r="I438" s="155"/>
      <c r="J438" s="154"/>
    </row>
    <row r="439" spans="6:10" ht="14">
      <c r="F439" s="153" t="s">
        <v>68</v>
      </c>
      <c r="G439" s="137" t="s">
        <v>412</v>
      </c>
      <c r="H439" s="154"/>
      <c r="I439" s="155"/>
      <c r="J439" s="154"/>
    </row>
    <row r="440" spans="6:10" ht="14">
      <c r="F440" s="153" t="s">
        <v>68</v>
      </c>
      <c r="G440" s="137" t="s">
        <v>413</v>
      </c>
      <c r="H440" s="154"/>
      <c r="I440" s="155"/>
      <c r="J440" s="154"/>
    </row>
    <row r="441" spans="6:10" ht="14">
      <c r="F441" s="153" t="s">
        <v>68</v>
      </c>
      <c r="G441" s="137" t="s">
        <v>414</v>
      </c>
      <c r="H441" s="154"/>
      <c r="I441" s="155"/>
      <c r="J441" s="154"/>
    </row>
    <row r="442" spans="6:10" ht="14">
      <c r="F442" s="153" t="s">
        <v>68</v>
      </c>
      <c r="G442" s="137" t="s">
        <v>338</v>
      </c>
      <c r="H442" s="154"/>
      <c r="I442" s="155"/>
      <c r="J442" s="154"/>
    </row>
    <row r="443" spans="6:10" ht="14">
      <c r="F443" s="153" t="s">
        <v>68</v>
      </c>
      <c r="G443" s="137" t="s">
        <v>415</v>
      </c>
      <c r="H443" s="154"/>
      <c r="I443" s="155"/>
      <c r="J443" s="154"/>
    </row>
    <row r="444" spans="6:10">
      <c r="F444" s="153" t="s">
        <v>68</v>
      </c>
      <c r="G444" s="98"/>
      <c r="H444" s="154"/>
      <c r="I444" s="155"/>
      <c r="J444" s="154"/>
    </row>
    <row r="445" spans="6:10" ht="14">
      <c r="F445" s="153" t="s">
        <v>68</v>
      </c>
      <c r="G445" s="103" t="s">
        <v>416</v>
      </c>
      <c r="H445" s="154"/>
      <c r="I445" s="155"/>
      <c r="J445" s="154"/>
    </row>
    <row r="446" spans="6:10" ht="14">
      <c r="F446" s="153" t="s">
        <v>68</v>
      </c>
      <c r="G446" s="103" t="s">
        <v>417</v>
      </c>
      <c r="H446" s="154"/>
      <c r="I446" s="155"/>
      <c r="J446" s="154"/>
    </row>
    <row r="447" spans="6:10" ht="14">
      <c r="F447" s="153" t="s">
        <v>68</v>
      </c>
      <c r="G447" s="103" t="s">
        <v>418</v>
      </c>
      <c r="H447" s="154"/>
      <c r="I447" s="155"/>
      <c r="J447" s="154"/>
    </row>
    <row r="448" spans="6:10" ht="14">
      <c r="F448" s="153" t="s">
        <v>68</v>
      </c>
      <c r="G448" s="103" t="s">
        <v>419</v>
      </c>
      <c r="H448" s="154"/>
      <c r="I448" s="155"/>
      <c r="J448" s="154"/>
    </row>
    <row r="449" spans="6:10" ht="14">
      <c r="F449" s="153" t="s">
        <v>68</v>
      </c>
      <c r="G449" s="103" t="s">
        <v>420</v>
      </c>
      <c r="H449" s="154"/>
      <c r="I449" s="155"/>
      <c r="J449" s="154"/>
    </row>
    <row r="450" spans="6:10" ht="14">
      <c r="F450" s="153" t="s">
        <v>68</v>
      </c>
      <c r="G450" s="103" t="s">
        <v>421</v>
      </c>
      <c r="H450" s="154"/>
      <c r="I450" s="155"/>
      <c r="J450" s="154"/>
    </row>
    <row r="451" spans="6:10" ht="14">
      <c r="F451" s="153" t="s">
        <v>68</v>
      </c>
      <c r="G451" s="103" t="s">
        <v>422</v>
      </c>
      <c r="H451" s="154"/>
      <c r="I451" s="155"/>
      <c r="J451" s="154"/>
    </row>
    <row r="452" spans="6:10" ht="14">
      <c r="F452" s="153" t="s">
        <v>68</v>
      </c>
      <c r="G452" s="103" t="s">
        <v>545</v>
      </c>
      <c r="H452" s="154"/>
      <c r="I452" s="155"/>
      <c r="J452" s="154"/>
    </row>
    <row r="453" spans="6:10" ht="14">
      <c r="F453" s="153" t="s">
        <v>68</v>
      </c>
      <c r="G453" s="137" t="s">
        <v>342</v>
      </c>
      <c r="H453" s="154"/>
      <c r="I453" s="155"/>
      <c r="J453" s="154"/>
    </row>
    <row r="454" spans="6:10" ht="14">
      <c r="F454" s="153" t="s">
        <v>68</v>
      </c>
      <c r="G454" s="137" t="s">
        <v>343</v>
      </c>
      <c r="H454" s="154"/>
      <c r="I454" s="155"/>
      <c r="J454" s="154"/>
    </row>
    <row r="455" spans="6:10" ht="14">
      <c r="F455" s="153" t="s">
        <v>68</v>
      </c>
      <c r="G455" s="137" t="s">
        <v>546</v>
      </c>
      <c r="H455" s="154"/>
      <c r="I455" s="155"/>
      <c r="J455" s="154"/>
    </row>
    <row r="456" spans="6:10">
      <c r="F456" s="153" t="s">
        <v>68</v>
      </c>
      <c r="G456" s="116"/>
      <c r="H456" s="154"/>
      <c r="I456" s="155"/>
      <c r="J456" s="154"/>
    </row>
    <row r="457" spans="6:10" ht="14">
      <c r="F457" s="153" t="s">
        <v>68</v>
      </c>
      <c r="G457" s="137" t="s">
        <v>547</v>
      </c>
      <c r="H457" s="154"/>
      <c r="I457" s="155"/>
      <c r="J457" s="154"/>
    </row>
    <row r="458" spans="6:10" ht="14">
      <c r="F458" s="153" t="s">
        <v>68</v>
      </c>
      <c r="G458" s="137" t="s">
        <v>548</v>
      </c>
      <c r="H458" s="154"/>
      <c r="I458" s="155"/>
      <c r="J458" s="154"/>
    </row>
    <row r="459" spans="6:10" ht="14">
      <c r="F459" s="153" t="s">
        <v>68</v>
      </c>
      <c r="G459" s="137" t="s">
        <v>549</v>
      </c>
      <c r="H459" s="154"/>
      <c r="I459" s="155"/>
      <c r="J459" s="154"/>
    </row>
    <row r="460" spans="6:10" ht="14">
      <c r="F460" s="153" t="s">
        <v>68</v>
      </c>
      <c r="G460" s="137" t="s">
        <v>550</v>
      </c>
      <c r="H460" s="154"/>
      <c r="I460" s="155"/>
      <c r="J460" s="154"/>
    </row>
    <row r="461" spans="6:10">
      <c r="F461" s="153" t="s">
        <v>68</v>
      </c>
      <c r="G461" s="95"/>
      <c r="H461" s="154"/>
      <c r="I461" s="155"/>
      <c r="J461" s="154"/>
    </row>
    <row r="462" spans="6:10">
      <c r="F462" s="153" t="s">
        <v>68</v>
      </c>
      <c r="G462" s="126" t="s">
        <v>377</v>
      </c>
      <c r="H462" s="154"/>
      <c r="I462" s="155"/>
      <c r="J462" s="154"/>
    </row>
    <row r="463" spans="6:10">
      <c r="F463" s="153" t="s">
        <v>68</v>
      </c>
      <c r="G463" s="126" t="s">
        <v>378</v>
      </c>
      <c r="H463" s="154"/>
      <c r="I463" s="155"/>
      <c r="J463" s="154"/>
    </row>
    <row r="464" spans="6:10">
      <c r="F464" s="153" t="s">
        <v>68</v>
      </c>
      <c r="G464" s="126" t="s">
        <v>376</v>
      </c>
      <c r="H464" s="154"/>
      <c r="I464" s="155"/>
      <c r="J464" s="154"/>
    </row>
    <row r="465" spans="6:10">
      <c r="F465" s="153" t="s">
        <v>68</v>
      </c>
      <c r="G465" s="126" t="s">
        <v>375</v>
      </c>
      <c r="H465" s="154"/>
      <c r="I465" s="155"/>
      <c r="J465" s="154"/>
    </row>
    <row r="466" spans="6:10">
      <c r="F466" s="153" t="s">
        <v>68</v>
      </c>
      <c r="G466" s="126" t="s">
        <v>379</v>
      </c>
      <c r="H466" s="154"/>
      <c r="I466" s="155"/>
      <c r="J466" s="154"/>
    </row>
    <row r="467" spans="6:10">
      <c r="F467" s="153" t="s">
        <v>68</v>
      </c>
      <c r="G467" s="126" t="s">
        <v>380</v>
      </c>
      <c r="H467" s="154"/>
      <c r="I467" s="155"/>
      <c r="J467" s="154"/>
    </row>
    <row r="468" spans="6:10">
      <c r="F468" s="153" t="s">
        <v>68</v>
      </c>
      <c r="G468" s="126" t="s">
        <v>381</v>
      </c>
      <c r="H468" s="154"/>
      <c r="I468" s="155"/>
      <c r="J468" s="154"/>
    </row>
    <row r="469" spans="6:10">
      <c r="F469" s="153" t="s">
        <v>68</v>
      </c>
      <c r="G469" s="126" t="s">
        <v>382</v>
      </c>
      <c r="H469" s="154"/>
      <c r="I469" s="155"/>
      <c r="J469" s="154"/>
    </row>
    <row r="470" spans="6:10">
      <c r="F470" s="156"/>
      <c r="G470" s="165"/>
      <c r="H470" s="154"/>
      <c r="I470" s="155"/>
      <c r="J470" s="154"/>
    </row>
    <row r="471" spans="6:10" ht="14">
      <c r="F471" s="153" t="s">
        <v>69</v>
      </c>
      <c r="G471" s="103" t="s">
        <v>551</v>
      </c>
      <c r="H471" s="154"/>
      <c r="I471" s="155"/>
      <c r="J471" s="154"/>
    </row>
    <row r="472" spans="6:10" ht="14">
      <c r="F472" s="153" t="s">
        <v>69</v>
      </c>
      <c r="G472" s="103" t="s">
        <v>552</v>
      </c>
      <c r="H472" s="154"/>
      <c r="I472" s="155"/>
      <c r="J472" s="154"/>
    </row>
    <row r="473" spans="6:10" ht="14">
      <c r="F473" s="153" t="s">
        <v>69</v>
      </c>
      <c r="G473" s="103" t="s">
        <v>553</v>
      </c>
      <c r="H473" s="154"/>
      <c r="I473" s="155"/>
      <c r="J473" s="154"/>
    </row>
    <row r="474" spans="6:10" ht="14">
      <c r="F474" s="153" t="s">
        <v>69</v>
      </c>
      <c r="G474" s="103" t="s">
        <v>554</v>
      </c>
      <c r="H474" s="154"/>
      <c r="I474" s="155"/>
      <c r="J474" s="154"/>
    </row>
    <row r="475" spans="6:10" ht="14">
      <c r="F475" s="153" t="s">
        <v>69</v>
      </c>
      <c r="G475" s="103" t="s">
        <v>555</v>
      </c>
      <c r="H475" s="154"/>
      <c r="I475" s="155"/>
      <c r="J475" s="154"/>
    </row>
    <row r="476" spans="6:10" ht="14">
      <c r="F476" s="153" t="s">
        <v>69</v>
      </c>
      <c r="G476" s="104" t="s">
        <v>57</v>
      </c>
      <c r="H476" s="154"/>
      <c r="I476" s="155"/>
      <c r="J476" s="154"/>
    </row>
    <row r="477" spans="6:10" ht="14">
      <c r="F477" s="153" t="s">
        <v>69</v>
      </c>
      <c r="G477" s="104" t="s">
        <v>58</v>
      </c>
      <c r="H477" s="154"/>
      <c r="I477" s="155"/>
      <c r="J477" s="154"/>
    </row>
    <row r="478" spans="6:10" ht="14">
      <c r="F478" s="153" t="s">
        <v>69</v>
      </c>
      <c r="G478" s="104" t="s">
        <v>130</v>
      </c>
      <c r="H478" s="154"/>
      <c r="I478" s="155"/>
      <c r="J478" s="154"/>
    </row>
    <row r="479" spans="6:10" ht="14">
      <c r="F479" s="153" t="s">
        <v>69</v>
      </c>
      <c r="G479" s="104" t="s">
        <v>556</v>
      </c>
      <c r="H479" s="154"/>
      <c r="I479" s="155"/>
      <c r="J479" s="154"/>
    </row>
    <row r="480" spans="6:10" ht="14">
      <c r="F480" s="153" t="s">
        <v>69</v>
      </c>
      <c r="G480" s="166" t="s">
        <v>393</v>
      </c>
      <c r="H480" s="154"/>
      <c r="I480" s="155"/>
      <c r="J480" s="154"/>
    </row>
    <row r="481" spans="6:10" ht="14">
      <c r="F481" s="153" t="s">
        <v>69</v>
      </c>
      <c r="G481" s="166" t="s">
        <v>557</v>
      </c>
      <c r="H481" s="154"/>
      <c r="I481" s="155"/>
      <c r="J481" s="154"/>
    </row>
    <row r="482" spans="6:10" ht="14">
      <c r="F482" s="153" t="s">
        <v>69</v>
      </c>
      <c r="G482" s="166" t="s">
        <v>394</v>
      </c>
      <c r="H482" s="154"/>
      <c r="I482" s="155"/>
      <c r="J482" s="154"/>
    </row>
    <row r="483" spans="6:10" ht="14">
      <c r="F483" s="153" t="s">
        <v>69</v>
      </c>
      <c r="G483" s="166" t="s">
        <v>395</v>
      </c>
      <c r="H483" s="154"/>
      <c r="I483" s="155"/>
      <c r="J483" s="154"/>
    </row>
    <row r="484" spans="6:10" ht="14">
      <c r="F484" s="153" t="s">
        <v>69</v>
      </c>
      <c r="G484" s="166" t="s">
        <v>396</v>
      </c>
      <c r="H484" s="154"/>
      <c r="I484" s="155"/>
      <c r="J484" s="154"/>
    </row>
    <row r="485" spans="6:10">
      <c r="F485" s="153" t="s">
        <v>69</v>
      </c>
      <c r="G485" s="111"/>
      <c r="H485" s="154"/>
      <c r="I485" s="155"/>
      <c r="J485" s="154"/>
    </row>
    <row r="486" spans="6:10" ht="14">
      <c r="F486" s="153" t="s">
        <v>69</v>
      </c>
      <c r="G486" s="104" t="s">
        <v>131</v>
      </c>
      <c r="H486" s="154"/>
      <c r="I486" s="155"/>
      <c r="J486" s="154"/>
    </row>
    <row r="487" spans="6:10" ht="14">
      <c r="F487" s="153" t="s">
        <v>69</v>
      </c>
      <c r="G487" s="104" t="s">
        <v>133</v>
      </c>
      <c r="H487" s="154"/>
      <c r="I487" s="155"/>
      <c r="J487" s="154"/>
    </row>
    <row r="488" spans="6:10" ht="14">
      <c r="F488" s="153" t="s">
        <v>69</v>
      </c>
      <c r="G488" s="121" t="s">
        <v>429</v>
      </c>
      <c r="H488" s="154"/>
      <c r="I488" s="155"/>
      <c r="J488" s="154"/>
    </row>
    <row r="489" spans="6:10" ht="14">
      <c r="F489" s="153" t="s">
        <v>69</v>
      </c>
      <c r="G489" s="104" t="s">
        <v>558</v>
      </c>
      <c r="H489" s="154"/>
      <c r="I489" s="155"/>
      <c r="J489" s="154"/>
    </row>
    <row r="490" spans="6:10">
      <c r="F490" s="153" t="s">
        <v>69</v>
      </c>
      <c r="G490" s="111"/>
      <c r="H490" s="154"/>
      <c r="I490" s="155"/>
      <c r="J490" s="154"/>
    </row>
    <row r="491" spans="6:10" ht="14">
      <c r="F491" s="153" t="s">
        <v>69</v>
      </c>
      <c r="G491" s="104" t="s">
        <v>559</v>
      </c>
      <c r="H491" s="154"/>
      <c r="I491" s="155"/>
      <c r="J491" s="154"/>
    </row>
    <row r="492" spans="6:10" ht="14">
      <c r="F492" s="153" t="s">
        <v>69</v>
      </c>
      <c r="G492" s="104" t="s">
        <v>560</v>
      </c>
      <c r="H492" s="154"/>
      <c r="I492" s="155"/>
      <c r="J492" s="154"/>
    </row>
    <row r="493" spans="6:10" ht="14">
      <c r="F493" s="153" t="s">
        <v>69</v>
      </c>
      <c r="G493" s="104" t="s">
        <v>561</v>
      </c>
      <c r="H493" s="154"/>
      <c r="I493" s="155"/>
      <c r="J493" s="154"/>
    </row>
    <row r="494" spans="6:10" ht="14">
      <c r="F494" s="153" t="s">
        <v>69</v>
      </c>
      <c r="G494" s="104" t="s">
        <v>562</v>
      </c>
      <c r="H494" s="154"/>
      <c r="I494" s="155"/>
      <c r="J494" s="154"/>
    </row>
    <row r="495" spans="6:10">
      <c r="F495" s="153" t="s">
        <v>69</v>
      </c>
      <c r="G495" s="107"/>
      <c r="H495" s="154"/>
      <c r="I495" s="155"/>
      <c r="J495" s="154"/>
    </row>
    <row r="496" spans="6:10" ht="14">
      <c r="F496" s="153" t="s">
        <v>69</v>
      </c>
      <c r="G496" s="104" t="s">
        <v>132</v>
      </c>
      <c r="H496" s="154"/>
      <c r="I496" s="155"/>
      <c r="J496" s="154"/>
    </row>
    <row r="497" spans="6:10" ht="14">
      <c r="F497" s="153" t="s">
        <v>69</v>
      </c>
      <c r="G497" s="104" t="s">
        <v>566</v>
      </c>
      <c r="H497" s="154"/>
      <c r="I497" s="155"/>
      <c r="J497" s="154"/>
    </row>
    <row r="498" spans="6:10" ht="14">
      <c r="F498" s="153" t="s">
        <v>69</v>
      </c>
      <c r="G498" s="104" t="s">
        <v>563</v>
      </c>
      <c r="H498" s="154"/>
      <c r="I498" s="155"/>
      <c r="J498" s="154"/>
    </row>
    <row r="499" spans="6:10" ht="14">
      <c r="F499" s="153" t="s">
        <v>69</v>
      </c>
      <c r="G499" s="166" t="s">
        <v>564</v>
      </c>
      <c r="H499" s="154"/>
      <c r="I499" s="155"/>
      <c r="J499" s="154"/>
    </row>
    <row r="500" spans="6:10" ht="14">
      <c r="F500" s="153" t="s">
        <v>69</v>
      </c>
      <c r="G500" s="166" t="s">
        <v>565</v>
      </c>
      <c r="H500" s="154"/>
      <c r="I500" s="155"/>
      <c r="J500" s="154"/>
    </row>
    <row r="501" spans="6:10" ht="14">
      <c r="F501" s="153" t="s">
        <v>69</v>
      </c>
      <c r="G501" s="166" t="s">
        <v>492</v>
      </c>
      <c r="H501" s="154"/>
      <c r="I501" s="155"/>
      <c r="J501" s="154"/>
    </row>
    <row r="502" spans="6:10" ht="14">
      <c r="F502" s="153" t="s">
        <v>69</v>
      </c>
      <c r="G502" s="103" t="s">
        <v>567</v>
      </c>
      <c r="H502" s="154"/>
      <c r="I502" s="155"/>
      <c r="J502" s="154"/>
    </row>
    <row r="503" spans="6:10" ht="14">
      <c r="F503" s="153" t="s">
        <v>69</v>
      </c>
      <c r="G503" s="103" t="s">
        <v>568</v>
      </c>
      <c r="H503" s="154"/>
      <c r="I503" s="155"/>
      <c r="J503" s="154"/>
    </row>
    <row r="504" spans="6:10">
      <c r="F504" s="153" t="s">
        <v>69</v>
      </c>
      <c r="G504" s="107"/>
      <c r="H504" s="154"/>
      <c r="I504" s="155"/>
      <c r="J504" s="154"/>
    </row>
    <row r="505" spans="6:10" ht="14">
      <c r="F505" s="153" t="s">
        <v>69</v>
      </c>
      <c r="G505" s="104" t="s">
        <v>569</v>
      </c>
      <c r="H505" s="154"/>
      <c r="I505" s="155"/>
      <c r="J505" s="154"/>
    </row>
    <row r="506" spans="6:10" ht="14">
      <c r="F506" s="153" t="s">
        <v>69</v>
      </c>
      <c r="G506" s="166" t="s">
        <v>494</v>
      </c>
      <c r="H506" s="154"/>
      <c r="I506" s="155"/>
      <c r="J506" s="154"/>
    </row>
    <row r="507" spans="6:10" ht="14">
      <c r="F507" s="153" t="s">
        <v>69</v>
      </c>
      <c r="G507" s="103" t="s">
        <v>570</v>
      </c>
      <c r="H507" s="154"/>
      <c r="I507" s="155"/>
      <c r="J507" s="154"/>
    </row>
    <row r="508" spans="6:10">
      <c r="F508" s="153" t="s">
        <v>69</v>
      </c>
      <c r="G508" s="105"/>
      <c r="H508" s="154"/>
      <c r="I508" s="155"/>
      <c r="J508" s="154"/>
    </row>
    <row r="509" spans="6:10" ht="14">
      <c r="F509" s="153" t="s">
        <v>69</v>
      </c>
      <c r="G509" s="104" t="s">
        <v>571</v>
      </c>
      <c r="H509" s="154"/>
      <c r="I509" s="155"/>
      <c r="J509" s="154"/>
    </row>
    <row r="510" spans="6:10" ht="14">
      <c r="F510" s="153" t="s">
        <v>69</v>
      </c>
      <c r="G510" s="103" t="s">
        <v>572</v>
      </c>
      <c r="H510" s="154"/>
      <c r="I510" s="155"/>
      <c r="J510" s="154"/>
    </row>
    <row r="511" spans="6:10" ht="14">
      <c r="F511" s="153" t="s">
        <v>69</v>
      </c>
      <c r="G511" s="103" t="s">
        <v>573</v>
      </c>
      <c r="H511" s="154"/>
      <c r="I511" s="155"/>
      <c r="J511" s="154"/>
    </row>
    <row r="512" spans="6:10" ht="14">
      <c r="F512" s="153" t="s">
        <v>69</v>
      </c>
      <c r="G512" s="166" t="s">
        <v>574</v>
      </c>
      <c r="H512" s="154"/>
      <c r="I512" s="155"/>
      <c r="J512" s="154"/>
    </row>
    <row r="513" spans="6:10" ht="14">
      <c r="F513" s="153" t="s">
        <v>69</v>
      </c>
      <c r="G513" s="166" t="s">
        <v>575</v>
      </c>
      <c r="H513" s="154"/>
      <c r="I513" s="155"/>
      <c r="J513" s="154"/>
    </row>
    <row r="514" spans="6:10" ht="14">
      <c r="F514" s="153" t="s">
        <v>69</v>
      </c>
      <c r="G514" s="104" t="s">
        <v>576</v>
      </c>
      <c r="H514" s="154"/>
      <c r="I514" s="155"/>
      <c r="J514" s="154"/>
    </row>
    <row r="515" spans="6:10" ht="14">
      <c r="F515" s="153" t="s">
        <v>69</v>
      </c>
      <c r="G515" s="104" t="s">
        <v>577</v>
      </c>
      <c r="H515" s="154"/>
      <c r="I515" s="155"/>
      <c r="J515" s="154"/>
    </row>
    <row r="516" spans="6:10" ht="14">
      <c r="F516" s="153" t="s">
        <v>69</v>
      </c>
      <c r="G516" s="166" t="s">
        <v>578</v>
      </c>
      <c r="H516" s="154"/>
      <c r="I516" s="155"/>
      <c r="J516" s="154"/>
    </row>
    <row r="517" spans="6:10">
      <c r="F517" s="153" t="s">
        <v>69</v>
      </c>
      <c r="G517" s="111"/>
      <c r="H517" s="154"/>
      <c r="I517" s="155"/>
      <c r="J517" s="154"/>
    </row>
    <row r="518" spans="6:10" ht="14">
      <c r="F518" s="153" t="s">
        <v>69</v>
      </c>
      <c r="G518" s="166" t="s">
        <v>579</v>
      </c>
      <c r="H518" s="154"/>
      <c r="I518" s="155"/>
      <c r="J518" s="154"/>
    </row>
    <row r="519" spans="6:10" ht="14">
      <c r="F519" s="153" t="s">
        <v>69</v>
      </c>
      <c r="G519" s="104" t="s">
        <v>580</v>
      </c>
      <c r="H519" s="154"/>
      <c r="I519" s="155"/>
      <c r="J519" s="154"/>
    </row>
    <row r="520" spans="6:10">
      <c r="F520" s="153" t="s">
        <v>69</v>
      </c>
      <c r="G520" s="107"/>
      <c r="H520" s="154"/>
      <c r="I520" s="155"/>
      <c r="J520" s="154"/>
    </row>
    <row r="521" spans="6:10" ht="14">
      <c r="F521" s="153" t="s">
        <v>69</v>
      </c>
      <c r="G521" s="104" t="s">
        <v>581</v>
      </c>
      <c r="H521" s="154"/>
      <c r="I521" s="155"/>
      <c r="J521" s="154"/>
    </row>
    <row r="522" spans="6:10" ht="14">
      <c r="F522" s="153" t="s">
        <v>69</v>
      </c>
      <c r="G522" s="104" t="s">
        <v>63</v>
      </c>
      <c r="H522" s="154"/>
      <c r="I522" s="155"/>
      <c r="J522" s="154"/>
    </row>
    <row r="523" spans="6:10" ht="14">
      <c r="F523" s="153" t="s">
        <v>69</v>
      </c>
      <c r="G523" s="104" t="s">
        <v>62</v>
      </c>
      <c r="H523" s="154"/>
      <c r="I523" s="155"/>
      <c r="J523" s="154"/>
    </row>
    <row r="524" spans="6:10" ht="14">
      <c r="F524" s="153" t="s">
        <v>69</v>
      </c>
      <c r="G524" s="104" t="s">
        <v>508</v>
      </c>
      <c r="H524" s="154"/>
      <c r="I524" s="155"/>
      <c r="J524" s="154"/>
    </row>
    <row r="525" spans="6:10" ht="14">
      <c r="F525" s="153" t="s">
        <v>69</v>
      </c>
      <c r="G525" s="166" t="s">
        <v>510</v>
      </c>
      <c r="H525" s="154"/>
      <c r="I525" s="155"/>
      <c r="J525" s="154"/>
    </row>
    <row r="526" spans="6:10" ht="14">
      <c r="F526" s="153" t="s">
        <v>69</v>
      </c>
      <c r="G526" s="166" t="s">
        <v>511</v>
      </c>
      <c r="H526" s="154"/>
      <c r="I526" s="155"/>
      <c r="J526" s="154"/>
    </row>
    <row r="527" spans="6:10" ht="14">
      <c r="F527" s="153" t="s">
        <v>69</v>
      </c>
      <c r="G527" s="166" t="s">
        <v>582</v>
      </c>
      <c r="H527" s="154"/>
      <c r="I527" s="155"/>
      <c r="J527" s="154"/>
    </row>
    <row r="528" spans="6:10" ht="14">
      <c r="F528" s="153" t="s">
        <v>69</v>
      </c>
      <c r="G528" s="103" t="s">
        <v>583</v>
      </c>
      <c r="H528" s="154"/>
      <c r="I528" s="155"/>
      <c r="J528" s="154"/>
    </row>
    <row r="529" spans="6:10">
      <c r="F529" s="153" t="s">
        <v>69</v>
      </c>
      <c r="G529" s="105"/>
      <c r="H529" s="154"/>
      <c r="I529" s="155"/>
      <c r="J529" s="154"/>
    </row>
    <row r="530" spans="6:10" ht="14">
      <c r="F530" s="153" t="s">
        <v>69</v>
      </c>
      <c r="G530" s="104" t="s">
        <v>584</v>
      </c>
      <c r="H530" s="154"/>
      <c r="I530" s="155"/>
      <c r="J530" s="154"/>
    </row>
    <row r="531" spans="6:10" ht="14">
      <c r="F531" s="153" t="s">
        <v>69</v>
      </c>
      <c r="G531" s="104" t="s">
        <v>75</v>
      </c>
      <c r="H531" s="154"/>
      <c r="I531" s="155"/>
      <c r="J531" s="154"/>
    </row>
    <row r="532" spans="6:10" ht="14">
      <c r="F532" s="153" t="s">
        <v>69</v>
      </c>
      <c r="G532" s="104" t="s">
        <v>119</v>
      </c>
      <c r="H532" s="154"/>
      <c r="I532" s="155"/>
      <c r="J532" s="154"/>
    </row>
    <row r="533" spans="6:10" ht="14">
      <c r="F533" s="153" t="s">
        <v>69</v>
      </c>
      <c r="G533" s="104" t="s">
        <v>74</v>
      </c>
      <c r="H533" s="154"/>
      <c r="I533" s="155"/>
      <c r="J533" s="154"/>
    </row>
    <row r="534" spans="6:10" ht="14">
      <c r="F534" s="153" t="s">
        <v>69</v>
      </c>
      <c r="G534" s="166" t="s">
        <v>585</v>
      </c>
      <c r="H534" s="154"/>
      <c r="I534" s="155"/>
      <c r="J534" s="154"/>
    </row>
    <row r="535" spans="6:10" ht="14">
      <c r="F535" s="153" t="s">
        <v>69</v>
      </c>
      <c r="G535" s="166" t="s">
        <v>586</v>
      </c>
      <c r="H535" s="154"/>
      <c r="I535" s="155"/>
      <c r="J535" s="154"/>
    </row>
    <row r="536" spans="6:10" ht="14">
      <c r="F536" s="153" t="s">
        <v>69</v>
      </c>
      <c r="G536" s="166" t="s">
        <v>587</v>
      </c>
      <c r="H536" s="154"/>
      <c r="I536" s="155"/>
      <c r="J536" s="154"/>
    </row>
    <row r="537" spans="6:10">
      <c r="F537" s="153" t="s">
        <v>69</v>
      </c>
      <c r="G537" s="126" t="s">
        <v>718</v>
      </c>
      <c r="H537" s="154"/>
      <c r="I537" s="155"/>
      <c r="J537" s="154"/>
    </row>
    <row r="538" spans="6:10" ht="14">
      <c r="F538" s="153" t="s">
        <v>69</v>
      </c>
      <c r="G538" s="104" t="s">
        <v>588</v>
      </c>
      <c r="H538" s="154"/>
      <c r="I538" s="155"/>
      <c r="J538" s="154"/>
    </row>
    <row r="539" spans="6:10" ht="14">
      <c r="F539" s="153" t="s">
        <v>69</v>
      </c>
      <c r="G539" s="104" t="s">
        <v>589</v>
      </c>
      <c r="H539" s="154"/>
      <c r="I539" s="155"/>
      <c r="J539" s="154"/>
    </row>
    <row r="540" spans="6:10" ht="14">
      <c r="F540" s="153" t="s">
        <v>69</v>
      </c>
      <c r="G540" s="104" t="s">
        <v>590</v>
      </c>
      <c r="H540" s="154"/>
      <c r="I540" s="155"/>
      <c r="J540" s="154"/>
    </row>
    <row r="541" spans="6:10" ht="14">
      <c r="F541" s="153" t="s">
        <v>69</v>
      </c>
      <c r="G541" s="104" t="s">
        <v>591</v>
      </c>
      <c r="H541" s="154"/>
      <c r="I541" s="155"/>
      <c r="J541" s="154"/>
    </row>
    <row r="542" spans="6:10" ht="14">
      <c r="F542" s="153" t="s">
        <v>69</v>
      </c>
      <c r="G542" s="104" t="s">
        <v>472</v>
      </c>
      <c r="H542" s="154"/>
      <c r="I542" s="155"/>
      <c r="J542" s="154"/>
    </row>
    <row r="543" spans="6:10" ht="14">
      <c r="F543" s="153" t="s">
        <v>69</v>
      </c>
      <c r="G543" s="104" t="s">
        <v>473</v>
      </c>
      <c r="H543" s="154"/>
      <c r="I543" s="155"/>
      <c r="J543" s="154"/>
    </row>
    <row r="544" spans="6:10">
      <c r="F544" s="153" t="s">
        <v>69</v>
      </c>
      <c r="G544" s="116"/>
      <c r="H544" s="154"/>
      <c r="I544" s="155"/>
      <c r="J544" s="154"/>
    </row>
    <row r="545" spans="6:10" ht="14">
      <c r="F545" s="153" t="s">
        <v>69</v>
      </c>
      <c r="G545" s="103" t="s">
        <v>474</v>
      </c>
      <c r="H545" s="154"/>
      <c r="I545" s="155"/>
      <c r="J545" s="154"/>
    </row>
    <row r="546" spans="6:10" ht="14">
      <c r="F546" s="153" t="s">
        <v>69</v>
      </c>
      <c r="G546" s="103" t="s">
        <v>475</v>
      </c>
      <c r="H546" s="154"/>
      <c r="I546" s="155"/>
      <c r="J546" s="154"/>
    </row>
    <row r="547" spans="6:10">
      <c r="F547" s="153" t="s">
        <v>69</v>
      </c>
      <c r="G547" s="116"/>
      <c r="H547" s="154"/>
      <c r="I547" s="155"/>
      <c r="J547" s="154"/>
    </row>
    <row r="548" spans="6:10" ht="14">
      <c r="F548" s="153" t="s">
        <v>69</v>
      </c>
      <c r="G548" s="103" t="s">
        <v>476</v>
      </c>
      <c r="H548" s="154"/>
      <c r="I548" s="155"/>
      <c r="J548" s="154"/>
    </row>
    <row r="549" spans="6:10" ht="14">
      <c r="F549" s="153" t="s">
        <v>69</v>
      </c>
      <c r="G549" s="104" t="s">
        <v>477</v>
      </c>
      <c r="H549" s="154"/>
      <c r="I549" s="155"/>
      <c r="J549" s="154"/>
    </row>
    <row r="550" spans="6:10">
      <c r="F550" s="153" t="s">
        <v>69</v>
      </c>
      <c r="G550" s="116"/>
      <c r="H550" s="154"/>
      <c r="I550" s="155"/>
      <c r="J550" s="154"/>
    </row>
    <row r="551" spans="6:10" ht="14">
      <c r="F551" s="153" t="s">
        <v>69</v>
      </c>
      <c r="G551" s="104" t="s">
        <v>478</v>
      </c>
      <c r="H551" s="154"/>
      <c r="I551" s="155"/>
      <c r="J551" s="154"/>
    </row>
    <row r="552" spans="6:10">
      <c r="F552" s="153" t="s">
        <v>69</v>
      </c>
      <c r="G552" s="116"/>
      <c r="H552" s="154"/>
      <c r="I552" s="155"/>
      <c r="J552" s="154"/>
    </row>
    <row r="553" spans="6:10" ht="14">
      <c r="F553" s="153" t="s">
        <v>69</v>
      </c>
      <c r="G553" s="137" t="s">
        <v>548</v>
      </c>
      <c r="H553" s="154"/>
      <c r="I553" s="155"/>
      <c r="J553" s="154"/>
    </row>
    <row r="554" spans="6:10" ht="14">
      <c r="F554" s="153" t="s">
        <v>69</v>
      </c>
      <c r="G554" s="137" t="s">
        <v>550</v>
      </c>
      <c r="H554" s="154"/>
      <c r="I554" s="155"/>
      <c r="J554" s="154"/>
    </row>
    <row r="555" spans="6:10">
      <c r="F555" s="156"/>
      <c r="G555" s="165"/>
      <c r="H555" s="154"/>
      <c r="I555" s="155"/>
      <c r="J555" s="154"/>
    </row>
    <row r="556" spans="6:10" ht="14">
      <c r="F556" s="153" t="s">
        <v>70</v>
      </c>
      <c r="G556" s="104" t="s">
        <v>59</v>
      </c>
      <c r="H556" s="154"/>
      <c r="I556" s="155"/>
      <c r="J556" s="154"/>
    </row>
    <row r="557" spans="6:10" ht="14">
      <c r="F557" s="153" t="s">
        <v>70</v>
      </c>
      <c r="G557" s="104" t="s">
        <v>57</v>
      </c>
      <c r="H557" s="154"/>
      <c r="I557" s="155"/>
      <c r="J557" s="154"/>
    </row>
    <row r="558" spans="6:10" ht="14">
      <c r="F558" s="153" t="s">
        <v>70</v>
      </c>
      <c r="G558" s="104" t="s">
        <v>58</v>
      </c>
      <c r="H558" s="154"/>
      <c r="I558" s="155"/>
      <c r="J558" s="154"/>
    </row>
    <row r="559" spans="6:10" ht="14">
      <c r="F559" s="153" t="s">
        <v>70</v>
      </c>
      <c r="G559" s="104" t="s">
        <v>130</v>
      </c>
      <c r="H559" s="154"/>
      <c r="I559" s="155"/>
      <c r="J559" s="154"/>
    </row>
    <row r="560" spans="6:10" ht="14">
      <c r="F560" s="153" t="s">
        <v>70</v>
      </c>
      <c r="G560" s="104" t="s">
        <v>556</v>
      </c>
      <c r="H560" s="154"/>
      <c r="I560" s="155"/>
      <c r="J560" s="154"/>
    </row>
    <row r="561" spans="6:10" ht="14">
      <c r="F561" s="153" t="s">
        <v>70</v>
      </c>
      <c r="G561" s="166" t="s">
        <v>393</v>
      </c>
      <c r="H561" s="154"/>
      <c r="I561" s="155"/>
      <c r="J561" s="154"/>
    </row>
    <row r="562" spans="6:10" ht="14">
      <c r="F562" s="153" t="s">
        <v>70</v>
      </c>
      <c r="G562" s="166" t="s">
        <v>557</v>
      </c>
      <c r="H562" s="154"/>
      <c r="I562" s="155"/>
      <c r="J562" s="154"/>
    </row>
    <row r="563" spans="6:10" ht="14">
      <c r="F563" s="153" t="s">
        <v>70</v>
      </c>
      <c r="G563" s="166" t="s">
        <v>394</v>
      </c>
      <c r="H563" s="154"/>
      <c r="I563" s="155"/>
      <c r="J563" s="154"/>
    </row>
    <row r="564" spans="6:10" ht="14">
      <c r="F564" s="153" t="s">
        <v>70</v>
      </c>
      <c r="G564" s="166" t="s">
        <v>395</v>
      </c>
      <c r="H564" s="154"/>
      <c r="I564" s="155"/>
      <c r="J564" s="154"/>
    </row>
    <row r="565" spans="6:10" ht="14">
      <c r="F565" s="153" t="s">
        <v>70</v>
      </c>
      <c r="G565" s="166" t="s">
        <v>396</v>
      </c>
      <c r="H565" s="154"/>
      <c r="I565" s="155"/>
      <c r="J565" s="154"/>
    </row>
    <row r="566" spans="6:10">
      <c r="F566" s="153" t="s">
        <v>70</v>
      </c>
      <c r="G566" s="107"/>
      <c r="H566" s="154"/>
      <c r="I566" s="155"/>
      <c r="J566" s="154"/>
    </row>
    <row r="567" spans="6:10" ht="14">
      <c r="F567" s="153" t="s">
        <v>70</v>
      </c>
      <c r="G567" s="104" t="s">
        <v>131</v>
      </c>
      <c r="H567" s="154"/>
      <c r="I567" s="155"/>
      <c r="J567" s="154"/>
    </row>
    <row r="568" spans="6:10" ht="14">
      <c r="F568" s="153" t="s">
        <v>70</v>
      </c>
      <c r="G568" s="104" t="s">
        <v>133</v>
      </c>
      <c r="H568" s="154"/>
      <c r="I568" s="155"/>
      <c r="J568" s="154"/>
    </row>
    <row r="569" spans="6:10" ht="14">
      <c r="F569" s="153" t="s">
        <v>70</v>
      </c>
      <c r="G569" s="121" t="s">
        <v>429</v>
      </c>
      <c r="H569" s="154"/>
      <c r="I569" s="155"/>
      <c r="J569" s="154"/>
    </row>
    <row r="570" spans="6:10" ht="14">
      <c r="F570" s="153" t="s">
        <v>70</v>
      </c>
      <c r="G570" s="104" t="s">
        <v>558</v>
      </c>
      <c r="H570" s="154"/>
      <c r="I570" s="155"/>
      <c r="J570" s="154"/>
    </row>
    <row r="571" spans="6:10" ht="14">
      <c r="F571" s="153" t="s">
        <v>70</v>
      </c>
      <c r="G571" s="103" t="s">
        <v>479</v>
      </c>
      <c r="H571" s="154"/>
      <c r="I571" s="155"/>
      <c r="J571" s="154"/>
    </row>
    <row r="572" spans="6:10" ht="14">
      <c r="F572" s="153" t="s">
        <v>70</v>
      </c>
      <c r="G572" s="103" t="s">
        <v>480</v>
      </c>
      <c r="H572" s="154"/>
      <c r="I572" s="155"/>
      <c r="J572" s="154"/>
    </row>
    <row r="573" spans="6:10">
      <c r="F573" s="153" t="s">
        <v>70</v>
      </c>
      <c r="G573" s="107"/>
      <c r="H573" s="154"/>
      <c r="I573" s="155"/>
      <c r="J573" s="154"/>
    </row>
    <row r="574" spans="6:10" ht="14">
      <c r="F574" s="153" t="s">
        <v>70</v>
      </c>
      <c r="G574" s="104" t="s">
        <v>559</v>
      </c>
      <c r="H574" s="154"/>
      <c r="I574" s="155"/>
      <c r="J574" s="154"/>
    </row>
    <row r="575" spans="6:10" ht="14">
      <c r="F575" s="153" t="s">
        <v>70</v>
      </c>
      <c r="G575" s="104" t="s">
        <v>560</v>
      </c>
      <c r="H575" s="154"/>
      <c r="I575" s="155"/>
      <c r="J575" s="154"/>
    </row>
    <row r="576" spans="6:10" ht="14">
      <c r="F576" s="153" t="s">
        <v>70</v>
      </c>
      <c r="G576" s="104" t="s">
        <v>561</v>
      </c>
      <c r="H576" s="154"/>
      <c r="I576" s="155"/>
      <c r="J576" s="154"/>
    </row>
    <row r="577" spans="6:10" ht="14">
      <c r="F577" s="153" t="s">
        <v>70</v>
      </c>
      <c r="G577" s="104" t="s">
        <v>562</v>
      </c>
      <c r="H577" s="154"/>
      <c r="I577" s="155"/>
      <c r="J577" s="154"/>
    </row>
    <row r="578" spans="6:10">
      <c r="F578" s="153" t="s">
        <v>70</v>
      </c>
      <c r="G578" s="111"/>
      <c r="H578" s="154"/>
      <c r="I578" s="155"/>
      <c r="J578" s="154"/>
    </row>
    <row r="579" spans="6:10" ht="14">
      <c r="F579" s="153" t="s">
        <v>70</v>
      </c>
      <c r="G579" s="104" t="s">
        <v>132</v>
      </c>
      <c r="H579" s="154"/>
      <c r="I579" s="155"/>
      <c r="J579" s="154"/>
    </row>
    <row r="580" spans="6:10" ht="14">
      <c r="F580" s="153" t="s">
        <v>70</v>
      </c>
      <c r="G580" s="104" t="s">
        <v>566</v>
      </c>
      <c r="H580" s="154"/>
      <c r="I580" s="155"/>
      <c r="J580" s="154"/>
    </row>
    <row r="581" spans="6:10" ht="14">
      <c r="F581" s="153" t="s">
        <v>70</v>
      </c>
      <c r="G581" s="104" t="s">
        <v>563</v>
      </c>
      <c r="H581" s="154"/>
      <c r="I581" s="155"/>
      <c r="J581" s="154"/>
    </row>
    <row r="582" spans="6:10" ht="14">
      <c r="F582" s="153" t="s">
        <v>70</v>
      </c>
      <c r="G582" s="166" t="s">
        <v>564</v>
      </c>
      <c r="H582" s="154"/>
      <c r="I582" s="155"/>
      <c r="J582" s="154"/>
    </row>
    <row r="583" spans="6:10" ht="14">
      <c r="F583" s="153" t="s">
        <v>70</v>
      </c>
      <c r="G583" s="166" t="s">
        <v>492</v>
      </c>
      <c r="H583" s="154"/>
      <c r="I583" s="155"/>
      <c r="J583" s="154"/>
    </row>
    <row r="584" spans="6:10" ht="14">
      <c r="F584" s="153" t="s">
        <v>70</v>
      </c>
      <c r="G584" s="103" t="s">
        <v>620</v>
      </c>
      <c r="H584" s="154"/>
      <c r="I584" s="155"/>
      <c r="J584" s="154"/>
    </row>
    <row r="585" spans="6:10">
      <c r="F585" s="153" t="s">
        <v>70</v>
      </c>
      <c r="G585" s="107"/>
      <c r="H585" s="154"/>
      <c r="I585" s="155"/>
      <c r="J585" s="154"/>
    </row>
    <row r="586" spans="6:10" ht="14">
      <c r="F586" s="153" t="s">
        <v>70</v>
      </c>
      <c r="G586" s="104" t="s">
        <v>569</v>
      </c>
      <c r="H586" s="154"/>
      <c r="I586" s="155"/>
      <c r="J586" s="154"/>
    </row>
    <row r="587" spans="6:10" ht="14">
      <c r="F587" s="153" t="s">
        <v>70</v>
      </c>
      <c r="G587" s="121" t="s">
        <v>494</v>
      </c>
      <c r="H587" s="154"/>
      <c r="I587" s="155"/>
      <c r="J587" s="154"/>
    </row>
    <row r="588" spans="6:10" ht="14">
      <c r="F588" s="153" t="s">
        <v>70</v>
      </c>
      <c r="G588" s="103" t="s">
        <v>621</v>
      </c>
      <c r="H588" s="154"/>
      <c r="I588" s="155"/>
      <c r="J588" s="154"/>
    </row>
    <row r="589" spans="6:10">
      <c r="F589" s="153" t="s">
        <v>70</v>
      </c>
      <c r="G589" s="107"/>
      <c r="H589" s="154"/>
      <c r="I589" s="155"/>
      <c r="J589" s="154"/>
    </row>
    <row r="590" spans="6:10" ht="14">
      <c r="F590" s="153" t="s">
        <v>70</v>
      </c>
      <c r="G590" s="104" t="s">
        <v>571</v>
      </c>
      <c r="H590" s="154"/>
      <c r="I590" s="155"/>
      <c r="J590" s="154"/>
    </row>
    <row r="591" spans="6:10" ht="14">
      <c r="F591" s="153" t="s">
        <v>70</v>
      </c>
      <c r="G591" s="103" t="s">
        <v>481</v>
      </c>
      <c r="H591" s="154"/>
      <c r="I591" s="155"/>
      <c r="J591" s="154"/>
    </row>
    <row r="592" spans="6:10" ht="14">
      <c r="F592" s="153" t="s">
        <v>70</v>
      </c>
      <c r="G592" s="166" t="s">
        <v>575</v>
      </c>
      <c r="H592" s="154"/>
      <c r="I592" s="155"/>
      <c r="J592" s="154"/>
    </row>
    <row r="593" spans="6:10">
      <c r="F593" s="153" t="s">
        <v>70</v>
      </c>
      <c r="G593" s="111"/>
      <c r="H593" s="154"/>
      <c r="I593" s="155"/>
      <c r="J593" s="154"/>
    </row>
    <row r="594" spans="6:10" ht="14">
      <c r="F594" s="153" t="s">
        <v>70</v>
      </c>
      <c r="G594" s="166" t="s">
        <v>579</v>
      </c>
      <c r="H594" s="154"/>
      <c r="I594" s="155"/>
      <c r="J594" s="154"/>
    </row>
    <row r="595" spans="6:10" ht="14">
      <c r="F595" s="153" t="s">
        <v>70</v>
      </c>
      <c r="G595" s="166" t="s">
        <v>482</v>
      </c>
      <c r="H595" s="154"/>
      <c r="I595" s="155"/>
      <c r="J595" s="154"/>
    </row>
    <row r="596" spans="6:10" ht="14">
      <c r="F596" s="153" t="s">
        <v>70</v>
      </c>
      <c r="G596" s="166" t="s">
        <v>483</v>
      </c>
      <c r="H596" s="154"/>
      <c r="I596" s="155"/>
      <c r="J596" s="154"/>
    </row>
    <row r="597" spans="6:10" ht="14">
      <c r="F597" s="153" t="s">
        <v>70</v>
      </c>
      <c r="G597" s="166" t="s">
        <v>603</v>
      </c>
      <c r="H597" s="154"/>
      <c r="I597" s="155"/>
      <c r="J597" s="154"/>
    </row>
    <row r="598" spans="6:10" ht="14">
      <c r="F598" s="153" t="s">
        <v>70</v>
      </c>
      <c r="G598" s="166" t="s">
        <v>134</v>
      </c>
      <c r="H598" s="154"/>
      <c r="I598" s="155"/>
      <c r="J598" s="154"/>
    </row>
    <row r="599" spans="6:10" ht="14">
      <c r="F599" s="153" t="s">
        <v>70</v>
      </c>
      <c r="G599" s="104" t="s">
        <v>580</v>
      </c>
      <c r="H599" s="154"/>
      <c r="I599" s="155"/>
      <c r="J599" s="154"/>
    </row>
    <row r="600" spans="6:10">
      <c r="F600" s="153" t="s">
        <v>70</v>
      </c>
      <c r="G600" s="111"/>
      <c r="H600" s="154"/>
      <c r="I600" s="155"/>
      <c r="J600" s="154"/>
    </row>
    <row r="601" spans="6:10" ht="14">
      <c r="F601" s="153" t="s">
        <v>70</v>
      </c>
      <c r="G601" s="104" t="s">
        <v>581</v>
      </c>
      <c r="H601" s="154"/>
      <c r="I601" s="155"/>
      <c r="J601" s="154"/>
    </row>
    <row r="602" spans="6:10" ht="14">
      <c r="F602" s="153" t="s">
        <v>70</v>
      </c>
      <c r="G602" s="104" t="s">
        <v>63</v>
      </c>
      <c r="H602" s="154"/>
      <c r="I602" s="155"/>
      <c r="J602" s="154"/>
    </row>
    <row r="603" spans="6:10" ht="14">
      <c r="F603" s="153" t="s">
        <v>70</v>
      </c>
      <c r="G603" s="104" t="s">
        <v>62</v>
      </c>
      <c r="H603" s="154"/>
      <c r="I603" s="155"/>
      <c r="J603" s="154"/>
    </row>
    <row r="604" spans="6:10" ht="14">
      <c r="F604" s="153" t="s">
        <v>70</v>
      </c>
      <c r="G604" s="104" t="s">
        <v>508</v>
      </c>
      <c r="H604" s="154"/>
      <c r="I604" s="155"/>
      <c r="J604" s="154"/>
    </row>
    <row r="605" spans="6:10" ht="14">
      <c r="F605" s="153" t="s">
        <v>70</v>
      </c>
      <c r="G605" s="104" t="s">
        <v>604</v>
      </c>
      <c r="H605" s="154"/>
      <c r="I605" s="155"/>
      <c r="J605" s="154"/>
    </row>
    <row r="606" spans="6:10" ht="14">
      <c r="F606" s="153" t="s">
        <v>70</v>
      </c>
      <c r="G606" s="104" t="s">
        <v>605</v>
      </c>
      <c r="H606" s="154"/>
      <c r="I606" s="155"/>
      <c r="J606" s="154"/>
    </row>
    <row r="607" spans="6:10" ht="14">
      <c r="F607" s="153" t="s">
        <v>70</v>
      </c>
      <c r="G607" s="104" t="s">
        <v>606</v>
      </c>
      <c r="H607" s="154"/>
      <c r="I607" s="155"/>
      <c r="J607" s="154"/>
    </row>
    <row r="608" spans="6:10" ht="14">
      <c r="F608" s="153" t="s">
        <v>70</v>
      </c>
      <c r="G608" s="121" t="s">
        <v>510</v>
      </c>
      <c r="H608" s="154"/>
      <c r="I608" s="155"/>
      <c r="J608" s="154"/>
    </row>
    <row r="609" spans="6:10" ht="14">
      <c r="F609" s="153" t="s">
        <v>70</v>
      </c>
      <c r="G609" s="121" t="s">
        <v>511</v>
      </c>
      <c r="H609" s="154"/>
      <c r="I609" s="155"/>
      <c r="J609" s="154"/>
    </row>
    <row r="610" spans="6:10" ht="14">
      <c r="F610" s="153" t="s">
        <v>70</v>
      </c>
      <c r="G610" s="121" t="s">
        <v>582</v>
      </c>
      <c r="H610" s="154"/>
      <c r="I610" s="155"/>
      <c r="J610" s="154"/>
    </row>
    <row r="611" spans="6:10" ht="14">
      <c r="F611" s="153" t="s">
        <v>70</v>
      </c>
      <c r="G611" s="103" t="s">
        <v>607</v>
      </c>
      <c r="H611" s="154"/>
      <c r="I611" s="155"/>
      <c r="J611" s="154"/>
    </row>
    <row r="612" spans="6:10">
      <c r="F612" s="153" t="s">
        <v>70</v>
      </c>
      <c r="G612" s="116"/>
      <c r="H612" s="154"/>
      <c r="I612" s="155"/>
      <c r="J612" s="154"/>
    </row>
    <row r="613" spans="6:10" ht="14">
      <c r="F613" s="153" t="s">
        <v>70</v>
      </c>
      <c r="G613" s="104" t="s">
        <v>129</v>
      </c>
      <c r="H613" s="154"/>
      <c r="I613" s="155"/>
      <c r="J613" s="154"/>
    </row>
    <row r="614" spans="6:10" ht="14">
      <c r="F614" s="153" t="s">
        <v>70</v>
      </c>
      <c r="G614" s="104" t="s">
        <v>608</v>
      </c>
      <c r="H614" s="154"/>
      <c r="I614" s="155"/>
      <c r="J614" s="154"/>
    </row>
    <row r="615" spans="6:10" ht="14">
      <c r="F615" s="153" t="s">
        <v>70</v>
      </c>
      <c r="G615" s="104" t="s">
        <v>609</v>
      </c>
      <c r="H615" s="154"/>
      <c r="I615" s="155"/>
      <c r="J615" s="154"/>
    </row>
    <row r="616" spans="6:10" ht="14">
      <c r="F616" s="153" t="s">
        <v>70</v>
      </c>
      <c r="G616" s="104" t="s">
        <v>610</v>
      </c>
      <c r="H616" s="154"/>
      <c r="I616" s="155"/>
      <c r="J616" s="154"/>
    </row>
    <row r="617" spans="6:10" ht="14">
      <c r="F617" s="153" t="s">
        <v>70</v>
      </c>
      <c r="G617" s="121" t="s">
        <v>611</v>
      </c>
      <c r="H617" s="154"/>
      <c r="I617" s="155"/>
      <c r="J617" s="154"/>
    </row>
    <row r="618" spans="6:10" ht="14">
      <c r="F618" s="153" t="s">
        <v>70</v>
      </c>
      <c r="G618" s="121" t="s">
        <v>586</v>
      </c>
      <c r="H618" s="154"/>
      <c r="I618" s="155"/>
      <c r="J618" s="154"/>
    </row>
    <row r="619" spans="6:10" ht="14">
      <c r="F619" s="153" t="s">
        <v>70</v>
      </c>
      <c r="G619" s="121" t="s">
        <v>612</v>
      </c>
      <c r="H619" s="154"/>
      <c r="I619" s="155"/>
      <c r="J619" s="154"/>
    </row>
    <row r="620" spans="6:10" ht="14">
      <c r="F620" s="153" t="s">
        <v>70</v>
      </c>
      <c r="G620" s="121" t="s">
        <v>613</v>
      </c>
      <c r="H620" s="154"/>
      <c r="I620" s="155"/>
      <c r="J620" s="154"/>
    </row>
    <row r="621" spans="6:10" ht="14">
      <c r="F621" s="153" t="s">
        <v>70</v>
      </c>
      <c r="G621" s="121" t="s">
        <v>614</v>
      </c>
      <c r="H621" s="154"/>
      <c r="I621" s="155"/>
      <c r="J621" s="154"/>
    </row>
    <row r="622" spans="6:10">
      <c r="F622" s="153" t="s">
        <v>70</v>
      </c>
      <c r="G622" s="126" t="s">
        <v>718</v>
      </c>
      <c r="H622" s="154"/>
      <c r="I622" s="155"/>
      <c r="J622" s="154"/>
    </row>
    <row r="623" spans="6:10" ht="14">
      <c r="F623" s="153" t="s">
        <v>70</v>
      </c>
      <c r="G623" s="104" t="s">
        <v>615</v>
      </c>
      <c r="H623" s="154"/>
      <c r="I623" s="155"/>
      <c r="J623" s="154"/>
    </row>
    <row r="624" spans="6:10">
      <c r="F624" s="153" t="s">
        <v>70</v>
      </c>
      <c r="G624" s="116"/>
      <c r="H624" s="154"/>
      <c r="I624" s="155"/>
      <c r="J624" s="154"/>
    </row>
    <row r="625" spans="6:10" ht="14">
      <c r="F625" s="153" t="s">
        <v>70</v>
      </c>
      <c r="G625" s="103" t="s">
        <v>616</v>
      </c>
      <c r="H625" s="154"/>
      <c r="I625" s="155"/>
      <c r="J625" s="154"/>
    </row>
    <row r="626" spans="6:10" ht="14">
      <c r="F626" s="153" t="s">
        <v>70</v>
      </c>
      <c r="G626" s="103" t="s">
        <v>617</v>
      </c>
      <c r="H626" s="154"/>
      <c r="I626" s="155"/>
      <c r="J626" s="154"/>
    </row>
    <row r="627" spans="6:10" ht="14">
      <c r="F627" s="153" t="s">
        <v>70</v>
      </c>
      <c r="G627" s="104" t="s">
        <v>618</v>
      </c>
      <c r="H627" s="154"/>
      <c r="I627" s="155"/>
      <c r="J627" s="154"/>
    </row>
    <row r="628" spans="6:10">
      <c r="F628" s="153" t="s">
        <v>70</v>
      </c>
      <c r="G628" s="116"/>
      <c r="H628" s="154"/>
      <c r="I628" s="155"/>
      <c r="J628" s="154"/>
    </row>
    <row r="629" spans="6:10" ht="14">
      <c r="F629" s="153" t="s">
        <v>70</v>
      </c>
      <c r="G629" s="104" t="s">
        <v>622</v>
      </c>
      <c r="H629" s="154"/>
      <c r="I629" s="155"/>
      <c r="J629" s="154"/>
    </row>
    <row r="630" spans="6:10" ht="14">
      <c r="F630" s="153" t="s">
        <v>70</v>
      </c>
      <c r="G630" s="104" t="s">
        <v>619</v>
      </c>
      <c r="H630" s="154"/>
      <c r="I630" s="155"/>
      <c r="J630" s="154"/>
    </row>
    <row r="631" spans="6:10">
      <c r="F631" s="96"/>
      <c r="G631" s="165"/>
      <c r="H631" s="154"/>
      <c r="I631" s="155"/>
      <c r="J631" s="154"/>
    </row>
    <row r="632" spans="6:10">
      <c r="F632" s="153" t="s">
        <v>85</v>
      </c>
      <c r="G632" s="105" t="s">
        <v>135</v>
      </c>
      <c r="H632" s="154"/>
      <c r="I632" s="155"/>
      <c r="J632" s="154"/>
    </row>
    <row r="633" spans="6:10">
      <c r="F633" s="153" t="s">
        <v>85</v>
      </c>
      <c r="G633" s="105" t="s">
        <v>86</v>
      </c>
      <c r="H633" s="154"/>
      <c r="I633" s="155"/>
      <c r="J633" s="154"/>
    </row>
    <row r="634" spans="6:10">
      <c r="F634" s="153" t="s">
        <v>85</v>
      </c>
      <c r="G634" s="105" t="s">
        <v>61</v>
      </c>
      <c r="H634" s="154"/>
      <c r="I634" s="155"/>
      <c r="J634" s="154"/>
    </row>
    <row r="635" spans="6:10">
      <c r="F635" s="153" t="s">
        <v>85</v>
      </c>
      <c r="G635" s="105" t="s">
        <v>623</v>
      </c>
      <c r="H635" s="154"/>
      <c r="I635" s="155"/>
      <c r="J635" s="154"/>
    </row>
    <row r="636" spans="6:10">
      <c r="F636" s="153" t="s">
        <v>85</v>
      </c>
      <c r="G636" s="105" t="s">
        <v>136</v>
      </c>
      <c r="H636" s="154"/>
      <c r="I636" s="155"/>
      <c r="J636" s="154"/>
    </row>
    <row r="637" spans="6:10">
      <c r="F637" s="153" t="s">
        <v>85</v>
      </c>
      <c r="G637" s="110" t="s">
        <v>124</v>
      </c>
      <c r="H637" s="154"/>
      <c r="I637" s="155"/>
      <c r="J637" s="154"/>
    </row>
    <row r="638" spans="6:10">
      <c r="F638" s="153" t="s">
        <v>85</v>
      </c>
      <c r="G638" s="105" t="s">
        <v>137</v>
      </c>
      <c r="H638" s="154"/>
      <c r="I638" s="155"/>
      <c r="J638" s="154"/>
    </row>
    <row r="639" spans="6:10">
      <c r="F639" s="153" t="s">
        <v>85</v>
      </c>
      <c r="G639" s="105" t="s">
        <v>138</v>
      </c>
      <c r="H639" s="154"/>
      <c r="I639" s="155"/>
      <c r="J639" s="154"/>
    </row>
    <row r="640" spans="6:10">
      <c r="F640" s="156"/>
      <c r="G640" s="165"/>
      <c r="H640" s="154"/>
      <c r="I640" s="155"/>
      <c r="J640" s="154"/>
    </row>
    <row r="641" spans="6:10" ht="14">
      <c r="F641" s="153" t="s">
        <v>89</v>
      </c>
      <c r="G641" s="106" t="s">
        <v>541</v>
      </c>
      <c r="H641" s="154"/>
      <c r="I641" s="155"/>
      <c r="J641" s="154"/>
    </row>
    <row r="642" spans="6:10" ht="14">
      <c r="F642" s="153" t="s">
        <v>89</v>
      </c>
      <c r="G642" s="106" t="s">
        <v>542</v>
      </c>
      <c r="H642" s="154"/>
      <c r="I642" s="155"/>
      <c r="J642" s="154"/>
    </row>
    <row r="643" spans="6:10" ht="14">
      <c r="F643" s="153" t="s">
        <v>89</v>
      </c>
      <c r="G643" s="106" t="s">
        <v>543</v>
      </c>
      <c r="H643" s="154"/>
      <c r="I643" s="155"/>
      <c r="J643" s="154"/>
    </row>
    <row r="644" spans="6:10" ht="14">
      <c r="F644" s="153" t="s">
        <v>89</v>
      </c>
      <c r="G644" s="106" t="s">
        <v>544</v>
      </c>
      <c r="H644" s="154"/>
      <c r="I644" s="155"/>
      <c r="J644" s="154"/>
    </row>
    <row r="645" spans="6:10" ht="14">
      <c r="F645" s="153" t="s">
        <v>89</v>
      </c>
      <c r="G645" s="106" t="s">
        <v>669</v>
      </c>
      <c r="H645" s="154"/>
      <c r="I645" s="155"/>
      <c r="J645" s="154"/>
    </row>
    <row r="646" spans="6:10" ht="14">
      <c r="F646" s="153" t="s">
        <v>89</v>
      </c>
      <c r="G646" s="106" t="s">
        <v>670</v>
      </c>
      <c r="H646" s="154"/>
      <c r="I646" s="155"/>
      <c r="J646" s="154"/>
    </row>
    <row r="647" spans="6:10" ht="14">
      <c r="F647" s="153" t="s">
        <v>89</v>
      </c>
      <c r="G647" s="106" t="s">
        <v>671</v>
      </c>
      <c r="H647" s="154"/>
      <c r="I647" s="155"/>
      <c r="J647" s="154"/>
    </row>
    <row r="648" spans="6:10" ht="14">
      <c r="F648" s="153" t="s">
        <v>89</v>
      </c>
      <c r="G648" s="106" t="s">
        <v>672</v>
      </c>
      <c r="H648" s="154"/>
      <c r="I648" s="155"/>
      <c r="J648" s="154"/>
    </row>
    <row r="649" spans="6:10" ht="14">
      <c r="F649" s="153" t="s">
        <v>89</v>
      </c>
      <c r="G649" s="106" t="s">
        <v>673</v>
      </c>
      <c r="H649" s="154"/>
      <c r="I649" s="155"/>
      <c r="J649" s="154"/>
    </row>
    <row r="650" spans="6:10" ht="14">
      <c r="F650" s="153" t="s">
        <v>89</v>
      </c>
      <c r="G650" s="106" t="s">
        <v>674</v>
      </c>
      <c r="H650" s="154"/>
      <c r="I650" s="155"/>
      <c r="J650" s="154"/>
    </row>
    <row r="651" spans="6:10" ht="14">
      <c r="F651" s="153" t="s">
        <v>89</v>
      </c>
      <c r="G651" s="106" t="s">
        <v>675</v>
      </c>
      <c r="H651" s="154"/>
      <c r="I651" s="155"/>
      <c r="J651" s="154"/>
    </row>
    <row r="652" spans="6:10" ht="14">
      <c r="F652" s="153" t="s">
        <v>89</v>
      </c>
      <c r="G652" s="106" t="s">
        <v>676</v>
      </c>
      <c r="H652" s="154"/>
      <c r="I652" s="155"/>
      <c r="J652" s="154"/>
    </row>
    <row r="653" spans="6:10" ht="14">
      <c r="F653" s="153" t="s">
        <v>89</v>
      </c>
      <c r="G653" s="106" t="s">
        <v>677</v>
      </c>
      <c r="H653" s="154"/>
      <c r="I653" s="155"/>
      <c r="J653" s="154"/>
    </row>
    <row r="654" spans="6:10" ht="14">
      <c r="F654" s="153" t="s">
        <v>89</v>
      </c>
      <c r="G654" s="106" t="s">
        <v>678</v>
      </c>
      <c r="H654" s="154"/>
      <c r="I654" s="155"/>
      <c r="J654" s="154"/>
    </row>
    <row r="655" spans="6:10" ht="14">
      <c r="F655" s="153" t="s">
        <v>89</v>
      </c>
      <c r="G655" s="132" t="s">
        <v>679</v>
      </c>
      <c r="H655" s="154"/>
      <c r="I655" s="155"/>
      <c r="J655" s="154"/>
    </row>
    <row r="656" spans="6:10" ht="14">
      <c r="F656" s="153" t="s">
        <v>89</v>
      </c>
      <c r="G656" s="132" t="s">
        <v>680</v>
      </c>
      <c r="H656" s="154"/>
      <c r="I656" s="155"/>
      <c r="J656" s="154"/>
    </row>
    <row r="657" spans="6:10" ht="14">
      <c r="F657" s="153" t="s">
        <v>89</v>
      </c>
      <c r="G657" s="132" t="s">
        <v>681</v>
      </c>
      <c r="H657" s="154"/>
      <c r="I657" s="155"/>
      <c r="J657" s="154"/>
    </row>
    <row r="658" spans="6:10" ht="14">
      <c r="F658" s="153" t="s">
        <v>89</v>
      </c>
      <c r="G658" s="132" t="s">
        <v>682</v>
      </c>
      <c r="H658" s="154"/>
      <c r="I658" s="155"/>
      <c r="J658" s="154"/>
    </row>
    <row r="659" spans="6:10" ht="14">
      <c r="F659" s="153" t="s">
        <v>89</v>
      </c>
      <c r="G659" s="132" t="s">
        <v>683</v>
      </c>
      <c r="H659" s="154"/>
      <c r="I659" s="155"/>
      <c r="J659" s="154"/>
    </row>
    <row r="660" spans="6:10" ht="14">
      <c r="F660" s="153" t="s">
        <v>89</v>
      </c>
      <c r="G660" s="132" t="s">
        <v>684</v>
      </c>
      <c r="H660" s="154"/>
      <c r="I660" s="155"/>
      <c r="J660" s="154"/>
    </row>
    <row r="661" spans="6:10" ht="14">
      <c r="F661" s="153" t="s">
        <v>89</v>
      </c>
      <c r="G661" s="132" t="s">
        <v>685</v>
      </c>
      <c r="H661" s="154"/>
      <c r="I661" s="155"/>
      <c r="J661" s="154"/>
    </row>
    <row r="662" spans="6:10" ht="14">
      <c r="F662" s="153" t="s">
        <v>89</v>
      </c>
      <c r="G662" s="132" t="s">
        <v>686</v>
      </c>
      <c r="H662" s="154"/>
      <c r="I662" s="155"/>
      <c r="J662" s="154"/>
    </row>
    <row r="663" spans="6:10" ht="14">
      <c r="F663" s="153" t="s">
        <v>89</v>
      </c>
      <c r="G663" s="106" t="s">
        <v>687</v>
      </c>
      <c r="H663" s="154"/>
      <c r="I663" s="155"/>
      <c r="J663" s="154"/>
    </row>
    <row r="664" spans="6:10">
      <c r="F664" s="153" t="s">
        <v>89</v>
      </c>
      <c r="G664" s="107"/>
      <c r="H664" s="154"/>
      <c r="I664" s="155"/>
      <c r="J664" s="154"/>
    </row>
    <row r="665" spans="6:10" ht="14">
      <c r="F665" s="153" t="s">
        <v>89</v>
      </c>
      <c r="G665" s="108" t="s">
        <v>688</v>
      </c>
      <c r="H665" s="154"/>
      <c r="I665" s="155"/>
      <c r="J665" s="154"/>
    </row>
    <row r="666" spans="6:10" ht="14">
      <c r="F666" s="153" t="s">
        <v>89</v>
      </c>
      <c r="G666" s="108" t="s">
        <v>689</v>
      </c>
      <c r="H666" s="154"/>
      <c r="I666" s="155"/>
      <c r="J666" s="154"/>
    </row>
    <row r="667" spans="6:10" ht="14">
      <c r="F667" s="153" t="s">
        <v>89</v>
      </c>
      <c r="G667" s="108" t="s">
        <v>690</v>
      </c>
      <c r="H667" s="154"/>
      <c r="I667" s="155"/>
      <c r="J667" s="154"/>
    </row>
    <row r="668" spans="6:10" ht="14">
      <c r="F668" s="153" t="s">
        <v>89</v>
      </c>
      <c r="G668" s="108" t="s">
        <v>691</v>
      </c>
      <c r="H668" s="154"/>
      <c r="I668" s="155"/>
      <c r="J668" s="154"/>
    </row>
    <row r="669" spans="6:10" ht="14">
      <c r="F669" s="153" t="s">
        <v>89</v>
      </c>
      <c r="G669" s="108" t="s">
        <v>692</v>
      </c>
      <c r="H669" s="154"/>
      <c r="I669" s="155"/>
      <c r="J669" s="154"/>
    </row>
    <row r="670" spans="6:10" ht="14">
      <c r="F670" s="153" t="s">
        <v>89</v>
      </c>
      <c r="G670" s="108" t="s">
        <v>693</v>
      </c>
      <c r="H670" s="154"/>
      <c r="I670" s="155"/>
      <c r="J670" s="154"/>
    </row>
    <row r="671" spans="6:10" ht="14">
      <c r="F671" s="153" t="s">
        <v>89</v>
      </c>
      <c r="G671" s="108" t="s">
        <v>694</v>
      </c>
      <c r="H671" s="154"/>
      <c r="I671" s="155"/>
      <c r="J671" s="154"/>
    </row>
    <row r="672" spans="6:10">
      <c r="F672" s="156"/>
      <c r="G672" s="165"/>
      <c r="H672" s="154"/>
      <c r="I672" s="155"/>
      <c r="J672" s="154"/>
    </row>
    <row r="673" spans="6:10">
      <c r="F673" s="153" t="s">
        <v>139</v>
      </c>
      <c r="G673" s="107" t="s">
        <v>140</v>
      </c>
      <c r="H673" s="154"/>
      <c r="I673" s="155"/>
      <c r="J673" s="154"/>
    </row>
    <row r="674" spans="6:10">
      <c r="F674" s="153" t="s">
        <v>139</v>
      </c>
      <c r="G674" s="107" t="s">
        <v>244</v>
      </c>
      <c r="H674" s="154"/>
      <c r="I674" s="155"/>
      <c r="J674" s="154"/>
    </row>
    <row r="675" spans="6:10">
      <c r="F675" s="153" t="s">
        <v>139</v>
      </c>
      <c r="G675" s="107" t="s">
        <v>243</v>
      </c>
      <c r="H675" s="154"/>
      <c r="I675" s="155"/>
      <c r="J675" s="154"/>
    </row>
    <row r="676" spans="6:10">
      <c r="F676" s="156"/>
      <c r="G676" s="165"/>
      <c r="H676" s="154"/>
      <c r="I676" s="155"/>
      <c r="J676" s="154"/>
    </row>
    <row r="677" spans="6:10">
      <c r="F677" s="153" t="s">
        <v>83</v>
      </c>
      <c r="G677" s="107" t="s">
        <v>80</v>
      </c>
      <c r="H677" s="154"/>
      <c r="I677" s="155"/>
      <c r="J677" s="154"/>
    </row>
    <row r="678" spans="6:10">
      <c r="F678" s="153" t="s">
        <v>83</v>
      </c>
      <c r="G678" s="107" t="s">
        <v>141</v>
      </c>
      <c r="H678" s="154"/>
      <c r="I678" s="155"/>
      <c r="J678" s="154"/>
    </row>
    <row r="679" spans="6:10">
      <c r="F679" s="153" t="s">
        <v>83</v>
      </c>
      <c r="G679" s="107" t="s">
        <v>81</v>
      </c>
      <c r="H679" s="154"/>
      <c r="I679" s="155"/>
      <c r="J679" s="154"/>
    </row>
    <row r="680" spans="6:10">
      <c r="F680" s="153" t="s">
        <v>83</v>
      </c>
      <c r="G680" s="107" t="s">
        <v>142</v>
      </c>
      <c r="H680" s="154"/>
      <c r="I680" s="155"/>
      <c r="J680" s="154"/>
    </row>
    <row r="681" spans="6:10">
      <c r="F681" s="153" t="s">
        <v>83</v>
      </c>
      <c r="G681" s="110" t="s">
        <v>82</v>
      </c>
      <c r="H681" s="154"/>
      <c r="I681" s="155"/>
      <c r="J681" s="154"/>
    </row>
    <row r="682" spans="6:10">
      <c r="F682" s="153" t="s">
        <v>83</v>
      </c>
      <c r="G682" s="107" t="s">
        <v>143</v>
      </c>
      <c r="H682" s="154"/>
      <c r="I682" s="155"/>
      <c r="J682" s="154"/>
    </row>
    <row r="683" spans="6:10">
      <c r="F683" s="153" t="s">
        <v>83</v>
      </c>
      <c r="G683" s="110" t="s">
        <v>144</v>
      </c>
      <c r="H683" s="154"/>
      <c r="I683" s="155"/>
      <c r="J683" s="154"/>
    </row>
    <row r="684" spans="6:10">
      <c r="F684" s="153" t="s">
        <v>83</v>
      </c>
      <c r="G684" s="110" t="s">
        <v>145</v>
      </c>
      <c r="H684" s="154"/>
      <c r="I684" s="155"/>
      <c r="J684" s="154"/>
    </row>
    <row r="685" spans="6:10">
      <c r="F685" s="153" t="s">
        <v>83</v>
      </c>
      <c r="G685" s="107" t="s">
        <v>146</v>
      </c>
      <c r="H685" s="154"/>
      <c r="I685" s="155"/>
      <c r="J685" s="154"/>
    </row>
    <row r="686" spans="6:10">
      <c r="F686" s="153" t="s">
        <v>83</v>
      </c>
      <c r="G686" s="107" t="s">
        <v>147</v>
      </c>
      <c r="H686" s="154"/>
      <c r="I686" s="155"/>
      <c r="J686" s="154"/>
    </row>
    <row r="687" spans="6:10">
      <c r="F687" s="156"/>
      <c r="H687" s="154"/>
      <c r="I687" s="155"/>
      <c r="J687" s="154"/>
    </row>
    <row r="688" spans="6:10" ht="14">
      <c r="F688" s="153" t="s">
        <v>87</v>
      </c>
      <c r="G688" s="108" t="s">
        <v>695</v>
      </c>
      <c r="H688" s="154"/>
      <c r="I688" s="155"/>
      <c r="J688" s="154"/>
    </row>
    <row r="689" spans="6:10" ht="14">
      <c r="F689" s="153" t="s">
        <v>87</v>
      </c>
      <c r="G689" s="108" t="s">
        <v>696</v>
      </c>
      <c r="H689" s="154"/>
      <c r="I689" s="155"/>
      <c r="J689" s="154"/>
    </row>
    <row r="690" spans="6:10" ht="14">
      <c r="F690" s="153" t="s">
        <v>87</v>
      </c>
      <c r="G690" s="108" t="s">
        <v>697</v>
      </c>
      <c r="H690" s="154"/>
      <c r="I690" s="155"/>
      <c r="J690" s="154"/>
    </row>
    <row r="691" spans="6:10" ht="14">
      <c r="F691" s="153" t="s">
        <v>87</v>
      </c>
      <c r="G691" s="108" t="s">
        <v>698</v>
      </c>
      <c r="H691" s="154"/>
      <c r="I691" s="155"/>
      <c r="J691" s="154"/>
    </row>
    <row r="692" spans="6:10">
      <c r="F692" s="153" t="s">
        <v>87</v>
      </c>
      <c r="G692" s="105"/>
      <c r="H692" s="154"/>
      <c r="I692" s="155"/>
      <c r="J692" s="154"/>
    </row>
    <row r="693" spans="6:10" ht="14">
      <c r="F693" s="153" t="s">
        <v>87</v>
      </c>
      <c r="G693" s="122" t="s">
        <v>699</v>
      </c>
      <c r="H693" s="154"/>
      <c r="I693" s="155"/>
      <c r="J693" s="154"/>
    </row>
    <row r="694" spans="6:10" ht="14">
      <c r="F694" s="153" t="s">
        <v>87</v>
      </c>
      <c r="G694" s="122" t="s">
        <v>700</v>
      </c>
      <c r="H694" s="154"/>
      <c r="I694" s="155"/>
      <c r="J694" s="154"/>
    </row>
    <row r="695" spans="6:10" ht="14">
      <c r="F695" s="153" t="s">
        <v>87</v>
      </c>
      <c r="G695" s="122" t="s">
        <v>701</v>
      </c>
      <c r="H695" s="154"/>
      <c r="I695" s="155"/>
      <c r="J695" s="154"/>
    </row>
    <row r="696" spans="6:10" ht="14">
      <c r="F696" s="153" t="s">
        <v>87</v>
      </c>
      <c r="G696" s="122" t="s">
        <v>702</v>
      </c>
      <c r="H696" s="154"/>
      <c r="I696" s="155"/>
      <c r="J696" s="154"/>
    </row>
    <row r="697" spans="6:10" ht="14">
      <c r="F697" s="153" t="s">
        <v>87</v>
      </c>
      <c r="G697" s="122" t="s">
        <v>703</v>
      </c>
      <c r="H697" s="154"/>
      <c r="I697" s="155"/>
      <c r="J697" s="154"/>
    </row>
    <row r="698" spans="6:10" ht="14">
      <c r="F698" s="153" t="s">
        <v>87</v>
      </c>
      <c r="G698" s="122" t="s">
        <v>704</v>
      </c>
      <c r="H698" s="154"/>
      <c r="I698" s="155"/>
      <c r="J698" s="154"/>
    </row>
    <row r="699" spans="6:10" ht="14">
      <c r="F699" s="153" t="s">
        <v>87</v>
      </c>
      <c r="G699" s="122" t="s">
        <v>705</v>
      </c>
      <c r="H699" s="154"/>
      <c r="I699" s="155"/>
      <c r="J699" s="154"/>
    </row>
    <row r="700" spans="6:10" ht="14">
      <c r="F700" s="153" t="s">
        <v>87</v>
      </c>
      <c r="G700" s="122" t="s">
        <v>706</v>
      </c>
      <c r="H700" s="154"/>
      <c r="I700" s="155"/>
      <c r="J700" s="154"/>
    </row>
    <row r="701" spans="6:10" ht="14">
      <c r="F701" s="153" t="s">
        <v>87</v>
      </c>
      <c r="G701" s="122" t="s">
        <v>707</v>
      </c>
      <c r="H701" s="154"/>
      <c r="I701" s="155"/>
      <c r="J701" s="154"/>
    </row>
    <row r="702" spans="6:10">
      <c r="F702" s="153" t="s">
        <v>87</v>
      </c>
      <c r="G702" s="107"/>
      <c r="H702" s="154"/>
      <c r="I702" s="155"/>
      <c r="J702" s="154"/>
    </row>
    <row r="703" spans="6:10" ht="14">
      <c r="F703" s="153" t="s">
        <v>87</v>
      </c>
      <c r="G703" s="102" t="s">
        <v>708</v>
      </c>
      <c r="H703" s="154"/>
      <c r="I703" s="155"/>
      <c r="J703" s="154"/>
    </row>
    <row r="704" spans="6:10" ht="14">
      <c r="F704" s="153" t="s">
        <v>87</v>
      </c>
      <c r="G704" s="102" t="s">
        <v>709</v>
      </c>
      <c r="H704" s="154"/>
      <c r="I704" s="155"/>
      <c r="J704" s="154"/>
    </row>
    <row r="705" spans="6:10">
      <c r="F705" s="153" t="s">
        <v>87</v>
      </c>
      <c r="G705" s="105"/>
      <c r="H705" s="154"/>
      <c r="I705" s="155"/>
      <c r="J705" s="154"/>
    </row>
    <row r="706" spans="6:10" ht="14">
      <c r="F706" s="153" t="s">
        <v>87</v>
      </c>
      <c r="G706" s="108" t="s">
        <v>710</v>
      </c>
      <c r="H706" s="154"/>
      <c r="I706" s="155"/>
      <c r="J706" s="154"/>
    </row>
    <row r="707" spans="6:10" ht="14">
      <c r="F707" s="153" t="s">
        <v>87</v>
      </c>
      <c r="G707" s="135" t="s">
        <v>711</v>
      </c>
      <c r="H707" s="154"/>
      <c r="I707" s="155"/>
      <c r="J707" s="154"/>
    </row>
    <row r="708" spans="6:10" ht="14">
      <c r="F708" s="153" t="s">
        <v>87</v>
      </c>
      <c r="G708" s="135" t="s">
        <v>712</v>
      </c>
      <c r="H708" s="154"/>
      <c r="I708" s="155"/>
      <c r="J708" s="154"/>
    </row>
    <row r="709" spans="6:10" ht="14">
      <c r="F709" s="153" t="s">
        <v>87</v>
      </c>
      <c r="G709" s="135" t="s">
        <v>713</v>
      </c>
      <c r="H709" s="154"/>
      <c r="I709" s="155"/>
      <c r="J709" s="154"/>
    </row>
    <row r="710" spans="6:10" ht="14">
      <c r="F710" s="153" t="s">
        <v>87</v>
      </c>
      <c r="G710" s="135" t="s">
        <v>714</v>
      </c>
      <c r="H710" s="154"/>
      <c r="I710" s="155"/>
      <c r="J710" s="154"/>
    </row>
    <row r="711" spans="6:10" ht="14">
      <c r="F711" s="153" t="s">
        <v>87</v>
      </c>
      <c r="G711" s="135" t="s">
        <v>715</v>
      </c>
      <c r="H711" s="154"/>
      <c r="I711" s="155"/>
      <c r="J711" s="154"/>
    </row>
    <row r="712" spans="6:10" ht="14">
      <c r="F712" s="153" t="s">
        <v>87</v>
      </c>
      <c r="G712" s="108" t="s">
        <v>716</v>
      </c>
      <c r="H712" s="154"/>
      <c r="I712" s="155"/>
      <c r="J712" s="154"/>
    </row>
    <row r="713" spans="6:10">
      <c r="F713" s="153" t="s">
        <v>87</v>
      </c>
      <c r="G713" s="107"/>
      <c r="H713" s="154"/>
      <c r="I713" s="155"/>
      <c r="J713" s="154"/>
    </row>
    <row r="714" spans="6:10" ht="14">
      <c r="F714" s="153" t="s">
        <v>87</v>
      </c>
      <c r="G714" s="102" t="s">
        <v>717</v>
      </c>
      <c r="H714" s="154"/>
      <c r="I714" s="155"/>
      <c r="J714" s="154"/>
    </row>
    <row r="715" spans="6:10" ht="14">
      <c r="F715" s="153" t="s">
        <v>87</v>
      </c>
      <c r="G715" s="102" t="s">
        <v>592</v>
      </c>
      <c r="H715" s="154"/>
      <c r="I715" s="155"/>
      <c r="J715" s="154"/>
    </row>
    <row r="716" spans="6:10" ht="14">
      <c r="F716" s="153" t="s">
        <v>87</v>
      </c>
      <c r="G716" s="102" t="s">
        <v>593</v>
      </c>
      <c r="H716" s="154"/>
      <c r="I716" s="155"/>
      <c r="J716" s="154"/>
    </row>
    <row r="717" spans="6:10" ht="14">
      <c r="F717" s="153" t="s">
        <v>87</v>
      </c>
      <c r="G717" s="102" t="s">
        <v>594</v>
      </c>
      <c r="H717" s="154"/>
      <c r="I717" s="155"/>
      <c r="J717" s="154"/>
    </row>
    <row r="718" spans="6:10" ht="14">
      <c r="F718" s="153" t="s">
        <v>87</v>
      </c>
      <c r="G718" s="140"/>
      <c r="H718" s="154"/>
      <c r="I718" s="155"/>
      <c r="J718" s="154"/>
    </row>
    <row r="719" spans="6:10" ht="14">
      <c r="F719" s="153" t="s">
        <v>87</v>
      </c>
      <c r="G719" s="135" t="s">
        <v>596</v>
      </c>
      <c r="H719" s="154"/>
      <c r="I719" s="155"/>
      <c r="J719" s="154"/>
    </row>
    <row r="720" spans="6:10" ht="14">
      <c r="F720" s="153" t="s">
        <v>87</v>
      </c>
      <c r="G720" s="135" t="s">
        <v>597</v>
      </c>
      <c r="H720" s="154"/>
      <c r="I720" s="155"/>
      <c r="J720" s="154"/>
    </row>
    <row r="721" spans="6:10" ht="14">
      <c r="F721" s="153" t="s">
        <v>87</v>
      </c>
      <c r="G721" s="135" t="s">
        <v>598</v>
      </c>
      <c r="H721" s="154"/>
      <c r="I721" s="155"/>
      <c r="J721" s="154"/>
    </row>
    <row r="722" spans="6:10">
      <c r="F722" s="153" t="s">
        <v>87</v>
      </c>
      <c r="G722" s="116"/>
      <c r="H722" s="154"/>
      <c r="I722" s="155"/>
      <c r="J722" s="154"/>
    </row>
    <row r="723" spans="6:10">
      <c r="F723" s="153" t="s">
        <v>87</v>
      </c>
      <c r="G723" s="126" t="s">
        <v>595</v>
      </c>
      <c r="H723" s="154"/>
      <c r="I723" s="155"/>
      <c r="J723" s="154"/>
    </row>
    <row r="724" spans="6:10">
      <c r="F724" s="156"/>
      <c r="G724" s="165"/>
      <c r="H724" s="154"/>
      <c r="I724" s="155"/>
      <c r="J724" s="154"/>
    </row>
    <row r="725" spans="6:10">
      <c r="F725" s="153" t="s">
        <v>84</v>
      </c>
      <c r="G725" s="109" t="s">
        <v>649</v>
      </c>
      <c r="H725" s="154"/>
      <c r="I725" s="155"/>
      <c r="J725" s="154"/>
    </row>
    <row r="726" spans="6:10">
      <c r="F726" s="153" t="s">
        <v>84</v>
      </c>
      <c r="G726" s="109" t="s">
        <v>148</v>
      </c>
      <c r="H726" s="154"/>
      <c r="I726" s="155"/>
      <c r="J726" s="154"/>
    </row>
    <row r="727" spans="6:10">
      <c r="F727" s="153" t="s">
        <v>84</v>
      </c>
      <c r="G727" s="109" t="s">
        <v>650</v>
      </c>
      <c r="H727" s="154"/>
      <c r="I727" s="155"/>
      <c r="J727" s="154"/>
    </row>
    <row r="728" spans="6:10">
      <c r="F728" s="153" t="s">
        <v>84</v>
      </c>
      <c r="G728" s="109" t="s">
        <v>149</v>
      </c>
      <c r="H728" s="154"/>
      <c r="I728" s="155"/>
      <c r="J728" s="154"/>
    </row>
    <row r="729" spans="6:10">
      <c r="F729" s="153" t="s">
        <v>84</v>
      </c>
      <c r="G729" s="109" t="s">
        <v>150</v>
      </c>
      <c r="H729" s="154"/>
      <c r="I729" s="155"/>
      <c r="J729" s="154"/>
    </row>
    <row r="730" spans="6:10">
      <c r="F730" s="153" t="s">
        <v>84</v>
      </c>
      <c r="G730" s="109" t="s">
        <v>151</v>
      </c>
      <c r="H730" s="154"/>
      <c r="I730" s="155"/>
      <c r="J730" s="154"/>
    </row>
    <row r="731" spans="6:10">
      <c r="F731" s="153" t="s">
        <v>84</v>
      </c>
      <c r="G731" s="109" t="s">
        <v>152</v>
      </c>
      <c r="H731" s="154"/>
      <c r="I731" s="155"/>
      <c r="J731" s="154"/>
    </row>
    <row r="732" spans="6:10">
      <c r="F732" s="153" t="s">
        <v>84</v>
      </c>
      <c r="G732" s="109" t="s">
        <v>159</v>
      </c>
      <c r="H732" s="154"/>
      <c r="I732" s="155"/>
      <c r="J732" s="154"/>
    </row>
    <row r="733" spans="6:10">
      <c r="F733" s="153" t="s">
        <v>84</v>
      </c>
      <c r="G733" s="109"/>
      <c r="H733" s="154"/>
      <c r="I733" s="155"/>
      <c r="J733" s="154"/>
    </row>
    <row r="734" spans="6:10">
      <c r="F734" s="153" t="s">
        <v>84</v>
      </c>
      <c r="G734" s="126" t="s">
        <v>157</v>
      </c>
      <c r="H734" s="154"/>
      <c r="I734" s="155"/>
      <c r="J734" s="154"/>
    </row>
    <row r="735" spans="6:10">
      <c r="F735" s="153" t="s">
        <v>84</v>
      </c>
      <c r="G735" s="126" t="s">
        <v>651</v>
      </c>
      <c r="H735" s="154"/>
      <c r="I735" s="155"/>
      <c r="J735" s="154"/>
    </row>
    <row r="736" spans="6:10">
      <c r="F736" s="153" t="s">
        <v>84</v>
      </c>
      <c r="G736" s="126" t="s">
        <v>158</v>
      </c>
      <c r="H736" s="154"/>
      <c r="I736" s="155"/>
      <c r="J736" s="154"/>
    </row>
    <row r="737" spans="6:10">
      <c r="F737" s="156"/>
      <c r="G737" s="98"/>
      <c r="H737" s="154"/>
      <c r="I737" s="155"/>
      <c r="J737" s="154"/>
    </row>
    <row r="738" spans="6:10" ht="14">
      <c r="F738" s="153" t="s">
        <v>153</v>
      </c>
      <c r="G738" s="102" t="s">
        <v>599</v>
      </c>
      <c r="H738" s="154"/>
      <c r="I738" s="155"/>
      <c r="J738" s="154"/>
    </row>
    <row r="739" spans="6:10" ht="14">
      <c r="F739" s="153" t="s">
        <v>153</v>
      </c>
      <c r="G739" s="102" t="s">
        <v>600</v>
      </c>
      <c r="H739" s="154"/>
      <c r="I739" s="155"/>
      <c r="J739" s="154"/>
    </row>
    <row r="740" spans="6:10">
      <c r="F740" s="153" t="s">
        <v>153</v>
      </c>
      <c r="G740" s="109"/>
      <c r="H740" s="154"/>
      <c r="I740" s="155"/>
      <c r="J740" s="154"/>
    </row>
    <row r="741" spans="6:10" ht="14">
      <c r="F741" s="153" t="s">
        <v>153</v>
      </c>
      <c r="G741" s="102" t="s">
        <v>743</v>
      </c>
      <c r="H741" s="154"/>
      <c r="I741" s="155"/>
      <c r="J741" s="154"/>
    </row>
    <row r="742" spans="6:10" ht="14">
      <c r="F742" s="153" t="s">
        <v>153</v>
      </c>
      <c r="G742" s="119" t="s">
        <v>601</v>
      </c>
      <c r="H742" s="154"/>
      <c r="I742" s="155"/>
      <c r="J742" s="154"/>
    </row>
    <row r="743" spans="6:10" ht="14">
      <c r="F743" s="153" t="s">
        <v>153</v>
      </c>
      <c r="G743" s="102" t="s">
        <v>602</v>
      </c>
      <c r="H743" s="154"/>
      <c r="I743" s="155"/>
      <c r="J743" s="154"/>
    </row>
    <row r="744" spans="6:10" ht="14">
      <c r="F744" s="153" t="s">
        <v>153</v>
      </c>
      <c r="G744" s="102" t="s">
        <v>730</v>
      </c>
      <c r="H744" s="154"/>
      <c r="I744" s="155"/>
      <c r="J744" s="154"/>
    </row>
    <row r="745" spans="6:10" ht="14">
      <c r="F745" s="153" t="s">
        <v>153</v>
      </c>
      <c r="G745" s="102" t="s">
        <v>731</v>
      </c>
      <c r="H745" s="154"/>
      <c r="I745" s="155"/>
      <c r="J745" s="154"/>
    </row>
    <row r="746" spans="6:10" ht="14">
      <c r="F746" s="153" t="s">
        <v>153</v>
      </c>
      <c r="G746" s="102" t="s">
        <v>732</v>
      </c>
      <c r="H746" s="154"/>
      <c r="I746" s="155"/>
      <c r="J746" s="154"/>
    </row>
    <row r="747" spans="6:10" ht="14">
      <c r="F747" s="153" t="s">
        <v>153</v>
      </c>
      <c r="G747" s="102" t="s">
        <v>733</v>
      </c>
      <c r="H747" s="154"/>
      <c r="I747" s="155"/>
      <c r="J747" s="154"/>
    </row>
    <row r="748" spans="6:10" ht="14">
      <c r="F748" s="153" t="s">
        <v>153</v>
      </c>
      <c r="G748" s="102" t="s">
        <v>734</v>
      </c>
      <c r="H748" s="154"/>
      <c r="I748" s="155"/>
      <c r="J748" s="154"/>
    </row>
    <row r="749" spans="6:10">
      <c r="F749" s="153" t="s">
        <v>153</v>
      </c>
      <c r="G749" s="107"/>
      <c r="H749" s="154"/>
      <c r="I749" s="155"/>
      <c r="J749" s="154"/>
    </row>
    <row r="750" spans="6:10" ht="14">
      <c r="F750" s="153" t="s">
        <v>153</v>
      </c>
      <c r="G750" s="102" t="s">
        <v>735</v>
      </c>
      <c r="H750" s="154"/>
      <c r="I750" s="155"/>
      <c r="J750" s="154"/>
    </row>
    <row r="751" spans="6:10" ht="14">
      <c r="F751" s="153" t="s">
        <v>153</v>
      </c>
      <c r="G751" s="102" t="s">
        <v>736</v>
      </c>
      <c r="H751" s="154"/>
      <c r="I751" s="155"/>
      <c r="J751" s="154"/>
    </row>
    <row r="752" spans="6:10" ht="14">
      <c r="F752" s="153" t="s">
        <v>153</v>
      </c>
      <c r="G752" s="102" t="s">
        <v>737</v>
      </c>
      <c r="H752" s="154"/>
      <c r="I752" s="155"/>
      <c r="J752" s="154"/>
    </row>
    <row r="753" spans="6:10" ht="14">
      <c r="F753" s="153" t="s">
        <v>153</v>
      </c>
      <c r="G753" s="102" t="s">
        <v>738</v>
      </c>
      <c r="H753" s="154"/>
      <c r="I753" s="155"/>
      <c r="J753" s="154"/>
    </row>
    <row r="754" spans="6:10" ht="14">
      <c r="F754" s="153" t="s">
        <v>153</v>
      </c>
      <c r="G754" s="102" t="s">
        <v>739</v>
      </c>
      <c r="H754" s="154"/>
      <c r="I754" s="155"/>
      <c r="J754" s="154"/>
    </row>
    <row r="755" spans="6:10" ht="14">
      <c r="F755" s="153" t="s">
        <v>153</v>
      </c>
      <c r="G755" s="102" t="s">
        <v>740</v>
      </c>
      <c r="H755" s="154"/>
      <c r="I755" s="155"/>
      <c r="J755" s="154"/>
    </row>
    <row r="756" spans="6:10" ht="14">
      <c r="F756" s="153" t="s">
        <v>153</v>
      </c>
      <c r="G756" s="102" t="s">
        <v>741</v>
      </c>
      <c r="H756" s="154"/>
      <c r="I756" s="155"/>
      <c r="J756" s="154"/>
    </row>
    <row r="757" spans="6:10" ht="14">
      <c r="F757" s="153" t="s">
        <v>153</v>
      </c>
      <c r="G757" s="102" t="s">
        <v>742</v>
      </c>
      <c r="H757" s="154"/>
      <c r="I757" s="155"/>
      <c r="J757" s="154"/>
    </row>
    <row r="758" spans="6:10">
      <c r="F758" s="156"/>
      <c r="G758" s="98"/>
      <c r="H758" s="154"/>
      <c r="I758" s="155"/>
      <c r="J758" s="154"/>
    </row>
    <row r="759" spans="6:10">
      <c r="F759" s="153" t="s">
        <v>88</v>
      </c>
      <c r="G759" s="107" t="s">
        <v>161</v>
      </c>
      <c r="H759" s="154"/>
      <c r="I759" s="155"/>
      <c r="J759" s="154"/>
    </row>
    <row r="760" spans="6:10">
      <c r="F760" s="153" t="s">
        <v>88</v>
      </c>
      <c r="G760" s="107" t="s">
        <v>162</v>
      </c>
      <c r="H760" s="154"/>
      <c r="I760" s="155"/>
      <c r="J760" s="154"/>
    </row>
    <row r="761" spans="6:10">
      <c r="F761" s="153" t="s">
        <v>88</v>
      </c>
      <c r="G761" s="107" t="s">
        <v>163</v>
      </c>
      <c r="H761" s="154"/>
      <c r="I761" s="155"/>
      <c r="J761" s="154"/>
    </row>
    <row r="762" spans="6:10">
      <c r="F762" s="153" t="s">
        <v>88</v>
      </c>
      <c r="G762" s="109" t="s">
        <v>154</v>
      </c>
      <c r="H762" s="154"/>
      <c r="I762" s="155"/>
      <c r="J762" s="154"/>
    </row>
    <row r="763" spans="6:10">
      <c r="F763" s="153" t="s">
        <v>88</v>
      </c>
      <c r="G763" s="109" t="s">
        <v>160</v>
      </c>
      <c r="H763" s="154"/>
      <c r="I763" s="155"/>
      <c r="J763" s="154"/>
    </row>
    <row r="764" spans="6:10">
      <c r="F764" s="156"/>
      <c r="G764" s="98"/>
      <c r="H764" s="154"/>
      <c r="I764" s="155"/>
      <c r="J764" s="154"/>
    </row>
    <row r="765" spans="6:10">
      <c r="F765" s="153" t="s">
        <v>164</v>
      </c>
      <c r="G765" s="110" t="s">
        <v>170</v>
      </c>
      <c r="H765" s="154"/>
      <c r="I765" s="155"/>
      <c r="J765" s="154"/>
    </row>
    <row r="766" spans="6:10">
      <c r="F766" s="153" t="s">
        <v>164</v>
      </c>
      <c r="G766" s="110" t="s">
        <v>171</v>
      </c>
      <c r="H766" s="154"/>
      <c r="I766" s="155"/>
      <c r="J766" s="154"/>
    </row>
    <row r="767" spans="6:10">
      <c r="F767" s="153" t="s">
        <v>164</v>
      </c>
      <c r="G767" s="110" t="s">
        <v>173</v>
      </c>
      <c r="H767" s="154"/>
      <c r="I767" s="155"/>
      <c r="J767" s="154"/>
    </row>
    <row r="768" spans="6:10">
      <c r="F768" s="153" t="s">
        <v>164</v>
      </c>
      <c r="G768" s="110" t="s">
        <v>172</v>
      </c>
      <c r="H768" s="154"/>
      <c r="I768" s="155"/>
      <c r="J768" s="154"/>
    </row>
    <row r="769" spans="6:10">
      <c r="F769" s="153" t="s">
        <v>164</v>
      </c>
      <c r="G769" s="107" t="s">
        <v>197</v>
      </c>
      <c r="H769" s="154"/>
      <c r="I769" s="155"/>
      <c r="J769" s="154"/>
    </row>
    <row r="770" spans="6:10">
      <c r="F770" s="153" t="s">
        <v>164</v>
      </c>
      <c r="G770" s="107" t="s">
        <v>174</v>
      </c>
      <c r="H770" s="154"/>
      <c r="I770" s="155"/>
      <c r="J770" s="154"/>
    </row>
    <row r="771" spans="6:10">
      <c r="F771" s="153" t="s">
        <v>164</v>
      </c>
      <c r="G771" s="107" t="s">
        <v>175</v>
      </c>
      <c r="H771" s="154"/>
      <c r="I771" s="155"/>
      <c r="J771" s="154"/>
    </row>
    <row r="772" spans="6:10">
      <c r="F772" s="153" t="s">
        <v>164</v>
      </c>
      <c r="G772" s="107" t="s">
        <v>176</v>
      </c>
      <c r="H772" s="154"/>
      <c r="I772" s="155"/>
      <c r="J772" s="154"/>
    </row>
    <row r="773" spans="6:10">
      <c r="F773" s="153" t="s">
        <v>164</v>
      </c>
      <c r="G773" s="107" t="s">
        <v>626</v>
      </c>
      <c r="H773" s="154"/>
      <c r="I773" s="155"/>
      <c r="J773" s="154"/>
    </row>
    <row r="774" spans="6:10">
      <c r="F774" s="153" t="s">
        <v>164</v>
      </c>
      <c r="G774" s="107" t="s">
        <v>624</v>
      </c>
      <c r="H774" s="154"/>
      <c r="I774" s="155"/>
      <c r="J774" s="154"/>
    </row>
    <row r="775" spans="6:10">
      <c r="F775" s="153" t="s">
        <v>164</v>
      </c>
      <c r="G775" s="107" t="s">
        <v>627</v>
      </c>
      <c r="H775" s="154"/>
      <c r="I775" s="155"/>
      <c r="J775" s="154"/>
    </row>
    <row r="776" spans="6:10">
      <c r="F776" s="153" t="s">
        <v>164</v>
      </c>
      <c r="G776" s="107" t="s">
        <v>628</v>
      </c>
      <c r="H776" s="154"/>
      <c r="I776" s="155"/>
      <c r="J776" s="154"/>
    </row>
    <row r="777" spans="6:10">
      <c r="F777" s="153" t="s">
        <v>164</v>
      </c>
      <c r="G777" s="107" t="s">
        <v>177</v>
      </c>
      <c r="H777" s="154"/>
      <c r="I777" s="155"/>
      <c r="J777" s="154"/>
    </row>
    <row r="778" spans="6:10">
      <c r="F778" s="153" t="s">
        <v>164</v>
      </c>
      <c r="G778" s="107" t="s">
        <v>21</v>
      </c>
      <c r="H778" s="154"/>
      <c r="I778" s="155"/>
      <c r="J778" s="154"/>
    </row>
    <row r="779" spans="6:10">
      <c r="F779" s="153" t="s">
        <v>164</v>
      </c>
      <c r="G779" s="107" t="s">
        <v>178</v>
      </c>
      <c r="H779" s="154"/>
      <c r="I779" s="155"/>
      <c r="J779" s="154"/>
    </row>
    <row r="780" spans="6:10">
      <c r="F780" s="153" t="s">
        <v>164</v>
      </c>
      <c r="G780" s="107" t="s">
        <v>20</v>
      </c>
      <c r="H780" s="154"/>
      <c r="I780" s="155"/>
      <c r="J780" s="154"/>
    </row>
    <row r="781" spans="6:10">
      <c r="F781" s="153" t="s">
        <v>164</v>
      </c>
      <c r="G781" s="107" t="s">
        <v>19</v>
      </c>
      <c r="H781" s="154"/>
      <c r="I781" s="155"/>
      <c r="J781" s="154"/>
    </row>
    <row r="782" spans="6:10">
      <c r="F782" s="153" t="s">
        <v>164</v>
      </c>
      <c r="G782" s="107" t="s">
        <v>196</v>
      </c>
      <c r="H782" s="154"/>
      <c r="I782" s="155"/>
      <c r="J782" s="154"/>
    </row>
    <row r="783" spans="6:10">
      <c r="F783" s="153" t="s">
        <v>164</v>
      </c>
      <c r="G783" s="107" t="s">
        <v>625</v>
      </c>
      <c r="H783" s="154"/>
      <c r="I783" s="155"/>
      <c r="J783" s="154"/>
    </row>
    <row r="784" spans="6:10">
      <c r="F784" s="153" t="s">
        <v>164</v>
      </c>
      <c r="G784" s="126" t="s">
        <v>195</v>
      </c>
      <c r="H784" s="154"/>
      <c r="I784" s="155"/>
      <c r="J784" s="154"/>
    </row>
    <row r="785" spans="6:10">
      <c r="F785" s="153" t="s">
        <v>164</v>
      </c>
      <c r="G785" s="126" t="s">
        <v>221</v>
      </c>
      <c r="H785" s="154"/>
      <c r="I785" s="155"/>
      <c r="J785" s="154"/>
    </row>
    <row r="786" spans="6:10">
      <c r="F786" s="153" t="s">
        <v>164</v>
      </c>
      <c r="G786" s="126" t="s">
        <v>222</v>
      </c>
      <c r="H786" s="154"/>
      <c r="I786" s="155"/>
      <c r="J786" s="154"/>
    </row>
    <row r="787" spans="6:10">
      <c r="F787" s="153" t="s">
        <v>164</v>
      </c>
      <c r="G787" s="126" t="s">
        <v>223</v>
      </c>
      <c r="H787" s="154"/>
      <c r="I787" s="155"/>
      <c r="J787" s="154"/>
    </row>
    <row r="788" spans="6:10">
      <c r="F788" s="156"/>
      <c r="G788" s="98"/>
      <c r="H788" s="154"/>
      <c r="I788" s="155"/>
      <c r="J788" s="154"/>
    </row>
    <row r="789" spans="6:10">
      <c r="F789" s="153" t="s">
        <v>165</v>
      </c>
      <c r="G789" s="111" t="s">
        <v>299</v>
      </c>
      <c r="H789" s="154"/>
      <c r="I789" s="155"/>
      <c r="J789" s="154"/>
    </row>
    <row r="790" spans="6:10">
      <c r="F790" s="153" t="s">
        <v>165</v>
      </c>
      <c r="G790" s="111" t="s">
        <v>300</v>
      </c>
      <c r="H790" s="154"/>
      <c r="I790" s="155"/>
      <c r="J790" s="154"/>
    </row>
    <row r="791" spans="6:10">
      <c r="F791" s="153" t="s">
        <v>165</v>
      </c>
      <c r="G791" s="111" t="s">
        <v>301</v>
      </c>
      <c r="H791" s="154"/>
      <c r="I791" s="155"/>
      <c r="J791" s="154"/>
    </row>
    <row r="792" spans="6:10">
      <c r="F792" s="153" t="s">
        <v>165</v>
      </c>
      <c r="G792" s="111" t="s">
        <v>302</v>
      </c>
      <c r="H792" s="154"/>
      <c r="I792" s="155"/>
      <c r="J792" s="154"/>
    </row>
    <row r="793" spans="6:10">
      <c r="F793" s="153" t="s">
        <v>165</v>
      </c>
      <c r="G793" s="111" t="s">
        <v>303</v>
      </c>
      <c r="H793" s="154"/>
      <c r="I793" s="155"/>
      <c r="J793" s="154"/>
    </row>
    <row r="794" spans="6:10">
      <c r="F794" s="153" t="s">
        <v>165</v>
      </c>
      <c r="G794" s="111" t="s">
        <v>304</v>
      </c>
      <c r="H794" s="154"/>
      <c r="I794" s="155"/>
      <c r="J794" s="154"/>
    </row>
    <row r="795" spans="6:10">
      <c r="F795" s="153" t="s">
        <v>165</v>
      </c>
      <c r="G795" s="111" t="s">
        <v>305</v>
      </c>
      <c r="H795" s="154"/>
      <c r="I795" s="155"/>
      <c r="J795" s="154"/>
    </row>
    <row r="796" spans="6:10">
      <c r="F796" s="153" t="s">
        <v>165</v>
      </c>
      <c r="G796" s="111" t="s">
        <v>306</v>
      </c>
      <c r="H796" s="154"/>
      <c r="I796" s="155"/>
      <c r="J796" s="154"/>
    </row>
    <row r="797" spans="6:10">
      <c r="F797" s="153" t="s">
        <v>165</v>
      </c>
      <c r="G797" s="111" t="s">
        <v>307</v>
      </c>
      <c r="H797" s="154"/>
      <c r="I797" s="155"/>
      <c r="J797" s="154"/>
    </row>
    <row r="798" spans="6:10">
      <c r="F798" s="153" t="s">
        <v>165</v>
      </c>
      <c r="G798" s="111" t="s">
        <v>29</v>
      </c>
      <c r="H798" s="154"/>
      <c r="I798" s="155"/>
      <c r="J798" s="154"/>
    </row>
    <row r="799" spans="6:10">
      <c r="F799" s="153" t="s">
        <v>165</v>
      </c>
      <c r="G799" s="111" t="s">
        <v>188</v>
      </c>
      <c r="H799" s="154"/>
      <c r="I799" s="155"/>
      <c r="J799" s="154"/>
    </row>
    <row r="800" spans="6:10">
      <c r="F800" s="153" t="s">
        <v>165</v>
      </c>
      <c r="G800" s="111" t="s">
        <v>308</v>
      </c>
      <c r="H800" s="154"/>
      <c r="I800" s="155"/>
      <c r="J800" s="154"/>
    </row>
    <row r="801" spans="6:10">
      <c r="F801" s="153" t="s">
        <v>165</v>
      </c>
      <c r="G801" s="111" t="s">
        <v>309</v>
      </c>
      <c r="H801" s="154"/>
      <c r="I801" s="155"/>
      <c r="J801" s="154"/>
    </row>
    <row r="802" spans="6:10">
      <c r="F802" s="153" t="s">
        <v>165</v>
      </c>
      <c r="G802" s="111" t="s">
        <v>310</v>
      </c>
      <c r="H802" s="154"/>
      <c r="I802" s="155"/>
      <c r="J802" s="154"/>
    </row>
    <row r="803" spans="6:10">
      <c r="F803" s="153" t="s">
        <v>165</v>
      </c>
      <c r="G803" s="111" t="s">
        <v>311</v>
      </c>
      <c r="H803" s="154"/>
      <c r="I803" s="155"/>
      <c r="J803" s="154"/>
    </row>
    <row r="804" spans="6:10">
      <c r="F804" s="153" t="s">
        <v>165</v>
      </c>
      <c r="G804" s="111" t="s">
        <v>312</v>
      </c>
      <c r="H804" s="154"/>
      <c r="I804" s="155"/>
      <c r="J804" s="154"/>
    </row>
    <row r="805" spans="6:10">
      <c r="F805" s="153" t="s">
        <v>165</v>
      </c>
      <c r="G805" s="111" t="s">
        <v>189</v>
      </c>
      <c r="H805" s="154"/>
      <c r="I805" s="155"/>
      <c r="J805" s="154"/>
    </row>
    <row r="806" spans="6:10">
      <c r="F806" s="153" t="s">
        <v>165</v>
      </c>
      <c r="G806" s="111" t="s">
        <v>190</v>
      </c>
      <c r="H806" s="154"/>
      <c r="I806" s="155"/>
      <c r="J806" s="154"/>
    </row>
    <row r="807" spans="6:10">
      <c r="F807" s="153" t="s">
        <v>165</v>
      </c>
      <c r="G807" s="111" t="s">
        <v>191</v>
      </c>
      <c r="H807" s="154"/>
      <c r="I807" s="155"/>
      <c r="J807" s="154"/>
    </row>
    <row r="808" spans="6:10">
      <c r="F808" s="156"/>
      <c r="G808" s="98"/>
      <c r="H808" s="154"/>
      <c r="I808" s="155"/>
      <c r="J808" s="154"/>
    </row>
    <row r="809" spans="6:10">
      <c r="F809" s="153" t="s">
        <v>28</v>
      </c>
      <c r="G809" s="111" t="s">
        <v>192</v>
      </c>
      <c r="H809" s="154"/>
      <c r="I809" s="155"/>
      <c r="J809" s="154"/>
    </row>
    <row r="810" spans="6:10">
      <c r="F810" s="153" t="s">
        <v>28</v>
      </c>
      <c r="G810" s="111" t="s">
        <v>193</v>
      </c>
      <c r="H810" s="154"/>
      <c r="I810" s="155"/>
      <c r="J810" s="154"/>
    </row>
    <row r="811" spans="6:10">
      <c r="F811" s="153" t="s">
        <v>28</v>
      </c>
      <c r="G811" s="111" t="s">
        <v>194</v>
      </c>
      <c r="H811" s="154"/>
      <c r="I811" s="155"/>
      <c r="J811" s="154"/>
    </row>
    <row r="812" spans="6:10">
      <c r="F812" s="156"/>
      <c r="G812" s="98"/>
      <c r="H812" s="154"/>
      <c r="I812" s="155"/>
      <c r="J812" s="154"/>
    </row>
    <row r="813" spans="6:10" ht="14">
      <c r="F813" s="153" t="s">
        <v>166</v>
      </c>
      <c r="G813" s="112" t="s">
        <v>636</v>
      </c>
      <c r="H813" s="154"/>
      <c r="I813" s="155"/>
      <c r="J813" s="154"/>
    </row>
    <row r="814" spans="6:10" ht="14">
      <c r="F814" s="153" t="s">
        <v>166</v>
      </c>
      <c r="G814" s="112" t="s">
        <v>637</v>
      </c>
      <c r="H814" s="154"/>
      <c r="I814" s="155"/>
      <c r="J814" s="154"/>
    </row>
    <row r="815" spans="6:10" ht="14">
      <c r="F815" s="153" t="s">
        <v>166</v>
      </c>
      <c r="G815" s="112" t="s">
        <v>638</v>
      </c>
      <c r="H815" s="154"/>
      <c r="I815" s="155"/>
      <c r="J815" s="154"/>
    </row>
    <row r="816" spans="6:10" ht="14">
      <c r="F816" s="153" t="s">
        <v>166</v>
      </c>
      <c r="G816" s="117" t="s">
        <v>639</v>
      </c>
      <c r="H816" s="154"/>
      <c r="I816" s="155"/>
      <c r="J816" s="154"/>
    </row>
    <row r="817" spans="6:10" ht="14">
      <c r="F817" s="153" t="s">
        <v>166</v>
      </c>
      <c r="G817" s="117" t="s">
        <v>640</v>
      </c>
      <c r="H817" s="154"/>
      <c r="I817" s="155"/>
      <c r="J817" s="154"/>
    </row>
    <row r="818" spans="6:10" ht="14">
      <c r="F818" s="153" t="s">
        <v>166</v>
      </c>
      <c r="G818" s="112" t="s">
        <v>629</v>
      </c>
      <c r="H818" s="154"/>
      <c r="I818" s="155"/>
      <c r="J818" s="154"/>
    </row>
    <row r="819" spans="6:10" ht="14">
      <c r="F819" s="153" t="s">
        <v>166</v>
      </c>
      <c r="G819" s="112" t="s">
        <v>641</v>
      </c>
      <c r="H819" s="154"/>
      <c r="I819" s="155"/>
      <c r="J819" s="154"/>
    </row>
    <row r="820" spans="6:10" ht="14">
      <c r="F820" s="153" t="s">
        <v>166</v>
      </c>
      <c r="G820" s="129" t="s">
        <v>642</v>
      </c>
      <c r="H820" s="154"/>
      <c r="I820" s="155"/>
      <c r="J820" s="154"/>
    </row>
    <row r="821" spans="6:10" ht="14">
      <c r="F821" s="153" t="s">
        <v>166</v>
      </c>
      <c r="G821" s="112" t="s">
        <v>643</v>
      </c>
      <c r="H821" s="154"/>
      <c r="I821" s="155"/>
      <c r="J821" s="154"/>
    </row>
    <row r="822" spans="6:10" ht="14">
      <c r="F822" s="153" t="s">
        <v>166</v>
      </c>
      <c r="G822" s="112" t="s">
        <v>630</v>
      </c>
      <c r="H822" s="154"/>
      <c r="I822" s="155"/>
      <c r="J822" s="154"/>
    </row>
    <row r="823" spans="6:10" ht="14">
      <c r="F823" s="153" t="s">
        <v>166</v>
      </c>
      <c r="G823" s="112" t="s">
        <v>631</v>
      </c>
      <c r="H823" s="154"/>
      <c r="I823" s="155"/>
      <c r="J823" s="154"/>
    </row>
    <row r="824" spans="6:10" ht="14">
      <c r="F824" s="153" t="s">
        <v>166</v>
      </c>
      <c r="G824" s="112" t="s">
        <v>632</v>
      </c>
      <c r="H824" s="154"/>
      <c r="I824" s="155"/>
      <c r="J824" s="154"/>
    </row>
    <row r="825" spans="6:10" ht="14">
      <c r="F825" s="153" t="s">
        <v>166</v>
      </c>
      <c r="G825" s="112" t="s">
        <v>644</v>
      </c>
      <c r="H825" s="154"/>
      <c r="I825" s="155"/>
      <c r="J825" s="154"/>
    </row>
    <row r="826" spans="6:10" ht="14">
      <c r="F826" s="153" t="s">
        <v>166</v>
      </c>
      <c r="G826" s="112" t="s">
        <v>633</v>
      </c>
      <c r="H826" s="154"/>
      <c r="I826" s="155"/>
      <c r="J826" s="154"/>
    </row>
    <row r="827" spans="6:10" ht="14">
      <c r="F827" s="153" t="s">
        <v>166</v>
      </c>
      <c r="G827" s="112" t="s">
        <v>645</v>
      </c>
      <c r="H827" s="154"/>
      <c r="I827" s="155"/>
      <c r="J827" s="154"/>
    </row>
    <row r="828" spans="6:10" ht="14">
      <c r="F828" s="153" t="s">
        <v>166</v>
      </c>
      <c r="G828" s="112" t="s">
        <v>646</v>
      </c>
      <c r="H828" s="154"/>
      <c r="I828" s="155"/>
      <c r="J828" s="154"/>
    </row>
    <row r="829" spans="6:10" ht="14">
      <c r="F829" s="153" t="s">
        <v>166</v>
      </c>
      <c r="G829" s="112" t="s">
        <v>647</v>
      </c>
      <c r="H829" s="154"/>
      <c r="I829" s="155"/>
      <c r="J829" s="154"/>
    </row>
    <row r="830" spans="6:10" ht="14">
      <c r="F830" s="153" t="s">
        <v>166</v>
      </c>
      <c r="G830" s="112" t="s">
        <v>634</v>
      </c>
      <c r="H830" s="154"/>
      <c r="I830" s="155"/>
      <c r="J830" s="154"/>
    </row>
    <row r="831" spans="6:10" ht="14">
      <c r="F831" s="153" t="s">
        <v>166</v>
      </c>
      <c r="G831" s="112" t="s">
        <v>635</v>
      </c>
      <c r="H831" s="154"/>
      <c r="I831" s="155"/>
      <c r="J831" s="154"/>
    </row>
    <row r="832" spans="6:10" ht="14">
      <c r="F832" s="153" t="s">
        <v>166</v>
      </c>
      <c r="G832" s="112" t="s">
        <v>648</v>
      </c>
      <c r="H832" s="154"/>
      <c r="I832" s="155"/>
      <c r="J832" s="154"/>
    </row>
    <row r="833" spans="6:10" ht="14">
      <c r="F833" s="153" t="s">
        <v>166</v>
      </c>
      <c r="G833" s="112" t="s">
        <v>533</v>
      </c>
      <c r="H833" s="154"/>
      <c r="I833" s="155"/>
      <c r="J833" s="154"/>
    </row>
    <row r="834" spans="6:10" ht="14">
      <c r="F834" s="153" t="s">
        <v>166</v>
      </c>
      <c r="G834" s="112" t="s">
        <v>534</v>
      </c>
      <c r="H834" s="154"/>
      <c r="I834" s="155"/>
      <c r="J834" s="154"/>
    </row>
    <row r="835" spans="6:10" ht="14">
      <c r="F835" s="153" t="s">
        <v>166</v>
      </c>
      <c r="G835" s="112" t="s">
        <v>535</v>
      </c>
      <c r="H835" s="154"/>
      <c r="I835" s="155"/>
      <c r="J835" s="154"/>
    </row>
    <row r="836" spans="6:10">
      <c r="F836" s="153" t="s">
        <v>166</v>
      </c>
      <c r="G836" s="107"/>
      <c r="H836" s="154"/>
      <c r="I836" s="155"/>
      <c r="J836" s="154"/>
    </row>
    <row r="837" spans="6:10">
      <c r="F837" s="153" t="s">
        <v>166</v>
      </c>
      <c r="G837" s="107" t="s">
        <v>22</v>
      </c>
      <c r="H837" s="154"/>
      <c r="I837" s="155"/>
      <c r="J837" s="154"/>
    </row>
    <row r="838" spans="6:10">
      <c r="F838" s="153" t="s">
        <v>166</v>
      </c>
      <c r="G838" s="107" t="s">
        <v>23</v>
      </c>
      <c r="H838" s="154"/>
      <c r="I838" s="155"/>
      <c r="J838" s="154"/>
    </row>
    <row r="839" spans="6:10">
      <c r="F839" s="153" t="s">
        <v>166</v>
      </c>
      <c r="G839" s="107" t="s">
        <v>27</v>
      </c>
      <c r="H839" s="154"/>
      <c r="I839" s="155"/>
      <c r="J839" s="154"/>
    </row>
    <row r="840" spans="6:10">
      <c r="F840" s="153" t="s">
        <v>166</v>
      </c>
      <c r="G840" s="107" t="s">
        <v>25</v>
      </c>
      <c r="H840" s="154"/>
      <c r="I840" s="155"/>
      <c r="J840" s="154"/>
    </row>
    <row r="841" spans="6:10">
      <c r="F841" s="153" t="s">
        <v>166</v>
      </c>
      <c r="G841" s="107" t="s">
        <v>26</v>
      </c>
      <c r="H841" s="154"/>
      <c r="I841" s="155"/>
      <c r="J841" s="154"/>
    </row>
    <row r="842" spans="6:10">
      <c r="F842" s="153" t="s">
        <v>166</v>
      </c>
      <c r="G842" s="107" t="s">
        <v>24</v>
      </c>
      <c r="H842" s="154"/>
      <c r="I842" s="155"/>
      <c r="J842" s="154"/>
    </row>
    <row r="843" spans="6:10">
      <c r="F843" s="156"/>
      <c r="G843" s="98"/>
      <c r="H843" s="154"/>
      <c r="I843" s="155"/>
      <c r="J843" s="154"/>
    </row>
    <row r="844" spans="6:10">
      <c r="F844" s="153" t="s">
        <v>167</v>
      </c>
      <c r="G844" s="111" t="s">
        <v>198</v>
      </c>
      <c r="H844" s="154"/>
      <c r="I844" s="155"/>
      <c r="J844" s="154"/>
    </row>
    <row r="845" spans="6:10">
      <c r="F845" s="153" t="s">
        <v>167</v>
      </c>
      <c r="G845" s="111" t="s">
        <v>199</v>
      </c>
      <c r="H845" s="154"/>
      <c r="I845" s="155"/>
      <c r="J845" s="154"/>
    </row>
    <row r="846" spans="6:10">
      <c r="F846" s="153" t="s">
        <v>167</v>
      </c>
      <c r="G846" s="116"/>
      <c r="H846" s="154"/>
      <c r="I846" s="155"/>
      <c r="J846" s="154"/>
    </row>
    <row r="847" spans="6:10">
      <c r="F847" s="153" t="s">
        <v>167</v>
      </c>
      <c r="G847" s="107" t="s">
        <v>200</v>
      </c>
      <c r="H847" s="154"/>
      <c r="I847" s="155"/>
      <c r="J847" s="154"/>
    </row>
    <row r="848" spans="6:10">
      <c r="F848" s="153" t="s">
        <v>167</v>
      </c>
      <c r="G848" s="107" t="s">
        <v>201</v>
      </c>
      <c r="H848" s="154"/>
      <c r="I848" s="155"/>
      <c r="J848" s="154"/>
    </row>
    <row r="849" spans="6:10">
      <c r="F849" s="153" t="s">
        <v>167</v>
      </c>
      <c r="G849" s="107" t="s">
        <v>205</v>
      </c>
      <c r="H849" s="154"/>
      <c r="I849" s="155"/>
      <c r="J849" s="154"/>
    </row>
    <row r="850" spans="6:10">
      <c r="F850" s="153" t="s">
        <v>167</v>
      </c>
      <c r="G850" s="107" t="s">
        <v>202</v>
      </c>
      <c r="H850" s="154"/>
      <c r="I850" s="155"/>
      <c r="J850" s="154"/>
    </row>
    <row r="851" spans="6:10">
      <c r="F851" s="153" t="s">
        <v>167</v>
      </c>
      <c r="G851" s="107" t="s">
        <v>206</v>
      </c>
      <c r="H851" s="154"/>
      <c r="I851" s="155"/>
      <c r="J851" s="154"/>
    </row>
    <row r="852" spans="6:10">
      <c r="F852" s="153" t="s">
        <v>167</v>
      </c>
      <c r="G852" s="107" t="s">
        <v>207</v>
      </c>
      <c r="H852" s="154"/>
      <c r="I852" s="155"/>
      <c r="J852" s="154"/>
    </row>
    <row r="853" spans="6:10">
      <c r="F853" s="153" t="s">
        <v>167</v>
      </c>
      <c r="G853" s="107" t="s">
        <v>203</v>
      </c>
      <c r="H853" s="154"/>
      <c r="I853" s="155"/>
      <c r="J853" s="154"/>
    </row>
    <row r="854" spans="6:10">
      <c r="F854" s="153" t="s">
        <v>167</v>
      </c>
      <c r="G854" s="107" t="s">
        <v>204</v>
      </c>
      <c r="H854" s="154"/>
      <c r="I854" s="155"/>
      <c r="J854" s="154"/>
    </row>
    <row r="855" spans="6:10">
      <c r="F855" s="153" t="s">
        <v>167</v>
      </c>
      <c r="G855" s="107" t="s">
        <v>218</v>
      </c>
      <c r="H855" s="154"/>
      <c r="I855" s="155"/>
      <c r="J855" s="154"/>
    </row>
    <row r="856" spans="6:10">
      <c r="F856" s="153" t="s">
        <v>167</v>
      </c>
      <c r="G856" s="107" t="s">
        <v>219</v>
      </c>
      <c r="H856" s="154"/>
      <c r="I856" s="155"/>
      <c r="J856" s="154"/>
    </row>
    <row r="857" spans="6:10">
      <c r="F857" s="153" t="s">
        <v>167</v>
      </c>
      <c r="G857" s="107" t="s">
        <v>220</v>
      </c>
      <c r="H857" s="154"/>
      <c r="I857" s="155"/>
      <c r="J857" s="154"/>
    </row>
    <row r="858" spans="6:10">
      <c r="F858" s="153" t="s">
        <v>167</v>
      </c>
      <c r="G858" s="107" t="s">
        <v>208</v>
      </c>
      <c r="H858" s="154"/>
      <c r="I858" s="155"/>
      <c r="J858" s="154"/>
    </row>
    <row r="859" spans="6:10">
      <c r="F859" s="153" t="s">
        <v>167</v>
      </c>
      <c r="G859" s="107" t="s">
        <v>209</v>
      </c>
      <c r="H859" s="154"/>
      <c r="I859" s="155"/>
      <c r="J859" s="154"/>
    </row>
    <row r="860" spans="6:10">
      <c r="F860" s="153" t="s">
        <v>167</v>
      </c>
      <c r="G860" s="107" t="s">
        <v>210</v>
      </c>
      <c r="H860" s="154"/>
      <c r="I860" s="155"/>
      <c r="J860" s="154"/>
    </row>
    <row r="861" spans="6:10">
      <c r="F861" s="153" t="s">
        <v>167</v>
      </c>
      <c r="G861" s="107" t="s">
        <v>211</v>
      </c>
      <c r="H861" s="154"/>
      <c r="I861" s="155"/>
      <c r="J861" s="154"/>
    </row>
    <row r="862" spans="6:10">
      <c r="F862" s="153" t="s">
        <v>167</v>
      </c>
      <c r="G862" s="107" t="s">
        <v>212</v>
      </c>
      <c r="H862" s="154"/>
      <c r="I862" s="155"/>
      <c r="J862" s="154"/>
    </row>
    <row r="863" spans="6:10">
      <c r="F863" s="153" t="s">
        <v>167</v>
      </c>
      <c r="G863" s="107" t="s">
        <v>213</v>
      </c>
      <c r="H863" s="154"/>
      <c r="I863" s="155"/>
      <c r="J863" s="154"/>
    </row>
    <row r="864" spans="6:10">
      <c r="F864" s="153" t="s">
        <v>167</v>
      </c>
      <c r="G864" s="107" t="s">
        <v>214</v>
      </c>
      <c r="H864" s="154"/>
      <c r="I864" s="155"/>
      <c r="J864" s="154"/>
    </row>
    <row r="865" spans="6:10">
      <c r="F865" s="153" t="s">
        <v>167</v>
      </c>
      <c r="G865" s="107" t="s">
        <v>215</v>
      </c>
      <c r="H865" s="154"/>
      <c r="I865" s="155"/>
      <c r="J865" s="154"/>
    </row>
    <row r="866" spans="6:10">
      <c r="F866" s="153" t="s">
        <v>167</v>
      </c>
      <c r="G866" s="107" t="s">
        <v>216</v>
      </c>
      <c r="H866" s="154"/>
      <c r="I866" s="155"/>
      <c r="J866" s="154"/>
    </row>
    <row r="867" spans="6:10">
      <c r="F867" s="153" t="s">
        <v>167</v>
      </c>
      <c r="G867" s="107" t="s">
        <v>217</v>
      </c>
      <c r="H867" s="154"/>
      <c r="I867" s="155"/>
      <c r="J867" s="154"/>
    </row>
    <row r="868" spans="6:10">
      <c r="F868" s="153" t="s">
        <v>167</v>
      </c>
      <c r="G868" s="107" t="s">
        <v>536</v>
      </c>
      <c r="H868" s="154"/>
      <c r="I868" s="155"/>
      <c r="J868" s="154"/>
    </row>
    <row r="869" spans="6:10">
      <c r="F869" s="156"/>
      <c r="G869" s="98"/>
      <c r="H869" s="154"/>
      <c r="I869" s="155"/>
      <c r="J869" s="154"/>
    </row>
    <row r="870" spans="6:10">
      <c r="F870" s="153" t="s">
        <v>156</v>
      </c>
      <c r="G870" s="107" t="s">
        <v>224</v>
      </c>
      <c r="H870" s="154"/>
      <c r="I870" s="155"/>
      <c r="J870" s="154"/>
    </row>
    <row r="871" spans="6:10">
      <c r="F871" s="153" t="s">
        <v>156</v>
      </c>
      <c r="G871" s="107" t="s">
        <v>225</v>
      </c>
      <c r="H871" s="154"/>
      <c r="I871" s="155"/>
      <c r="J871" s="154"/>
    </row>
    <row r="872" spans="6:10">
      <c r="F872" s="153" t="s">
        <v>156</v>
      </c>
      <c r="G872" s="107" t="s">
        <v>226</v>
      </c>
      <c r="H872" s="154"/>
      <c r="I872" s="155"/>
      <c r="J872" s="154"/>
    </row>
    <row r="873" spans="6:10">
      <c r="F873" s="153" t="s">
        <v>156</v>
      </c>
      <c r="G873" s="107"/>
      <c r="H873" s="154"/>
      <c r="I873" s="155"/>
      <c r="J873" s="154"/>
    </row>
    <row r="874" spans="6:10">
      <c r="F874" s="153" t="s">
        <v>156</v>
      </c>
      <c r="G874" s="107" t="s">
        <v>227</v>
      </c>
      <c r="H874" s="154"/>
      <c r="I874" s="155"/>
      <c r="J874" s="154"/>
    </row>
    <row r="875" spans="6:10">
      <c r="F875" s="153" t="s">
        <v>156</v>
      </c>
      <c r="G875" s="107" t="s">
        <v>107</v>
      </c>
      <c r="H875" s="154"/>
      <c r="I875" s="155"/>
      <c r="J875" s="154"/>
    </row>
    <row r="876" spans="6:10">
      <c r="F876" s="153" t="s">
        <v>156</v>
      </c>
      <c r="G876" s="107" t="s">
        <v>108</v>
      </c>
      <c r="H876" s="154"/>
      <c r="I876" s="155"/>
      <c r="J876" s="154"/>
    </row>
    <row r="877" spans="6:10">
      <c r="F877" s="153" t="s">
        <v>156</v>
      </c>
      <c r="G877" s="107" t="s">
        <v>109</v>
      </c>
      <c r="H877" s="154"/>
      <c r="I877" s="155"/>
      <c r="J877" s="154"/>
    </row>
    <row r="878" spans="6:10">
      <c r="F878" s="153" t="s">
        <v>156</v>
      </c>
      <c r="G878" s="107" t="s">
        <v>110</v>
      </c>
      <c r="H878" s="154"/>
      <c r="I878" s="155"/>
      <c r="J878" s="154"/>
    </row>
    <row r="879" spans="6:10">
      <c r="F879" s="153" t="s">
        <v>156</v>
      </c>
      <c r="G879" s="107"/>
      <c r="H879" s="154"/>
      <c r="I879" s="155"/>
      <c r="J879" s="154"/>
    </row>
    <row r="880" spans="6:10">
      <c r="F880" s="153" t="s">
        <v>156</v>
      </c>
      <c r="G880" s="107" t="s">
        <v>111</v>
      </c>
      <c r="H880" s="154"/>
      <c r="I880" s="155"/>
      <c r="J880" s="154"/>
    </row>
    <row r="881" spans="6:10">
      <c r="F881" s="153" t="s">
        <v>156</v>
      </c>
      <c r="G881" s="107" t="s">
        <v>112</v>
      </c>
      <c r="H881" s="154"/>
      <c r="I881" s="155"/>
      <c r="J881" s="154"/>
    </row>
    <row r="882" spans="6:10">
      <c r="F882" s="153" t="s">
        <v>156</v>
      </c>
      <c r="G882" s="107" t="s">
        <v>113</v>
      </c>
      <c r="H882" s="154"/>
      <c r="I882" s="155"/>
      <c r="J882" s="154"/>
    </row>
    <row r="883" spans="6:10">
      <c r="F883" s="153" t="s">
        <v>156</v>
      </c>
      <c r="G883" s="107" t="s">
        <v>114</v>
      </c>
      <c r="H883" s="154"/>
      <c r="I883" s="155"/>
      <c r="J883" s="154"/>
    </row>
    <row r="884" spans="6:10">
      <c r="F884" s="153" t="s">
        <v>156</v>
      </c>
      <c r="G884" s="107" t="s">
        <v>115</v>
      </c>
      <c r="H884" s="154"/>
      <c r="I884" s="155"/>
      <c r="J884" s="154"/>
    </row>
    <row r="885" spans="6:10">
      <c r="F885" s="153" t="s">
        <v>156</v>
      </c>
      <c r="G885" s="107" t="s">
        <v>116</v>
      </c>
      <c r="H885" s="154"/>
      <c r="I885" s="155"/>
      <c r="J885" s="154"/>
    </row>
    <row r="886" spans="6:10">
      <c r="F886" s="153" t="s">
        <v>156</v>
      </c>
      <c r="G886" s="107" t="s">
        <v>117</v>
      </c>
      <c r="H886" s="154"/>
      <c r="I886" s="155"/>
      <c r="J886" s="154"/>
    </row>
    <row r="887" spans="6:10">
      <c r="F887" s="153" t="s">
        <v>156</v>
      </c>
      <c r="G887" s="107" t="s">
        <v>240</v>
      </c>
      <c r="H887" s="154"/>
      <c r="I887" s="155"/>
      <c r="J887" s="154"/>
    </row>
    <row r="888" spans="6:10">
      <c r="F888" s="153" t="s">
        <v>156</v>
      </c>
      <c r="G888" s="107" t="s">
        <v>242</v>
      </c>
      <c r="H888" s="154"/>
      <c r="I888" s="155"/>
      <c r="J888" s="154"/>
    </row>
    <row r="889" spans="6:10">
      <c r="F889" s="153" t="s">
        <v>156</v>
      </c>
      <c r="G889" s="107" t="s">
        <v>241</v>
      </c>
      <c r="H889" s="154"/>
      <c r="I889" s="155"/>
      <c r="J889" s="154"/>
    </row>
    <row r="890" spans="6:10">
      <c r="F890" s="153" t="s">
        <v>156</v>
      </c>
      <c r="G890" s="107" t="s">
        <v>245</v>
      </c>
      <c r="H890" s="154"/>
      <c r="I890" s="155"/>
      <c r="J890" s="154"/>
    </row>
    <row r="891" spans="6:10">
      <c r="F891" s="153" t="s">
        <v>156</v>
      </c>
      <c r="G891" s="107" t="s">
        <v>246</v>
      </c>
      <c r="H891" s="154"/>
      <c r="I891" s="155"/>
      <c r="J891" s="154"/>
    </row>
    <row r="892" spans="6:10">
      <c r="F892" s="153" t="s">
        <v>156</v>
      </c>
      <c r="G892" s="107" t="s">
        <v>247</v>
      </c>
      <c r="H892" s="154"/>
      <c r="I892" s="155"/>
      <c r="J892" s="154"/>
    </row>
    <row r="893" spans="6:10">
      <c r="F893" s="153" t="s">
        <v>156</v>
      </c>
      <c r="G893" s="107" t="s">
        <v>248</v>
      </c>
      <c r="H893" s="154"/>
      <c r="I893" s="167"/>
      <c r="J893" s="154"/>
    </row>
    <row r="894" spans="6:10">
      <c r="F894" s="153" t="s">
        <v>156</v>
      </c>
      <c r="G894" s="107" t="s">
        <v>249</v>
      </c>
      <c r="H894" s="154"/>
      <c r="I894" s="155"/>
      <c r="J894" s="154"/>
    </row>
    <row r="895" spans="6:10">
      <c r="F895" s="153" t="s">
        <v>156</v>
      </c>
      <c r="G895" s="107" t="s">
        <v>250</v>
      </c>
      <c r="H895" s="154"/>
      <c r="I895" s="155"/>
      <c r="J895" s="154"/>
    </row>
    <row r="896" spans="6:10">
      <c r="F896" s="153" t="s">
        <v>156</v>
      </c>
      <c r="G896" s="107" t="s">
        <v>251</v>
      </c>
      <c r="H896" s="154"/>
      <c r="I896" s="155"/>
      <c r="J896" s="154"/>
    </row>
    <row r="897" spans="6:10">
      <c r="F897" s="153" t="s">
        <v>156</v>
      </c>
      <c r="G897" s="107" t="s">
        <v>252</v>
      </c>
      <c r="H897" s="154"/>
      <c r="I897" s="155"/>
      <c r="J897" s="154"/>
    </row>
    <row r="898" spans="6:10">
      <c r="F898" s="153" t="s">
        <v>156</v>
      </c>
      <c r="G898" s="125" t="s">
        <v>261</v>
      </c>
      <c r="H898" s="154"/>
      <c r="I898" s="155"/>
      <c r="J898" s="154"/>
    </row>
    <row r="899" spans="6:10">
      <c r="F899" s="153" t="s">
        <v>156</v>
      </c>
      <c r="G899" s="105" t="s">
        <v>262</v>
      </c>
      <c r="H899" s="154"/>
      <c r="I899" s="155"/>
      <c r="J899" s="154"/>
    </row>
    <row r="900" spans="6:10">
      <c r="F900" s="153" t="s">
        <v>156</v>
      </c>
      <c r="G900" s="125" t="s">
        <v>537</v>
      </c>
      <c r="H900" s="154"/>
      <c r="I900" s="155"/>
      <c r="J900" s="154"/>
    </row>
    <row r="901" spans="6:10">
      <c r="F901" s="153" t="s">
        <v>156</v>
      </c>
      <c r="G901" s="125" t="s">
        <v>254</v>
      </c>
      <c r="H901" s="154"/>
      <c r="I901" s="155"/>
      <c r="J901" s="154"/>
    </row>
    <row r="902" spans="6:10">
      <c r="F902" s="153" t="s">
        <v>156</v>
      </c>
      <c r="G902" s="125" t="s">
        <v>253</v>
      </c>
      <c r="H902" s="154"/>
      <c r="I902" s="155"/>
      <c r="J902" s="154"/>
    </row>
    <row r="903" spans="6:10">
      <c r="F903" s="153" t="s">
        <v>156</v>
      </c>
      <c r="G903" s="105" t="s">
        <v>255</v>
      </c>
      <c r="H903" s="154"/>
      <c r="I903" s="155"/>
      <c r="J903" s="154"/>
    </row>
    <row r="904" spans="6:10">
      <c r="F904" s="153" t="s">
        <v>156</v>
      </c>
      <c r="G904" s="125"/>
      <c r="H904" s="154"/>
      <c r="I904" s="155"/>
      <c r="J904" s="154"/>
    </row>
    <row r="905" spans="6:10" ht="14">
      <c r="F905" s="153" t="s">
        <v>156</v>
      </c>
      <c r="G905" s="142" t="s">
        <v>538</v>
      </c>
      <c r="H905" s="154"/>
      <c r="I905" s="155"/>
      <c r="J905" s="154"/>
    </row>
    <row r="906" spans="6:10" ht="14">
      <c r="F906" s="153" t="s">
        <v>156</v>
      </c>
      <c r="G906" s="142" t="s">
        <v>539</v>
      </c>
      <c r="H906" s="154"/>
      <c r="I906" s="155"/>
      <c r="J906" s="154"/>
    </row>
    <row r="907" spans="6:10" ht="14">
      <c r="F907" s="153" t="s">
        <v>156</v>
      </c>
      <c r="G907" s="142" t="s">
        <v>540</v>
      </c>
      <c r="H907" s="154"/>
      <c r="I907" s="155"/>
      <c r="J907" s="154"/>
    </row>
    <row r="908" spans="6:10">
      <c r="F908" s="168"/>
      <c r="G908" s="98"/>
      <c r="H908" s="154"/>
      <c r="I908" s="155"/>
      <c r="J908" s="154"/>
    </row>
    <row r="909" spans="6:10">
      <c r="F909" s="153" t="s">
        <v>168</v>
      </c>
      <c r="G909" s="111" t="s">
        <v>256</v>
      </c>
      <c r="H909" s="154"/>
      <c r="I909" s="155"/>
      <c r="J909" s="154"/>
    </row>
    <row r="910" spans="6:10">
      <c r="F910" s="153" t="s">
        <v>168</v>
      </c>
      <c r="G910" s="111" t="s">
        <v>257</v>
      </c>
      <c r="H910" s="154"/>
      <c r="I910" s="155"/>
      <c r="J910" s="154"/>
    </row>
    <row r="911" spans="6:10">
      <c r="F911" s="153" t="s">
        <v>168</v>
      </c>
      <c r="G911" s="111" t="s">
        <v>258</v>
      </c>
      <c r="H911" s="154"/>
      <c r="I911" s="155"/>
      <c r="J911" s="154"/>
    </row>
    <row r="912" spans="6:10">
      <c r="F912" s="153" t="s">
        <v>168</v>
      </c>
      <c r="G912" s="111" t="s">
        <v>155</v>
      </c>
      <c r="H912" s="154"/>
      <c r="I912" s="155"/>
      <c r="J912" s="154"/>
    </row>
    <row r="913" spans="6:10">
      <c r="F913" s="153" t="s">
        <v>168</v>
      </c>
      <c r="G913" s="107" t="s">
        <v>259</v>
      </c>
      <c r="H913" s="154"/>
      <c r="I913" s="155"/>
      <c r="J913" s="154"/>
    </row>
    <row r="914" spans="6:10">
      <c r="F914" s="153" t="s">
        <v>168</v>
      </c>
      <c r="G914" s="123"/>
      <c r="H914" s="154"/>
      <c r="I914" s="155"/>
      <c r="J914" s="154"/>
    </row>
    <row r="915" spans="6:10">
      <c r="F915" s="153" t="s">
        <v>168</v>
      </c>
      <c r="G915" s="126" t="s">
        <v>260</v>
      </c>
      <c r="H915" s="154"/>
      <c r="I915" s="155"/>
      <c r="J915" s="154"/>
    </row>
    <row r="916" spans="6:10">
      <c r="F916" s="153" t="s">
        <v>168</v>
      </c>
      <c r="G916" s="130" t="s">
        <v>268</v>
      </c>
      <c r="H916" s="154"/>
      <c r="I916" s="155"/>
      <c r="J916" s="154"/>
    </row>
    <row r="917" spans="6:10">
      <c r="F917" s="153" t="s">
        <v>168</v>
      </c>
      <c r="G917" s="107" t="s">
        <v>266</v>
      </c>
      <c r="H917" s="154"/>
      <c r="I917" s="155"/>
      <c r="J917" s="154"/>
    </row>
    <row r="918" spans="6:10">
      <c r="F918" s="153" t="s">
        <v>168</v>
      </c>
      <c r="G918" s="125" t="s">
        <v>267</v>
      </c>
      <c r="H918" s="154"/>
      <c r="I918" s="155"/>
      <c r="J918" s="154"/>
    </row>
    <row r="919" spans="6:10">
      <c r="F919" s="153" t="s">
        <v>168</v>
      </c>
      <c r="G919" s="125" t="s">
        <v>270</v>
      </c>
      <c r="H919" s="154"/>
      <c r="I919" s="155"/>
      <c r="J919" s="154"/>
    </row>
    <row r="920" spans="6:10">
      <c r="F920" s="153" t="s">
        <v>168</v>
      </c>
      <c r="G920" s="125" t="s">
        <v>269</v>
      </c>
      <c r="H920" s="154"/>
      <c r="I920" s="155"/>
      <c r="J920" s="154"/>
    </row>
    <row r="921" spans="6:10">
      <c r="F921" s="153" t="s">
        <v>168</v>
      </c>
      <c r="G921" s="125" t="s">
        <v>271</v>
      </c>
      <c r="H921" s="154"/>
      <c r="I921" s="155"/>
      <c r="J921" s="154"/>
    </row>
    <row r="922" spans="6:10">
      <c r="F922" s="153" t="s">
        <v>168</v>
      </c>
      <c r="G922" s="125" t="s">
        <v>265</v>
      </c>
      <c r="H922" s="154"/>
      <c r="I922" s="155"/>
      <c r="J922" s="154"/>
    </row>
    <row r="923" spans="6:10">
      <c r="F923" s="153" t="s">
        <v>168</v>
      </c>
      <c r="G923" s="125" t="s">
        <v>264</v>
      </c>
      <c r="H923" s="154"/>
      <c r="I923" s="155"/>
      <c r="J923" s="154"/>
    </row>
    <row r="924" spans="6:10">
      <c r="F924" s="153" t="s">
        <v>168</v>
      </c>
      <c r="G924" s="125" t="s">
        <v>263</v>
      </c>
      <c r="H924" s="154"/>
      <c r="I924" s="155"/>
      <c r="J924" s="154"/>
    </row>
    <row r="925" spans="6:10">
      <c r="F925" s="156"/>
      <c r="G925" s="98"/>
      <c r="H925" s="154"/>
      <c r="I925" s="155"/>
      <c r="J925" s="154"/>
    </row>
    <row r="926" spans="6:10">
      <c r="F926" s="153" t="s">
        <v>169</v>
      </c>
      <c r="G926" s="107" t="s">
        <v>272</v>
      </c>
      <c r="H926" s="154"/>
      <c r="I926" s="155"/>
      <c r="J926" s="154"/>
    </row>
    <row r="927" spans="6:10">
      <c r="F927" s="153" t="s">
        <v>169</v>
      </c>
      <c r="G927" s="107" t="s">
        <v>273</v>
      </c>
      <c r="H927" s="154"/>
      <c r="I927" s="155"/>
      <c r="J927" s="154"/>
    </row>
    <row r="928" spans="6:10">
      <c r="F928" s="153" t="s">
        <v>169</v>
      </c>
      <c r="G928" s="107" t="s">
        <v>274</v>
      </c>
      <c r="H928" s="154"/>
      <c r="I928" s="155"/>
      <c r="J928" s="154"/>
    </row>
    <row r="929" spans="6:10">
      <c r="F929" s="153" t="s">
        <v>169</v>
      </c>
      <c r="G929" s="107" t="s">
        <v>275</v>
      </c>
      <c r="H929" s="154"/>
      <c r="I929" s="155"/>
      <c r="J929" s="154"/>
    </row>
    <row r="930" spans="6:10">
      <c r="F930" s="153" t="s">
        <v>169</v>
      </c>
      <c r="G930" s="107"/>
      <c r="H930" s="154"/>
      <c r="I930" s="155"/>
      <c r="J930" s="154"/>
    </row>
    <row r="931" spans="6:10">
      <c r="F931" s="153" t="s">
        <v>169</v>
      </c>
      <c r="G931" s="107" t="s">
        <v>276</v>
      </c>
      <c r="H931" s="154"/>
      <c r="I931" s="155"/>
      <c r="J931" s="154"/>
    </row>
    <row r="932" spans="6:10">
      <c r="F932" s="153" t="s">
        <v>169</v>
      </c>
      <c r="G932" s="107" t="s">
        <v>277</v>
      </c>
      <c r="H932" s="154"/>
      <c r="I932" s="155"/>
      <c r="J932" s="154"/>
    </row>
    <row r="933" spans="6:10">
      <c r="F933" s="153" t="s">
        <v>169</v>
      </c>
      <c r="G933" s="107" t="s">
        <v>278</v>
      </c>
      <c r="H933" s="154"/>
      <c r="I933" s="155"/>
      <c r="J933" s="154"/>
    </row>
    <row r="934" spans="6:10">
      <c r="F934" s="153" t="s">
        <v>169</v>
      </c>
      <c r="G934" s="107" t="s">
        <v>179</v>
      </c>
      <c r="H934" s="154"/>
      <c r="I934" s="155"/>
      <c r="J934" s="154"/>
    </row>
    <row r="935" spans="6:10">
      <c r="F935" s="153" t="s">
        <v>169</v>
      </c>
      <c r="G935" s="107" t="s">
        <v>180</v>
      </c>
      <c r="H935" s="154"/>
      <c r="I935" s="155"/>
      <c r="J935" s="154"/>
    </row>
    <row r="936" spans="6:10">
      <c r="F936" s="153" t="s">
        <v>169</v>
      </c>
      <c r="G936" s="107"/>
      <c r="H936" s="154"/>
      <c r="I936" s="155"/>
      <c r="J936" s="154"/>
    </row>
    <row r="937" spans="6:10">
      <c r="F937" s="153" t="s">
        <v>169</v>
      </c>
      <c r="G937" s="107" t="s">
        <v>181</v>
      </c>
      <c r="H937" s="154"/>
      <c r="I937" s="155"/>
      <c r="J937" s="154"/>
    </row>
    <row r="938" spans="6:10">
      <c r="F938" s="153" t="s">
        <v>169</v>
      </c>
      <c r="G938" s="107"/>
      <c r="H938" s="154"/>
      <c r="I938" s="155"/>
      <c r="J938" s="154"/>
    </row>
    <row r="939" spans="6:10">
      <c r="F939" s="153" t="s">
        <v>169</v>
      </c>
      <c r="G939" s="107" t="s">
        <v>183</v>
      </c>
      <c r="H939" s="154"/>
      <c r="I939" s="155"/>
      <c r="J939" s="154"/>
    </row>
    <row r="940" spans="6:10">
      <c r="F940" s="153" t="s">
        <v>169</v>
      </c>
      <c r="G940" s="107" t="s">
        <v>184</v>
      </c>
      <c r="H940" s="154"/>
      <c r="I940" s="155"/>
      <c r="J940" s="154"/>
    </row>
    <row r="941" spans="6:10">
      <c r="F941" s="153" t="s">
        <v>169</v>
      </c>
      <c r="G941" s="107" t="s">
        <v>185</v>
      </c>
      <c r="H941" s="154"/>
      <c r="I941" s="155"/>
      <c r="J941" s="154"/>
    </row>
    <row r="942" spans="6:10">
      <c r="F942" s="153" t="s">
        <v>169</v>
      </c>
      <c r="G942" s="107"/>
      <c r="H942" s="154"/>
      <c r="I942" s="155"/>
      <c r="J942" s="154"/>
    </row>
    <row r="943" spans="6:10">
      <c r="F943" s="153" t="s">
        <v>169</v>
      </c>
      <c r="G943" s="107" t="s">
        <v>186</v>
      </c>
      <c r="H943" s="154"/>
      <c r="I943" s="155"/>
      <c r="J943" s="154"/>
    </row>
    <row r="944" spans="6:10">
      <c r="F944" s="153" t="s">
        <v>169</v>
      </c>
      <c r="G944" s="107" t="s">
        <v>187</v>
      </c>
      <c r="H944" s="154"/>
      <c r="I944" s="155"/>
      <c r="J944" s="154"/>
    </row>
    <row r="945" spans="6:10">
      <c r="F945" s="153" t="s">
        <v>169</v>
      </c>
      <c r="G945" s="107" t="s">
        <v>293</v>
      </c>
      <c r="H945" s="154"/>
      <c r="I945" s="155"/>
      <c r="J945" s="154"/>
    </row>
    <row r="946" spans="6:10">
      <c r="F946" s="153" t="s">
        <v>169</v>
      </c>
      <c r="G946" s="107" t="s">
        <v>294</v>
      </c>
      <c r="H946" s="154"/>
      <c r="I946" s="155"/>
      <c r="J946" s="154"/>
    </row>
    <row r="947" spans="6:10">
      <c r="F947" s="153" t="s">
        <v>169</v>
      </c>
      <c r="G947" s="107" t="s">
        <v>295</v>
      </c>
      <c r="H947" s="154"/>
      <c r="I947" s="155"/>
      <c r="J947" s="154"/>
    </row>
    <row r="948" spans="6:10">
      <c r="F948" s="153" t="s">
        <v>169</v>
      </c>
      <c r="G948" s="107" t="s">
        <v>182</v>
      </c>
      <c r="H948" s="154"/>
      <c r="I948" s="155"/>
      <c r="J948" s="154"/>
    </row>
    <row r="949" spans="6:10">
      <c r="F949" s="153" t="s">
        <v>169</v>
      </c>
      <c r="G949" s="107" t="s">
        <v>296</v>
      </c>
      <c r="H949" s="154"/>
      <c r="I949" s="155"/>
      <c r="J949" s="154"/>
    </row>
    <row r="950" spans="6:10">
      <c r="F950" s="153" t="s">
        <v>169</v>
      </c>
      <c r="G950" s="107"/>
      <c r="H950" s="154"/>
      <c r="I950" s="155"/>
      <c r="J950" s="154"/>
    </row>
    <row r="951" spans="6:10">
      <c r="F951" s="153" t="s">
        <v>169</v>
      </c>
      <c r="G951" s="107" t="s">
        <v>297</v>
      </c>
      <c r="H951" s="154"/>
      <c r="I951" s="155"/>
      <c r="J951" s="154"/>
    </row>
    <row r="952" spans="6:10">
      <c r="F952" s="153" t="s">
        <v>169</v>
      </c>
      <c r="G952" s="107" t="s">
        <v>298</v>
      </c>
      <c r="H952" s="154"/>
      <c r="I952" s="155"/>
      <c r="J952" s="154"/>
    </row>
    <row r="953" spans="6:10">
      <c r="F953" s="156"/>
      <c r="G953" s="98"/>
      <c r="H953" s="154"/>
      <c r="I953" s="155"/>
      <c r="J953" s="154"/>
    </row>
    <row r="954" spans="6:10">
      <c r="F954" s="153" t="s">
        <v>313</v>
      </c>
      <c r="G954" s="126" t="s">
        <v>314</v>
      </c>
      <c r="H954" s="154"/>
      <c r="I954" s="155"/>
      <c r="J954" s="154"/>
    </row>
    <row r="955" spans="6:10">
      <c r="F955" s="153" t="s">
        <v>313</v>
      </c>
      <c r="G955" s="126" t="s">
        <v>315</v>
      </c>
      <c r="H955" s="154"/>
      <c r="I955" s="155"/>
      <c r="J955" s="154"/>
    </row>
    <row r="956" spans="6:10">
      <c r="F956" s="153" t="s">
        <v>313</v>
      </c>
      <c r="G956" s="126" t="s">
        <v>316</v>
      </c>
      <c r="H956" s="154"/>
      <c r="I956" s="155"/>
      <c r="J956" s="154"/>
    </row>
    <row r="957" spans="6:10">
      <c r="F957" s="153" t="s">
        <v>313</v>
      </c>
      <c r="G957" s="126" t="s">
        <v>317</v>
      </c>
      <c r="H957" s="154"/>
      <c r="I957" s="155"/>
      <c r="J957" s="154"/>
    </row>
    <row r="958" spans="6:10">
      <c r="F958" s="153" t="s">
        <v>313</v>
      </c>
      <c r="G958" s="126" t="s">
        <v>767</v>
      </c>
      <c r="H958" s="154"/>
      <c r="I958" s="155"/>
      <c r="J958" s="154"/>
    </row>
    <row r="959" spans="6:10">
      <c r="F959" s="153" t="s">
        <v>313</v>
      </c>
      <c r="G959" s="126" t="s">
        <v>321</v>
      </c>
      <c r="H959" s="154"/>
      <c r="I959" s="155"/>
      <c r="J959" s="154"/>
    </row>
    <row r="960" spans="6:10">
      <c r="F960" s="153" t="s">
        <v>313</v>
      </c>
      <c r="G960" s="126" t="s">
        <v>318</v>
      </c>
      <c r="H960" s="154"/>
      <c r="I960" s="155"/>
      <c r="J960" s="154"/>
    </row>
    <row r="961" spans="6:10">
      <c r="F961" s="153" t="s">
        <v>313</v>
      </c>
      <c r="G961" s="126" t="s">
        <v>319</v>
      </c>
      <c r="H961" s="154"/>
      <c r="I961" s="155"/>
      <c r="J961" s="154"/>
    </row>
    <row r="962" spans="6:10">
      <c r="F962" s="153" t="s">
        <v>313</v>
      </c>
      <c r="G962" s="126" t="s">
        <v>320</v>
      </c>
      <c r="H962" s="154"/>
      <c r="I962" s="155"/>
      <c r="J962" s="154"/>
    </row>
    <row r="963" spans="6:10">
      <c r="F963" s="96"/>
      <c r="G963" s="100"/>
      <c r="H963" s="96"/>
      <c r="I963" s="155"/>
      <c r="J963" s="96"/>
    </row>
    <row r="964" spans="6:10">
      <c r="F964" s="169" t="s">
        <v>90</v>
      </c>
      <c r="G964" s="170" t="s">
        <v>322</v>
      </c>
      <c r="H964" s="96"/>
      <c r="I964" s="155"/>
      <c r="J964" s="96"/>
    </row>
    <row r="965" spans="6:10">
      <c r="F965" s="169" t="s">
        <v>90</v>
      </c>
      <c r="G965" s="170" t="s">
        <v>323</v>
      </c>
      <c r="H965" s="96"/>
      <c r="I965" s="155"/>
      <c r="J965" s="96"/>
    </row>
    <row r="966" spans="6:10" ht="14">
      <c r="F966" s="169" t="s">
        <v>90</v>
      </c>
      <c r="G966" s="106" t="s">
        <v>762</v>
      </c>
      <c r="H966" s="96"/>
      <c r="I966" s="155"/>
      <c r="J966" s="96"/>
    </row>
    <row r="967" spans="6:10">
      <c r="F967" s="169" t="s">
        <v>90</v>
      </c>
      <c r="G967" s="107" t="s">
        <v>324</v>
      </c>
      <c r="H967" s="96"/>
      <c r="I967" s="155"/>
      <c r="J967" s="96"/>
    </row>
    <row r="968" spans="6:10">
      <c r="F968" s="169" t="s">
        <v>90</v>
      </c>
      <c r="G968" s="107" t="s">
        <v>325</v>
      </c>
      <c r="H968" s="96"/>
      <c r="I968" s="155"/>
      <c r="J968" s="96"/>
    </row>
    <row r="969" spans="6:10">
      <c r="F969" s="169" t="s">
        <v>90</v>
      </c>
      <c r="G969" s="107" t="s">
        <v>326</v>
      </c>
      <c r="H969" s="96"/>
      <c r="I969" s="155"/>
      <c r="J969" s="96"/>
    </row>
    <row r="970" spans="6:10">
      <c r="F970" s="169" t="s">
        <v>90</v>
      </c>
      <c r="G970" s="170"/>
      <c r="H970" s="96"/>
      <c r="I970" s="155"/>
      <c r="J970" s="96"/>
    </row>
    <row r="971" spans="6:10">
      <c r="F971" s="169" t="s">
        <v>90</v>
      </c>
      <c r="G971" s="170" t="s">
        <v>327</v>
      </c>
      <c r="H971" s="96"/>
      <c r="I971" s="155"/>
      <c r="J971" s="96"/>
    </row>
    <row r="972" spans="6:10">
      <c r="F972" s="169" t="s">
        <v>90</v>
      </c>
      <c r="G972" s="170" t="s">
        <v>328</v>
      </c>
      <c r="H972" s="96"/>
      <c r="I972" s="155"/>
      <c r="J972" s="96"/>
    </row>
    <row r="973" spans="6:10">
      <c r="F973" s="169" t="s">
        <v>90</v>
      </c>
      <c r="G973" s="170"/>
      <c r="H973" s="96"/>
      <c r="I973" s="155"/>
      <c r="J973" s="96"/>
    </row>
    <row r="974" spans="6:10">
      <c r="F974" s="169" t="s">
        <v>90</v>
      </c>
      <c r="G974" s="170" t="s">
        <v>329</v>
      </c>
      <c r="H974" s="96"/>
      <c r="I974" s="155"/>
      <c r="J974" s="96"/>
    </row>
    <row r="975" spans="6:10">
      <c r="F975" s="169" t="s">
        <v>90</v>
      </c>
      <c r="G975" s="170" t="s">
        <v>330</v>
      </c>
      <c r="H975" s="96"/>
      <c r="I975" s="155"/>
      <c r="J975" s="96"/>
    </row>
    <row r="976" spans="6:10">
      <c r="F976" s="169" t="s">
        <v>90</v>
      </c>
      <c r="G976" s="170" t="s">
        <v>331</v>
      </c>
      <c r="H976" s="96"/>
      <c r="I976" s="155"/>
      <c r="J976" s="96"/>
    </row>
    <row r="977" spans="6:10">
      <c r="F977" s="169" t="s">
        <v>90</v>
      </c>
      <c r="G977" s="170" t="s">
        <v>332</v>
      </c>
      <c r="H977" s="96"/>
      <c r="I977" s="155"/>
      <c r="J977" s="96"/>
    </row>
    <row r="978" spans="6:10">
      <c r="F978" s="169" t="s">
        <v>90</v>
      </c>
      <c r="G978" s="118" t="s">
        <v>720</v>
      </c>
      <c r="H978" s="96"/>
      <c r="I978" s="155"/>
      <c r="J978" s="96"/>
    </row>
    <row r="979" spans="6:10">
      <c r="F979" s="169" t="s">
        <v>90</v>
      </c>
      <c r="G979" s="118" t="s">
        <v>721</v>
      </c>
      <c r="H979" s="96"/>
      <c r="I979" s="155"/>
      <c r="J979" s="96"/>
    </row>
    <row r="980" spans="6:10">
      <c r="F980" s="169" t="s">
        <v>90</v>
      </c>
      <c r="G980" s="118" t="s">
        <v>722</v>
      </c>
      <c r="H980" s="96"/>
      <c r="I980" s="155"/>
      <c r="J980" s="96"/>
    </row>
    <row r="981" spans="6:10" ht="14">
      <c r="F981" s="169" t="s">
        <v>90</v>
      </c>
      <c r="G981" s="106" t="s">
        <v>763</v>
      </c>
      <c r="H981" s="96"/>
      <c r="I981" s="155"/>
      <c r="J981" s="96"/>
    </row>
    <row r="982" spans="6:10" ht="14">
      <c r="F982" s="169" t="s">
        <v>90</v>
      </c>
      <c r="G982" s="106" t="s">
        <v>764</v>
      </c>
      <c r="H982" s="96"/>
      <c r="I982" s="155"/>
      <c r="J982" s="96"/>
    </row>
    <row r="983" spans="6:10" ht="14">
      <c r="F983" s="169" t="s">
        <v>90</v>
      </c>
      <c r="G983" s="106" t="s">
        <v>765</v>
      </c>
      <c r="H983" s="96"/>
      <c r="I983" s="155"/>
      <c r="J983" s="96"/>
    </row>
    <row r="984" spans="6:10" ht="14">
      <c r="F984" s="169" t="s">
        <v>90</v>
      </c>
      <c r="G984" s="106" t="s">
        <v>766</v>
      </c>
      <c r="H984" s="96"/>
      <c r="I984" s="155"/>
      <c r="J984" s="96"/>
    </row>
    <row r="985" spans="6:10">
      <c r="F985" s="96"/>
      <c r="G985" s="98"/>
      <c r="H985" s="96"/>
      <c r="I985" s="155"/>
      <c r="J985" s="96"/>
    </row>
    <row r="986" spans="6:10">
      <c r="F986" s="153" t="s">
        <v>65</v>
      </c>
      <c r="G986" s="113" t="s">
        <v>333</v>
      </c>
      <c r="H986" s="96"/>
      <c r="I986" s="155"/>
      <c r="J986" s="96"/>
    </row>
    <row r="987" spans="6:10">
      <c r="F987" s="153" t="s">
        <v>65</v>
      </c>
      <c r="G987" s="113" t="s">
        <v>228</v>
      </c>
      <c r="H987" s="96"/>
      <c r="I987" s="155"/>
      <c r="J987" s="96"/>
    </row>
    <row r="988" spans="6:10">
      <c r="F988" s="153" t="s">
        <v>65</v>
      </c>
      <c r="G988" s="113" t="s">
        <v>229</v>
      </c>
      <c r="H988" s="96"/>
      <c r="I988" s="155"/>
      <c r="J988" s="96"/>
    </row>
    <row r="989" spans="6:10">
      <c r="F989" s="153" t="s">
        <v>65</v>
      </c>
      <c r="G989" s="113" t="s">
        <v>230</v>
      </c>
      <c r="H989" s="96"/>
      <c r="I989" s="155"/>
      <c r="J989" s="96"/>
    </row>
    <row r="990" spans="6:10">
      <c r="F990" s="153" t="s">
        <v>65</v>
      </c>
      <c r="G990" s="113" t="s">
        <v>231</v>
      </c>
      <c r="H990" s="96"/>
      <c r="I990" s="155"/>
      <c r="J990" s="96"/>
    </row>
    <row r="991" spans="6:10">
      <c r="F991" s="153" t="s">
        <v>65</v>
      </c>
      <c r="G991" s="113" t="s">
        <v>232</v>
      </c>
      <c r="H991" s="96"/>
      <c r="I991" s="155"/>
      <c r="J991" s="96"/>
    </row>
    <row r="992" spans="6:10">
      <c r="F992" s="153" t="s">
        <v>65</v>
      </c>
      <c r="G992" s="113" t="s">
        <v>233</v>
      </c>
      <c r="H992" s="96"/>
      <c r="I992" s="155"/>
      <c r="J992" s="96"/>
    </row>
    <row r="993" spans="6:10">
      <c r="F993" s="153" t="s">
        <v>65</v>
      </c>
      <c r="G993" s="113"/>
      <c r="H993" s="96"/>
      <c r="I993" s="155"/>
      <c r="J993" s="96"/>
    </row>
    <row r="994" spans="6:10">
      <c r="F994" s="153" t="s">
        <v>65</v>
      </c>
      <c r="G994" s="113" t="s">
        <v>234</v>
      </c>
      <c r="H994" s="96"/>
      <c r="I994" s="155"/>
      <c r="J994" s="96"/>
    </row>
    <row r="995" spans="6:10">
      <c r="F995" s="153" t="s">
        <v>65</v>
      </c>
      <c r="G995" s="113" t="s">
        <v>235</v>
      </c>
      <c r="H995" s="96"/>
      <c r="I995" s="155"/>
      <c r="J995" s="96"/>
    </row>
    <row r="996" spans="6:10">
      <c r="F996" s="153" t="s">
        <v>65</v>
      </c>
      <c r="G996" s="113" t="s">
        <v>236</v>
      </c>
      <c r="H996" s="96"/>
      <c r="I996" s="155"/>
      <c r="J996" s="96"/>
    </row>
    <row r="997" spans="6:10">
      <c r="F997" s="153" t="s">
        <v>65</v>
      </c>
      <c r="G997" s="113" t="s">
        <v>237</v>
      </c>
      <c r="H997" s="96"/>
      <c r="I997" s="155"/>
      <c r="J997" s="96"/>
    </row>
    <row r="998" spans="6:10">
      <c r="F998" s="153" t="s">
        <v>65</v>
      </c>
      <c r="G998" s="113" t="s">
        <v>238</v>
      </c>
      <c r="H998" s="96"/>
      <c r="I998" s="155"/>
      <c r="J998" s="96"/>
    </row>
    <row r="999" spans="6:10">
      <c r="F999" s="153" t="s">
        <v>65</v>
      </c>
      <c r="G999" s="113" t="s">
        <v>354</v>
      </c>
      <c r="H999" s="96"/>
      <c r="I999" s="155"/>
      <c r="J999" s="96"/>
    </row>
    <row r="1000" spans="6:10">
      <c r="F1000" s="153" t="s">
        <v>65</v>
      </c>
      <c r="G1000" s="113" t="s">
        <v>361</v>
      </c>
      <c r="H1000" s="96"/>
      <c r="I1000" s="155"/>
      <c r="J1000" s="96"/>
    </row>
    <row r="1001" spans="6:10">
      <c r="F1001" s="153" t="s">
        <v>65</v>
      </c>
      <c r="G1001" s="95"/>
      <c r="H1001" s="96"/>
      <c r="I1001" s="155"/>
      <c r="J1001" s="96"/>
    </row>
    <row r="1002" spans="6:10">
      <c r="F1002" s="153" t="s">
        <v>65</v>
      </c>
      <c r="G1002" s="113" t="s">
        <v>239</v>
      </c>
      <c r="H1002" s="96"/>
      <c r="I1002" s="155"/>
      <c r="J1002" s="96"/>
    </row>
    <row r="1003" spans="6:10">
      <c r="F1003" s="153" t="s">
        <v>65</v>
      </c>
      <c r="G1003" s="98" t="s">
        <v>350</v>
      </c>
      <c r="H1003" s="96"/>
      <c r="I1003" s="155"/>
      <c r="J1003" s="96"/>
    </row>
    <row r="1004" spans="6:10">
      <c r="F1004" s="153" t="s">
        <v>65</v>
      </c>
      <c r="G1004" s="98" t="s">
        <v>351</v>
      </c>
      <c r="H1004" s="96"/>
      <c r="I1004" s="155"/>
      <c r="J1004" s="96"/>
    </row>
    <row r="1005" spans="6:10">
      <c r="F1005" s="153" t="s">
        <v>65</v>
      </c>
      <c r="G1005" s="95"/>
      <c r="I1005" s="155"/>
      <c r="J1005" s="151"/>
    </row>
    <row r="1006" spans="6:10">
      <c r="F1006" s="153" t="s">
        <v>65</v>
      </c>
      <c r="G1006" s="98" t="s">
        <v>352</v>
      </c>
      <c r="H1006" s="96"/>
      <c r="I1006" s="155"/>
      <c r="J1006" s="96"/>
    </row>
    <row r="1007" spans="6:10">
      <c r="F1007" s="153" t="s">
        <v>65</v>
      </c>
      <c r="G1007" s="98" t="s">
        <v>353</v>
      </c>
      <c r="H1007" s="96"/>
      <c r="I1007" s="155"/>
      <c r="J1007" s="96"/>
    </row>
    <row r="1008" spans="6:10">
      <c r="F1008" s="153" t="s">
        <v>65</v>
      </c>
      <c r="G1008" s="98" t="s">
        <v>355</v>
      </c>
      <c r="H1008" s="96"/>
      <c r="I1008" s="155"/>
      <c r="J1008" s="96"/>
    </row>
    <row r="1009" spans="6:10">
      <c r="F1009" s="153" t="s">
        <v>65</v>
      </c>
      <c r="G1009" s="98" t="s">
        <v>356</v>
      </c>
      <c r="H1009" s="96"/>
      <c r="I1009" s="155"/>
      <c r="J1009" s="96"/>
    </row>
    <row r="1010" spans="6:10">
      <c r="F1010" s="153" t="s">
        <v>65</v>
      </c>
      <c r="G1010" s="98" t="s">
        <v>357</v>
      </c>
      <c r="H1010" s="96"/>
      <c r="I1010" s="155"/>
      <c r="J1010" s="96"/>
    </row>
    <row r="1011" spans="6:10">
      <c r="F1011" s="153" t="s">
        <v>65</v>
      </c>
      <c r="G1011" s="98" t="s">
        <v>358</v>
      </c>
      <c r="H1011" s="96"/>
      <c r="I1011" s="155"/>
      <c r="J1011" s="96"/>
    </row>
    <row r="1012" spans="6:10">
      <c r="F1012" s="153" t="s">
        <v>65</v>
      </c>
      <c r="G1012" s="98" t="s">
        <v>359</v>
      </c>
      <c r="H1012" s="96"/>
      <c r="I1012" s="155"/>
      <c r="J1012" s="96"/>
    </row>
    <row r="1013" spans="6:10">
      <c r="F1013" s="153" t="s">
        <v>65</v>
      </c>
      <c r="G1013" s="98" t="s">
        <v>360</v>
      </c>
      <c r="H1013" s="96"/>
      <c r="I1013" s="155"/>
      <c r="J1013" s="96"/>
    </row>
    <row r="1014" spans="6:10">
      <c r="G1014" s="98"/>
      <c r="I1014" s="155"/>
    </row>
    <row r="1015" spans="6:10" ht="14">
      <c r="F1015" s="153" t="s">
        <v>362</v>
      </c>
      <c r="G1015" s="114" t="s">
        <v>744</v>
      </c>
      <c r="I1015" s="155"/>
    </row>
    <row r="1016" spans="6:10" ht="14">
      <c r="F1016" s="153" t="s">
        <v>362</v>
      </c>
      <c r="G1016" s="114" t="s">
        <v>745</v>
      </c>
      <c r="I1016" s="155"/>
    </row>
    <row r="1017" spans="6:10">
      <c r="F1017" s="153" t="s">
        <v>362</v>
      </c>
      <c r="G1017" s="98"/>
      <c r="I1017" s="155"/>
    </row>
    <row r="1018" spans="6:10" ht="14">
      <c r="F1018" s="153" t="s">
        <v>362</v>
      </c>
      <c r="G1018" s="114" t="s">
        <v>746</v>
      </c>
      <c r="I1018" s="155"/>
    </row>
    <row r="1019" spans="6:10" ht="14">
      <c r="F1019" s="153" t="s">
        <v>362</v>
      </c>
      <c r="G1019" s="114" t="s">
        <v>747</v>
      </c>
      <c r="I1019" s="155"/>
    </row>
    <row r="1020" spans="6:10">
      <c r="F1020" s="153" t="s">
        <v>362</v>
      </c>
      <c r="G1020" s="98"/>
      <c r="I1020" s="155"/>
    </row>
    <row r="1021" spans="6:10" ht="14">
      <c r="F1021" s="153" t="s">
        <v>362</v>
      </c>
      <c r="G1021" s="114" t="s">
        <v>748</v>
      </c>
      <c r="I1021" s="155"/>
    </row>
    <row r="1022" spans="6:10" ht="14">
      <c r="F1022" s="153" t="s">
        <v>362</v>
      </c>
      <c r="G1022" s="114" t="s">
        <v>749</v>
      </c>
      <c r="I1022" s="155"/>
    </row>
    <row r="1023" spans="6:10" ht="14">
      <c r="F1023" s="153" t="s">
        <v>362</v>
      </c>
      <c r="G1023" s="114" t="s">
        <v>750</v>
      </c>
      <c r="I1023" s="155"/>
    </row>
    <row r="1024" spans="6:10" ht="14">
      <c r="F1024" s="153" t="s">
        <v>362</v>
      </c>
      <c r="G1024" s="114" t="s">
        <v>751</v>
      </c>
      <c r="I1024" s="155"/>
    </row>
    <row r="1025" spans="6:9" ht="14">
      <c r="F1025" s="153" t="s">
        <v>362</v>
      </c>
      <c r="G1025" s="114" t="s">
        <v>752</v>
      </c>
      <c r="I1025" s="155"/>
    </row>
    <row r="1026" spans="6:9" ht="14">
      <c r="F1026" s="153" t="s">
        <v>362</v>
      </c>
      <c r="G1026" s="114" t="s">
        <v>753</v>
      </c>
      <c r="I1026" s="155"/>
    </row>
    <row r="1027" spans="6:9" ht="14">
      <c r="F1027" s="153" t="s">
        <v>362</v>
      </c>
      <c r="G1027" s="114" t="s">
        <v>754</v>
      </c>
      <c r="I1027" s="155"/>
    </row>
    <row r="1028" spans="6:9" ht="14">
      <c r="F1028" s="153" t="s">
        <v>362</v>
      </c>
      <c r="G1028" s="114" t="s">
        <v>755</v>
      </c>
      <c r="I1028" s="155"/>
    </row>
    <row r="1029" spans="6:9">
      <c r="F1029" s="153" t="s">
        <v>362</v>
      </c>
      <c r="G1029" s="98"/>
      <c r="I1029" s="155"/>
    </row>
    <row r="1030" spans="6:9" ht="14">
      <c r="F1030" s="153" t="s">
        <v>362</v>
      </c>
      <c r="G1030" s="114" t="s">
        <v>756</v>
      </c>
      <c r="I1030" s="155"/>
    </row>
    <row r="1031" spans="6:9" ht="14">
      <c r="F1031" s="153" t="s">
        <v>362</v>
      </c>
      <c r="G1031" s="114" t="s">
        <v>757</v>
      </c>
      <c r="I1031" s="155"/>
    </row>
    <row r="1032" spans="6:9">
      <c r="F1032" s="153" t="s">
        <v>362</v>
      </c>
      <c r="G1032" s="98"/>
      <c r="I1032" s="155"/>
    </row>
    <row r="1033" spans="6:9" ht="14">
      <c r="F1033" s="153" t="s">
        <v>362</v>
      </c>
      <c r="G1033" s="114" t="s">
        <v>760</v>
      </c>
      <c r="I1033" s="155"/>
    </row>
    <row r="1034" spans="6:9" ht="14">
      <c r="F1034" s="153" t="s">
        <v>362</v>
      </c>
      <c r="G1034" s="114" t="s">
        <v>761</v>
      </c>
      <c r="I1034" s="155"/>
    </row>
    <row r="1035" spans="6:9">
      <c r="G1035" s="98"/>
      <c r="I1035" s="155"/>
    </row>
    <row r="1036" spans="6:9">
      <c r="F1036" s="153" t="s">
        <v>363</v>
      </c>
      <c r="G1036" s="126" t="s">
        <v>364</v>
      </c>
      <c r="I1036" s="155"/>
    </row>
    <row r="1037" spans="6:9">
      <c r="F1037" s="153" t="s">
        <v>363</v>
      </c>
      <c r="G1037" s="107" t="s">
        <v>365</v>
      </c>
      <c r="I1037" s="155"/>
    </row>
    <row r="1038" spans="6:9">
      <c r="F1038" s="153" t="s">
        <v>363</v>
      </c>
      <c r="G1038" s="107" t="s">
        <v>366</v>
      </c>
      <c r="I1038" s="155"/>
    </row>
    <row r="1039" spans="6:9">
      <c r="F1039" s="153" t="s">
        <v>363</v>
      </c>
      <c r="G1039" s="107" t="s">
        <v>367</v>
      </c>
      <c r="I1039" s="155"/>
    </row>
    <row r="1040" spans="6:9">
      <c r="F1040" s="153" t="s">
        <v>363</v>
      </c>
      <c r="G1040" s="107" t="s">
        <v>368</v>
      </c>
      <c r="I1040" s="155"/>
    </row>
    <row r="1041" spans="6:9">
      <c r="F1041" s="153" t="s">
        <v>363</v>
      </c>
      <c r="G1041" s="107" t="s">
        <v>369</v>
      </c>
      <c r="I1041" s="155"/>
    </row>
    <row r="1042" spans="6:9">
      <c r="F1042" s="153" t="s">
        <v>363</v>
      </c>
      <c r="G1042" s="107" t="s">
        <v>370</v>
      </c>
      <c r="I1042" s="155"/>
    </row>
    <row r="1043" spans="6:9">
      <c r="F1043" s="153" t="s">
        <v>363</v>
      </c>
      <c r="G1043" s="126"/>
      <c r="I1043" s="155"/>
    </row>
    <row r="1044" spans="6:9">
      <c r="F1044" s="153" t="s">
        <v>363</v>
      </c>
      <c r="G1044" s="126" t="s">
        <v>759</v>
      </c>
      <c r="I1044" s="155"/>
    </row>
    <row r="1045" spans="6:9">
      <c r="F1045" s="153" t="s">
        <v>363</v>
      </c>
      <c r="G1045" s="126" t="s">
        <v>758</v>
      </c>
      <c r="I1045" s="155"/>
    </row>
    <row r="1046" spans="6:9">
      <c r="F1046" s="153" t="s">
        <v>363</v>
      </c>
      <c r="G1046" s="147"/>
      <c r="I1046" s="155"/>
    </row>
    <row r="1047" spans="6:9">
      <c r="F1047" s="153" t="s">
        <v>363</v>
      </c>
      <c r="G1047" s="126" t="s">
        <v>371</v>
      </c>
      <c r="I1047" s="155"/>
    </row>
    <row r="1048" spans="6:9">
      <c r="F1048" s="153" t="s">
        <v>363</v>
      </c>
      <c r="G1048" s="126" t="s">
        <v>374</v>
      </c>
      <c r="I1048" s="155"/>
    </row>
    <row r="1049" spans="6:9">
      <c r="F1049" s="153" t="s">
        <v>363</v>
      </c>
      <c r="G1049" s="126" t="s">
        <v>372</v>
      </c>
      <c r="I1049" s="155"/>
    </row>
    <row r="1050" spans="6:9">
      <c r="F1050" s="153" t="s">
        <v>363</v>
      </c>
      <c r="G1050" s="126" t="s">
        <v>373</v>
      </c>
      <c r="I1050" s="155"/>
    </row>
    <row r="1051" spans="6:9">
      <c r="F1051" s="127"/>
      <c r="G1051" s="127"/>
      <c r="I1051" s="155"/>
    </row>
    <row r="1052" spans="6:9">
      <c r="F1052" s="127"/>
      <c r="G1052" s="127"/>
      <c r="I1052" s="155"/>
    </row>
    <row r="1053" spans="6:9">
      <c r="F1053" s="127"/>
      <c r="G1053" s="127"/>
      <c r="I1053" s="155"/>
    </row>
    <row r="1054" spans="6:9">
      <c r="F1054" s="127"/>
      <c r="G1054" s="127"/>
      <c r="I1054" s="155"/>
    </row>
    <row r="1055" spans="6:9">
      <c r="F1055" s="127"/>
      <c r="G1055" s="127"/>
      <c r="I1055" s="155"/>
    </row>
    <row r="1056" spans="6:9">
      <c r="F1056" s="127"/>
      <c r="G1056" s="127"/>
      <c r="I1056" s="155"/>
    </row>
    <row r="1057" spans="6:9">
      <c r="F1057" s="127"/>
      <c r="G1057" s="127"/>
      <c r="I1057" s="155"/>
    </row>
    <row r="1058" spans="6:9">
      <c r="F1058" s="127"/>
      <c r="G1058" s="127"/>
      <c r="I1058" s="155"/>
    </row>
    <row r="1059" spans="6:9">
      <c r="F1059" s="127"/>
      <c r="G1059" s="127"/>
      <c r="I1059" s="155"/>
    </row>
    <row r="1060" spans="6:9">
      <c r="F1060" s="127"/>
      <c r="G1060" s="127"/>
      <c r="I1060" s="155"/>
    </row>
    <row r="1061" spans="6:9">
      <c r="F1061" s="127"/>
      <c r="G1061" s="127"/>
      <c r="I1061" s="155"/>
    </row>
    <row r="1062" spans="6:9">
      <c r="F1062" s="127"/>
      <c r="G1062" s="127"/>
      <c r="I1062" s="155"/>
    </row>
    <row r="1063" spans="6:9">
      <c r="F1063" s="127"/>
      <c r="G1063" s="127"/>
      <c r="I1063" s="155"/>
    </row>
    <row r="1064" spans="6:9">
      <c r="F1064" s="127"/>
      <c r="G1064" s="127"/>
      <c r="I1064" s="155"/>
    </row>
    <row r="1065" spans="6:9">
      <c r="F1065" s="127"/>
      <c r="G1065" s="127"/>
      <c r="I1065" s="155"/>
    </row>
    <row r="1066" spans="6:9">
      <c r="F1066" s="127"/>
      <c r="G1066" s="127"/>
      <c r="I1066" s="155"/>
    </row>
    <row r="1067" spans="6:9">
      <c r="F1067" s="127"/>
      <c r="G1067" s="127"/>
      <c r="I1067" s="155"/>
    </row>
    <row r="1068" spans="6:9">
      <c r="F1068" s="127"/>
      <c r="G1068" s="127"/>
      <c r="I1068" s="155"/>
    </row>
    <row r="1069" spans="6:9">
      <c r="F1069" s="127"/>
      <c r="G1069" s="127"/>
      <c r="I1069" s="155"/>
    </row>
    <row r="1070" spans="6:9">
      <c r="F1070" s="127"/>
      <c r="G1070" s="127"/>
      <c r="I1070" s="155"/>
    </row>
    <row r="1071" spans="6:9">
      <c r="F1071" s="127"/>
      <c r="G1071" s="127"/>
      <c r="I1071" s="155"/>
    </row>
    <row r="1072" spans="6:9">
      <c r="F1072" s="127"/>
      <c r="G1072" s="127"/>
      <c r="I1072" s="155"/>
    </row>
    <row r="1073" spans="6:9">
      <c r="F1073" s="127"/>
      <c r="G1073" s="127"/>
      <c r="I1073" s="155"/>
    </row>
    <row r="1074" spans="6:9">
      <c r="F1074" s="127"/>
      <c r="G1074" s="127"/>
      <c r="I1074" s="155"/>
    </row>
    <row r="1075" spans="6:9">
      <c r="F1075" s="127"/>
      <c r="G1075" s="127"/>
      <c r="I1075" s="155"/>
    </row>
    <row r="1076" spans="6:9">
      <c r="F1076" s="127"/>
      <c r="G1076" s="127"/>
    </row>
    <row r="1077" spans="6:9">
      <c r="F1077" s="127"/>
      <c r="G1077" s="127"/>
    </row>
    <row r="1078" spans="6:9">
      <c r="F1078" s="127"/>
      <c r="G1078" s="127"/>
    </row>
    <row r="1079" spans="6:9">
      <c r="F1079" s="127"/>
      <c r="G1079" s="127"/>
    </row>
    <row r="1080" spans="6:9">
      <c r="F1080" s="127"/>
      <c r="G1080" s="127"/>
    </row>
  </sheetData>
  <sheetCalcPr fullCalcOnLoad="1"/>
  <phoneticPr fontId="45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 de tir</vt:lpstr>
      <vt:lpstr>sortie par type</vt:lpstr>
      <vt:lpstr>stat</vt:lpstr>
      <vt:lpstr>base de donnée JCO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nicolas moinet</cp:lastModifiedBy>
  <cp:lastPrinted>2016-06-27T14:36:23Z</cp:lastPrinted>
  <dcterms:created xsi:type="dcterms:W3CDTF">2008-02-27T20:07:44Z</dcterms:created>
  <dcterms:modified xsi:type="dcterms:W3CDTF">2017-03-26T05:15:56Z</dcterms:modified>
</cp:coreProperties>
</file>