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gif" ContentType="image/gif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ulie13200/Desktop/teddy/Devis/"/>
    </mc:Choice>
  </mc:AlternateContent>
  <bookViews>
    <workbookView xWindow="3580" yWindow="480" windowWidth="25440" windowHeight="15280" tabRatio="500" activeTab="1"/>
  </bookViews>
  <sheets>
    <sheet name="clients" sheetId="1" r:id="rId1"/>
    <sheet name="Devis" sheetId="2" r:id="rId2"/>
    <sheet name="Facture" sheetId="4" r:id="rId3"/>
  </sheets>
  <definedNames>
    <definedName name="_xlnm.Print_Area" localSheetId="1">Devis!$A$1:$G$39</definedName>
    <definedName name="_xlnm.Print_Area" localSheetId="2">Facture!$A$1:$G$36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7" i="4" l="1"/>
  <c r="G18" i="4"/>
  <c r="G19" i="4"/>
  <c r="G20" i="4"/>
  <c r="G22" i="4"/>
  <c r="G23" i="4"/>
  <c r="G24" i="4"/>
  <c r="G25" i="4"/>
  <c r="G27" i="4"/>
  <c r="G28" i="4"/>
  <c r="G30" i="4"/>
  <c r="G32" i="4"/>
  <c r="G33" i="4"/>
  <c r="G17" i="2"/>
  <c r="G18" i="2"/>
  <c r="G19" i="2"/>
  <c r="G20" i="2"/>
  <c r="G24" i="2"/>
  <c r="G25" i="2"/>
  <c r="G27" i="2"/>
  <c r="G29" i="2"/>
  <c r="G30" i="2"/>
  <c r="D8" i="4"/>
  <c r="D9" i="4"/>
  <c r="D8" i="2"/>
  <c r="D10" i="4"/>
  <c r="D10" i="2"/>
  <c r="D9" i="2"/>
</calcChain>
</file>

<file path=xl/sharedStrings.xml><?xml version="1.0" encoding="utf-8"?>
<sst xmlns="http://schemas.openxmlformats.org/spreadsheetml/2006/main" count="102" uniqueCount="77">
  <si>
    <t>CP - VILLE</t>
  </si>
  <si>
    <t>ADRESSE</t>
  </si>
  <si>
    <t>NOM DU CLIENT</t>
  </si>
  <si>
    <t>TELEPHONE</t>
  </si>
  <si>
    <t>Chaussée Jules César</t>
  </si>
  <si>
    <t>CONTACT</t>
  </si>
  <si>
    <t>95560 - BAILLET EN France</t>
  </si>
  <si>
    <t>78210 - SAINT CYR-L'ECOLE</t>
  </si>
  <si>
    <t>REF.CLIENT</t>
  </si>
  <si>
    <t>SERVEUR A LA CARTE</t>
  </si>
  <si>
    <t>DEVIS</t>
  </si>
  <si>
    <t>Date</t>
  </si>
  <si>
    <t>N° de devis :</t>
  </si>
  <si>
    <t>Montant</t>
  </si>
  <si>
    <t>Taux horaire</t>
  </si>
  <si>
    <t>Cuisiniers</t>
  </si>
  <si>
    <t>Serveurs</t>
  </si>
  <si>
    <t>Maîtres d'Hôtel</t>
  </si>
  <si>
    <t>Nbre Heures sup. de jour</t>
  </si>
  <si>
    <t>Prix Heure sup. de jour</t>
  </si>
  <si>
    <t>Nbre Heures sup. de nuit</t>
  </si>
  <si>
    <t>Prix heure sup. de nuit</t>
  </si>
  <si>
    <t>Maîtres d'Hotel</t>
  </si>
  <si>
    <t>Montant total</t>
  </si>
  <si>
    <t>Description de la Prestation</t>
  </si>
  <si>
    <t>Nombre d'heures</t>
  </si>
  <si>
    <t xml:space="preserve">Nbre de Personnel </t>
  </si>
  <si>
    <t>FACTURE</t>
  </si>
  <si>
    <t>N° de facture :</t>
  </si>
  <si>
    <t>Solde à régler le jour de la prestation</t>
  </si>
  <si>
    <t>Acompte déjà réglé</t>
  </si>
  <si>
    <t>Montant du Solde à payer</t>
  </si>
  <si>
    <t>Réf. Client :</t>
  </si>
  <si>
    <t>Réf.Client :</t>
  </si>
  <si>
    <t>Acompte de 30% à régler</t>
  </si>
  <si>
    <t>Plongeurs</t>
  </si>
  <si>
    <t>Frais de déplacement</t>
  </si>
  <si>
    <t>Nbre de Kms</t>
  </si>
  <si>
    <t>Tarif au km</t>
  </si>
  <si>
    <t>Nbre d'Heures</t>
  </si>
  <si>
    <t>Prix du km</t>
  </si>
  <si>
    <t>Tarif horaire A/R</t>
  </si>
  <si>
    <t>Maître d'Hôtel</t>
  </si>
  <si>
    <t>Frais de Déplacement</t>
  </si>
  <si>
    <t>Nbre de kms</t>
  </si>
  <si>
    <t>ON</t>
  </si>
  <si>
    <t>Date:</t>
  </si>
  <si>
    <t>GOLF CLUB D'ABLEIGES</t>
  </si>
  <si>
    <t>BSA SHOP</t>
  </si>
  <si>
    <t>TRIANGLE INTERIM</t>
  </si>
  <si>
    <t>PIANO ROYAL</t>
  </si>
  <si>
    <t>GOURMANDIT RECEPTION</t>
  </si>
  <si>
    <t>DINOGO</t>
  </si>
  <si>
    <t>DELAPHOSE</t>
  </si>
  <si>
    <t>95350 - ABLEIGES</t>
  </si>
  <si>
    <t>Rue de l'Eclipse - cs68298</t>
  </si>
  <si>
    <t>95802 - CERGY PONTOISE</t>
  </si>
  <si>
    <t xml:space="preserve"> 9, rue du Bois Robert</t>
  </si>
  <si>
    <t>20, avenue du Bosquet</t>
  </si>
  <si>
    <t>33, rue du Plateau</t>
  </si>
  <si>
    <t>78410 AUBERGENVILLE</t>
  </si>
  <si>
    <t>Tél. 06.31.39.77.55</t>
  </si>
  <si>
    <t>E.mail : serveuralacarte@gmail.com</t>
  </si>
  <si>
    <t>Tél.06.31.39.77.55</t>
  </si>
  <si>
    <t>Si ce devis vous convient, veuillez nous le retourner signé précédé de la mention :</t>
  </si>
  <si>
    <t>"Bon pour accord et éxécution du devis"</t>
  </si>
  <si>
    <t>Date :                                                                                                       Signature</t>
  </si>
  <si>
    <t>Validité du devis : 1 semaine  - Conditions de règlement : 30% à l'acceptation du devis, le solde à la fin de la prestation.</t>
  </si>
  <si>
    <t>Virginie BABUT</t>
  </si>
  <si>
    <t>Moulin des Cherottes</t>
  </si>
  <si>
    <t>27240-DAMVILLE</t>
  </si>
  <si>
    <t>Heures supplémentaires</t>
  </si>
  <si>
    <r>
      <t xml:space="preserve">Déplacement A/R </t>
    </r>
    <r>
      <rPr>
        <b/>
        <sz val="12"/>
        <color theme="3"/>
        <rFont val="Calibri"/>
        <family val="2"/>
        <scheme val="minor"/>
      </rPr>
      <t>(offert)</t>
    </r>
  </si>
  <si>
    <t>Si heures supplémentaires de jour : 40€ de l'heure</t>
  </si>
  <si>
    <t>Si heures supplémentaires de nuit : 55€ de l'heure</t>
  </si>
  <si>
    <t>Virginie ZACZEK</t>
  </si>
  <si>
    <t>78860 - SAINT NOM LA BRETECHE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</si>
</sst>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0000"/>
  </numFmts>
  <fonts count="2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rgb="FFA0883D"/>
      <name val="Engravers MT"/>
      <family val="1"/>
    </font>
    <font>
      <sz val="9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3"/>
      <name val="Engravers MT Gras"/>
    </font>
    <font>
      <sz val="24"/>
      <color theme="3"/>
      <name val="Engravers MT Gras"/>
    </font>
    <font>
      <sz val="12"/>
      <color theme="3"/>
      <name val="Calibri Bold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i/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3"/>
      <name val="Calibri (Corps)"/>
    </font>
    <font>
      <b/>
      <sz val="12"/>
      <color rgb="FF3366FF"/>
      <name val="Helvetica"/>
    </font>
    <font>
      <sz val="11"/>
      <color theme="3"/>
      <name val="Calibri"/>
      <family val="2"/>
      <scheme val="minor"/>
    </font>
    <font>
      <i/>
      <sz val="11"/>
      <color theme="6"/>
      <name val="Calibri (Corps)"/>
    </font>
    <font>
      <i/>
      <sz val="11"/>
      <color theme="2"/>
      <name val="Calibri"/>
      <scheme val="minor"/>
    </font>
    <font>
      <i/>
      <sz val="11"/>
      <color theme="6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4" tint="0.499984740745262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theme="4" tint="0.39997558519241921"/>
      </top>
      <bottom style="thin">
        <color auto="1"/>
      </bottom>
      <diagonal/>
    </border>
    <border>
      <left/>
      <right/>
      <top style="medium">
        <color theme="4" tint="0.39997558519241921"/>
      </top>
      <bottom style="thin">
        <color auto="1"/>
      </bottom>
      <diagonal/>
    </border>
    <border>
      <left/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1"/>
    <xf numFmtId="0" fontId="6" fillId="4" borderId="0" xfId="0" applyFont="1" applyFill="1"/>
    <xf numFmtId="0" fontId="12" fillId="4" borderId="0" xfId="0" applyFont="1" applyFill="1" applyAlignment="1">
      <alignment vertical="center"/>
    </xf>
    <xf numFmtId="0" fontId="6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0" fillId="0" borderId="0" xfId="0" applyBorder="1"/>
    <xf numFmtId="0" fontId="4" fillId="3" borderId="2" xfId="4" applyFill="1"/>
    <xf numFmtId="0" fontId="4" fillId="3" borderId="2" xfId="4" applyFill="1" applyAlignment="1">
      <alignment horizontal="center" vertical="center"/>
    </xf>
    <xf numFmtId="0" fontId="4" fillId="3" borderId="2" xfId="4" applyFill="1" applyAlignment="1">
      <alignment horizontal="center" vertical="center" wrapText="1"/>
    </xf>
    <xf numFmtId="0" fontId="4" fillId="5" borderId="2" xfId="4" applyFill="1" applyAlignment="1">
      <alignment horizontal="center" wrapText="1"/>
    </xf>
    <xf numFmtId="0" fontId="6" fillId="4" borderId="3" xfId="0" applyFont="1" applyFill="1" applyBorder="1"/>
    <xf numFmtId="0" fontId="4" fillId="5" borderId="2" xfId="4" applyFill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Fill="1"/>
    <xf numFmtId="0" fontId="4" fillId="3" borderId="2" xfId="4" applyFill="1" applyAlignment="1">
      <alignment horizontal="center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13" fillId="4" borderId="0" xfId="0" applyFont="1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18" fillId="0" borderId="0" xfId="0" applyFont="1"/>
    <xf numFmtId="14" fontId="12" fillId="4" borderId="0" xfId="0" applyNumberFormat="1" applyFont="1" applyFill="1" applyAlignment="1">
      <alignment vertical="center"/>
    </xf>
    <xf numFmtId="0" fontId="0" fillId="0" borderId="0" xfId="0" applyAlignment="1">
      <alignment wrapText="1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0" borderId="0" xfId="0" applyFont="1" applyFill="1"/>
    <xf numFmtId="0" fontId="19" fillId="4" borderId="3" xfId="0" applyFont="1" applyFill="1" applyBorder="1"/>
    <xf numFmtId="0" fontId="0" fillId="0" borderId="8" xfId="0" applyBorder="1"/>
    <xf numFmtId="0" fontId="6" fillId="0" borderId="10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13" xfId="0" applyFont="1" applyBorder="1"/>
    <xf numFmtId="0" fontId="6" fillId="0" borderId="12" xfId="0" applyFont="1" applyBorder="1"/>
    <xf numFmtId="0" fontId="6" fillId="0" borderId="6" xfId="0" applyFont="1" applyBorder="1"/>
    <xf numFmtId="0" fontId="0" fillId="0" borderId="13" xfId="0" applyBorder="1"/>
    <xf numFmtId="0" fontId="4" fillId="5" borderId="2" xfId="4" applyFont="1" applyFill="1" applyAlignment="1">
      <alignment vertical="center"/>
    </xf>
    <xf numFmtId="0" fontId="4" fillId="5" borderId="2" xfId="4" applyFill="1" applyAlignment="1">
      <alignment horizontal="center" vertical="center" wrapText="1"/>
    </xf>
    <xf numFmtId="0" fontId="4" fillId="5" borderId="2" xfId="4" applyFill="1" applyAlignment="1">
      <alignment vertical="center"/>
    </xf>
    <xf numFmtId="0" fontId="0" fillId="0" borderId="13" xfId="0" applyBorder="1" applyAlignment="1">
      <alignment vertical="center"/>
    </xf>
    <xf numFmtId="0" fontId="19" fillId="0" borderId="7" xfId="0" applyFont="1" applyBorder="1"/>
    <xf numFmtId="0" fontId="4" fillId="5" borderId="2" xfId="4" applyFont="1" applyFill="1" applyAlignment="1">
      <alignment horizontal="center" vertical="center" wrapText="1"/>
    </xf>
    <xf numFmtId="165" fontId="6" fillId="0" borderId="5" xfId="2" applyNumberFormat="1" applyFont="1" applyBorder="1"/>
    <xf numFmtId="165" fontId="6" fillId="0" borderId="3" xfId="2" applyNumberFormat="1" applyFont="1" applyFill="1" applyBorder="1"/>
    <xf numFmtId="165" fontId="13" fillId="4" borderId="3" xfId="2" applyNumberFormat="1" applyFont="1" applyFill="1" applyBorder="1" applyAlignment="1"/>
    <xf numFmtId="165" fontId="6" fillId="4" borderId="3" xfId="2" applyNumberFormat="1" applyFont="1" applyFill="1" applyBorder="1" applyAlignment="1"/>
    <xf numFmtId="165" fontId="6" fillId="4" borderId="3" xfId="0" applyNumberFormat="1" applyFont="1" applyFill="1" applyBorder="1"/>
    <xf numFmtId="165" fontId="13" fillId="4" borderId="3" xfId="0" applyNumberFormat="1" applyFont="1" applyFill="1" applyBorder="1"/>
    <xf numFmtId="0" fontId="0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5" fontId="6" fillId="0" borderId="6" xfId="2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164" fontId="6" fillId="0" borderId="6" xfId="2" applyFont="1" applyBorder="1" applyAlignment="1">
      <alignment vertical="center"/>
    </xf>
    <xf numFmtId="165" fontId="6" fillId="0" borderId="5" xfId="2" applyNumberFormat="1" applyFont="1" applyBorder="1" applyAlignment="1">
      <alignment vertical="center"/>
    </xf>
    <xf numFmtId="0" fontId="6" fillId="0" borderId="3" xfId="0" applyFont="1" applyBorder="1"/>
    <xf numFmtId="0" fontId="6" fillId="0" borderId="0" xfId="0" applyFont="1" applyBorder="1"/>
    <xf numFmtId="165" fontId="6" fillId="0" borderId="5" xfId="0" applyNumberFormat="1" applyFont="1" applyBorder="1"/>
    <xf numFmtId="165" fontId="6" fillId="0" borderId="3" xfId="2" applyNumberFormat="1" applyFont="1" applyBorder="1"/>
    <xf numFmtId="0" fontId="6" fillId="0" borderId="3" xfId="0" applyFont="1" applyFill="1" applyBorder="1"/>
    <xf numFmtId="0" fontId="6" fillId="0" borderId="7" xfId="0" applyFont="1" applyBorder="1"/>
    <xf numFmtId="0" fontId="6" fillId="0" borderId="8" xfId="0" applyFont="1" applyBorder="1"/>
    <xf numFmtId="165" fontId="6" fillId="0" borderId="3" xfId="0" applyNumberFormat="1" applyFont="1" applyBorder="1"/>
    <xf numFmtId="165" fontId="6" fillId="0" borderId="6" xfId="0" applyNumberFormat="1" applyFont="1" applyBorder="1"/>
    <xf numFmtId="165" fontId="6" fillId="0" borderId="14" xfId="0" applyNumberFormat="1" applyFont="1" applyBorder="1"/>
    <xf numFmtId="165" fontId="6" fillId="0" borderId="9" xfId="0" applyNumberFormat="1" applyFont="1" applyBorder="1"/>
    <xf numFmtId="166" fontId="12" fillId="4" borderId="0" xfId="0" applyNumberFormat="1" applyFont="1" applyFill="1" applyAlignment="1">
      <alignment horizontal="center"/>
    </xf>
    <xf numFmtId="0" fontId="6" fillId="4" borderId="0" xfId="0" applyFont="1" applyFill="1" applyAlignment="1"/>
    <xf numFmtId="22" fontId="0" fillId="0" borderId="0" xfId="0" applyNumberFormat="1"/>
    <xf numFmtId="166" fontId="12" fillId="4" borderId="0" xfId="0" applyNumberFormat="1" applyFont="1" applyFill="1" applyAlignment="1"/>
    <xf numFmtId="14" fontId="12" fillId="4" borderId="0" xfId="0" applyNumberFormat="1" applyFont="1" applyFill="1" applyAlignment="1"/>
    <xf numFmtId="0" fontId="13" fillId="0" borderId="0" xfId="0" applyFont="1" applyAlignment="1">
      <alignment horizontal="left"/>
    </xf>
    <xf numFmtId="0" fontId="4" fillId="5" borderId="2" xfId="4" applyFill="1" applyBorder="1" applyAlignment="1">
      <alignment vertical="center"/>
    </xf>
    <xf numFmtId="0" fontId="4" fillId="5" borderId="2" xfId="4" applyFill="1" applyBorder="1" applyAlignment="1">
      <alignment horizontal="center" vertical="center" wrapText="1"/>
    </xf>
    <xf numFmtId="0" fontId="4" fillId="5" borderId="2" xfId="4" applyFill="1" applyBorder="1" applyAlignment="1">
      <alignment horizontal="center" vertical="center"/>
    </xf>
    <xf numFmtId="165" fontId="6" fillId="0" borderId="15" xfId="2" applyNumberFormat="1" applyFont="1" applyBorder="1"/>
    <xf numFmtId="0" fontId="12" fillId="4" borderId="0" xfId="0" applyFont="1" applyFill="1" applyAlignment="1">
      <alignment horizontal="left"/>
    </xf>
    <xf numFmtId="0" fontId="13" fillId="4" borderId="0" xfId="0" applyFont="1" applyFill="1" applyAlignment="1">
      <alignment horizontal="left"/>
    </xf>
    <xf numFmtId="0" fontId="13" fillId="4" borderId="0" xfId="0" applyFont="1" applyFill="1" applyAlignment="1"/>
    <xf numFmtId="165" fontId="6" fillId="0" borderId="6" xfId="0" applyNumberFormat="1" applyFont="1" applyBorder="1" applyAlignment="1">
      <alignment horizontal="center"/>
    </xf>
    <xf numFmtId="165" fontId="6" fillId="0" borderId="15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165" fontId="13" fillId="0" borderId="0" xfId="2" applyNumberFormat="1" applyFont="1" applyFill="1" applyBorder="1" applyAlignment="1"/>
    <xf numFmtId="0" fontId="0" fillId="0" borderId="0" xfId="0" applyAlignment="1">
      <alignment horizontal="left"/>
    </xf>
    <xf numFmtId="0" fontId="24" fillId="0" borderId="0" xfId="0" applyFont="1" applyAlignment="1">
      <alignment vertical="center"/>
    </xf>
    <xf numFmtId="165" fontId="25" fillId="4" borderId="3" xfId="2" applyNumberFormat="1" applyFont="1" applyFill="1" applyBorder="1" applyAlignment="1"/>
    <xf numFmtId="165" fontId="25" fillId="4" borderId="3" xfId="0" applyNumberFormat="1" applyFont="1" applyFill="1" applyBorder="1"/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left"/>
    </xf>
    <xf numFmtId="0" fontId="13" fillId="4" borderId="7" xfId="0" applyFont="1" applyFill="1" applyBorder="1" applyAlignment="1">
      <alignment horizontal="center" wrapText="1"/>
    </xf>
    <xf numFmtId="0" fontId="13" fillId="4" borderId="8" xfId="0" applyFont="1" applyFill="1" applyBorder="1" applyAlignment="1">
      <alignment horizontal="center" wrapText="1"/>
    </xf>
    <xf numFmtId="0" fontId="13" fillId="4" borderId="9" xfId="0" applyFont="1" applyFill="1" applyBorder="1" applyAlignment="1">
      <alignment horizontal="center" wrapText="1"/>
    </xf>
    <xf numFmtId="0" fontId="6" fillId="4" borderId="12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0" borderId="17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left"/>
    </xf>
    <xf numFmtId="0" fontId="13" fillId="0" borderId="0" xfId="0" applyFont="1" applyAlignment="1">
      <alignment horizontal="left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3" borderId="1" xfId="3" applyFill="1" applyAlignment="1">
      <alignment horizontal="center" vertical="center"/>
    </xf>
    <xf numFmtId="0" fontId="6" fillId="4" borderId="16" xfId="0" applyFont="1" applyFill="1" applyBorder="1" applyAlignment="1">
      <alignment horizontal="right"/>
    </xf>
    <xf numFmtId="0" fontId="6" fillId="4" borderId="17" xfId="0" applyFont="1" applyFill="1" applyBorder="1" applyAlignment="1">
      <alignment horizontal="right"/>
    </xf>
    <xf numFmtId="0" fontId="6" fillId="4" borderId="18" xfId="0" applyFont="1" applyFill="1" applyBorder="1" applyAlignment="1">
      <alignment horizontal="righ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3" fillId="4" borderId="5" xfId="0" applyFont="1" applyFill="1" applyBorder="1" applyAlignment="1">
      <alignment horizontal="left"/>
    </xf>
    <xf numFmtId="0" fontId="14" fillId="0" borderId="0" xfId="0" applyFont="1" applyAlignment="1">
      <alignment horizontal="center"/>
    </xf>
    <xf numFmtId="0" fontId="13" fillId="4" borderId="7" xfId="0" applyFont="1" applyFill="1" applyBorder="1" applyAlignment="1">
      <alignment horizontal="left"/>
    </xf>
    <xf numFmtId="0" fontId="13" fillId="4" borderId="8" xfId="0" applyFont="1" applyFill="1" applyBorder="1" applyAlignment="1">
      <alignment horizontal="left"/>
    </xf>
    <xf numFmtId="0" fontId="13" fillId="4" borderId="9" xfId="0" applyFont="1" applyFill="1" applyBorder="1" applyAlignment="1">
      <alignment horizontal="left"/>
    </xf>
    <xf numFmtId="0" fontId="0" fillId="0" borderId="4" xfId="0" applyBorder="1" applyAlignment="1">
      <alignment horizontal="left" vertical="center"/>
    </xf>
    <xf numFmtId="0" fontId="6" fillId="4" borderId="10" xfId="0" applyFont="1" applyFill="1" applyBorder="1" applyAlignment="1">
      <alignment horizontal="right"/>
    </xf>
    <xf numFmtId="0" fontId="6" fillId="4" borderId="11" xfId="0" applyFont="1" applyFill="1" applyBorder="1" applyAlignment="1">
      <alignment horizontal="right"/>
    </xf>
  </cellXfs>
  <cellStyles count="5">
    <cellStyle name="Lien hypertexte" xfId="1" builtinId="8"/>
    <cellStyle name="Monétaire" xfId="2" builtinId="4"/>
    <cellStyle name="Normal" xfId="0" builtinId="0"/>
    <cellStyle name="Titre 2" xfId="3" builtinId="17"/>
    <cellStyle name="Titre 3" xfId="4" builtinId="18"/>
  </cellStyles>
  <dxfs count="0"/>
  <tableStyles count="0" defaultTableStyle="TableStyleMedium9" defaultPivotStyle="PivotStyleMedium7"/>
  <colors>
    <mruColors>
      <color rgb="FFA088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209550</xdr:colOff>
      <xdr:row>2</xdr:row>
      <xdr:rowOff>200277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50800</xdr:colOff>
          <xdr:row>2</xdr:row>
          <xdr:rowOff>0</xdr:rowOff>
        </xdr:from>
        <xdr:to>
          <xdr:col>10</xdr:col>
          <xdr:colOff>520700</xdr:colOff>
          <xdr:row>3</xdr:row>
          <xdr:rowOff>63500</xdr:rowOff>
        </xdr:to>
        <xdr:sp macro="" textlink="">
          <xdr:nvSpPr>
            <xdr:cNvPr id="1027" name="Bt_Devi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Devis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209550</xdr:colOff>
      <xdr:row>2</xdr:row>
      <xdr:rowOff>200277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1</xdr:row>
          <xdr:rowOff>12700</xdr:rowOff>
        </xdr:from>
        <xdr:to>
          <xdr:col>11</xdr:col>
          <xdr:colOff>25400</xdr:colOff>
          <xdr:row>2</xdr:row>
          <xdr:rowOff>177800</xdr:rowOff>
        </xdr:to>
        <xdr:sp macro="" textlink="">
          <xdr:nvSpPr>
            <xdr:cNvPr id="2049" name="Bt_Factur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Factures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31"/>
  <sheetViews>
    <sheetView showRuler="0" workbookViewId="0">
      <selection activeCell="D16" sqref="D16"/>
    </sheetView>
  </sheetViews>
  <sheetFormatPr baseColWidth="10" defaultRowHeight="16" x14ac:dyDescent="0.2"/>
  <cols>
    <col min="1" max="1" width="10.1640625" customWidth="1"/>
    <col min="2" max="2" width="23.6640625" customWidth="1"/>
    <col min="3" max="4" width="32.1640625" customWidth="1"/>
    <col min="5" max="5" width="31.1640625" customWidth="1"/>
    <col min="6" max="6" width="18.6640625" customWidth="1"/>
    <col min="7" max="7" width="26.5" customWidth="1"/>
  </cols>
  <sheetData>
    <row r="1" spans="1:7" ht="20" customHeight="1" x14ac:dyDescent="0.2">
      <c r="A1" s="2" t="s">
        <v>8</v>
      </c>
      <c r="B1" s="3" t="s">
        <v>2</v>
      </c>
      <c r="C1" s="3" t="s">
        <v>1</v>
      </c>
      <c r="D1" s="3" t="s">
        <v>0</v>
      </c>
      <c r="E1" s="3"/>
      <c r="F1" s="3" t="s">
        <v>3</v>
      </c>
      <c r="G1" s="3" t="s">
        <v>5</v>
      </c>
    </row>
    <row r="2" spans="1:7" ht="23" customHeight="1" x14ac:dyDescent="0.2">
      <c r="A2">
        <v>1</v>
      </c>
      <c r="B2" t="s">
        <v>47</v>
      </c>
      <c r="C2" t="s">
        <v>4</v>
      </c>
      <c r="D2" t="s">
        <v>54</v>
      </c>
      <c r="E2" s="4"/>
      <c r="F2" s="1"/>
    </row>
    <row r="3" spans="1:7" ht="23" customHeight="1" x14ac:dyDescent="0.2">
      <c r="A3">
        <v>2</v>
      </c>
      <c r="B3" t="s">
        <v>48</v>
      </c>
      <c r="E3" s="4"/>
      <c r="F3" s="1"/>
    </row>
    <row r="4" spans="1:7" ht="23" customHeight="1" x14ac:dyDescent="0.2">
      <c r="A4">
        <v>3</v>
      </c>
      <c r="B4" t="s">
        <v>49</v>
      </c>
      <c r="C4" t="s">
        <v>55</v>
      </c>
      <c r="D4" t="s">
        <v>56</v>
      </c>
      <c r="E4" s="4"/>
      <c r="F4" s="1"/>
    </row>
    <row r="5" spans="1:7" ht="23" customHeight="1" x14ac:dyDescent="0.2">
      <c r="A5">
        <v>4</v>
      </c>
      <c r="B5" t="s">
        <v>50</v>
      </c>
      <c r="C5" t="s">
        <v>57</v>
      </c>
      <c r="D5" t="s">
        <v>7</v>
      </c>
      <c r="E5" s="4"/>
      <c r="F5" s="1"/>
    </row>
    <row r="6" spans="1:7" ht="23" customHeight="1" x14ac:dyDescent="0.2">
      <c r="A6">
        <v>5</v>
      </c>
      <c r="B6" t="s">
        <v>51</v>
      </c>
      <c r="C6" t="s">
        <v>58</v>
      </c>
      <c r="D6" t="s">
        <v>6</v>
      </c>
      <c r="E6" s="4"/>
      <c r="F6" s="1"/>
    </row>
    <row r="7" spans="1:7" ht="23" customHeight="1" x14ac:dyDescent="0.2">
      <c r="A7">
        <v>6</v>
      </c>
      <c r="B7" t="s">
        <v>52</v>
      </c>
      <c r="F7" s="1"/>
    </row>
    <row r="8" spans="1:7" ht="23" customHeight="1" x14ac:dyDescent="0.2">
      <c r="A8">
        <v>7</v>
      </c>
      <c r="B8" t="s">
        <v>53</v>
      </c>
      <c r="F8" s="21"/>
    </row>
    <row r="9" spans="1:7" ht="23" customHeight="1" x14ac:dyDescent="0.2">
      <c r="A9">
        <v>8</v>
      </c>
      <c r="B9" t="s">
        <v>68</v>
      </c>
      <c r="C9" t="s">
        <v>69</v>
      </c>
      <c r="D9" t="s">
        <v>70</v>
      </c>
      <c r="F9" s="1"/>
    </row>
    <row r="10" spans="1:7" ht="23" customHeight="1" x14ac:dyDescent="0.2">
      <c r="A10">
        <v>9</v>
      </c>
      <c r="B10" t="s">
        <v>75</v>
      </c>
      <c r="D10" t="s">
        <v>76</v>
      </c>
      <c r="F10" s="1"/>
    </row>
    <row r="11" spans="1:7" ht="23" customHeight="1" x14ac:dyDescent="0.2">
      <c r="A11">
        <v>10</v>
      </c>
      <c r="F11" s="1"/>
    </row>
    <row r="12" spans="1:7" ht="23" customHeight="1" x14ac:dyDescent="0.2">
      <c r="A12">
        <v>11</v>
      </c>
      <c r="F12" s="1"/>
    </row>
    <row r="13" spans="1:7" ht="23" customHeight="1" x14ac:dyDescent="0.2">
      <c r="A13">
        <v>12</v>
      </c>
      <c r="F13" s="1"/>
    </row>
    <row r="14" spans="1:7" ht="23" customHeight="1" x14ac:dyDescent="0.2">
      <c r="A14">
        <v>13</v>
      </c>
      <c r="F14" s="1"/>
    </row>
    <row r="15" spans="1:7" ht="23" customHeight="1" x14ac:dyDescent="0.2">
      <c r="A15">
        <v>14</v>
      </c>
      <c r="F15" s="1"/>
    </row>
    <row r="16" spans="1:7" ht="23" customHeight="1" x14ac:dyDescent="0.2">
      <c r="A16">
        <v>15</v>
      </c>
      <c r="F16" s="1"/>
    </row>
    <row r="17" spans="1:6" ht="23" customHeight="1" x14ac:dyDescent="0.2">
      <c r="A17">
        <v>16</v>
      </c>
      <c r="F17" s="1"/>
    </row>
    <row r="18" spans="1:6" ht="23" customHeight="1" x14ac:dyDescent="0.2">
      <c r="A18">
        <v>17</v>
      </c>
      <c r="F18" s="1"/>
    </row>
    <row r="19" spans="1:6" ht="23" customHeight="1" x14ac:dyDescent="0.2">
      <c r="A19">
        <v>18</v>
      </c>
      <c r="F19" s="1"/>
    </row>
    <row r="20" spans="1:6" ht="23" customHeight="1" x14ac:dyDescent="0.2">
      <c r="A20">
        <v>19</v>
      </c>
      <c r="F20" s="1"/>
    </row>
    <row r="21" spans="1:6" ht="23" customHeight="1" x14ac:dyDescent="0.2">
      <c r="A21">
        <v>20</v>
      </c>
      <c r="F21" s="1"/>
    </row>
    <row r="22" spans="1:6" ht="23" customHeight="1" x14ac:dyDescent="0.2">
      <c r="A22">
        <v>21</v>
      </c>
      <c r="F22" s="1"/>
    </row>
    <row r="23" spans="1:6" ht="23" customHeight="1" x14ac:dyDescent="0.2">
      <c r="A23">
        <v>22</v>
      </c>
      <c r="F23" s="1"/>
    </row>
    <row r="24" spans="1:6" ht="23" customHeight="1" x14ac:dyDescent="0.2">
      <c r="A24">
        <v>23</v>
      </c>
      <c r="F24" s="1"/>
    </row>
    <row r="25" spans="1:6" ht="23" customHeight="1" x14ac:dyDescent="0.2">
      <c r="A25">
        <v>24</v>
      </c>
      <c r="F25" s="1"/>
    </row>
    <row r="26" spans="1:6" ht="23" customHeight="1" x14ac:dyDescent="0.2">
      <c r="A26">
        <v>25</v>
      </c>
      <c r="F26" s="1"/>
    </row>
    <row r="27" spans="1:6" ht="23" customHeight="1" x14ac:dyDescent="0.2">
      <c r="A27">
        <v>26</v>
      </c>
      <c r="F27" s="1"/>
    </row>
    <row r="28" spans="1:6" ht="23" customHeight="1" x14ac:dyDescent="0.2">
      <c r="A28">
        <v>27</v>
      </c>
      <c r="F28" s="1"/>
    </row>
    <row r="29" spans="1:6" ht="23" customHeight="1" x14ac:dyDescent="0.2">
      <c r="A29">
        <v>28</v>
      </c>
      <c r="F29" s="1"/>
    </row>
    <row r="30" spans="1:6" ht="23" customHeight="1" x14ac:dyDescent="0.2">
      <c r="A30">
        <v>29</v>
      </c>
      <c r="F30" s="1"/>
    </row>
    <row r="31" spans="1:6" ht="23" customHeight="1" x14ac:dyDescent="0.2">
      <c r="A31">
        <v>30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Z52"/>
  <sheetViews>
    <sheetView tabSelected="1" showRuler="0" workbookViewId="0">
      <selection activeCell="K21" sqref="K21"/>
    </sheetView>
  </sheetViews>
  <sheetFormatPr baseColWidth="10" defaultRowHeight="16" x14ac:dyDescent="0.2"/>
  <cols>
    <col min="1" max="1" width="24.1640625" customWidth="1"/>
    <col min="2" max="3" width="11.1640625" customWidth="1"/>
    <col min="4" max="4" width="13.1640625" customWidth="1"/>
    <col min="5" max="6" width="10.6640625" customWidth="1"/>
    <col min="7" max="7" width="11.6640625" customWidth="1"/>
  </cols>
  <sheetData>
    <row r="1" spans="1:26" ht="54.75" customHeight="1" x14ac:dyDescent="0.2">
      <c r="A1" s="117"/>
      <c r="B1" s="117"/>
      <c r="C1" s="115" t="s">
        <v>10</v>
      </c>
      <c r="D1" s="116"/>
      <c r="E1" s="116"/>
      <c r="F1" s="116"/>
      <c r="G1" s="116"/>
      <c r="Z1" s="78"/>
    </row>
    <row r="2" spans="1:26" ht="25.5" customHeight="1" x14ac:dyDescent="0.2">
      <c r="A2" s="124"/>
      <c r="B2" s="124"/>
      <c r="J2" s="33"/>
      <c r="K2" s="33"/>
      <c r="L2" s="33"/>
      <c r="M2" s="33"/>
      <c r="N2" s="33"/>
      <c r="O2" s="33"/>
    </row>
    <row r="3" spans="1:26" ht="33" customHeight="1" x14ac:dyDescent="0.2">
      <c r="A3" s="125" t="s">
        <v>9</v>
      </c>
      <c r="B3" s="125"/>
      <c r="D3" s="6" t="s">
        <v>11</v>
      </c>
      <c r="E3" s="32"/>
      <c r="F3" s="32"/>
      <c r="G3" s="32"/>
      <c r="J3" s="33"/>
      <c r="K3" s="33"/>
      <c r="L3" s="33"/>
      <c r="M3" s="33"/>
      <c r="N3" s="33"/>
      <c r="O3" s="33"/>
    </row>
    <row r="4" spans="1:26" ht="15.75" customHeight="1" x14ac:dyDescent="0.2">
      <c r="A4" s="119" t="s">
        <v>59</v>
      </c>
      <c r="B4" s="119"/>
      <c r="D4" s="27" t="s">
        <v>33</v>
      </c>
      <c r="E4" s="88"/>
      <c r="F4" s="77"/>
      <c r="G4" s="77"/>
    </row>
    <row r="5" spans="1:26" ht="18.75" customHeight="1" x14ac:dyDescent="0.2">
      <c r="A5" s="119" t="s">
        <v>60</v>
      </c>
      <c r="B5" s="119"/>
      <c r="D5" s="6" t="s">
        <v>12</v>
      </c>
      <c r="E5" s="76">
        <v>2</v>
      </c>
      <c r="F5" s="76"/>
      <c r="G5" s="5"/>
    </row>
    <row r="6" spans="1:26" ht="13.5" customHeight="1" x14ac:dyDescent="0.2">
      <c r="A6" s="118" t="s">
        <v>61</v>
      </c>
      <c r="B6" s="118"/>
    </row>
    <row r="7" spans="1:26" ht="13.5" customHeight="1" x14ac:dyDescent="0.2">
      <c r="A7" s="118" t="s">
        <v>62</v>
      </c>
      <c r="B7" s="118"/>
    </row>
    <row r="8" spans="1:26" ht="19.5" customHeight="1" x14ac:dyDescent="0.2">
      <c r="D8" s="112" t="str">
        <f>IFERROR(VLOOKUP(E4,clients!A2:D30,2,0),"Nom du client :")</f>
        <v>Nom du client :</v>
      </c>
      <c r="E8" s="112"/>
      <c r="F8" s="112"/>
      <c r="G8" s="112"/>
    </row>
    <row r="9" spans="1:26" ht="19.5" customHeight="1" x14ac:dyDescent="0.2">
      <c r="D9" s="81" t="str">
        <f>IFERROR(VLOOKUP(E4,clients!A2:D30,3,0),"Adresse:")</f>
        <v>Adresse:</v>
      </c>
      <c r="J9" s="31"/>
    </row>
    <row r="10" spans="1:26" ht="18.75" customHeight="1" x14ac:dyDescent="0.2">
      <c r="D10" s="81" t="str">
        <f>IFERROR(VLOOKUP(E4,clients!A2:D30,4,0),"CP - VILLE:")</f>
        <v>CP - VILLE:</v>
      </c>
    </row>
    <row r="11" spans="1:26" ht="19.5" customHeight="1" x14ac:dyDescent="0.2">
      <c r="D11" s="7"/>
    </row>
    <row r="12" spans="1:26" ht="37.5" customHeight="1" thickBot="1" x14ac:dyDescent="0.25">
      <c r="A12" s="120" t="s">
        <v>24</v>
      </c>
      <c r="B12" s="120"/>
      <c r="C12" s="120"/>
      <c r="D12" s="120"/>
      <c r="E12" s="120"/>
      <c r="F12" s="120"/>
      <c r="G12" s="120"/>
    </row>
    <row r="13" spans="1:26" ht="30" customHeight="1" thickTop="1" x14ac:dyDescent="0.2">
      <c r="A13" s="126"/>
      <c r="B13" s="126"/>
      <c r="C13" s="126"/>
      <c r="D13" s="126"/>
      <c r="E13" s="126"/>
      <c r="F13" s="126"/>
      <c r="G13" s="126"/>
    </row>
    <row r="14" spans="1:26" ht="30" customHeight="1" x14ac:dyDescent="0.2">
      <c r="A14" s="127"/>
      <c r="B14" s="127"/>
      <c r="C14" s="127"/>
      <c r="D14" s="127"/>
      <c r="E14" s="127"/>
      <c r="F14" s="127"/>
      <c r="G14" s="127"/>
    </row>
    <row r="15" spans="1:26" ht="12" customHeight="1" x14ac:dyDescent="0.2">
      <c r="A15" s="127"/>
      <c r="B15" s="127"/>
      <c r="C15" s="127"/>
      <c r="D15" s="127"/>
      <c r="E15" s="127"/>
      <c r="F15" s="127"/>
      <c r="G15" s="127"/>
    </row>
    <row r="16" spans="1:26" ht="39" customHeight="1" thickBot="1" x14ac:dyDescent="0.25">
      <c r="A16" s="13"/>
      <c r="B16" s="23"/>
      <c r="C16" s="13"/>
      <c r="D16" s="15" t="s">
        <v>26</v>
      </c>
      <c r="E16" s="15" t="s">
        <v>25</v>
      </c>
      <c r="F16" s="14" t="s">
        <v>14</v>
      </c>
      <c r="G16" s="14" t="s">
        <v>13</v>
      </c>
    </row>
    <row r="17" spans="1:7" ht="19.5" customHeight="1" x14ac:dyDescent="0.2">
      <c r="A17" s="103" t="s">
        <v>42</v>
      </c>
      <c r="B17" s="104"/>
      <c r="C17" s="105"/>
      <c r="D17" s="57"/>
      <c r="E17" s="19"/>
      <c r="F17" s="89"/>
      <c r="G17" s="51">
        <f>(F17*E17)*D17</f>
        <v>0</v>
      </c>
    </row>
    <row r="18" spans="1:7" ht="19.5" customHeight="1" x14ac:dyDescent="0.2">
      <c r="A18" s="106" t="s">
        <v>15</v>
      </c>
      <c r="B18" s="107"/>
      <c r="C18" s="108"/>
      <c r="D18" s="58"/>
      <c r="E18" s="58"/>
      <c r="F18" s="90"/>
      <c r="G18" s="51">
        <f>(F18*E18)*D18</f>
        <v>0</v>
      </c>
    </row>
    <row r="19" spans="1:7" ht="19.5" customHeight="1" x14ac:dyDescent="0.2">
      <c r="A19" s="24"/>
      <c r="B19" s="25"/>
      <c r="C19" s="26" t="s">
        <v>16</v>
      </c>
      <c r="D19" s="20"/>
      <c r="E19" s="20"/>
      <c r="F19" s="91"/>
      <c r="G19" s="51">
        <f>(F19*E19)*D19</f>
        <v>0</v>
      </c>
    </row>
    <row r="20" spans="1:7" ht="19.5" customHeight="1" x14ac:dyDescent="0.2">
      <c r="A20" s="121" t="s">
        <v>35</v>
      </c>
      <c r="B20" s="122"/>
      <c r="C20" s="123"/>
      <c r="D20" s="58"/>
      <c r="E20" s="58"/>
      <c r="F20" s="90"/>
      <c r="G20" s="85">
        <f>(F20*E20)*D20</f>
        <v>0</v>
      </c>
    </row>
    <row r="21" spans="1:7" ht="19.5" customHeight="1" x14ac:dyDescent="0.2">
      <c r="A21" s="109" t="s">
        <v>73</v>
      </c>
      <c r="B21" s="109"/>
      <c r="C21" s="109"/>
      <c r="D21" s="109"/>
      <c r="E21" s="109"/>
      <c r="F21" s="109"/>
      <c r="G21" s="109"/>
    </row>
    <row r="22" spans="1:7" ht="19.5" customHeight="1" x14ac:dyDescent="0.2">
      <c r="A22" s="110" t="s">
        <v>74</v>
      </c>
      <c r="B22" s="110"/>
      <c r="C22" s="110"/>
      <c r="D22" s="110"/>
      <c r="E22" s="110"/>
      <c r="F22" s="110"/>
      <c r="G22" s="110"/>
    </row>
    <row r="23" spans="1:7" ht="27.75" customHeight="1" thickBot="1" x14ac:dyDescent="0.25">
      <c r="A23" s="82" t="s">
        <v>36</v>
      </c>
      <c r="B23" s="47"/>
      <c r="C23" s="83" t="s">
        <v>39</v>
      </c>
      <c r="D23" s="83" t="s">
        <v>41</v>
      </c>
      <c r="E23" s="82" t="s">
        <v>37</v>
      </c>
      <c r="F23" s="84" t="s">
        <v>40</v>
      </c>
      <c r="G23" s="84" t="s">
        <v>13</v>
      </c>
    </row>
    <row r="24" spans="1:7" ht="21" customHeight="1" thickBot="1" x14ac:dyDescent="0.25">
      <c r="A24" s="40" t="s">
        <v>72</v>
      </c>
      <c r="B24" s="48"/>
      <c r="C24" s="60"/>
      <c r="D24" s="59">
        <v>20</v>
      </c>
      <c r="E24" s="60"/>
      <c r="F24" s="63"/>
      <c r="G24" s="59">
        <f>D24*C24</f>
        <v>0</v>
      </c>
    </row>
    <row r="25" spans="1:7" ht="19.5" customHeight="1" x14ac:dyDescent="0.2">
      <c r="A25" s="39" t="s">
        <v>38</v>
      </c>
      <c r="B25" s="30"/>
      <c r="C25" s="61"/>
      <c r="D25" s="61"/>
      <c r="E25" s="62"/>
      <c r="F25" s="64">
        <v>1.25</v>
      </c>
      <c r="G25" s="59">
        <f>F25*E25</f>
        <v>0</v>
      </c>
    </row>
    <row r="26" spans="1:7" ht="10.5" customHeight="1" x14ac:dyDescent="0.2">
      <c r="A26" s="28"/>
      <c r="B26" s="28"/>
      <c r="C26" s="28"/>
      <c r="D26" s="29"/>
      <c r="E26" s="29"/>
      <c r="F26" s="29"/>
      <c r="G26" s="28"/>
    </row>
    <row r="27" spans="1:7" ht="24.75" customHeight="1" x14ac:dyDescent="0.2">
      <c r="D27" s="128" t="s">
        <v>23</v>
      </c>
      <c r="E27" s="128"/>
      <c r="F27" s="128"/>
      <c r="G27" s="53">
        <f>G17+G18+G19+G20+G24+G25</f>
        <v>0</v>
      </c>
    </row>
    <row r="28" spans="1:7" ht="30" customHeight="1" x14ac:dyDescent="0.2">
      <c r="D28" s="100"/>
      <c r="E28" s="101"/>
      <c r="F28" s="102"/>
      <c r="G28" s="96"/>
    </row>
    <row r="29" spans="1:7" ht="24.75" customHeight="1" x14ac:dyDescent="0.2">
      <c r="D29" s="111" t="s">
        <v>34</v>
      </c>
      <c r="E29" s="111"/>
      <c r="F29" s="111"/>
      <c r="G29" s="54">
        <f>(G27-G28)*30/100</f>
        <v>0</v>
      </c>
    </row>
    <row r="30" spans="1:7" ht="24.75" customHeight="1" x14ac:dyDescent="0.2">
      <c r="D30" s="111" t="s">
        <v>29</v>
      </c>
      <c r="E30" s="111"/>
      <c r="F30" s="111"/>
      <c r="G30" s="53">
        <f>G27-G28-G29</f>
        <v>0</v>
      </c>
    </row>
    <row r="31" spans="1:7" ht="14" customHeight="1" x14ac:dyDescent="0.2">
      <c r="D31" s="92"/>
      <c r="E31" s="92"/>
      <c r="F31" s="92"/>
      <c r="G31" s="93"/>
    </row>
    <row r="32" spans="1:7" ht="20" customHeight="1" x14ac:dyDescent="0.2">
      <c r="A32" s="98" t="s">
        <v>64</v>
      </c>
      <c r="B32" s="98"/>
      <c r="C32" s="98"/>
      <c r="D32" s="98"/>
      <c r="E32" s="98"/>
      <c r="F32" s="98"/>
      <c r="G32" s="98"/>
    </row>
    <row r="33" spans="1:7" ht="14" customHeight="1" x14ac:dyDescent="0.2">
      <c r="A33" s="99" t="s">
        <v>65</v>
      </c>
      <c r="B33" s="99"/>
      <c r="C33" s="99"/>
      <c r="D33" s="99"/>
      <c r="E33" s="99"/>
      <c r="F33" s="99"/>
      <c r="G33" s="99"/>
    </row>
    <row r="34" spans="1:7" ht="16" customHeight="1" x14ac:dyDescent="0.2">
      <c r="A34" s="99" t="s">
        <v>66</v>
      </c>
      <c r="B34" s="99"/>
      <c r="C34" s="99"/>
      <c r="D34" s="99"/>
      <c r="E34" s="99"/>
      <c r="F34" s="99"/>
      <c r="G34" s="99"/>
    </row>
    <row r="35" spans="1:7" ht="13" customHeight="1" x14ac:dyDescent="0.2">
      <c r="A35" s="94"/>
      <c r="B35" s="94"/>
      <c r="C35" s="94"/>
      <c r="D35" s="94"/>
      <c r="E35" s="94"/>
      <c r="F35" s="94"/>
      <c r="G35" s="94"/>
    </row>
    <row r="36" spans="1:7" ht="12" customHeight="1" x14ac:dyDescent="0.2">
      <c r="A36" s="94"/>
      <c r="B36" s="94"/>
      <c r="C36" s="94"/>
      <c r="D36" s="94"/>
      <c r="E36" s="94"/>
      <c r="F36" s="94"/>
      <c r="G36" s="94"/>
    </row>
    <row r="37" spans="1:7" ht="16" customHeight="1" x14ac:dyDescent="0.2">
      <c r="A37" s="113" t="s">
        <v>67</v>
      </c>
      <c r="B37" s="114"/>
      <c r="C37" s="114"/>
      <c r="D37" s="114"/>
      <c r="E37" s="114"/>
      <c r="F37" s="114"/>
      <c r="G37" s="114"/>
    </row>
    <row r="38" spans="1:7" ht="7" customHeight="1" x14ac:dyDescent="0.2">
      <c r="A38" s="95"/>
      <c r="B38" s="95"/>
      <c r="C38" s="95"/>
      <c r="D38" s="95"/>
      <c r="E38" s="95"/>
      <c r="F38" s="95"/>
      <c r="G38" s="95"/>
    </row>
    <row r="39" spans="1:7" ht="11" customHeight="1" x14ac:dyDescent="0.2">
      <c r="A39" s="8"/>
    </row>
    <row r="45" spans="1:7" x14ac:dyDescent="0.2">
      <c r="C45" s="8"/>
    </row>
    <row r="52" spans="26:26" x14ac:dyDescent="0.2">
      <c r="Z52" t="s">
        <v>45</v>
      </c>
    </row>
  </sheetData>
  <mergeCells count="24">
    <mergeCell ref="D8:G8"/>
    <mergeCell ref="A34:G34"/>
    <mergeCell ref="A37:G37"/>
    <mergeCell ref="C1:G1"/>
    <mergeCell ref="A1:B1"/>
    <mergeCell ref="A7:B7"/>
    <mergeCell ref="A5:B5"/>
    <mergeCell ref="A12:G12"/>
    <mergeCell ref="A6:B6"/>
    <mergeCell ref="A20:C20"/>
    <mergeCell ref="A2:B2"/>
    <mergeCell ref="A3:B3"/>
    <mergeCell ref="A4:B4"/>
    <mergeCell ref="A13:G15"/>
    <mergeCell ref="D27:F27"/>
    <mergeCell ref="D29:F29"/>
    <mergeCell ref="A32:G32"/>
    <mergeCell ref="A33:G33"/>
    <mergeCell ref="D28:F28"/>
    <mergeCell ref="A17:C17"/>
    <mergeCell ref="A18:C18"/>
    <mergeCell ref="A21:G21"/>
    <mergeCell ref="A22:G22"/>
    <mergeCell ref="D30:F30"/>
  </mergeCells>
  <phoneticPr fontId="5" type="noConversion"/>
  <printOptions horizontalCentered="1"/>
  <pageMargins left="0.25" right="0.25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t_Devis">
              <controlPr defaultSize="0" autoFill="0" autoPict="0" macro="[0]!Archivage_Devis">
                <anchor moveWithCells="1" sizeWithCells="1">
                  <from>
                    <xdr:col>8</xdr:col>
                    <xdr:colOff>50800</xdr:colOff>
                    <xdr:row>2</xdr:row>
                    <xdr:rowOff>0</xdr:rowOff>
                  </from>
                  <to>
                    <xdr:col>10</xdr:col>
                    <xdr:colOff>520700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J47"/>
  <sheetViews>
    <sheetView showRuler="0" topLeftCell="A20" workbookViewId="0">
      <selection activeCell="A27" sqref="A27"/>
    </sheetView>
  </sheetViews>
  <sheetFormatPr baseColWidth="10" defaultRowHeight="16" x14ac:dyDescent="0.2"/>
  <cols>
    <col min="1" max="1" width="24.1640625" customWidth="1"/>
    <col min="2" max="3" width="11.1640625" customWidth="1"/>
    <col min="4" max="4" width="13.1640625" customWidth="1"/>
    <col min="5" max="6" width="10.6640625" customWidth="1"/>
    <col min="7" max="7" width="11.6640625" customWidth="1"/>
  </cols>
  <sheetData>
    <row r="1" spans="1:7" ht="54.75" customHeight="1" x14ac:dyDescent="0.2">
      <c r="A1" s="117"/>
      <c r="B1" s="117"/>
      <c r="C1" s="115" t="s">
        <v>27</v>
      </c>
      <c r="D1" s="116"/>
      <c r="E1" s="116"/>
      <c r="F1" s="116"/>
      <c r="G1" s="116"/>
    </row>
    <row r="2" spans="1:7" ht="25.5" customHeight="1" x14ac:dyDescent="0.2">
      <c r="A2" s="124"/>
      <c r="B2" s="124"/>
    </row>
    <row r="3" spans="1:7" ht="33" customHeight="1" x14ac:dyDescent="0.2">
      <c r="A3" s="125" t="s">
        <v>9</v>
      </c>
      <c r="B3" s="125"/>
      <c r="D3" s="86" t="s">
        <v>46</v>
      </c>
      <c r="E3" s="80"/>
      <c r="F3" s="5"/>
      <c r="G3" s="5"/>
    </row>
    <row r="4" spans="1:7" ht="15.75" customHeight="1" x14ac:dyDescent="0.2">
      <c r="A4" s="119" t="s">
        <v>59</v>
      </c>
      <c r="B4" s="119"/>
      <c r="D4" s="87" t="s">
        <v>32</v>
      </c>
      <c r="E4" s="5"/>
      <c r="F4" s="5"/>
      <c r="G4" s="5"/>
    </row>
    <row r="5" spans="1:7" ht="18.75" customHeight="1" x14ac:dyDescent="0.2">
      <c r="A5" s="119" t="s">
        <v>60</v>
      </c>
      <c r="B5" s="119"/>
      <c r="D5" s="86" t="s">
        <v>28</v>
      </c>
      <c r="E5" s="79">
        <v>1</v>
      </c>
      <c r="F5" s="5"/>
      <c r="G5" s="5"/>
    </row>
    <row r="6" spans="1:7" ht="13.5" customHeight="1" x14ac:dyDescent="0.2">
      <c r="A6" s="118" t="s">
        <v>63</v>
      </c>
      <c r="B6" s="118"/>
    </row>
    <row r="7" spans="1:7" ht="13.5" customHeight="1" x14ac:dyDescent="0.2">
      <c r="A7" s="118" t="s">
        <v>62</v>
      </c>
      <c r="B7" s="118"/>
    </row>
    <row r="8" spans="1:7" ht="19.5" customHeight="1" x14ac:dyDescent="0.2">
      <c r="D8" s="112" t="str">
        <f>IFERROR(VLOOKUP(E4,clients!A2:D30,2,0),"Nom du Client:")</f>
        <v>Nom du Client:</v>
      </c>
      <c r="E8" s="112"/>
      <c r="F8" s="112"/>
      <c r="G8" s="112"/>
    </row>
    <row r="9" spans="1:7" ht="19.5" customHeight="1" x14ac:dyDescent="0.2">
      <c r="D9" s="81" t="str">
        <f>IFERROR(VLOOKUP(E4,clients!A2:D30,3,0),"Adresse:")</f>
        <v>Adresse:</v>
      </c>
    </row>
    <row r="10" spans="1:7" ht="18.75" customHeight="1" x14ac:dyDescent="0.2">
      <c r="D10" s="81" t="str">
        <f>IFERROR(VLOOKUP(E4,clients!A2:D30,4,0),"CP - VILLE:")</f>
        <v>CP - VILLE:</v>
      </c>
    </row>
    <row r="11" spans="1:7" ht="19.5" customHeight="1" x14ac:dyDescent="0.2">
      <c r="D11" s="7"/>
    </row>
    <row r="12" spans="1:7" ht="37.5" customHeight="1" thickBot="1" x14ac:dyDescent="0.25">
      <c r="A12" s="120" t="s">
        <v>24</v>
      </c>
      <c r="B12" s="120"/>
      <c r="C12" s="120"/>
      <c r="D12" s="120"/>
      <c r="E12" s="120"/>
      <c r="F12" s="120"/>
      <c r="G12" s="120"/>
    </row>
    <row r="13" spans="1:7" ht="30" customHeight="1" thickTop="1" x14ac:dyDescent="0.2">
      <c r="A13" s="133"/>
      <c r="B13" s="133"/>
      <c r="C13" s="133"/>
      <c r="D13" s="133"/>
      <c r="E13" s="133"/>
      <c r="F13" s="133"/>
      <c r="G13" s="133"/>
    </row>
    <row r="14" spans="1:7" ht="30" customHeight="1" x14ac:dyDescent="0.2">
      <c r="A14" s="117"/>
      <c r="B14" s="117"/>
      <c r="C14" s="117"/>
      <c r="D14" s="117"/>
      <c r="E14" s="117"/>
      <c r="F14" s="117"/>
      <c r="G14" s="117"/>
    </row>
    <row r="15" spans="1:7" ht="12" customHeight="1" x14ac:dyDescent="0.2">
      <c r="A15" s="117"/>
      <c r="B15" s="117"/>
      <c r="C15" s="117"/>
      <c r="D15" s="117"/>
      <c r="E15" s="117"/>
      <c r="F15" s="117"/>
      <c r="G15" s="117"/>
    </row>
    <row r="16" spans="1:7" ht="39" customHeight="1" thickBot="1" x14ac:dyDescent="0.25">
      <c r="A16" s="13"/>
      <c r="B16" s="23"/>
      <c r="C16" s="13"/>
      <c r="D16" s="15" t="s">
        <v>26</v>
      </c>
      <c r="E16" s="15" t="s">
        <v>25</v>
      </c>
      <c r="F16" s="14" t="s">
        <v>14</v>
      </c>
      <c r="G16" s="14" t="s">
        <v>13</v>
      </c>
    </row>
    <row r="17" spans="1:10" ht="19.5" customHeight="1" x14ac:dyDescent="0.2">
      <c r="A17" s="134" t="s">
        <v>17</v>
      </c>
      <c r="B17" s="135"/>
      <c r="C17" s="135"/>
      <c r="D17" s="43"/>
      <c r="E17" s="66"/>
      <c r="F17" s="67"/>
      <c r="G17" s="51">
        <f>(F17*E17)*D17</f>
        <v>0</v>
      </c>
    </row>
    <row r="18" spans="1:10" ht="19.5" customHeight="1" x14ac:dyDescent="0.2">
      <c r="A18" s="106" t="s">
        <v>15</v>
      </c>
      <c r="B18" s="107"/>
      <c r="C18" s="108"/>
      <c r="D18" s="65"/>
      <c r="E18" s="65"/>
      <c r="F18" s="68"/>
      <c r="G18" s="68">
        <f>(F18*E18)*D18</f>
        <v>0</v>
      </c>
      <c r="J18" s="12"/>
    </row>
    <row r="19" spans="1:10" ht="19.5" customHeight="1" x14ac:dyDescent="0.2">
      <c r="A19" s="34"/>
      <c r="B19" s="35"/>
      <c r="C19" s="35" t="s">
        <v>16</v>
      </c>
      <c r="D19" s="65"/>
      <c r="E19" s="65"/>
      <c r="F19" s="68"/>
      <c r="G19" s="68">
        <f>(F19*E19)*D19</f>
        <v>0</v>
      </c>
      <c r="J19" s="12"/>
    </row>
    <row r="20" spans="1:10" ht="19.5" customHeight="1" x14ac:dyDescent="0.2">
      <c r="A20" s="106" t="s">
        <v>35</v>
      </c>
      <c r="B20" s="107"/>
      <c r="C20" s="107"/>
      <c r="D20" s="65"/>
      <c r="E20" s="65"/>
      <c r="F20" s="68"/>
      <c r="G20" s="68">
        <f>(F20*E20)*D20</f>
        <v>0</v>
      </c>
    </row>
    <row r="21" spans="1:10" ht="30" customHeight="1" thickBot="1" x14ac:dyDescent="0.25">
      <c r="A21" s="47" t="s">
        <v>71</v>
      </c>
      <c r="B21" s="16" t="s">
        <v>26</v>
      </c>
      <c r="C21" s="16" t="s">
        <v>18</v>
      </c>
      <c r="D21" s="16" t="s">
        <v>19</v>
      </c>
      <c r="E21" s="16" t="s">
        <v>20</v>
      </c>
      <c r="F21" s="16" t="s">
        <v>21</v>
      </c>
      <c r="G21" s="18" t="s">
        <v>13</v>
      </c>
    </row>
    <row r="22" spans="1:10" ht="19.5" customHeight="1" x14ac:dyDescent="0.2">
      <c r="A22" s="17" t="s">
        <v>22</v>
      </c>
      <c r="B22" s="69"/>
      <c r="C22" s="69"/>
      <c r="D22" s="52"/>
      <c r="E22" s="69"/>
      <c r="F22" s="52"/>
      <c r="G22" s="52">
        <f>D22*C22*B22+F22*E22*B22</f>
        <v>0</v>
      </c>
    </row>
    <row r="23" spans="1:10" ht="19.5" customHeight="1" x14ac:dyDescent="0.2">
      <c r="A23" s="17" t="s">
        <v>15</v>
      </c>
      <c r="B23" s="69"/>
      <c r="C23" s="69"/>
      <c r="D23" s="52"/>
      <c r="E23" s="69"/>
      <c r="F23" s="52"/>
      <c r="G23" s="52">
        <f>D23*C23*B23+F23*E23*B23</f>
        <v>0</v>
      </c>
    </row>
    <row r="24" spans="1:10" ht="19.5" customHeight="1" x14ac:dyDescent="0.2">
      <c r="A24" s="17" t="s">
        <v>16</v>
      </c>
      <c r="B24" s="69"/>
      <c r="C24" s="69"/>
      <c r="D24" s="52"/>
      <c r="E24" s="69"/>
      <c r="F24" s="52"/>
      <c r="G24" s="52">
        <f>D24*C24*B24+F24*E24*B24</f>
        <v>0</v>
      </c>
    </row>
    <row r="25" spans="1:10" ht="19.5" customHeight="1" x14ac:dyDescent="0.2">
      <c r="A25" s="37" t="s">
        <v>35</v>
      </c>
      <c r="B25" s="70"/>
      <c r="C25" s="70"/>
      <c r="D25" s="52"/>
      <c r="E25" s="71"/>
      <c r="F25" s="52"/>
      <c r="G25" s="68">
        <f>D25*C25*B25+F25*E25*B25</f>
        <v>0</v>
      </c>
    </row>
    <row r="26" spans="1:10" ht="27.75" customHeight="1" thickBot="1" x14ac:dyDescent="0.25">
      <c r="A26" s="45" t="s">
        <v>43</v>
      </c>
      <c r="B26" s="46"/>
      <c r="C26" s="46" t="s">
        <v>39</v>
      </c>
      <c r="D26" s="50" t="s">
        <v>41</v>
      </c>
      <c r="E26" s="46" t="s">
        <v>44</v>
      </c>
      <c r="F26" s="50" t="s">
        <v>40</v>
      </c>
      <c r="G26" s="50" t="s">
        <v>13</v>
      </c>
    </row>
    <row r="27" spans="1:10" ht="21" customHeight="1" x14ac:dyDescent="0.2">
      <c r="A27" s="42" t="s">
        <v>72</v>
      </c>
      <c r="B27" s="44"/>
      <c r="C27" s="43"/>
      <c r="D27" s="73">
        <v>20</v>
      </c>
      <c r="E27" s="41"/>
      <c r="F27" s="43"/>
      <c r="G27" s="74">
        <f>D27*C27</f>
        <v>0</v>
      </c>
    </row>
    <row r="28" spans="1:10" ht="19.5" customHeight="1" x14ac:dyDescent="0.2">
      <c r="A28" s="49" t="s">
        <v>38</v>
      </c>
      <c r="B28" s="38"/>
      <c r="C28" s="65"/>
      <c r="D28" s="65"/>
      <c r="E28" s="71"/>
      <c r="F28" s="72">
        <v>1.25</v>
      </c>
      <c r="G28" s="75">
        <f>F28*E28</f>
        <v>0</v>
      </c>
    </row>
    <row r="29" spans="1:10" ht="10.5" customHeight="1" x14ac:dyDescent="0.2">
      <c r="A29" s="36"/>
    </row>
    <row r="30" spans="1:10" ht="24.75" customHeight="1" x14ac:dyDescent="0.2">
      <c r="D30" s="130" t="s">
        <v>23</v>
      </c>
      <c r="E30" s="131"/>
      <c r="F30" s="132"/>
      <c r="G30" s="56">
        <f>G17+G18+G19+G20+G22+G23+G24+G25+G27+G28</f>
        <v>0</v>
      </c>
      <c r="J30" s="22"/>
    </row>
    <row r="31" spans="1:10" ht="24.75" customHeight="1" x14ac:dyDescent="0.2">
      <c r="D31" s="100"/>
      <c r="E31" s="101"/>
      <c r="F31" s="102"/>
      <c r="G31" s="97"/>
      <c r="J31" s="22"/>
    </row>
    <row r="32" spans="1:10" ht="24.75" customHeight="1" x14ac:dyDescent="0.2">
      <c r="D32" s="130" t="s">
        <v>30</v>
      </c>
      <c r="E32" s="131"/>
      <c r="F32" s="132"/>
      <c r="G32" s="55">
        <f>(G30-G31)*30/100</f>
        <v>0</v>
      </c>
      <c r="J32" s="22"/>
    </row>
    <row r="33" spans="1:10" ht="24.75" customHeight="1" x14ac:dyDescent="0.2">
      <c r="D33" s="130" t="s">
        <v>31</v>
      </c>
      <c r="E33" s="131"/>
      <c r="F33" s="132"/>
      <c r="G33" s="56">
        <f>G30-G31-G32</f>
        <v>0</v>
      </c>
      <c r="J33" s="22"/>
    </row>
    <row r="34" spans="1:10" ht="15.75" customHeight="1" x14ac:dyDescent="0.2"/>
    <row r="35" spans="1:10" ht="15.75" customHeight="1" x14ac:dyDescent="0.2">
      <c r="A35" s="9"/>
    </row>
    <row r="36" spans="1:10" ht="15.75" customHeight="1" x14ac:dyDescent="0.2">
      <c r="A36" s="9"/>
      <c r="B36" s="11"/>
      <c r="E36" s="11"/>
    </row>
    <row r="37" spans="1:10" ht="11" customHeight="1" x14ac:dyDescent="0.2">
      <c r="A37" s="9"/>
      <c r="B37" s="11"/>
      <c r="F37" s="11"/>
    </row>
    <row r="38" spans="1:10" x14ac:dyDescent="0.2">
      <c r="A38" s="9"/>
      <c r="B38" s="10"/>
      <c r="C38" s="11"/>
      <c r="E38" s="11"/>
    </row>
    <row r="39" spans="1:10" x14ac:dyDescent="0.2">
      <c r="A39" s="8"/>
      <c r="B39" s="11"/>
      <c r="E39" s="11"/>
    </row>
    <row r="40" spans="1:10" ht="23" customHeight="1" x14ac:dyDescent="0.2">
      <c r="A40" s="8"/>
    </row>
    <row r="41" spans="1:10" x14ac:dyDescent="0.2">
      <c r="A41" s="129"/>
      <c r="B41" s="129"/>
      <c r="C41" s="129"/>
      <c r="D41" s="129"/>
      <c r="E41" s="129"/>
      <c r="F41" s="129"/>
      <c r="G41" s="129"/>
    </row>
    <row r="47" spans="1:10" x14ac:dyDescent="0.2">
      <c r="C47" s="8"/>
    </row>
  </sheetData>
  <mergeCells count="19">
    <mergeCell ref="D31:F31"/>
    <mergeCell ref="A18:C18"/>
    <mergeCell ref="A20:C20"/>
    <mergeCell ref="A41:G41"/>
    <mergeCell ref="A1:B1"/>
    <mergeCell ref="C1:G1"/>
    <mergeCell ref="A2:B2"/>
    <mergeCell ref="A3:B3"/>
    <mergeCell ref="A4:B4"/>
    <mergeCell ref="A5:B5"/>
    <mergeCell ref="D30:F30"/>
    <mergeCell ref="D32:F32"/>
    <mergeCell ref="D33:F33"/>
    <mergeCell ref="A6:B6"/>
    <mergeCell ref="A7:B7"/>
    <mergeCell ref="A12:G12"/>
    <mergeCell ref="A13:G15"/>
    <mergeCell ref="A17:C17"/>
    <mergeCell ref="D8:G8"/>
  </mergeCells>
  <phoneticPr fontId="5" type="noConversion"/>
  <printOptions horizontalCentered="1" verticalCentered="1"/>
  <pageMargins left="0.2" right="0.2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_Factures">
              <controlPr defaultSize="0" autoFill="0" autoPict="0" macro="[0]!Archivage_Factures">
                <anchor moveWithCells="1" sizeWithCells="1">
                  <from>
                    <xdr:col>8</xdr:col>
                    <xdr:colOff>393700</xdr:colOff>
                    <xdr:row>1</xdr:row>
                    <xdr:rowOff>12700</xdr:rowOff>
                  </from>
                  <to>
                    <xdr:col>11</xdr:col>
                    <xdr:colOff>25400</xdr:colOff>
                    <xdr:row>2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Devis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2017-05-18T13:39:34Z</cp:lastPrinted>
  <dcterms:created xsi:type="dcterms:W3CDTF">2017-05-02T16:03:03Z</dcterms:created>
  <dcterms:modified xsi:type="dcterms:W3CDTF">2017-09-26T21:53:31Z</dcterms:modified>
</cp:coreProperties>
</file>