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1" codeName="{6BE1CDB9-6C1C-A5B6-3FC1-E231EC3C600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Jma/Dropbox/JMAssistante/FACTURES/"/>
    </mc:Choice>
  </mc:AlternateContent>
  <xr:revisionPtr revIDLastSave="0" documentId="13_ncr:1_{B67BB711-FF13-7D49-896A-809EFD6C680A}" xr6:coauthVersionLast="47" xr6:coauthVersionMax="47" xr10:uidLastSave="{00000000-0000-0000-0000-000000000000}"/>
  <bookViews>
    <workbookView xWindow="2360" yWindow="1040" windowWidth="25600" windowHeight="15540" activeTab="2" xr2:uid="{00000000-000D-0000-FFFF-FFFF00000000}"/>
  </bookViews>
  <sheets>
    <sheet name="Clients" sheetId="3" r:id="rId1"/>
    <sheet name="Ref_Tarifs_Ftres" sheetId="10" r:id="rId2"/>
    <sheet name="Facture" sheetId="8" r:id="rId3"/>
    <sheet name="Historique_Factures" sheetId="12" r:id="rId4"/>
    <sheet name="Ref_Tarifs_Devis" sheetId="16" r:id="rId5"/>
    <sheet name="Devis" sheetId="15" r:id="rId6"/>
    <sheet name="Historique_Devis" sheetId="14" r:id="rId7"/>
  </sheets>
  <definedNames>
    <definedName name="Client">Clients!$B$3:$B$500</definedName>
    <definedName name="NumeroFacture" localSheetId="5">Devis!$F$3</definedName>
    <definedName name="NumeroFacture" localSheetId="2">Facture!$F$3</definedName>
    <definedName name="NumeroFacture">Facture!$F$3</definedName>
    <definedName name="_xlnm.Print_Area" localSheetId="5">Devis!$A$1:$H$47</definedName>
    <definedName name="_xlnm.Print_Area" localSheetId="2">Facture!$A$1:$H$47</definedName>
  </definedNames>
  <calcPr calcId="191029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18" i="15" l="1"/>
  <c r="H18" i="15" s="1"/>
  <c r="H36" i="15" s="1"/>
  <c r="H38" i="15" s="1"/>
  <c r="C34" i="8"/>
  <c r="C33" i="8"/>
  <c r="C32" i="8"/>
  <c r="C31" i="8"/>
  <c r="C30" i="8"/>
  <c r="C29" i="8"/>
  <c r="C28" i="8"/>
  <c r="C27" i="8"/>
  <c r="C26" i="8"/>
  <c r="C25" i="8"/>
  <c r="C24" i="8"/>
  <c r="C23" i="8"/>
  <c r="C22" i="8"/>
  <c r="C21" i="8"/>
  <c r="C20" i="8"/>
  <c r="C19" i="8"/>
  <c r="C18" i="8"/>
  <c r="C36" i="8"/>
  <c r="C25" i="15"/>
  <c r="C18" i="15"/>
  <c r="G19" i="15"/>
  <c r="H19" i="15"/>
  <c r="G20" i="15"/>
  <c r="H20" i="15"/>
  <c r="G21" i="15"/>
  <c r="H21" i="15"/>
  <c r="G22" i="15"/>
  <c r="H22" i="15"/>
  <c r="G23" i="15"/>
  <c r="H23" i="15"/>
  <c r="G24" i="15"/>
  <c r="H24" i="15"/>
  <c r="G25" i="15"/>
  <c r="H25" i="15"/>
  <c r="G26" i="15"/>
  <c r="H26" i="15"/>
  <c r="G27" i="15"/>
  <c r="H27" i="15"/>
  <c r="G28" i="15"/>
  <c r="H28" i="15"/>
  <c r="G29" i="15"/>
  <c r="H29" i="15"/>
  <c r="G30" i="15"/>
  <c r="H30" i="15"/>
  <c r="G31" i="15"/>
  <c r="H31" i="15"/>
  <c r="G32" i="15"/>
  <c r="H32" i="15"/>
  <c r="G33" i="15"/>
  <c r="H33" i="15"/>
  <c r="C35" i="15"/>
  <c r="C34" i="15"/>
  <c r="C26" i="15"/>
  <c r="G30" i="8"/>
  <c r="G31" i="8"/>
  <c r="G33" i="8"/>
  <c r="G32" i="8"/>
  <c r="G29" i="8"/>
  <c r="G28" i="8"/>
  <c r="G27" i="8"/>
  <c r="G26" i="8"/>
  <c r="G24" i="8"/>
  <c r="G23" i="8"/>
  <c r="G22" i="8"/>
  <c r="G19" i="8"/>
  <c r="G21" i="8"/>
  <c r="G25" i="8"/>
  <c r="C36" i="15"/>
  <c r="F9" i="15"/>
  <c r="G4" i="15"/>
  <c r="G18" i="8"/>
  <c r="G20" i="8"/>
  <c r="F9" i="8"/>
  <c r="G4" i="8"/>
  <c r="H5" i="3"/>
  <c r="H4" i="3"/>
  <c r="H3" i="3"/>
  <c r="G36" i="8" l="1"/>
  <c r="G38" i="8" s="1"/>
</calcChain>
</file>

<file path=xl/sharedStrings.xml><?xml version="1.0" encoding="utf-8"?>
<sst xmlns="http://schemas.openxmlformats.org/spreadsheetml/2006/main" count="190" uniqueCount="140">
  <si>
    <t>Conditions de règlement :</t>
  </si>
  <si>
    <t>FACTURE</t>
  </si>
  <si>
    <t>Émetteur :</t>
  </si>
  <si>
    <t>Adressé à :</t>
  </si>
  <si>
    <t>Désignation</t>
  </si>
  <si>
    <t>Montant HT</t>
  </si>
  <si>
    <t>Réf.</t>
  </si>
  <si>
    <t>* TVA non applicable art-293B du CGI</t>
  </si>
  <si>
    <t>À Réception</t>
  </si>
  <si>
    <t>Paiement par chèque, virement ou espèces à la fin de la réception.</t>
  </si>
  <si>
    <t>Dispensé d'immatriculation au registre du commerce et des sociétés (RCS) et au répertoire des métiers (RM).</t>
  </si>
  <si>
    <t>N° de Client</t>
  </si>
  <si>
    <t xml:space="preserve">Nom </t>
  </si>
  <si>
    <t>adresse</t>
  </si>
  <si>
    <t>code postal</t>
  </si>
  <si>
    <t>ville</t>
  </si>
  <si>
    <t>info</t>
  </si>
  <si>
    <t>104, allée de la Sainte Baume</t>
  </si>
  <si>
    <t>complément d'adresse</t>
  </si>
  <si>
    <t>SALON DE PROVENCE</t>
  </si>
  <si>
    <t>bat 4</t>
  </si>
  <si>
    <t>PARIS</t>
  </si>
  <si>
    <t xml:space="preserve">Code client : </t>
  </si>
  <si>
    <t>TARTEMPUON</t>
  </si>
  <si>
    <t>REPUBLIQUE</t>
  </si>
  <si>
    <t>AUBERGENVILLE</t>
  </si>
  <si>
    <r>
      <rPr>
        <b/>
        <sz val="24"/>
        <color rgb="FF867643"/>
        <rFont val="Engravers MT"/>
        <family val="3"/>
      </rPr>
      <t>SERVEUR A LA CARTE</t>
    </r>
    <r>
      <rPr>
        <sz val="24"/>
        <color rgb="FF867643"/>
        <rFont val="Engravers MT"/>
        <family val="3"/>
      </rPr>
      <t xml:space="preserve"> </t>
    </r>
  </si>
  <si>
    <t>Date de Ftre</t>
  </si>
  <si>
    <t>Code Réf.</t>
  </si>
  <si>
    <t>Tarifs Forfait</t>
  </si>
  <si>
    <t>DIV</t>
  </si>
  <si>
    <t>HSJOUR</t>
  </si>
  <si>
    <t>HSNUIT</t>
  </si>
  <si>
    <t>Acompte</t>
  </si>
  <si>
    <t>Total à régler</t>
  </si>
  <si>
    <t>Montant total</t>
  </si>
  <si>
    <t>FD</t>
  </si>
  <si>
    <t>Frais de déplacement</t>
  </si>
  <si>
    <t>Teddy</t>
  </si>
  <si>
    <t xml:space="preserve"> Sophie</t>
  </si>
  <si>
    <t xml:space="preserve"> Julie</t>
  </si>
  <si>
    <t>N° de Ftre</t>
  </si>
  <si>
    <t>FA21_08_0041</t>
  </si>
  <si>
    <t>FA21_08_0042</t>
  </si>
  <si>
    <t>Code Client</t>
  </si>
  <si>
    <t>DEVIS</t>
  </si>
  <si>
    <t>FA21_08_0043</t>
  </si>
  <si>
    <t>DEV21_08_0149</t>
  </si>
  <si>
    <t>Teddy CHAUMONT</t>
  </si>
  <si>
    <t>38, bld de la République - Bât. B</t>
  </si>
  <si>
    <t>78410 AUBERGENVILLE</t>
  </si>
  <si>
    <t>Tél. 06.31.39.77.55</t>
  </si>
  <si>
    <t>E.mail : serveuralacarte@gmail.com</t>
  </si>
  <si>
    <t>FA21_08_0044</t>
  </si>
  <si>
    <t>FA21_08_0045</t>
  </si>
  <si>
    <t>FA21_08_0046</t>
  </si>
  <si>
    <t>FA21_08_0047</t>
  </si>
  <si>
    <t>FA21_08_0048</t>
  </si>
  <si>
    <t>FA21_08_0049</t>
  </si>
  <si>
    <t>FA21_08_0050</t>
  </si>
  <si>
    <t>FA21_08_0051</t>
  </si>
  <si>
    <t>FA21_08_0052</t>
  </si>
  <si>
    <t>TOTAL HT</t>
  </si>
  <si>
    <t>Description de la Prestation</t>
  </si>
  <si>
    <t>Forfait Tarifs</t>
  </si>
  <si>
    <t xml:space="preserve">Heures supplémentaires </t>
  </si>
  <si>
    <t>FA21_08_0053</t>
  </si>
  <si>
    <t>FA21_08_0150</t>
  </si>
  <si>
    <t>N° de Devis</t>
  </si>
  <si>
    <t>Date de Devis</t>
  </si>
  <si>
    <t>FA21_08_0054</t>
  </si>
  <si>
    <t>FA21_08_0151</t>
  </si>
  <si>
    <t>Nbre de serveurs</t>
  </si>
  <si>
    <t>FA21_08_0055</t>
  </si>
  <si>
    <t>TF4M</t>
  </si>
  <si>
    <t>(mariage)</t>
  </si>
  <si>
    <t>Mariage le 10/08/2021, environ 30 personnes de 11h30/19h30 à Plaisir. Mise en place du buffet et du poste boissons. Service des boissons, débarrassage des verres, du buffet et de la vaisselle. Remise en état du lieu de travail comme à notre arrivée.</t>
  </si>
  <si>
    <t>TF4C</t>
  </si>
  <si>
    <t>(cocktail)</t>
  </si>
  <si>
    <t>Cocktail le 10/08/2021, environ 30 personnes de 11h30/19h30 à Plaisir. Mise en place du buffet et du poste boissons. Service des boissons, débarrassage des verres, du buffet et de la vaisselle. Remise en état du lieu de travail comme à notre arrivée.</t>
  </si>
  <si>
    <t>TF6C</t>
  </si>
  <si>
    <t>TF4A</t>
  </si>
  <si>
    <t>TF6A</t>
  </si>
  <si>
    <t>Anniversaire le 10/08/2021, environ 30 personnes de 11h30/19h30 à Plaisir. Mise en place du buffet et du poste boissons. Service des boissons, débarrassage des verres, du buffet et de la vaisselle. Remise en état du lieu de travail comme à notre arrivée.</t>
  </si>
  <si>
    <t>TF4S</t>
  </si>
  <si>
    <t>Séminaire le 10/08/2021, environ 30 personnes de 11h30/19h30 à Plaisir. Mise en place du buffet et du poste boissons. Service des boissons, débarrassage des verres, du buffet et de la vaisselle. Remise en état du lieu de travail comme à notre arrivée.</t>
  </si>
  <si>
    <t>(Anniversaire)</t>
  </si>
  <si>
    <t>(Séminaire)</t>
  </si>
  <si>
    <t>TF6S</t>
  </si>
  <si>
    <t>TF6M</t>
  </si>
  <si>
    <t>DEV21_08_0152</t>
  </si>
  <si>
    <t>FA21_08_0056</t>
  </si>
  <si>
    <t>DEV21_08_0153</t>
  </si>
  <si>
    <t>FA21_08_0057</t>
  </si>
  <si>
    <t>DEV21_08_0154</t>
  </si>
  <si>
    <t>FA21_08_0058</t>
  </si>
  <si>
    <t>DEV21_08_0155</t>
  </si>
  <si>
    <t>FA21_08_0059</t>
  </si>
  <si>
    <t>DEV21_08_0156</t>
  </si>
  <si>
    <t>FA21_08_0060</t>
  </si>
  <si>
    <t>DE21_08_0157</t>
  </si>
  <si>
    <t>FA21_08_0061</t>
  </si>
  <si>
    <t>DEV21_08_0158</t>
  </si>
  <si>
    <t>FA21_08_0062</t>
  </si>
  <si>
    <t>DEV21_08_0159</t>
  </si>
  <si>
    <t>Montant Unitaire</t>
  </si>
  <si>
    <t>Forfait pour prestation de mariage</t>
  </si>
  <si>
    <t>Forfait pour prestation d'un cocktail</t>
  </si>
  <si>
    <t>Forfait pour prestation d'un séminaire</t>
  </si>
  <si>
    <t>Forfait pour prestation d'un anniversaire</t>
  </si>
  <si>
    <t>(mettre  toujours en ligne 35)</t>
  </si>
  <si>
    <t>FA21_08_0063</t>
  </si>
  <si>
    <t>DEV21_08_0160</t>
  </si>
  <si>
    <t xml:space="preserve">SERVEUR A LA CARTE </t>
  </si>
  <si>
    <t>FA21_08_0064</t>
  </si>
  <si>
    <t>DEV21_08_0161</t>
  </si>
  <si>
    <t>FA21_08_0065</t>
  </si>
  <si>
    <t>DEV21_08_0162</t>
  </si>
  <si>
    <t>FA21_08_0066</t>
  </si>
  <si>
    <t>DEV21_08_0163</t>
  </si>
  <si>
    <t>FA21_08_0067</t>
  </si>
  <si>
    <t>DEV21_08_0164</t>
  </si>
  <si>
    <t>FA21_08_0068</t>
  </si>
  <si>
    <t>DEV21_08_0165</t>
  </si>
  <si>
    <t>FA21_08_0069</t>
  </si>
  <si>
    <t>DEV21_08_0166</t>
  </si>
  <si>
    <t>FA21_08_0070</t>
  </si>
  <si>
    <t>DEV21_08_0167</t>
  </si>
  <si>
    <t>FA21_08_0071</t>
  </si>
  <si>
    <t>DEV21_08_0168</t>
  </si>
  <si>
    <t>FA21_08_0072</t>
  </si>
  <si>
    <t>DEV21_08_0169</t>
  </si>
  <si>
    <t>FA21_08_0073</t>
  </si>
  <si>
    <t>DEV21_08_0170</t>
  </si>
  <si>
    <t>DEV21_08_0171</t>
  </si>
  <si>
    <t>DEV21_08_0172</t>
  </si>
  <si>
    <t>DEV21_08_0173</t>
  </si>
  <si>
    <t>DEV21_08_0174</t>
  </si>
  <si>
    <t>DEV21_08_0175</t>
  </si>
  <si>
    <t>DEV21_08_0176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</si>
</sst>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 * #,##0.00_)\ &quot;€&quot;_ ;_ * \(#,##0.00\)\ &quot;€&quot;_ ;_ * &quot;-&quot;??_)\ &quot;€&quot;_ ;_ @_ "/>
    <numFmt numFmtId="164" formatCode="_-* #,##0.00\ [$€-40C]_-;\-* #,##0.00\ [$€-40C]_-;_-* &quot;-&quot;??\ [$€-40C]_-;_-@_-"/>
  </numFmts>
  <fonts count="3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26"/>
      <color rgb="FF867643"/>
      <name val="Engravers MT"/>
      <family val="3"/>
    </font>
    <font>
      <sz val="12"/>
      <color rgb="FF44546A"/>
      <name val="Calibri"/>
      <family val="2"/>
      <scheme val="minor"/>
    </font>
    <font>
      <b/>
      <sz val="12"/>
      <color rgb="FF44546A"/>
      <name val="Calibri"/>
      <family val="2"/>
      <scheme val="minor"/>
    </font>
    <font>
      <b/>
      <sz val="12"/>
      <color theme="3"/>
      <name val="Calibri"/>
      <family val="2"/>
      <scheme val="minor"/>
    </font>
    <font>
      <b/>
      <sz val="11"/>
      <color rgb="FF44546A"/>
      <name val="Calibri"/>
      <family val="2"/>
      <scheme val="minor"/>
    </font>
    <font>
      <u/>
      <sz val="11"/>
      <color theme="3"/>
      <name val="Calibri"/>
      <family val="2"/>
      <scheme val="minor"/>
    </font>
    <font>
      <sz val="11"/>
      <color theme="3"/>
      <name val="Calibri"/>
      <family val="2"/>
      <scheme val="minor"/>
    </font>
    <font>
      <i/>
      <sz val="10"/>
      <color theme="0" tint="-0.499984740745262"/>
      <name val="Calibri"/>
      <family val="2"/>
      <scheme val="minor"/>
    </font>
    <font>
      <b/>
      <sz val="22"/>
      <color rgb="FF44546A"/>
      <name val="Calibri"/>
      <family val="2"/>
      <scheme val="minor"/>
    </font>
    <font>
      <b/>
      <sz val="28"/>
      <color rgb="FF44546A"/>
      <name val="Calibri"/>
      <family val="2"/>
      <scheme val="minor"/>
    </font>
    <font>
      <b/>
      <sz val="20"/>
      <color rgb="FF44546A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44546A"/>
      <name val="Calibri"/>
      <family val="2"/>
      <scheme val="minor"/>
    </font>
    <font>
      <sz val="10"/>
      <color rgb="FF44546A"/>
      <name val="Calibri"/>
      <family val="2"/>
      <scheme val="minor"/>
    </font>
    <font>
      <b/>
      <sz val="10"/>
      <color theme="3"/>
      <name val="Calibri"/>
      <family val="2"/>
      <scheme val="minor"/>
    </font>
    <font>
      <b/>
      <sz val="9"/>
      <color rgb="FF44546A"/>
      <name val="Calibri"/>
      <family val="2"/>
      <scheme val="minor"/>
    </font>
    <font>
      <b/>
      <sz val="16"/>
      <color rgb="FF44546A"/>
      <name val="Calibri"/>
      <family val="2"/>
      <scheme val="minor"/>
    </font>
    <font>
      <b/>
      <sz val="12"/>
      <color rgb="FF44546A"/>
      <name val="Calibri (Corps)"/>
    </font>
    <font>
      <sz val="9"/>
      <color rgb="FF44546A"/>
      <name val="Calibri (Corps)"/>
    </font>
    <font>
      <sz val="9"/>
      <color rgb="FF44546A"/>
      <name val="Calibri"/>
      <family val="2"/>
      <scheme val="minor"/>
    </font>
    <font>
      <sz val="11"/>
      <color rgb="FF44546A"/>
      <name val="Helvetica"/>
      <family val="2"/>
    </font>
    <font>
      <sz val="8"/>
      <color rgb="FF44546A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4"/>
      <color rgb="FF867643"/>
      <name val="Engravers MT"/>
      <family val="3"/>
    </font>
    <font>
      <sz val="24"/>
      <color rgb="FF867643"/>
      <name val="Engravers MT"/>
      <family val="3"/>
    </font>
    <font>
      <sz val="12"/>
      <color rgb="FF000000"/>
      <name val="Calibri"/>
      <family val="2"/>
    </font>
    <font>
      <b/>
      <sz val="14"/>
      <color rgb="FF44546A"/>
      <name val="Calibri"/>
      <family val="2"/>
      <scheme val="minor"/>
    </font>
    <font>
      <sz val="12"/>
      <color theme="3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D9D9D9"/>
        <bgColor rgb="FF000000"/>
      </patternFill>
    </fill>
  </fills>
  <borders count="18">
    <border>
      <left/>
      <right/>
      <top/>
      <bottom/>
      <diagonal/>
    </border>
    <border>
      <left/>
      <right/>
      <top/>
      <bottom style="medium">
        <color rgb="FF867643"/>
      </bottom>
      <diagonal/>
    </border>
    <border>
      <left style="hair">
        <color rgb="FF867643"/>
      </left>
      <right style="hair">
        <color rgb="FF867643"/>
      </right>
      <top style="hair">
        <color rgb="FF867643"/>
      </top>
      <bottom style="hair">
        <color rgb="FF867643"/>
      </bottom>
      <diagonal/>
    </border>
    <border>
      <left style="hair">
        <color rgb="FF867643"/>
      </left>
      <right/>
      <top style="hair">
        <color rgb="FF867643"/>
      </top>
      <bottom/>
      <diagonal/>
    </border>
    <border>
      <left/>
      <right style="hair">
        <color rgb="FF867643"/>
      </right>
      <top style="hair">
        <color rgb="FF867643"/>
      </top>
      <bottom/>
      <diagonal/>
    </border>
    <border>
      <left style="hair">
        <color rgb="FF867643"/>
      </left>
      <right/>
      <top/>
      <bottom/>
      <diagonal/>
    </border>
    <border>
      <left/>
      <right style="hair">
        <color rgb="FF867643"/>
      </right>
      <top/>
      <bottom/>
      <diagonal/>
    </border>
    <border>
      <left style="hair">
        <color rgb="FF867643"/>
      </left>
      <right/>
      <top/>
      <bottom style="hair">
        <color rgb="FF867643"/>
      </bottom>
      <diagonal/>
    </border>
    <border>
      <left/>
      <right style="hair">
        <color rgb="FF867643"/>
      </right>
      <top/>
      <bottom style="hair">
        <color rgb="FF867643"/>
      </bottom>
      <diagonal/>
    </border>
    <border>
      <left/>
      <right/>
      <top style="hair">
        <color rgb="FF867643"/>
      </top>
      <bottom/>
      <diagonal/>
    </border>
    <border>
      <left/>
      <right/>
      <top/>
      <bottom style="hair">
        <color rgb="FF867643"/>
      </bottom>
      <diagonal/>
    </border>
    <border>
      <left style="hair">
        <color rgb="FF867643"/>
      </left>
      <right/>
      <top style="hair">
        <color rgb="FF867643"/>
      </top>
      <bottom style="hair">
        <color rgb="FF867643"/>
      </bottom>
      <diagonal/>
    </border>
    <border>
      <left/>
      <right/>
      <top style="hair">
        <color rgb="FF867643"/>
      </top>
      <bottom style="hair">
        <color rgb="FF867643"/>
      </bottom>
      <diagonal/>
    </border>
    <border>
      <left/>
      <right style="hair">
        <color rgb="FF867643"/>
      </right>
      <top style="hair">
        <color rgb="FF867643"/>
      </top>
      <bottom style="hair">
        <color rgb="FF867643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0">
    <xf numFmtId="0" fontId="0" fillId="0" borderId="0" xfId="0"/>
    <xf numFmtId="0" fontId="8" fillId="0" borderId="0" xfId="0" applyFont="1"/>
    <xf numFmtId="0" fontId="9" fillId="0" borderId="0" xfId="0" applyFont="1"/>
    <xf numFmtId="0" fontId="2" fillId="0" borderId="0" xfId="0" applyFont="1"/>
    <xf numFmtId="0" fontId="0" fillId="0" borderId="0" xfId="0" applyBorder="1"/>
    <xf numFmtId="0" fontId="0" fillId="0" borderId="0" xfId="0" applyFill="1"/>
    <xf numFmtId="0" fontId="0" fillId="0" borderId="0" xfId="0" applyFill="1" applyBorder="1"/>
    <xf numFmtId="0" fontId="7" fillId="0" borderId="0" xfId="0" applyFont="1" applyAlignment="1"/>
    <xf numFmtId="0" fontId="2" fillId="0" borderId="0" xfId="0" applyFont="1" applyAlignment="1"/>
    <xf numFmtId="0" fontId="11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vertical="center"/>
    </xf>
    <xf numFmtId="0" fontId="14" fillId="0" borderId="0" xfId="0" applyFont="1"/>
    <xf numFmtId="0" fontId="15" fillId="0" borderId="0" xfId="0" applyFont="1"/>
    <xf numFmtId="0" fontId="3" fillId="0" borderId="0" xfId="0" applyFont="1" applyBorder="1" applyAlignment="1">
      <alignment vertical="center"/>
    </xf>
    <xf numFmtId="0" fontId="16" fillId="0" borderId="0" xfId="0" applyFont="1" applyAlignment="1"/>
    <xf numFmtId="0" fontId="16" fillId="0" borderId="0" xfId="0" applyFont="1"/>
    <xf numFmtId="0" fontId="2" fillId="2" borderId="0" xfId="0" applyFont="1" applyFill="1" applyAlignment="1"/>
    <xf numFmtId="0" fontId="0" fillId="0" borderId="0" xfId="0" applyBorder="1" applyAlignment="1"/>
    <xf numFmtId="0" fontId="0" fillId="2" borderId="0" xfId="0" applyFill="1"/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4" fillId="0" borderId="5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/>
    </xf>
    <xf numFmtId="0" fontId="4" fillId="0" borderId="7" xfId="0" applyFont="1" applyBorder="1"/>
    <xf numFmtId="0" fontId="4" fillId="0" borderId="10" xfId="0" applyFont="1" applyBorder="1"/>
    <xf numFmtId="0" fontId="4" fillId="0" borderId="8" xfId="0" applyFont="1" applyBorder="1"/>
    <xf numFmtId="0" fontId="15" fillId="0" borderId="2" xfId="0" applyFont="1" applyBorder="1" applyAlignment="1">
      <alignment horizontal="center"/>
    </xf>
    <xf numFmtId="0" fontId="20" fillId="0" borderId="0" xfId="0" applyFont="1" applyBorder="1" applyAlignment="1">
      <alignment horizontal="right" vertical="top" wrapText="1"/>
    </xf>
    <xf numFmtId="0" fontId="25" fillId="0" borderId="0" xfId="0" applyFont="1"/>
    <xf numFmtId="0" fontId="20" fillId="0" borderId="0" xfId="0" applyFont="1" applyBorder="1" applyAlignment="1">
      <alignment vertical="top" wrapText="1"/>
    </xf>
    <xf numFmtId="44" fontId="4" fillId="0" borderId="9" xfId="1" applyFont="1" applyBorder="1" applyAlignment="1">
      <alignment horizontal="right"/>
    </xf>
    <xf numFmtId="44" fontId="4" fillId="0" borderId="4" xfId="1" applyFont="1" applyBorder="1" applyAlignment="1">
      <alignment vertical="center"/>
    </xf>
    <xf numFmtId="44" fontId="4" fillId="0" borderId="6" xfId="1" applyFont="1" applyBorder="1" applyAlignment="1">
      <alignment vertical="center"/>
    </xf>
    <xf numFmtId="44" fontId="4" fillId="0" borderId="9" xfId="1" applyFont="1" applyBorder="1" applyAlignment="1">
      <alignment horizontal="right" vertical="center"/>
    </xf>
    <xf numFmtId="44" fontId="4" fillId="0" borderId="0" xfId="1" applyFont="1" applyBorder="1" applyAlignment="1">
      <alignment horizontal="right" vertical="center"/>
    </xf>
    <xf numFmtId="0" fontId="2" fillId="2" borderId="0" xfId="0" applyFont="1" applyFill="1"/>
    <xf numFmtId="164" fontId="0" fillId="0" borderId="0" xfId="0" applyNumberFormat="1"/>
    <xf numFmtId="0" fontId="0" fillId="0" borderId="14" xfId="0" applyBorder="1" applyAlignment="1">
      <alignment horizontal="center"/>
    </xf>
    <xf numFmtId="0" fontId="4" fillId="0" borderId="0" xfId="0" applyFont="1" applyBorder="1" applyAlignment="1">
      <alignment vertical="center"/>
    </xf>
    <xf numFmtId="0" fontId="7" fillId="0" borderId="10" xfId="0" applyFont="1" applyBorder="1" applyAlignment="1">
      <alignment horizontal="right"/>
    </xf>
    <xf numFmtId="0" fontId="7" fillId="0" borderId="0" xfId="0" applyFont="1" applyBorder="1" applyAlignment="1">
      <alignment horizontal="right" vertical="center"/>
    </xf>
    <xf numFmtId="0" fontId="7" fillId="0" borderId="0" xfId="0" applyFont="1" applyBorder="1"/>
    <xf numFmtId="0" fontId="15" fillId="0" borderId="0" xfId="0" applyFont="1" applyBorder="1"/>
    <xf numFmtId="0" fontId="23" fillId="0" borderId="0" xfId="0" applyFont="1" applyBorder="1"/>
    <xf numFmtId="0" fontId="24" fillId="0" borderId="0" xfId="0" applyFont="1" applyBorder="1"/>
    <xf numFmtId="0" fontId="0" fillId="0" borderId="9" xfId="0" applyBorder="1"/>
    <xf numFmtId="0" fontId="5" fillId="0" borderId="0" xfId="0" applyFont="1" applyBorder="1"/>
    <xf numFmtId="0" fontId="19" fillId="0" borderId="0" xfId="0" applyFont="1" applyBorder="1" applyAlignment="1">
      <alignment horizontal="right"/>
    </xf>
    <xf numFmtId="14" fontId="21" fillId="0" borderId="0" xfId="0" applyNumberFormat="1" applyFont="1" applyBorder="1" applyAlignment="1">
      <alignment vertical="center" wrapText="1"/>
    </xf>
    <xf numFmtId="44" fontId="0" fillId="0" borderId="0" xfId="1" applyFont="1"/>
    <xf numFmtId="0" fontId="15" fillId="0" borderId="13" xfId="0" applyFont="1" applyBorder="1" applyAlignment="1">
      <alignment horizontal="center"/>
    </xf>
    <xf numFmtId="0" fontId="15" fillId="0" borderId="2" xfId="0" applyFont="1" applyBorder="1" applyAlignment="1">
      <alignment horizontal="center"/>
    </xf>
    <xf numFmtId="0" fontId="5" fillId="0" borderId="0" xfId="0" applyFont="1" applyAlignment="1">
      <alignment horizontal="right" vertical="top" wrapText="1"/>
    </xf>
    <xf numFmtId="0" fontId="15" fillId="0" borderId="2" xfId="0" applyFont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15" xfId="0" applyBorder="1" applyAlignment="1">
      <alignment horizontal="center"/>
    </xf>
    <xf numFmtId="0" fontId="6" fillId="2" borderId="0" xfId="0" applyFont="1" applyFill="1"/>
    <xf numFmtId="0" fontId="17" fillId="2" borderId="0" xfId="0" applyFont="1" applyFill="1"/>
    <xf numFmtId="0" fontId="7" fillId="3" borderId="0" xfId="0" applyFont="1" applyFill="1"/>
    <xf numFmtId="0" fontId="15" fillId="0" borderId="11" xfId="0" applyFont="1" applyBorder="1" applyAlignment="1"/>
    <xf numFmtId="0" fontId="15" fillId="0" borderId="12" xfId="0" applyFont="1" applyBorder="1" applyAlignment="1"/>
    <xf numFmtId="0" fontId="4" fillId="0" borderId="0" xfId="0" applyFont="1" applyBorder="1" applyAlignment="1">
      <alignment horizontal="left" vertical="center"/>
    </xf>
    <xf numFmtId="44" fontId="4" fillId="0" borderId="4" xfId="1" applyNumberFormat="1" applyFont="1" applyBorder="1" applyAlignment="1">
      <alignment horizontal="right" vertical="center"/>
    </xf>
    <xf numFmtId="44" fontId="4" fillId="0" borderId="6" xfId="1" applyFont="1" applyBorder="1" applyAlignment="1">
      <alignment horizontal="right" vertical="center"/>
    </xf>
    <xf numFmtId="0" fontId="4" fillId="0" borderId="0" xfId="0" applyFont="1" applyBorder="1" applyAlignment="1">
      <alignment vertical="top"/>
    </xf>
    <xf numFmtId="0" fontId="0" fillId="0" borderId="14" xfId="0" applyBorder="1"/>
    <xf numFmtId="0" fontId="0" fillId="0" borderId="17" xfId="0" applyBorder="1"/>
    <xf numFmtId="44" fontId="0" fillId="0" borderId="17" xfId="1" applyFont="1" applyBorder="1"/>
    <xf numFmtId="44" fontId="0" fillId="0" borderId="0" xfId="1" applyFont="1" applyBorder="1"/>
    <xf numFmtId="44" fontId="0" fillId="0" borderId="14" xfId="1" applyFont="1" applyBorder="1"/>
    <xf numFmtId="0" fontId="0" fillId="0" borderId="16" xfId="0" applyBorder="1"/>
    <xf numFmtId="44" fontId="0" fillId="0" borderId="16" xfId="1" applyFont="1" applyBorder="1"/>
    <xf numFmtId="0" fontId="4" fillId="0" borderId="9" xfId="0" applyFont="1" applyBorder="1" applyAlignment="1">
      <alignment horizontal="center" vertical="center"/>
    </xf>
    <xf numFmtId="44" fontId="4" fillId="0" borderId="9" xfId="1" applyFont="1" applyBorder="1" applyAlignment="1">
      <alignment horizontal="center" vertical="center"/>
    </xf>
    <xf numFmtId="44" fontId="4" fillId="0" borderId="0" xfId="1" applyFont="1" applyBorder="1" applyAlignment="1">
      <alignment horizontal="center" vertical="center"/>
    </xf>
    <xf numFmtId="44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44" fontId="4" fillId="0" borderId="8" xfId="1" applyFont="1" applyBorder="1"/>
    <xf numFmtId="44" fontId="29" fillId="0" borderId="9" xfId="1" applyFont="1" applyBorder="1" applyAlignment="1">
      <alignment horizontal="right"/>
    </xf>
    <xf numFmtId="44" fontId="4" fillId="0" borderId="6" xfId="1" applyNumberFormat="1" applyFont="1" applyBorder="1" applyAlignment="1">
      <alignment horizontal="right" vertical="center"/>
    </xf>
    <xf numFmtId="44" fontId="30" fillId="0" borderId="0" xfId="0" applyNumberFormat="1" applyFont="1"/>
    <xf numFmtId="164" fontId="0" fillId="0" borderId="16" xfId="0" applyNumberFormat="1" applyBorder="1"/>
    <xf numFmtId="0" fontId="27" fillId="0" borderId="0" xfId="0" applyFont="1" applyBorder="1" applyAlignment="1"/>
    <xf numFmtId="0" fontId="0" fillId="0" borderId="0" xfId="0" applyAlignment="1"/>
    <xf numFmtId="44" fontId="30" fillId="0" borderId="0" xfId="1" applyFont="1"/>
    <xf numFmtId="0" fontId="30" fillId="0" borderId="0" xfId="0" applyFont="1"/>
    <xf numFmtId="0" fontId="15" fillId="0" borderId="11" xfId="0" applyFont="1" applyBorder="1" applyAlignment="1">
      <alignment horizontal="center"/>
    </xf>
    <xf numFmtId="0" fontId="15" fillId="0" borderId="12" xfId="0" applyFont="1" applyBorder="1" applyAlignment="1">
      <alignment horizontal="center"/>
    </xf>
    <xf numFmtId="0" fontId="15" fillId="0" borderId="13" xfId="0" applyFont="1" applyBorder="1" applyAlignment="1">
      <alignment horizontal="center"/>
    </xf>
    <xf numFmtId="0" fontId="15" fillId="0" borderId="2" xfId="0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10" fillId="0" borderId="0" xfId="0" applyFont="1" applyAlignment="1">
      <alignment horizontal="center" vertical="top"/>
    </xf>
    <xf numFmtId="0" fontId="4" fillId="0" borderId="0" xfId="0" applyFont="1" applyBorder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0" fontId="26" fillId="0" borderId="1" xfId="0" applyFont="1" applyBorder="1" applyAlignment="1">
      <alignment horizontal="right" vertical="center"/>
    </xf>
    <xf numFmtId="0" fontId="19" fillId="0" borderId="0" xfId="0" applyFont="1" applyBorder="1" applyAlignment="1">
      <alignment horizontal="right" vertical="center" wrapText="1"/>
    </xf>
    <xf numFmtId="0" fontId="22" fillId="0" borderId="0" xfId="0" applyFont="1" applyBorder="1" applyAlignment="1">
      <alignment horizontal="right" vertical="top" wrapText="1"/>
    </xf>
    <xf numFmtId="0" fontId="18" fillId="0" borderId="0" xfId="0" applyFont="1" applyBorder="1" applyAlignment="1">
      <alignment horizontal="right" vertical="top" wrapText="1"/>
    </xf>
    <xf numFmtId="0" fontId="6" fillId="0" borderId="3" xfId="0" applyFont="1" applyBorder="1" applyAlignment="1">
      <alignment horizontal="center" wrapText="1"/>
    </xf>
    <xf numFmtId="0" fontId="6" fillId="0" borderId="9" xfId="0" applyFont="1" applyBorder="1" applyAlignment="1">
      <alignment horizontal="center" wrapText="1"/>
    </xf>
    <xf numFmtId="0" fontId="6" fillId="0" borderId="4" xfId="0" applyFont="1" applyBorder="1" applyAlignment="1">
      <alignment horizontal="center" wrapText="1"/>
    </xf>
    <xf numFmtId="0" fontId="6" fillId="0" borderId="5" xfId="0" applyFont="1" applyBorder="1" applyAlignment="1">
      <alignment horizontal="center" wrapText="1"/>
    </xf>
    <xf numFmtId="0" fontId="6" fillId="0" borderId="0" xfId="0" applyFont="1" applyBorder="1" applyAlignment="1">
      <alignment horizontal="center" wrapText="1"/>
    </xf>
    <xf numFmtId="0" fontId="6" fillId="0" borderId="6" xfId="0" applyFont="1" applyBorder="1" applyAlignment="1">
      <alignment horizontal="center" wrapText="1"/>
    </xf>
    <xf numFmtId="0" fontId="6" fillId="0" borderId="7" xfId="0" applyFont="1" applyBorder="1" applyAlignment="1">
      <alignment horizontal="center" wrapText="1"/>
    </xf>
    <xf numFmtId="0" fontId="6" fillId="0" borderId="10" xfId="0" applyFont="1" applyBorder="1" applyAlignment="1">
      <alignment horizontal="center" wrapText="1"/>
    </xf>
    <xf numFmtId="0" fontId="6" fillId="0" borderId="8" xfId="0" applyFont="1" applyBorder="1" applyAlignment="1">
      <alignment horizontal="center" wrapText="1"/>
    </xf>
    <xf numFmtId="14" fontId="11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top" wrapText="1"/>
    </xf>
    <xf numFmtId="0" fontId="4" fillId="0" borderId="14" xfId="0" applyFont="1" applyBorder="1" applyAlignment="1">
      <alignment horizontal="left" vertical="top" wrapText="1"/>
    </xf>
    <xf numFmtId="0" fontId="0" fillId="0" borderId="14" xfId="0" applyBorder="1" applyAlignment="1">
      <alignment horizontal="center"/>
    </xf>
    <xf numFmtId="0" fontId="0" fillId="0" borderId="16" xfId="0" applyBorder="1" applyAlignment="1">
      <alignment horizontal="left" vertical="center"/>
    </xf>
    <xf numFmtId="0" fontId="0" fillId="0" borderId="16" xfId="0" applyBorder="1" applyAlignment="1">
      <alignment horizontal="left" vertical="top" wrapText="1"/>
    </xf>
    <xf numFmtId="0" fontId="4" fillId="0" borderId="17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left" vertical="center" wrapText="1"/>
    </xf>
    <xf numFmtId="0" fontId="27" fillId="0" borderId="1" xfId="0" applyFont="1" applyBorder="1" applyAlignment="1">
      <alignment horizontal="right" vertical="center"/>
    </xf>
    <xf numFmtId="0" fontId="4" fillId="0" borderId="9" xfId="0" applyFont="1" applyBorder="1" applyAlignment="1">
      <alignment horizontal="left" vertical="top" wrapText="1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8676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50800</xdr:colOff>
      <xdr:row>0</xdr:row>
      <xdr:rowOff>0</xdr:rowOff>
    </xdr:from>
    <xdr:to>
      <xdr:col>2</xdr:col>
      <xdr:colOff>444500</xdr:colOff>
      <xdr:row>4</xdr:row>
      <xdr:rowOff>114300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800" y="0"/>
          <a:ext cx="1536700" cy="15367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787400</xdr:colOff>
          <xdr:row>7</xdr:row>
          <xdr:rowOff>0</xdr:rowOff>
        </xdr:from>
        <xdr:to>
          <xdr:col>12</xdr:col>
          <xdr:colOff>228600</xdr:colOff>
          <xdr:row>9</xdr:row>
          <xdr:rowOff>139700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Archiver &amp; 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508000</xdr:colOff>
          <xdr:row>13</xdr:row>
          <xdr:rowOff>139700</xdr:rowOff>
        </xdr:from>
        <xdr:to>
          <xdr:col>12</xdr:col>
          <xdr:colOff>381000</xdr:colOff>
          <xdr:row>16</xdr:row>
          <xdr:rowOff>76200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50800</xdr:colOff>
      <xdr:row>0</xdr:row>
      <xdr:rowOff>0</xdr:rowOff>
    </xdr:from>
    <xdr:to>
      <xdr:col>2</xdr:col>
      <xdr:colOff>444500</xdr:colOff>
      <xdr:row>4</xdr:row>
      <xdr:rowOff>114300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800" y="0"/>
          <a:ext cx="1536700" cy="15367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787400</xdr:colOff>
          <xdr:row>7</xdr:row>
          <xdr:rowOff>0</xdr:rowOff>
        </xdr:from>
        <xdr:to>
          <xdr:col>12</xdr:col>
          <xdr:colOff>228600</xdr:colOff>
          <xdr:row>9</xdr:row>
          <xdr:rowOff>139700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5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Archiver &amp; nouveau devis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B2:H5" totalsRowShown="0">
  <autoFilter ref="B2:H5" xr:uid="{00000000-0009-0000-0100-000003000000}"/>
  <tableColumns count="7">
    <tableColumn id="1" xr3:uid="{00000000-0010-0000-0000-000001000000}" name="N° de Client"/>
    <tableColumn id="2" xr3:uid="{00000000-0010-0000-0000-000002000000}" name="Nom "/>
    <tableColumn id="3" xr3:uid="{00000000-0010-0000-0000-000003000000}" name="adresse"/>
    <tableColumn id="4" xr3:uid="{00000000-0010-0000-0000-000004000000}" name="complément d'adresse"/>
    <tableColumn id="5" xr3:uid="{00000000-0010-0000-0000-000005000000}" name="code postal"/>
    <tableColumn id="6" xr3:uid="{00000000-0010-0000-0000-000006000000}" name="ville"/>
    <tableColumn id="7" xr3:uid="{00000000-0010-0000-0000-000007000000}" name="info">
      <calculatedColumnFormula>CONCATENATE(C3,CHAR(10),D3,CHAR(10),E3,CHAR(10),F3," - ",G3)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7030A0"/>
  </sheetPr>
  <dimension ref="B2:H5"/>
  <sheetViews>
    <sheetView topLeftCell="A3" workbookViewId="0">
      <selection activeCell="G35" sqref="G35"/>
    </sheetView>
  </sheetViews>
  <sheetFormatPr baseColWidth="10" defaultRowHeight="16" x14ac:dyDescent="0.2"/>
  <cols>
    <col min="2" max="2" width="16.83203125" customWidth="1"/>
    <col min="3" max="3" width="16" customWidth="1"/>
    <col min="4" max="5" width="25.1640625" customWidth="1"/>
    <col min="6" max="6" width="12.83203125" customWidth="1"/>
    <col min="7" max="7" width="25.5" customWidth="1"/>
    <col min="8" max="8" width="50.6640625" customWidth="1"/>
  </cols>
  <sheetData>
    <row r="2" spans="2:8" x14ac:dyDescent="0.2">
      <c r="B2" t="s">
        <v>11</v>
      </c>
      <c r="C2" t="s">
        <v>12</v>
      </c>
      <c r="D2" t="s">
        <v>13</v>
      </c>
      <c r="E2" t="s">
        <v>18</v>
      </c>
      <c r="F2" t="s">
        <v>14</v>
      </c>
      <c r="G2" t="s">
        <v>15</v>
      </c>
      <c r="H2" t="s">
        <v>16</v>
      </c>
    </row>
    <row r="3" spans="2:8" x14ac:dyDescent="0.2">
      <c r="B3">
        <v>1</v>
      </c>
      <c r="C3" t="s">
        <v>40</v>
      </c>
      <c r="D3" t="s">
        <v>17</v>
      </c>
      <c r="E3" t="s">
        <v>20</v>
      </c>
      <c r="F3">
        <v>13300</v>
      </c>
      <c r="G3" t="s">
        <v>19</v>
      </c>
      <c r="H3" t="str">
        <f>CONCATENATE(C3,CHAR(10),D3,CHAR(10),E3,CHAR(10),F3," - ",G3)</f>
        <v xml:space="preserve"> Julie
104, allée de la Sainte Baume
bat 4
13300 - SALON DE PROVENCE</v>
      </c>
    </row>
    <row r="4" spans="2:8" x14ac:dyDescent="0.2">
      <c r="B4">
        <v>2</v>
      </c>
      <c r="C4" t="s">
        <v>39</v>
      </c>
      <c r="D4" t="s">
        <v>23</v>
      </c>
      <c r="F4">
        <v>75010</v>
      </c>
      <c r="G4" t="s">
        <v>21</v>
      </c>
      <c r="H4" t="str">
        <f>CONCATENATE(C4,CHAR(10),D4,CHAR(10),E4,CHAR(10),F4," - ",G4)</f>
        <v xml:space="preserve"> Sophie
TARTEMPUON
75010 - PARIS</v>
      </c>
    </row>
    <row r="5" spans="2:8" x14ac:dyDescent="0.2">
      <c r="B5">
        <v>3</v>
      </c>
      <c r="C5" t="s">
        <v>38</v>
      </c>
      <c r="D5" t="s">
        <v>24</v>
      </c>
      <c r="F5">
        <v>78</v>
      </c>
      <c r="G5" t="s">
        <v>25</v>
      </c>
      <c r="H5" t="str">
        <f>CONCATENATE(C5,CHAR(10),D5,CHAR(10),E5,CHAR(10),F5," - ",G5)</f>
        <v>Teddy
REPUBLIQUE
78 - AUBERGENVILLE</v>
      </c>
    </row>
  </sheetData>
  <phoneticPr fontId="31" type="noConversion"/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9" tint="-0.249977111117893"/>
  </sheetPr>
  <dimension ref="A1:F13"/>
  <sheetViews>
    <sheetView workbookViewId="0">
      <selection activeCell="J27" sqref="J27"/>
    </sheetView>
  </sheetViews>
  <sheetFormatPr baseColWidth="10" defaultRowHeight="16" x14ac:dyDescent="0.2"/>
  <cols>
    <col min="2" max="2" width="33.83203125" customWidth="1"/>
    <col min="3" max="3" width="11.83203125" bestFit="1" customWidth="1"/>
  </cols>
  <sheetData>
    <row r="1" spans="1:6" ht="17" thickBot="1" x14ac:dyDescent="0.25">
      <c r="A1" s="38" t="s">
        <v>28</v>
      </c>
      <c r="B1" s="38" t="s">
        <v>4</v>
      </c>
      <c r="C1" s="38" t="s">
        <v>29</v>
      </c>
    </row>
    <row r="2" spans="1:6" ht="17" thickBot="1" x14ac:dyDescent="0.25">
      <c r="A2" s="72" t="s">
        <v>74</v>
      </c>
      <c r="B2" s="72" t="s">
        <v>106</v>
      </c>
      <c r="C2" s="83">
        <v>140</v>
      </c>
      <c r="E2" s="37"/>
    </row>
    <row r="3" spans="1:6" ht="17" thickBot="1" x14ac:dyDescent="0.25">
      <c r="A3" s="72" t="s">
        <v>89</v>
      </c>
      <c r="B3" s="72" t="s">
        <v>106</v>
      </c>
      <c r="C3" s="83">
        <v>195</v>
      </c>
      <c r="E3" s="37"/>
    </row>
    <row r="4" spans="1:6" ht="17" thickBot="1" x14ac:dyDescent="0.25">
      <c r="A4" s="72" t="s">
        <v>77</v>
      </c>
      <c r="B4" s="72" t="s">
        <v>107</v>
      </c>
      <c r="C4" s="83">
        <v>140</v>
      </c>
      <c r="E4" s="37"/>
    </row>
    <row r="5" spans="1:6" ht="17" thickBot="1" x14ac:dyDescent="0.25">
      <c r="A5" s="72" t="s">
        <v>80</v>
      </c>
      <c r="B5" s="72" t="s">
        <v>107</v>
      </c>
      <c r="C5" s="83">
        <v>195</v>
      </c>
      <c r="E5" s="37"/>
    </row>
    <row r="6" spans="1:6" ht="17" thickBot="1" x14ac:dyDescent="0.25">
      <c r="A6" s="72" t="s">
        <v>81</v>
      </c>
      <c r="B6" s="72" t="s">
        <v>109</v>
      </c>
      <c r="C6" s="83">
        <v>140</v>
      </c>
      <c r="E6" s="37"/>
    </row>
    <row r="7" spans="1:6" ht="17" thickBot="1" x14ac:dyDescent="0.25">
      <c r="A7" s="72" t="s">
        <v>82</v>
      </c>
      <c r="B7" s="72" t="s">
        <v>109</v>
      </c>
      <c r="C7" s="83">
        <v>195</v>
      </c>
      <c r="E7" s="37"/>
    </row>
    <row r="8" spans="1:6" ht="17" thickBot="1" x14ac:dyDescent="0.25">
      <c r="A8" s="72" t="s">
        <v>84</v>
      </c>
      <c r="B8" s="72" t="s">
        <v>108</v>
      </c>
      <c r="C8" s="83">
        <v>140</v>
      </c>
      <c r="E8" s="37"/>
    </row>
    <row r="9" spans="1:6" ht="17" thickBot="1" x14ac:dyDescent="0.25">
      <c r="A9" s="72" t="s">
        <v>88</v>
      </c>
      <c r="B9" s="72" t="s">
        <v>108</v>
      </c>
      <c r="C9" s="83">
        <v>195</v>
      </c>
      <c r="E9" s="37"/>
    </row>
    <row r="10" spans="1:6" ht="17" thickBot="1" x14ac:dyDescent="0.25">
      <c r="A10" s="72" t="s">
        <v>31</v>
      </c>
      <c r="B10" s="72" t="s">
        <v>65</v>
      </c>
      <c r="C10" s="83">
        <v>45</v>
      </c>
    </row>
    <row r="11" spans="1:6" ht="17" thickBot="1" x14ac:dyDescent="0.25">
      <c r="A11" s="72" t="s">
        <v>32</v>
      </c>
      <c r="B11" s="72" t="s">
        <v>65</v>
      </c>
      <c r="C11" s="83">
        <v>55</v>
      </c>
    </row>
    <row r="12" spans="1:6" ht="17" thickBot="1" x14ac:dyDescent="0.25">
      <c r="A12" s="72" t="s">
        <v>30</v>
      </c>
      <c r="B12" s="72"/>
      <c r="C12" s="83"/>
    </row>
    <row r="13" spans="1:6" ht="17" thickBot="1" x14ac:dyDescent="0.25">
      <c r="A13" s="72" t="s">
        <v>36</v>
      </c>
      <c r="B13" s="72" t="s">
        <v>37</v>
      </c>
      <c r="C13" s="72"/>
      <c r="F13" t="s">
        <v>110</v>
      </c>
    </row>
  </sheetData>
  <phoneticPr fontId="31" type="noConversion"/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theme="9" tint="-0.249977111117893"/>
  </sheetPr>
  <dimension ref="A1:N54"/>
  <sheetViews>
    <sheetView showGridLines="0" tabSelected="1" workbookViewId="0">
      <selection activeCell="L28" sqref="L28"/>
    </sheetView>
  </sheetViews>
  <sheetFormatPr baseColWidth="10" defaultRowHeight="16" x14ac:dyDescent="0.2"/>
  <cols>
    <col min="1" max="1" width="1.5" customWidth="1"/>
    <col min="2" max="2" width="13.5" customWidth="1"/>
    <col min="3" max="3" width="10.83203125" customWidth="1"/>
    <col min="4" max="4" width="9.5" customWidth="1"/>
    <col min="5" max="5" width="12.33203125" customWidth="1"/>
    <col min="6" max="6" width="16.6640625" customWidth="1"/>
    <col min="7" max="7" width="17" customWidth="1"/>
    <col min="8" max="8" width="11" customWidth="1"/>
  </cols>
  <sheetData>
    <row r="1" spans="1:14" ht="56" customHeight="1" thickBot="1" x14ac:dyDescent="0.35">
      <c r="A1" s="13"/>
      <c r="B1" s="13"/>
      <c r="C1" s="84"/>
      <c r="D1" s="96" t="s">
        <v>113</v>
      </c>
      <c r="E1" s="96"/>
      <c r="F1" s="96"/>
      <c r="G1" s="96"/>
      <c r="H1" s="96"/>
      <c r="I1" s="13"/>
      <c r="J1" s="13"/>
    </row>
    <row r="2" spans="1:14" s="20" customFormat="1" ht="20" customHeight="1" x14ac:dyDescent="0.2">
      <c r="A2" s="19">
        <v>12</v>
      </c>
      <c r="B2" s="19"/>
      <c r="C2" s="19"/>
      <c r="D2" s="19"/>
      <c r="E2" s="19"/>
      <c r="F2" s="97" t="s">
        <v>1</v>
      </c>
      <c r="G2" s="97"/>
      <c r="H2" s="13"/>
    </row>
    <row r="3" spans="1:14" ht="22" customHeight="1" x14ac:dyDescent="0.2">
      <c r="A3" s="19"/>
      <c r="B3" s="19"/>
      <c r="C3" s="19"/>
      <c r="D3" s="28"/>
      <c r="E3" s="19"/>
      <c r="F3" s="30"/>
      <c r="G3" s="53" t="s">
        <v>101</v>
      </c>
      <c r="H3" s="13"/>
      <c r="J3" s="85"/>
    </row>
    <row r="4" spans="1:14" ht="14" customHeight="1" x14ac:dyDescent="0.2">
      <c r="A4" s="19"/>
      <c r="B4" s="19"/>
      <c r="C4" s="19"/>
      <c r="D4" s="19"/>
      <c r="E4" s="19"/>
      <c r="G4" s="49">
        <f ca="1">TODAY()</f>
        <v>44413</v>
      </c>
      <c r="H4" s="13"/>
    </row>
    <row r="5" spans="1:14" ht="14" customHeight="1" x14ac:dyDescent="0.2">
      <c r="A5" s="19"/>
      <c r="B5" s="19"/>
      <c r="C5" s="19"/>
      <c r="D5" s="19"/>
      <c r="E5" s="19"/>
      <c r="F5" s="98" t="s">
        <v>22</v>
      </c>
      <c r="G5" s="99"/>
      <c r="H5" s="21"/>
    </row>
    <row r="6" spans="1:14" x14ac:dyDescent="0.2">
      <c r="G6" s="12"/>
      <c r="H6" s="11"/>
    </row>
    <row r="7" spans="1:14" x14ac:dyDescent="0.2">
      <c r="A7" s="7"/>
      <c r="B7" s="14" t="s">
        <v>2</v>
      </c>
      <c r="C7" s="7"/>
      <c r="F7" s="15" t="s">
        <v>3</v>
      </c>
    </row>
    <row r="8" spans="1:14" ht="3" customHeight="1" x14ac:dyDescent="0.2">
      <c r="A8" s="8"/>
      <c r="B8" s="8"/>
    </row>
    <row r="9" spans="1:14" x14ac:dyDescent="0.2">
      <c r="A9" s="8"/>
      <c r="B9" s="58"/>
      <c r="C9" s="16"/>
      <c r="D9" s="18"/>
      <c r="E9" s="17"/>
      <c r="F9" s="100" t="str">
        <f>IFERROR(VLOOKUP(H5,Clients!B3:H500,7,0),"")</f>
        <v/>
      </c>
      <c r="G9" s="101"/>
      <c r="H9" s="102"/>
    </row>
    <row r="10" spans="1:14" x14ac:dyDescent="0.2">
      <c r="A10" s="8"/>
      <c r="B10" s="59"/>
      <c r="C10" s="16"/>
      <c r="D10" s="18"/>
      <c r="E10" s="17"/>
      <c r="F10" s="103"/>
      <c r="G10" s="104"/>
      <c r="H10" s="105"/>
    </row>
    <row r="11" spans="1:14" x14ac:dyDescent="0.2">
      <c r="A11" s="8"/>
      <c r="B11" s="60"/>
      <c r="C11" s="16"/>
      <c r="D11" s="18"/>
      <c r="E11" s="17"/>
      <c r="F11" s="103"/>
      <c r="G11" s="104"/>
      <c r="H11" s="105"/>
    </row>
    <row r="12" spans="1:14" x14ac:dyDescent="0.2">
      <c r="A12" s="8"/>
      <c r="B12" s="36"/>
      <c r="C12" s="16"/>
      <c r="D12" s="18"/>
      <c r="E12" s="17"/>
      <c r="F12" s="103"/>
      <c r="G12" s="104"/>
      <c r="H12" s="105"/>
      <c r="N12" s="29"/>
    </row>
    <row r="13" spans="1:14" x14ac:dyDescent="0.2">
      <c r="B13" s="36"/>
      <c r="C13" s="18"/>
      <c r="D13" s="18"/>
      <c r="F13" s="103"/>
      <c r="G13" s="104"/>
      <c r="H13" s="105"/>
    </row>
    <row r="14" spans="1:14" x14ac:dyDescent="0.2">
      <c r="B14" s="18"/>
      <c r="C14" s="18"/>
      <c r="D14" s="18"/>
      <c r="F14" s="106"/>
      <c r="G14" s="107"/>
      <c r="H14" s="108"/>
    </row>
    <row r="15" spans="1:14" s="4" customFormat="1" ht="15" customHeight="1" x14ac:dyDescent="0.2">
      <c r="B15" s="109"/>
      <c r="C15" s="109"/>
      <c r="E15" s="10"/>
      <c r="F15" s="9"/>
      <c r="G15" s="110"/>
      <c r="H15" s="110"/>
      <c r="I15" s="110"/>
    </row>
    <row r="16" spans="1:14" s="6" customFormat="1" ht="4" customHeight="1" x14ac:dyDescent="0.2"/>
    <row r="17" spans="2:8" ht="13" customHeight="1" x14ac:dyDescent="0.2">
      <c r="B17" s="27" t="s">
        <v>6</v>
      </c>
      <c r="C17" s="88" t="s">
        <v>4</v>
      </c>
      <c r="D17" s="89"/>
      <c r="E17" s="89"/>
      <c r="F17" s="90"/>
      <c r="G17" s="91" t="s">
        <v>5</v>
      </c>
      <c r="H17" s="91"/>
    </row>
    <row r="18" spans="2:8" ht="18" customHeight="1" x14ac:dyDescent="0.2">
      <c r="B18" s="22"/>
      <c r="C18" s="95" t="str">
        <f>IF(B18="","",VLOOKUP(B18,Ref_Tarifs_Ftres!$A$2:$C$100,2,FALSE))</f>
        <v/>
      </c>
      <c r="D18" s="95"/>
      <c r="E18" s="95"/>
      <c r="F18" s="95"/>
      <c r="G18" s="34" t="str">
        <f>IF(B18="","",VLOOKUP(B18,Ref_Tarifs_Ftres!$A$2:$C$15,3,FALSE))</f>
        <v/>
      </c>
      <c r="H18" s="32"/>
    </row>
    <row r="19" spans="2:8" x14ac:dyDescent="0.2">
      <c r="B19" s="23"/>
      <c r="C19" s="94" t="str">
        <f>IF(B19="","",VLOOKUP(B19,Ref_Tarifs_Ftres!$A$2:$C$100,2,FALSE))</f>
        <v/>
      </c>
      <c r="D19" s="94"/>
      <c r="E19" s="94"/>
      <c r="F19" s="94"/>
      <c r="G19" s="35" t="str">
        <f>IF(B19="","",VLOOKUP(B19,Ref_Tarifs_Ftres!$A$2:$C$15,3,FALSE))</f>
        <v/>
      </c>
      <c r="H19" s="33"/>
    </row>
    <row r="20" spans="2:8" x14ac:dyDescent="0.2">
      <c r="B20" s="23"/>
      <c r="C20" s="94" t="str">
        <f>IF(B20="","",VLOOKUP(B20,Ref_Tarifs_Ftres!$A$2:$C$100,2,FALSE))</f>
        <v/>
      </c>
      <c r="D20" s="94"/>
      <c r="E20" s="94"/>
      <c r="F20" s="94"/>
      <c r="G20" s="35" t="str">
        <f>IF(B20="","",VLOOKUP(B20,Ref_Tarifs_Ftres!A2:C15,3,FALSE))</f>
        <v/>
      </c>
      <c r="H20" s="33"/>
    </row>
    <row r="21" spans="2:8" x14ac:dyDescent="0.2">
      <c r="B21" s="23"/>
      <c r="C21" s="94" t="str">
        <f>IF(B21="","",VLOOKUP(B21,Ref_Tarifs_Ftres!$A$2:$C$100,2,FALSE))</f>
        <v/>
      </c>
      <c r="D21" s="94"/>
      <c r="E21" s="94"/>
      <c r="F21" s="94"/>
      <c r="G21" s="35" t="str">
        <f>IF(B21="","",VLOOKUP(B21,Ref_Tarifs_Ftres!A2:C15,3,FALSE))</f>
        <v/>
      </c>
      <c r="H21" s="33"/>
    </row>
    <row r="22" spans="2:8" x14ac:dyDescent="0.2">
      <c r="B22" s="23"/>
      <c r="C22" s="94" t="str">
        <f>IF(B22="","",VLOOKUP(B22,Ref_Tarifs_Ftres!$A$2:$C$100,2,FALSE))</f>
        <v/>
      </c>
      <c r="D22" s="94"/>
      <c r="E22" s="94"/>
      <c r="F22" s="94"/>
      <c r="G22" s="35" t="str">
        <f>IF(B22="","",VLOOKUP(B22,Ref_Tarifs_Ftres!A2:C15,3,FALSE))</f>
        <v/>
      </c>
      <c r="H22" s="33"/>
    </row>
    <row r="23" spans="2:8" x14ac:dyDescent="0.2">
      <c r="B23" s="23"/>
      <c r="C23" s="94" t="str">
        <f>IF(B23="","",VLOOKUP(B23,Ref_Tarifs_Ftres!$A$2:$C$100,2,FALSE))</f>
        <v/>
      </c>
      <c r="D23" s="94"/>
      <c r="E23" s="94"/>
      <c r="F23" s="94"/>
      <c r="G23" s="35" t="str">
        <f>IF(B23="","",VLOOKUP(B23,Ref_Tarifs_Ftres!A2:C15,3,FALSE))</f>
        <v/>
      </c>
      <c r="H23" s="33"/>
    </row>
    <row r="24" spans="2:8" x14ac:dyDescent="0.2">
      <c r="B24" s="23"/>
      <c r="C24" s="94" t="str">
        <f>IF(B24="","",VLOOKUP(B24,Ref_Tarifs_Ftres!$A$2:$C$100,2,FALSE))</f>
        <v/>
      </c>
      <c r="D24" s="94"/>
      <c r="E24" s="94"/>
      <c r="F24" s="94"/>
      <c r="G24" s="35" t="str">
        <f>IF(B24="","",VLOOKUP(B24,Ref_Tarifs_Ftres!A2:C15,3,FALSE))</f>
        <v/>
      </c>
      <c r="H24" s="33"/>
    </row>
    <row r="25" spans="2:8" x14ac:dyDescent="0.2">
      <c r="B25" s="23"/>
      <c r="C25" s="94" t="str">
        <f>IF(B25="","",VLOOKUP(B25,Ref_Tarifs_Ftres!$A$2:$C$100,2,FALSE))</f>
        <v/>
      </c>
      <c r="D25" s="94"/>
      <c r="E25" s="94"/>
      <c r="F25" s="94"/>
      <c r="G25" s="35" t="str">
        <f>IF(B25="","",VLOOKUP(B25,Ref_Tarifs_Ftres!A2:C15,3,FALSE))</f>
        <v/>
      </c>
      <c r="H25" s="33"/>
    </row>
    <row r="26" spans="2:8" x14ac:dyDescent="0.2">
      <c r="B26" s="23"/>
      <c r="C26" s="94" t="str">
        <f>IF(B26="","",VLOOKUP(B26,Ref_Tarifs_Ftres!$A$2:$C$100,2,FALSE))</f>
        <v/>
      </c>
      <c r="D26" s="94"/>
      <c r="E26" s="94"/>
      <c r="F26" s="94"/>
      <c r="G26" s="35" t="str">
        <f>IF(B26="","",VLOOKUP(B26,Ref_Tarifs_Ftres!A2:C15,3,FALSE))</f>
        <v/>
      </c>
      <c r="H26" s="33"/>
    </row>
    <row r="27" spans="2:8" x14ac:dyDescent="0.2">
      <c r="B27" s="23"/>
      <c r="C27" s="94" t="str">
        <f>IF(B27="","",VLOOKUP(B27,Ref_Tarifs_Ftres!$A$2:$C$100,2,FALSE))</f>
        <v/>
      </c>
      <c r="D27" s="94"/>
      <c r="E27" s="94"/>
      <c r="F27" s="94"/>
      <c r="G27" s="35" t="str">
        <f>IF(B27="","",VLOOKUP(B27,Ref_Tarifs_Ftres!A2:C15,3,FALSE))</f>
        <v/>
      </c>
      <c r="H27" s="33"/>
    </row>
    <row r="28" spans="2:8" x14ac:dyDescent="0.2">
      <c r="B28" s="23"/>
      <c r="C28" s="94" t="str">
        <f>IF(B28="","",VLOOKUP(B28,Ref_Tarifs_Ftres!$A$2:$C$100,2,FALSE))</f>
        <v/>
      </c>
      <c r="D28" s="94"/>
      <c r="E28" s="94"/>
      <c r="F28" s="94"/>
      <c r="G28" s="35" t="str">
        <f>IF(B28="","",VLOOKUP(B28,Ref_Tarifs_Ftres!A2:C15,3,FALSE))</f>
        <v/>
      </c>
      <c r="H28" s="33"/>
    </row>
    <row r="29" spans="2:8" x14ac:dyDescent="0.2">
      <c r="B29" s="23"/>
      <c r="C29" s="94" t="str">
        <f>IF(B29="","",VLOOKUP(B29,Ref_Tarifs_Ftres!$A$2:$C$100,2,FALSE))</f>
        <v/>
      </c>
      <c r="D29" s="94"/>
      <c r="E29" s="94"/>
      <c r="F29" s="94"/>
      <c r="G29" s="35" t="str">
        <f>IF(B29="","",VLOOKUP(B29,Ref_Tarifs_Ftres!A2:C15,3,FALSE))</f>
        <v/>
      </c>
      <c r="H29" s="33"/>
    </row>
    <row r="30" spans="2:8" x14ac:dyDescent="0.2">
      <c r="B30" s="23"/>
      <c r="C30" s="94" t="str">
        <f>IF(B30="","",VLOOKUP(B30,Ref_Tarifs_Ftres!$A$2:$C$100,2,FALSE))</f>
        <v/>
      </c>
      <c r="D30" s="94"/>
      <c r="E30" s="94"/>
      <c r="F30" s="94"/>
      <c r="G30" s="35" t="str">
        <f>IF(B30="","",VLOOKUP(B30,Ref_Tarifs_Ftres!A2:C15,3,FALSE))</f>
        <v/>
      </c>
      <c r="H30" s="33"/>
    </row>
    <row r="31" spans="2:8" x14ac:dyDescent="0.2">
      <c r="B31" s="23"/>
      <c r="C31" s="94" t="str">
        <f>IF(B31="","",VLOOKUP(B31,Ref_Tarifs_Ftres!$A$2:$C$100,2,FALSE))</f>
        <v/>
      </c>
      <c r="D31" s="94"/>
      <c r="E31" s="94"/>
      <c r="F31" s="94"/>
      <c r="G31" s="35" t="str">
        <f>IF(B31="","",VLOOKUP(B31,Ref_Tarifs_Ftres!A2:C15,3,FALSE))</f>
        <v/>
      </c>
      <c r="H31" s="33"/>
    </row>
    <row r="32" spans="2:8" x14ac:dyDescent="0.2">
      <c r="B32" s="23"/>
      <c r="C32" s="94" t="str">
        <f>IF(B32="","",VLOOKUP(B32,Ref_Tarifs_Ftres!$A$2:$C$100,2,FALSE))</f>
        <v/>
      </c>
      <c r="D32" s="94"/>
      <c r="E32" s="94"/>
      <c r="F32" s="94"/>
      <c r="G32" s="35" t="str">
        <f>IF(B32="","",VLOOKUP(B32,Ref_Tarifs_Ftres!A2:C15,3,FALSE))</f>
        <v/>
      </c>
      <c r="H32" s="33"/>
    </row>
    <row r="33" spans="2:11" x14ac:dyDescent="0.2">
      <c r="B33" s="23"/>
      <c r="C33" s="94" t="str">
        <f>IF(B33="","",VLOOKUP(B33,Ref_Tarifs_Ftres!$A$2:$C$100,2,FALSE))</f>
        <v/>
      </c>
      <c r="D33" s="94"/>
      <c r="E33" s="94"/>
      <c r="F33" s="94"/>
      <c r="G33" s="35" t="str">
        <f>IF(B33="","",VLOOKUP(B33,Ref_Tarifs_Ftres!A2:C15,3,FALSE))</f>
        <v/>
      </c>
      <c r="H33" s="33"/>
    </row>
    <row r="34" spans="2:11" x14ac:dyDescent="0.2">
      <c r="B34" s="23"/>
      <c r="C34" s="94" t="str">
        <f>IF(B34="","",VLOOKUP(B34,Ref_Tarifs_Ftres!$A$2:$C$100,2,FALSE))</f>
        <v/>
      </c>
      <c r="D34" s="94"/>
      <c r="E34" s="94"/>
      <c r="F34" s="94"/>
      <c r="G34" s="35"/>
      <c r="H34" s="33"/>
    </row>
    <row r="35" spans="2:11" x14ac:dyDescent="0.2">
      <c r="B35" s="23"/>
      <c r="C35" s="63"/>
      <c r="D35" s="39"/>
      <c r="E35" s="39"/>
      <c r="G35" s="35"/>
      <c r="H35" s="33"/>
    </row>
    <row r="36" spans="2:11" x14ac:dyDescent="0.2">
      <c r="B36" s="23"/>
      <c r="C36" s="94" t="str">
        <f>IF(B36="","",VLOOKUP(B36,Ref_Tarifs_Ftres!$A$2:$C$100,2,FALSE))</f>
        <v/>
      </c>
      <c r="D36" s="94"/>
      <c r="E36" s="39"/>
      <c r="F36" s="41" t="s">
        <v>35</v>
      </c>
      <c r="G36" s="82">
        <f>SUM(G18:G35)</f>
        <v>0</v>
      </c>
      <c r="H36" s="33"/>
      <c r="K36" s="5"/>
    </row>
    <row r="37" spans="2:11" x14ac:dyDescent="0.2">
      <c r="B37" s="24"/>
      <c r="C37" s="25"/>
      <c r="D37" s="25"/>
      <c r="E37" s="25"/>
      <c r="F37" s="40" t="s">
        <v>33</v>
      </c>
      <c r="G37" s="86"/>
      <c r="H37" s="26"/>
    </row>
    <row r="38" spans="2:11" ht="21" x14ac:dyDescent="0.25">
      <c r="B38" s="46"/>
      <c r="C38" s="4"/>
      <c r="D38" s="4"/>
      <c r="E38" s="4"/>
      <c r="F38" s="48" t="s">
        <v>34</v>
      </c>
      <c r="G38" s="80">
        <f>G36-G37</f>
        <v>0</v>
      </c>
      <c r="H38" s="31"/>
    </row>
    <row r="39" spans="2:11" x14ac:dyDescent="0.2">
      <c r="B39" s="47" t="s">
        <v>7</v>
      </c>
      <c r="C39" s="4"/>
      <c r="D39" s="4"/>
      <c r="E39" s="4"/>
      <c r="F39" s="4"/>
      <c r="G39" s="4"/>
      <c r="H39" s="4"/>
    </row>
    <row r="40" spans="2:11" x14ac:dyDescent="0.2">
      <c r="B40" s="42" t="s">
        <v>0</v>
      </c>
      <c r="C40" s="4"/>
      <c r="D40" s="43" t="s">
        <v>8</v>
      </c>
      <c r="E40" s="4"/>
      <c r="F40" s="4"/>
      <c r="G40" s="4"/>
      <c r="H40" s="4"/>
    </row>
    <row r="41" spans="2:11" x14ac:dyDescent="0.2">
      <c r="B41" s="4"/>
      <c r="C41" s="4"/>
      <c r="D41" s="4"/>
      <c r="E41" s="4"/>
      <c r="F41" s="4"/>
      <c r="G41" s="4"/>
      <c r="H41" s="4"/>
    </row>
    <row r="42" spans="2:11" x14ac:dyDescent="0.2">
      <c r="B42" s="44" t="s">
        <v>9</v>
      </c>
      <c r="C42" s="4"/>
      <c r="D42" s="4"/>
      <c r="E42" s="4"/>
      <c r="F42" s="4"/>
      <c r="G42" s="4"/>
      <c r="H42" s="4"/>
    </row>
    <row r="43" spans="2:11" x14ac:dyDescent="0.2">
      <c r="B43" s="4"/>
      <c r="C43" s="4"/>
      <c r="D43" s="4"/>
      <c r="E43" s="4"/>
      <c r="F43" s="4"/>
      <c r="G43" s="4"/>
      <c r="H43" s="4"/>
    </row>
    <row r="44" spans="2:11" x14ac:dyDescent="0.2">
      <c r="B44" s="4"/>
      <c r="C44" s="4"/>
      <c r="D44" s="4"/>
      <c r="E44" s="4"/>
      <c r="F44" s="4"/>
      <c r="G44" s="4"/>
      <c r="H44" s="4"/>
    </row>
    <row r="45" spans="2:11" x14ac:dyDescent="0.2">
      <c r="B45" s="4"/>
      <c r="C45" s="4"/>
      <c r="D45" s="4"/>
      <c r="E45" s="4"/>
      <c r="F45" s="4"/>
      <c r="G45" s="4"/>
      <c r="H45" s="4"/>
    </row>
    <row r="46" spans="2:11" x14ac:dyDescent="0.2">
      <c r="B46" s="92" t="s">
        <v>10</v>
      </c>
      <c r="C46" s="92"/>
      <c r="D46" s="92"/>
      <c r="E46" s="92"/>
      <c r="F46" s="92"/>
      <c r="G46" s="92"/>
      <c r="H46" s="92"/>
    </row>
    <row r="47" spans="2:11" x14ac:dyDescent="0.2">
      <c r="B47" s="45"/>
      <c r="C47" s="4"/>
      <c r="D47" s="4"/>
      <c r="E47" s="4"/>
      <c r="F47" s="4"/>
      <c r="G47" s="4"/>
      <c r="H47" s="4"/>
    </row>
    <row r="51" spans="2:4" x14ac:dyDescent="0.2">
      <c r="B51" s="93"/>
      <c r="C51" s="93"/>
      <c r="D51" s="93"/>
    </row>
    <row r="53" spans="2:4" x14ac:dyDescent="0.2">
      <c r="B53" s="1"/>
      <c r="C53" s="2"/>
    </row>
    <row r="54" spans="2:4" x14ac:dyDescent="0.2">
      <c r="B54" s="3"/>
      <c r="C54" s="3"/>
    </row>
  </sheetData>
  <mergeCells count="28">
    <mergeCell ref="C34:F34"/>
    <mergeCell ref="C26:F26"/>
    <mergeCell ref="C27:F27"/>
    <mergeCell ref="C28:F28"/>
    <mergeCell ref="C29:F29"/>
    <mergeCell ref="C30:F30"/>
    <mergeCell ref="D1:H1"/>
    <mergeCell ref="F2:G2"/>
    <mergeCell ref="F5:G5"/>
    <mergeCell ref="F9:H14"/>
    <mergeCell ref="B15:C15"/>
    <mergeCell ref="G15:I15"/>
    <mergeCell ref="C17:F17"/>
    <mergeCell ref="G17:H17"/>
    <mergeCell ref="B46:H46"/>
    <mergeCell ref="B51:D51"/>
    <mergeCell ref="C36:D36"/>
    <mergeCell ref="C23:F23"/>
    <mergeCell ref="C24:F24"/>
    <mergeCell ref="C25:F25"/>
    <mergeCell ref="C18:F18"/>
    <mergeCell ref="C19:F19"/>
    <mergeCell ref="C20:F20"/>
    <mergeCell ref="C21:F21"/>
    <mergeCell ref="C22:F22"/>
    <mergeCell ref="C31:F31"/>
    <mergeCell ref="C32:F32"/>
    <mergeCell ref="C33:F33"/>
  </mergeCells>
  <phoneticPr fontId="31" type="noConversion"/>
  <dataValidations count="1">
    <dataValidation type="list" allowBlank="1" showInputMessage="1" showErrorMessage="1" sqref="H5" xr:uid="{00000000-0002-0000-0200-000000000000}">
      <formula1>Client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horizontalDpi="0" verticalDpi="0"/>
  <headerFooter>
    <oddFooter xml:space="preserve">&amp;C&amp;"System Font,Normal"&amp;10&amp;K44546ANuméro de Siret : 837 655 208 00028  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print="0" autoFill="0" autoPict="0" macro="[0]!ARCHIVER" altText="">
                <anchor moveWithCells="1" sizeWithCells="1">
                  <from>
                    <xdr:col>9</xdr:col>
                    <xdr:colOff>787400</xdr:colOff>
                    <xdr:row>7</xdr:row>
                    <xdr:rowOff>0</xdr:rowOff>
                  </from>
                  <to>
                    <xdr:col>12</xdr:col>
                    <xdr:colOff>228600</xdr:colOff>
                    <xdr:row>9</xdr:row>
                    <xdr:rowOff>139700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Enregistrer">
                <anchor moveWithCells="1" sizeWithCells="1">
                  <from>
                    <xdr:col>10</xdr:col>
                    <xdr:colOff>508000</xdr:colOff>
                    <xdr:row>13</xdr:row>
                    <xdr:rowOff>139700</xdr:rowOff>
                  </from>
                  <to>
                    <xdr:col>12</xdr:col>
                    <xdr:colOff>381000</xdr:colOff>
                    <xdr:row>16</xdr:row>
                    <xdr:rowOff>76200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1000000}">
          <x14:formula1>
            <xm:f>Ref_Tarifs_Ftres!$A$1:$A$14</xm:f>
          </x14:formula1>
          <xm:sqref>B18:B36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6">
    <tabColor theme="9" tint="-0.249977111117893"/>
  </sheetPr>
  <dimension ref="A1:C41"/>
  <sheetViews>
    <sheetView workbookViewId="0">
      <selection activeCell="F34" sqref="F34"/>
    </sheetView>
  </sheetViews>
  <sheetFormatPr baseColWidth="10" defaultRowHeight="16" x14ac:dyDescent="0.2"/>
  <cols>
    <col min="1" max="1" width="16.5" customWidth="1"/>
    <col min="2" max="2" width="15" customWidth="1"/>
    <col min="3" max="3" width="13.83203125" style="56" customWidth="1"/>
  </cols>
  <sheetData>
    <row r="1" spans="1:3" x14ac:dyDescent="0.2">
      <c r="A1" s="57" t="s">
        <v>41</v>
      </c>
      <c r="B1" s="57" t="s">
        <v>27</v>
      </c>
      <c r="C1" s="57" t="s">
        <v>44</v>
      </c>
    </row>
    <row r="2" spans="1:3" x14ac:dyDescent="0.2">
      <c r="A2">
        <v>39</v>
      </c>
    </row>
    <row r="3" spans="1:3" x14ac:dyDescent="0.2">
      <c r="A3">
        <v>40</v>
      </c>
      <c r="B3" s="55">
        <v>44411</v>
      </c>
    </row>
    <row r="4" spans="1:3" x14ac:dyDescent="0.2">
      <c r="A4" t="s">
        <v>42</v>
      </c>
      <c r="B4" s="55">
        <v>44411</v>
      </c>
      <c r="C4" s="56">
        <v>2</v>
      </c>
    </row>
    <row r="5" spans="1:3" x14ac:dyDescent="0.2">
      <c r="A5" t="s">
        <v>43</v>
      </c>
      <c r="B5" s="55">
        <v>44411</v>
      </c>
    </row>
    <row r="6" spans="1:3" x14ac:dyDescent="0.2">
      <c r="A6" t="s">
        <v>46</v>
      </c>
      <c r="B6" s="55">
        <v>44411</v>
      </c>
    </row>
    <row r="7" spans="1:3" x14ac:dyDescent="0.2">
      <c r="A7" t="s">
        <v>53</v>
      </c>
      <c r="B7" s="55">
        <v>44411</v>
      </c>
    </row>
    <row r="8" spans="1:3" x14ac:dyDescent="0.2">
      <c r="A8" t="s">
        <v>54</v>
      </c>
      <c r="B8" s="55">
        <v>44411</v>
      </c>
    </row>
    <row r="9" spans="1:3" x14ac:dyDescent="0.2">
      <c r="A9" t="s">
        <v>55</v>
      </c>
      <c r="B9" s="55">
        <v>44411</v>
      </c>
    </row>
    <row r="10" spans="1:3" x14ac:dyDescent="0.2">
      <c r="A10" t="s">
        <v>56</v>
      </c>
      <c r="B10" s="55">
        <v>44411</v>
      </c>
    </row>
    <row r="11" spans="1:3" x14ac:dyDescent="0.2">
      <c r="A11" t="s">
        <v>57</v>
      </c>
      <c r="B11" s="55">
        <v>44411</v>
      </c>
    </row>
    <row r="12" spans="1:3" x14ac:dyDescent="0.2">
      <c r="A12" t="s">
        <v>58</v>
      </c>
      <c r="B12" s="55">
        <v>44411</v>
      </c>
    </row>
    <row r="13" spans="1:3" x14ac:dyDescent="0.2">
      <c r="A13" t="s">
        <v>59</v>
      </c>
      <c r="B13" s="55">
        <v>44411</v>
      </c>
    </row>
    <row r="14" spans="1:3" x14ac:dyDescent="0.2">
      <c r="A14" t="s">
        <v>60</v>
      </c>
      <c r="B14" s="55">
        <v>44411</v>
      </c>
    </row>
    <row r="15" spans="1:3" x14ac:dyDescent="0.2">
      <c r="A15" t="s">
        <v>61</v>
      </c>
      <c r="B15" s="55">
        <v>44412</v>
      </c>
    </row>
    <row r="16" spans="1:3" x14ac:dyDescent="0.2">
      <c r="A16" t="s">
        <v>66</v>
      </c>
      <c r="B16" s="55">
        <v>44412</v>
      </c>
    </row>
    <row r="17" spans="1:3" x14ac:dyDescent="0.2">
      <c r="A17" t="s">
        <v>70</v>
      </c>
      <c r="B17" s="55">
        <v>44412</v>
      </c>
    </row>
    <row r="18" spans="1:3" x14ac:dyDescent="0.2">
      <c r="A18" t="s">
        <v>73</v>
      </c>
      <c r="B18" s="55">
        <v>44412</v>
      </c>
    </row>
    <row r="19" spans="1:3" x14ac:dyDescent="0.2">
      <c r="A19" t="s">
        <v>91</v>
      </c>
      <c r="B19" s="55">
        <v>44412</v>
      </c>
    </row>
    <row r="20" spans="1:3" x14ac:dyDescent="0.2">
      <c r="A20" t="s">
        <v>93</v>
      </c>
      <c r="B20" s="55">
        <v>44412</v>
      </c>
    </row>
    <row r="21" spans="1:3" x14ac:dyDescent="0.2">
      <c r="A21" t="s">
        <v>95</v>
      </c>
      <c r="B21" s="55">
        <v>44412</v>
      </c>
    </row>
    <row r="22" spans="1:3" x14ac:dyDescent="0.2">
      <c r="A22" t="s">
        <v>97</v>
      </c>
      <c r="B22" s="55">
        <v>44412</v>
      </c>
    </row>
    <row r="23" spans="1:3" x14ac:dyDescent="0.2">
      <c r="A23" t="s">
        <v>99</v>
      </c>
      <c r="B23" s="55">
        <v>44412</v>
      </c>
    </row>
    <row r="24" spans="1:3" x14ac:dyDescent="0.2">
      <c r="A24" t="s">
        <v>101</v>
      </c>
      <c r="B24" s="55">
        <v>44412</v>
      </c>
    </row>
    <row r="25" spans="1:3" x14ac:dyDescent="0.2">
      <c r="A25" t="s">
        <v>103</v>
      </c>
      <c r="B25" s="55">
        <v>44412</v>
      </c>
      <c r="C25" s="56">
        <v>2</v>
      </c>
    </row>
    <row r="26" spans="1:3" x14ac:dyDescent="0.2">
      <c r="A26" t="s">
        <v>111</v>
      </c>
      <c r="B26" s="55">
        <v>44412</v>
      </c>
    </row>
    <row r="27" spans="1:3" x14ac:dyDescent="0.2">
      <c r="A27" t="s">
        <v>114</v>
      </c>
      <c r="B27" s="55">
        <v>44412</v>
      </c>
    </row>
    <row r="28" spans="1:3" x14ac:dyDescent="0.2">
      <c r="A28" t="s">
        <v>116</v>
      </c>
      <c r="B28" s="55">
        <v>44412</v>
      </c>
    </row>
    <row r="29" spans="1:3" x14ac:dyDescent="0.2">
      <c r="A29" t="s">
        <v>118</v>
      </c>
      <c r="B29" s="55">
        <v>44412</v>
      </c>
    </row>
    <row r="30" spans="1:3" x14ac:dyDescent="0.2">
      <c r="A30" t="s">
        <v>120</v>
      </c>
      <c r="B30" s="55">
        <v>44412</v>
      </c>
    </row>
    <row r="31" spans="1:3" x14ac:dyDescent="0.2">
      <c r="A31" t="s">
        <v>122</v>
      </c>
      <c r="B31" s="55">
        <v>44412</v>
      </c>
      <c r="C31" s="56">
        <v>3</v>
      </c>
    </row>
    <row r="32" spans="1:3" x14ac:dyDescent="0.2">
      <c r="A32" t="s">
        <v>124</v>
      </c>
      <c r="B32" s="55">
        <v>44412</v>
      </c>
    </row>
    <row r="33" spans="1:3" x14ac:dyDescent="0.2">
      <c r="A33" t="s">
        <v>126</v>
      </c>
      <c r="B33" s="55">
        <v>44413</v>
      </c>
    </row>
    <row r="34" spans="1:3" x14ac:dyDescent="0.2">
      <c r="A34" t="s">
        <v>128</v>
      </c>
      <c r="B34" s="55">
        <v>44413</v>
      </c>
    </row>
    <row r="35" spans="1:3" x14ac:dyDescent="0.2">
      <c r="A35" t="s">
        <v>130</v>
      </c>
      <c r="B35" s="55">
        <v>44413</v>
      </c>
    </row>
    <row r="36" spans="1:3" x14ac:dyDescent="0.2">
      <c r="A36" t="s">
        <v>132</v>
      </c>
      <c r="B36" s="55">
        <v>44413</v>
      </c>
      <c r="C36" s="56">
        <v>2</v>
      </c>
    </row>
    <row r="37" spans="1:3" x14ac:dyDescent="0.2">
      <c r="A37" t="s">
        <v>91</v>
      </c>
      <c r="B37" s="55">
        <v>44413</v>
      </c>
      <c r="C37" s="56">
        <v>3</v>
      </c>
    </row>
    <row r="38" spans="1:3" x14ac:dyDescent="0.2">
      <c r="A38" t="s">
        <v>93</v>
      </c>
      <c r="B38" s="55">
        <v>44413</v>
      </c>
      <c r="C38" s="56">
        <v>2</v>
      </c>
    </row>
    <row r="39" spans="1:3" x14ac:dyDescent="0.2">
      <c r="A39" t="s">
        <v>95</v>
      </c>
      <c r="B39" s="55">
        <v>44413</v>
      </c>
    </row>
    <row r="40" spans="1:3" x14ac:dyDescent="0.2">
      <c r="A40" t="s">
        <v>97</v>
      </c>
      <c r="B40" s="55">
        <v>44413</v>
      </c>
      <c r="C40" s="56">
        <v>1</v>
      </c>
    </row>
    <row r="41" spans="1:3" x14ac:dyDescent="0.2">
      <c r="A41" t="s">
        <v>99</v>
      </c>
      <c r="B41" s="55">
        <v>44413</v>
      </c>
      <c r="C41" s="56">
        <v>2</v>
      </c>
    </row>
  </sheetData>
  <phoneticPr fontId="31" type="noConversion"/>
  <pageMargins left="0.7" right="0.7" top="0.75" bottom="0.75" header="0.3" footer="0.3"/>
  <pageSetup paperSize="9"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>
    <tabColor theme="5" tint="-0.249977111117893"/>
  </sheetPr>
  <dimension ref="A1:G60"/>
  <sheetViews>
    <sheetView workbookViewId="0">
      <selection activeCell="L17" sqref="L17"/>
    </sheetView>
  </sheetViews>
  <sheetFormatPr baseColWidth="10" defaultRowHeight="16" x14ac:dyDescent="0.2"/>
  <cols>
    <col min="1" max="1" width="14.33203125" customWidth="1"/>
    <col min="2" max="3" width="10.83203125" customWidth="1"/>
    <col min="5" max="5" width="12" customWidth="1"/>
  </cols>
  <sheetData>
    <row r="1" spans="1:7" ht="17" thickBot="1" x14ac:dyDescent="0.25">
      <c r="A1" s="38" t="s">
        <v>28</v>
      </c>
      <c r="B1" s="113" t="s">
        <v>4</v>
      </c>
      <c r="C1" s="113"/>
      <c r="D1" s="113"/>
      <c r="E1" s="67" t="s">
        <v>64</v>
      </c>
    </row>
    <row r="2" spans="1:7" ht="17" thickBot="1" x14ac:dyDescent="0.25">
      <c r="A2" s="72" t="s">
        <v>31</v>
      </c>
      <c r="B2" s="114" t="s">
        <v>65</v>
      </c>
      <c r="C2" s="114"/>
      <c r="D2" s="114"/>
      <c r="E2" s="73">
        <v>45</v>
      </c>
    </row>
    <row r="3" spans="1:7" ht="17" customHeight="1" thickBot="1" x14ac:dyDescent="0.25">
      <c r="A3" s="72" t="s">
        <v>32</v>
      </c>
      <c r="B3" s="115" t="s">
        <v>65</v>
      </c>
      <c r="C3" s="115"/>
      <c r="D3" s="115"/>
      <c r="E3" s="73">
        <v>55</v>
      </c>
    </row>
    <row r="4" spans="1:7" ht="17" thickBot="1" x14ac:dyDescent="0.25">
      <c r="A4" s="72" t="s">
        <v>36</v>
      </c>
      <c r="B4" t="s">
        <v>37</v>
      </c>
      <c r="E4" s="73"/>
      <c r="G4" t="s">
        <v>110</v>
      </c>
    </row>
    <row r="5" spans="1:7" x14ac:dyDescent="0.2">
      <c r="A5" t="s">
        <v>74</v>
      </c>
      <c r="B5" s="116" t="s">
        <v>76</v>
      </c>
      <c r="C5" s="116"/>
      <c r="D5" s="116"/>
      <c r="E5" s="50">
        <v>140</v>
      </c>
      <c r="G5" t="s">
        <v>75</v>
      </c>
    </row>
    <row r="6" spans="1:7" x14ac:dyDescent="0.2">
      <c r="B6" s="111"/>
      <c r="C6" s="111"/>
      <c r="D6" s="111"/>
      <c r="E6" s="50"/>
    </row>
    <row r="7" spans="1:7" x14ac:dyDescent="0.2">
      <c r="B7" s="111"/>
      <c r="C7" s="111"/>
      <c r="D7" s="111"/>
      <c r="E7" s="50"/>
    </row>
    <row r="8" spans="1:7" x14ac:dyDescent="0.2">
      <c r="B8" s="111"/>
      <c r="C8" s="111"/>
      <c r="D8" s="111"/>
      <c r="E8" s="50"/>
    </row>
    <row r="9" spans="1:7" x14ac:dyDescent="0.2">
      <c r="B9" s="111"/>
      <c r="C9" s="111"/>
      <c r="D9" s="111"/>
      <c r="E9" s="50"/>
    </row>
    <row r="10" spans="1:7" x14ac:dyDescent="0.2">
      <c r="B10" s="111"/>
      <c r="C10" s="111"/>
      <c r="D10" s="111"/>
      <c r="E10" s="50"/>
    </row>
    <row r="11" spans="1:7" ht="17" thickBot="1" x14ac:dyDescent="0.25">
      <c r="B11" s="112"/>
      <c r="C11" s="112"/>
      <c r="D11" s="112"/>
      <c r="E11" s="50"/>
    </row>
    <row r="12" spans="1:7" x14ac:dyDescent="0.2">
      <c r="A12" s="68" t="s">
        <v>89</v>
      </c>
      <c r="B12" s="111" t="s">
        <v>76</v>
      </c>
      <c r="C12" s="111"/>
      <c r="D12" s="111"/>
      <c r="E12" s="69">
        <v>195</v>
      </c>
      <c r="G12" t="s">
        <v>75</v>
      </c>
    </row>
    <row r="13" spans="1:7" x14ac:dyDescent="0.2">
      <c r="A13" s="4"/>
      <c r="B13" s="111"/>
      <c r="C13" s="111"/>
      <c r="D13" s="111"/>
      <c r="E13" s="70"/>
    </row>
    <row r="14" spans="1:7" x14ac:dyDescent="0.2">
      <c r="A14" s="4"/>
      <c r="B14" s="111"/>
      <c r="C14" s="111"/>
      <c r="D14" s="111"/>
      <c r="E14" s="70"/>
    </row>
    <row r="15" spans="1:7" x14ac:dyDescent="0.2">
      <c r="A15" s="4"/>
      <c r="B15" s="111"/>
      <c r="C15" s="111"/>
      <c r="D15" s="111"/>
      <c r="E15" s="70"/>
    </row>
    <row r="16" spans="1:7" x14ac:dyDescent="0.2">
      <c r="A16" s="4"/>
      <c r="B16" s="111"/>
      <c r="C16" s="111"/>
      <c r="D16" s="111"/>
      <c r="E16" s="70"/>
    </row>
    <row r="17" spans="1:7" x14ac:dyDescent="0.2">
      <c r="A17" s="4"/>
      <c r="B17" s="111"/>
      <c r="C17" s="111"/>
      <c r="D17" s="111"/>
      <c r="E17" s="70"/>
    </row>
    <row r="18" spans="1:7" ht="17" thickBot="1" x14ac:dyDescent="0.25">
      <c r="A18" s="67"/>
      <c r="B18" s="112"/>
      <c r="C18" s="112"/>
      <c r="D18" s="112"/>
      <c r="E18" s="71"/>
    </row>
    <row r="19" spans="1:7" x14ac:dyDescent="0.2">
      <c r="A19" t="s">
        <v>77</v>
      </c>
      <c r="B19" s="111" t="s">
        <v>79</v>
      </c>
      <c r="C19" s="111"/>
      <c r="D19" s="111"/>
      <c r="E19" s="50">
        <v>140</v>
      </c>
      <c r="G19" t="s">
        <v>78</v>
      </c>
    </row>
    <row r="20" spans="1:7" x14ac:dyDescent="0.2">
      <c r="B20" s="111"/>
      <c r="C20" s="111"/>
      <c r="D20" s="111"/>
    </row>
    <row r="21" spans="1:7" x14ac:dyDescent="0.2">
      <c r="B21" s="111"/>
      <c r="C21" s="111"/>
      <c r="D21" s="111"/>
    </row>
    <row r="22" spans="1:7" x14ac:dyDescent="0.2">
      <c r="B22" s="111"/>
      <c r="C22" s="111"/>
      <c r="D22" s="111"/>
    </row>
    <row r="23" spans="1:7" x14ac:dyDescent="0.2">
      <c r="B23" s="111"/>
      <c r="C23" s="111"/>
      <c r="D23" s="111"/>
    </row>
    <row r="24" spans="1:7" x14ac:dyDescent="0.2">
      <c r="B24" s="111"/>
      <c r="C24" s="111"/>
      <c r="D24" s="111"/>
    </row>
    <row r="25" spans="1:7" ht="17" thickBot="1" x14ac:dyDescent="0.25">
      <c r="B25" s="111"/>
      <c r="C25" s="111"/>
      <c r="D25" s="111"/>
    </row>
    <row r="26" spans="1:7" x14ac:dyDescent="0.2">
      <c r="A26" s="68" t="s">
        <v>80</v>
      </c>
      <c r="B26" s="116" t="s">
        <v>79</v>
      </c>
      <c r="C26" s="116"/>
      <c r="D26" s="116"/>
      <c r="E26" s="69">
        <v>195</v>
      </c>
      <c r="G26" t="s">
        <v>78</v>
      </c>
    </row>
    <row r="27" spans="1:7" x14ac:dyDescent="0.2">
      <c r="A27" s="4"/>
      <c r="B27" s="111"/>
      <c r="C27" s="111"/>
      <c r="D27" s="111"/>
      <c r="E27" s="4"/>
    </row>
    <row r="28" spans="1:7" x14ac:dyDescent="0.2">
      <c r="A28" s="4"/>
      <c r="B28" s="111"/>
      <c r="C28" s="111"/>
      <c r="D28" s="111"/>
      <c r="E28" s="4"/>
    </row>
    <row r="29" spans="1:7" x14ac:dyDescent="0.2">
      <c r="A29" s="4"/>
      <c r="B29" s="111"/>
      <c r="C29" s="111"/>
      <c r="D29" s="111"/>
      <c r="E29" s="4"/>
    </row>
    <row r="30" spans="1:7" x14ac:dyDescent="0.2">
      <c r="A30" s="4"/>
      <c r="B30" s="111"/>
      <c r="C30" s="111"/>
      <c r="D30" s="111"/>
      <c r="E30" s="4"/>
    </row>
    <row r="31" spans="1:7" x14ac:dyDescent="0.2">
      <c r="A31" s="4"/>
      <c r="B31" s="111"/>
      <c r="C31" s="111"/>
      <c r="D31" s="111"/>
      <c r="E31" s="4"/>
    </row>
    <row r="32" spans="1:7" ht="17" thickBot="1" x14ac:dyDescent="0.25">
      <c r="A32" s="67"/>
      <c r="B32" s="112"/>
      <c r="C32" s="112"/>
      <c r="D32" s="112"/>
      <c r="E32" s="67"/>
    </row>
    <row r="33" spans="1:7" x14ac:dyDescent="0.2">
      <c r="A33" t="s">
        <v>81</v>
      </c>
      <c r="B33" s="111" t="s">
        <v>83</v>
      </c>
      <c r="C33" s="111"/>
      <c r="D33" s="111"/>
      <c r="E33" s="50">
        <v>140</v>
      </c>
      <c r="G33" t="s">
        <v>86</v>
      </c>
    </row>
    <row r="34" spans="1:7" x14ac:dyDescent="0.2">
      <c r="B34" s="111"/>
      <c r="C34" s="111"/>
      <c r="D34" s="111"/>
    </row>
    <row r="35" spans="1:7" x14ac:dyDescent="0.2">
      <c r="B35" s="111"/>
      <c r="C35" s="111"/>
      <c r="D35" s="111"/>
    </row>
    <row r="36" spans="1:7" x14ac:dyDescent="0.2">
      <c r="B36" s="111"/>
      <c r="C36" s="111"/>
      <c r="D36" s="111"/>
    </row>
    <row r="37" spans="1:7" x14ac:dyDescent="0.2">
      <c r="B37" s="111"/>
      <c r="C37" s="111"/>
      <c r="D37" s="111"/>
    </row>
    <row r="38" spans="1:7" x14ac:dyDescent="0.2">
      <c r="B38" s="111"/>
      <c r="C38" s="111"/>
      <c r="D38" s="111"/>
    </row>
    <row r="39" spans="1:7" ht="17" thickBot="1" x14ac:dyDescent="0.25">
      <c r="B39" s="111"/>
      <c r="C39" s="111"/>
      <c r="D39" s="111"/>
    </row>
    <row r="40" spans="1:7" x14ac:dyDescent="0.2">
      <c r="A40" s="68" t="s">
        <v>82</v>
      </c>
      <c r="B40" s="116" t="s">
        <v>83</v>
      </c>
      <c r="C40" s="116"/>
      <c r="D40" s="116"/>
      <c r="E40" s="69">
        <v>195</v>
      </c>
      <c r="G40" t="s">
        <v>86</v>
      </c>
    </row>
    <row r="41" spans="1:7" x14ac:dyDescent="0.2">
      <c r="A41" s="4"/>
      <c r="B41" s="111"/>
      <c r="C41" s="111"/>
      <c r="D41" s="111"/>
      <c r="E41" s="4"/>
    </row>
    <row r="42" spans="1:7" x14ac:dyDescent="0.2">
      <c r="A42" s="4"/>
      <c r="B42" s="111"/>
      <c r="C42" s="111"/>
      <c r="D42" s="111"/>
      <c r="E42" s="4"/>
    </row>
    <row r="43" spans="1:7" x14ac:dyDescent="0.2">
      <c r="A43" s="4"/>
      <c r="B43" s="111"/>
      <c r="C43" s="111"/>
      <c r="D43" s="111"/>
      <c r="E43" s="4"/>
    </row>
    <row r="44" spans="1:7" x14ac:dyDescent="0.2">
      <c r="A44" s="4"/>
      <c r="B44" s="111"/>
      <c r="C44" s="111"/>
      <c r="D44" s="111"/>
      <c r="E44" s="4"/>
    </row>
    <row r="45" spans="1:7" x14ac:dyDescent="0.2">
      <c r="A45" s="4"/>
      <c r="B45" s="111"/>
      <c r="C45" s="111"/>
      <c r="D45" s="111"/>
      <c r="E45" s="4"/>
    </row>
    <row r="46" spans="1:7" ht="17" thickBot="1" x14ac:dyDescent="0.25">
      <c r="A46" s="67"/>
      <c r="B46" s="112"/>
      <c r="C46" s="112"/>
      <c r="D46" s="112"/>
      <c r="E46" s="67"/>
    </row>
    <row r="47" spans="1:7" x14ac:dyDescent="0.2">
      <c r="A47" t="s">
        <v>84</v>
      </c>
      <c r="B47" s="111" t="s">
        <v>85</v>
      </c>
      <c r="C47" s="111"/>
      <c r="D47" s="111"/>
      <c r="E47" s="50">
        <v>140</v>
      </c>
      <c r="G47" t="s">
        <v>87</v>
      </c>
    </row>
    <row r="48" spans="1:7" x14ac:dyDescent="0.2">
      <c r="B48" s="111"/>
      <c r="C48" s="111"/>
      <c r="D48" s="111"/>
    </row>
    <row r="49" spans="1:7" x14ac:dyDescent="0.2">
      <c r="B49" s="111"/>
      <c r="C49" s="111"/>
      <c r="D49" s="111"/>
    </row>
    <row r="50" spans="1:7" x14ac:dyDescent="0.2">
      <c r="B50" s="111"/>
      <c r="C50" s="111"/>
      <c r="D50" s="111"/>
    </row>
    <row r="51" spans="1:7" x14ac:dyDescent="0.2">
      <c r="B51" s="111"/>
      <c r="C51" s="111"/>
      <c r="D51" s="111"/>
    </row>
    <row r="52" spans="1:7" x14ac:dyDescent="0.2">
      <c r="B52" s="111"/>
      <c r="C52" s="111"/>
      <c r="D52" s="111"/>
    </row>
    <row r="53" spans="1:7" ht="17" thickBot="1" x14ac:dyDescent="0.25">
      <c r="B53" s="111"/>
      <c r="C53" s="111"/>
      <c r="D53" s="111"/>
    </row>
    <row r="54" spans="1:7" x14ac:dyDescent="0.2">
      <c r="A54" s="68" t="s">
        <v>88</v>
      </c>
      <c r="B54" s="116" t="s">
        <v>85</v>
      </c>
      <c r="C54" s="116"/>
      <c r="D54" s="116"/>
      <c r="E54" s="69">
        <v>195</v>
      </c>
      <c r="G54" t="s">
        <v>87</v>
      </c>
    </row>
    <row r="55" spans="1:7" x14ac:dyDescent="0.2">
      <c r="A55" s="4"/>
      <c r="B55" s="111"/>
      <c r="C55" s="111"/>
      <c r="D55" s="111"/>
      <c r="E55" s="4"/>
    </row>
    <row r="56" spans="1:7" x14ac:dyDescent="0.2">
      <c r="A56" s="4"/>
      <c r="B56" s="111"/>
      <c r="C56" s="111"/>
      <c r="D56" s="111"/>
      <c r="E56" s="4"/>
    </row>
    <row r="57" spans="1:7" x14ac:dyDescent="0.2">
      <c r="A57" s="4"/>
      <c r="B57" s="111"/>
      <c r="C57" s="111"/>
      <c r="D57" s="111"/>
      <c r="E57" s="4"/>
    </row>
    <row r="58" spans="1:7" x14ac:dyDescent="0.2">
      <c r="A58" s="4"/>
      <c r="B58" s="111"/>
      <c r="C58" s="111"/>
      <c r="D58" s="111"/>
      <c r="E58" s="4"/>
    </row>
    <row r="59" spans="1:7" x14ac:dyDescent="0.2">
      <c r="A59" s="4"/>
      <c r="B59" s="111"/>
      <c r="C59" s="111"/>
      <c r="D59" s="111"/>
      <c r="E59" s="4"/>
    </row>
    <row r="60" spans="1:7" ht="17" thickBot="1" x14ac:dyDescent="0.25">
      <c r="A60" s="67"/>
      <c r="B60" s="112"/>
      <c r="C60" s="112"/>
      <c r="D60" s="112"/>
      <c r="E60" s="67"/>
    </row>
  </sheetData>
  <mergeCells count="11">
    <mergeCell ref="B54:D60"/>
    <mergeCell ref="B19:D25"/>
    <mergeCell ref="B26:D32"/>
    <mergeCell ref="B33:D39"/>
    <mergeCell ref="B40:D46"/>
    <mergeCell ref="B47:D53"/>
    <mergeCell ref="B12:D18"/>
    <mergeCell ref="B1:D1"/>
    <mergeCell ref="B2:D2"/>
    <mergeCell ref="B3:D3"/>
    <mergeCell ref="B5:D11"/>
  </mergeCells>
  <phoneticPr fontId="31" type="noConversion"/>
  <pageMargins left="0.7" right="0.7" top="0.75" bottom="0.75" header="0.3" footer="0.3"/>
  <pageSetup paperSize="9" orientation="portrait" horizontalDpi="0" verticalDpi="0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>
    <tabColor theme="5" tint="-0.249977111117893"/>
  </sheetPr>
  <dimension ref="A1:R54"/>
  <sheetViews>
    <sheetView showGridLines="0" workbookViewId="0">
      <selection activeCell="K35" sqref="K35"/>
    </sheetView>
  </sheetViews>
  <sheetFormatPr baseColWidth="10" defaultRowHeight="16" x14ac:dyDescent="0.2"/>
  <cols>
    <col min="1" max="1" width="1.5" customWidth="1"/>
    <col min="2" max="2" width="13.5" customWidth="1"/>
    <col min="3" max="3" width="10.83203125" customWidth="1"/>
    <col min="4" max="4" width="9.5" customWidth="1"/>
    <col min="5" max="5" width="12.33203125" customWidth="1"/>
    <col min="6" max="6" width="16.6640625" customWidth="1"/>
    <col min="7" max="7" width="14.33203125" customWidth="1"/>
    <col min="8" max="8" width="13" customWidth="1"/>
  </cols>
  <sheetData>
    <row r="1" spans="1:14" ht="56" customHeight="1" thickBot="1" x14ac:dyDescent="0.25">
      <c r="A1" s="13"/>
      <c r="B1" s="13"/>
      <c r="C1" s="13"/>
      <c r="D1" s="118" t="s">
        <v>26</v>
      </c>
      <c r="E1" s="118"/>
      <c r="F1" s="118"/>
      <c r="G1" s="118"/>
      <c r="H1" s="118"/>
      <c r="I1" s="13"/>
      <c r="J1" s="13"/>
    </row>
    <row r="2" spans="1:14" s="20" customFormat="1" ht="20" customHeight="1" x14ac:dyDescent="0.2">
      <c r="A2" s="19">
        <v>12</v>
      </c>
      <c r="B2" s="19"/>
      <c r="C2" s="19"/>
      <c r="D2" s="19"/>
      <c r="E2" s="19"/>
      <c r="F2" s="97" t="s">
        <v>45</v>
      </c>
      <c r="G2" s="97"/>
      <c r="H2" s="13"/>
    </row>
    <row r="3" spans="1:14" ht="22" customHeight="1" x14ac:dyDescent="0.2">
      <c r="A3" s="19"/>
      <c r="B3" s="19"/>
      <c r="C3" s="19"/>
      <c r="D3" s="28"/>
      <c r="E3" s="19"/>
      <c r="F3" s="30"/>
      <c r="G3" s="53" t="s">
        <v>139</v>
      </c>
      <c r="H3" s="13"/>
    </row>
    <row r="4" spans="1:14" ht="14" customHeight="1" x14ac:dyDescent="0.2">
      <c r="A4" s="19"/>
      <c r="B4" s="19"/>
      <c r="C4" s="19"/>
      <c r="D4" s="19"/>
      <c r="E4" s="19"/>
      <c r="G4" s="49">
        <f ca="1">TODAY()</f>
        <v>44413</v>
      </c>
      <c r="H4" s="13"/>
    </row>
    <row r="5" spans="1:14" ht="14" customHeight="1" x14ac:dyDescent="0.2">
      <c r="A5" s="19"/>
      <c r="B5" s="19"/>
      <c r="C5" s="19"/>
      <c r="D5" s="19"/>
      <c r="E5" s="19"/>
      <c r="F5" s="98" t="s">
        <v>22</v>
      </c>
      <c r="G5" s="99"/>
      <c r="H5" s="21"/>
    </row>
    <row r="6" spans="1:14" x14ac:dyDescent="0.2">
      <c r="G6" s="12"/>
      <c r="H6" s="11"/>
    </row>
    <row r="7" spans="1:14" x14ac:dyDescent="0.2">
      <c r="A7" s="7"/>
      <c r="B7" s="14" t="s">
        <v>2</v>
      </c>
      <c r="C7" s="7"/>
      <c r="F7" s="15" t="s">
        <v>3</v>
      </c>
    </row>
    <row r="8" spans="1:14" ht="3" customHeight="1" x14ac:dyDescent="0.2">
      <c r="A8" s="8"/>
      <c r="B8" s="8"/>
    </row>
    <row r="9" spans="1:14" x14ac:dyDescent="0.2">
      <c r="A9" s="8"/>
      <c r="B9" s="58" t="s">
        <v>48</v>
      </c>
      <c r="C9" s="16"/>
      <c r="D9" s="18"/>
      <c r="E9" s="17"/>
      <c r="F9" s="100" t="str">
        <f>IFERROR(VLOOKUP(H5,Clients!B3:H500,7,0),"")</f>
        <v/>
      </c>
      <c r="G9" s="101"/>
      <c r="H9" s="102"/>
    </row>
    <row r="10" spans="1:14" x14ac:dyDescent="0.2">
      <c r="A10" s="8"/>
      <c r="B10" s="59" t="s">
        <v>49</v>
      </c>
      <c r="C10" s="16"/>
      <c r="D10" s="18"/>
      <c r="E10" s="17"/>
      <c r="F10" s="103"/>
      <c r="G10" s="104"/>
      <c r="H10" s="105"/>
    </row>
    <row r="11" spans="1:14" x14ac:dyDescent="0.2">
      <c r="A11" s="8"/>
      <c r="B11" s="36" t="s">
        <v>50</v>
      </c>
      <c r="C11" s="16"/>
      <c r="D11" s="18"/>
      <c r="E11" s="17"/>
      <c r="F11" s="103"/>
      <c r="G11" s="104"/>
      <c r="H11" s="105"/>
    </row>
    <row r="12" spans="1:14" x14ac:dyDescent="0.2">
      <c r="A12" s="8"/>
      <c r="B12" s="36" t="s">
        <v>51</v>
      </c>
      <c r="C12" s="16"/>
      <c r="D12" s="18"/>
      <c r="E12" s="17"/>
      <c r="F12" s="103"/>
      <c r="G12" s="104"/>
      <c r="H12" s="105"/>
      <c r="N12" s="29"/>
    </row>
    <row r="13" spans="1:14" x14ac:dyDescent="0.2">
      <c r="B13" s="36" t="s">
        <v>52</v>
      </c>
      <c r="C13" s="18"/>
      <c r="D13" s="18"/>
      <c r="F13" s="103"/>
      <c r="G13" s="104"/>
      <c r="H13" s="105"/>
    </row>
    <row r="14" spans="1:14" x14ac:dyDescent="0.2">
      <c r="B14" s="18"/>
      <c r="C14" s="18"/>
      <c r="D14" s="18"/>
      <c r="F14" s="106"/>
      <c r="G14" s="107"/>
      <c r="H14" s="108"/>
    </row>
    <row r="15" spans="1:14" s="4" customFormat="1" ht="15" customHeight="1" x14ac:dyDescent="0.2">
      <c r="B15" s="109"/>
      <c r="C15" s="109"/>
      <c r="E15" s="10"/>
      <c r="F15" s="9"/>
      <c r="G15" s="110"/>
      <c r="H15" s="110"/>
      <c r="I15" s="110"/>
    </row>
    <row r="16" spans="1:14" s="6" customFormat="1" ht="4" customHeight="1" x14ac:dyDescent="0.2"/>
    <row r="17" spans="2:18" ht="13" customHeight="1" x14ac:dyDescent="0.2">
      <c r="B17" s="52" t="s">
        <v>6</v>
      </c>
      <c r="C17" s="61" t="s">
        <v>63</v>
      </c>
      <c r="D17" s="62"/>
      <c r="E17" s="62"/>
      <c r="F17" s="51" t="s">
        <v>72</v>
      </c>
      <c r="G17" s="52" t="s">
        <v>105</v>
      </c>
      <c r="H17" s="54" t="s">
        <v>62</v>
      </c>
    </row>
    <row r="18" spans="2:18" ht="18" customHeight="1" x14ac:dyDescent="0.2">
      <c r="B18" s="22"/>
      <c r="C18" s="119" t="str">
        <f>IF(B18="","",VLOOKUP(B18,Ref_Tarifs_Devis!$A$2:$C$100,2,FALSE))</f>
        <v/>
      </c>
      <c r="D18" s="119"/>
      <c r="E18" s="119"/>
      <c r="F18" s="74"/>
      <c r="G18" s="75" t="str">
        <f>IF(B18="","",VLOOKUP(B18,Ref_Tarifs_Devis!$A$2:$E$86,5,FALSE))</f>
        <v/>
      </c>
      <c r="H18" s="64" t="str">
        <f>IFERROR(F18*G18,"")</f>
        <v/>
      </c>
    </row>
    <row r="19" spans="2:18" x14ac:dyDescent="0.2">
      <c r="B19" s="23"/>
      <c r="C19" s="111"/>
      <c r="D19" s="111"/>
      <c r="E19" s="111"/>
      <c r="F19" s="21"/>
      <c r="G19" s="76" t="str">
        <f>IF(B19="","",VLOOKUP(B19,Ref_Tarifs_Ftres!$A$2:$C$15,3,FALSE))</f>
        <v/>
      </c>
      <c r="H19" s="81" t="str">
        <f t="shared" ref="H19:H33" si="0">IFERROR(F19*G19,"")</f>
        <v/>
      </c>
    </row>
    <row r="20" spans="2:18" x14ac:dyDescent="0.2">
      <c r="B20" s="23"/>
      <c r="C20" s="111"/>
      <c r="D20" s="111"/>
      <c r="E20" s="111"/>
      <c r="F20" s="21"/>
      <c r="G20" s="76" t="str">
        <f>IF(B20="","",VLOOKUP(B20,Ref_Tarifs_Ftres!$A$2:$C$15,3,FALSE))</f>
        <v/>
      </c>
      <c r="H20" s="81" t="str">
        <f t="shared" si="0"/>
        <v/>
      </c>
    </row>
    <row r="21" spans="2:18" x14ac:dyDescent="0.2">
      <c r="B21" s="23"/>
      <c r="C21" s="111"/>
      <c r="D21" s="111"/>
      <c r="E21" s="111"/>
      <c r="F21" s="21"/>
      <c r="G21" s="76" t="str">
        <f>IF(B21="","",VLOOKUP(B21,Ref_Tarifs_Ftres!$A$2:$C$15,3,FALSE))</f>
        <v/>
      </c>
      <c r="H21" s="81" t="str">
        <f t="shared" si="0"/>
        <v/>
      </c>
    </row>
    <row r="22" spans="2:18" ht="16" customHeight="1" x14ac:dyDescent="0.2">
      <c r="B22" s="23"/>
      <c r="C22" s="111"/>
      <c r="D22" s="111"/>
      <c r="E22" s="111"/>
      <c r="F22" s="21"/>
      <c r="G22" s="76" t="str">
        <f>IF(B22="","",VLOOKUP(B22,Ref_Tarifs_Ftres!$A$2:$C$15,3,FALSE))</f>
        <v/>
      </c>
      <c r="H22" s="81" t="str">
        <f t="shared" si="0"/>
        <v/>
      </c>
      <c r="P22" s="4"/>
      <c r="Q22" s="4"/>
      <c r="R22" s="4"/>
    </row>
    <row r="23" spans="2:18" x14ac:dyDescent="0.2">
      <c r="B23" s="23"/>
      <c r="C23" s="111"/>
      <c r="D23" s="111"/>
      <c r="E23" s="111"/>
      <c r="F23" s="21"/>
      <c r="G23" s="76" t="str">
        <f>IF(B23="","",VLOOKUP(B23,Ref_Tarifs_Ftres!$A$2:$C$15,3,FALSE))</f>
        <v/>
      </c>
      <c r="H23" s="81" t="str">
        <f t="shared" si="0"/>
        <v/>
      </c>
      <c r="P23" s="66"/>
      <c r="Q23" s="66"/>
      <c r="R23" s="66"/>
    </row>
    <row r="24" spans="2:18" x14ac:dyDescent="0.2">
      <c r="B24" s="23"/>
      <c r="C24" s="111"/>
      <c r="D24" s="111"/>
      <c r="E24" s="111"/>
      <c r="F24" s="21"/>
      <c r="G24" s="76" t="str">
        <f>IF(B24="","",VLOOKUP(B24,Ref_Tarifs_Ftres!$A$2:$C$15,3,FALSE))</f>
        <v/>
      </c>
      <c r="H24" s="81" t="str">
        <f t="shared" si="0"/>
        <v/>
      </c>
      <c r="P24" s="66"/>
      <c r="Q24" s="66"/>
      <c r="R24" s="66"/>
    </row>
    <row r="25" spans="2:18" ht="16" customHeight="1" x14ac:dyDescent="0.2">
      <c r="B25" s="23"/>
      <c r="C25" s="117" t="str">
        <f>IF(B25="","",VLOOKUP(B25,Ref_Tarifs_Devis!$A$2:$C$100,2,FALSE))</f>
        <v/>
      </c>
      <c r="D25" s="117"/>
      <c r="E25" s="117"/>
      <c r="F25" s="21"/>
      <c r="G25" s="76" t="str">
        <f>IF(B25="","",VLOOKUP(B25,Ref_Tarifs_Ftres!$A$2:$C$15,3,FALSE))</f>
        <v/>
      </c>
      <c r="H25" s="81" t="str">
        <f t="shared" si="0"/>
        <v/>
      </c>
      <c r="P25" s="66"/>
      <c r="Q25" s="66"/>
      <c r="R25" s="66"/>
    </row>
    <row r="26" spans="2:18" ht="16" customHeight="1" x14ac:dyDescent="0.2">
      <c r="B26" s="23"/>
      <c r="C26" s="66" t="str">
        <f>IF(B26="","",VLOOKUP(B26,Ref_Tarifs_Devis!$A$2:$C$85,2,FALSE))</f>
        <v/>
      </c>
      <c r="D26" s="66"/>
      <c r="E26" s="66"/>
      <c r="F26" s="21"/>
      <c r="G26" s="76" t="str">
        <f>IF(B26="","",VLOOKUP(B26,Ref_Tarifs_Ftres!$A$2:$C$15,3,FALSE))</f>
        <v/>
      </c>
      <c r="H26" s="81" t="str">
        <f t="shared" si="0"/>
        <v/>
      </c>
      <c r="P26" s="66"/>
      <c r="Q26" s="66"/>
      <c r="R26" s="66"/>
    </row>
    <row r="27" spans="2:18" x14ac:dyDescent="0.2">
      <c r="B27" s="23"/>
      <c r="C27" s="66"/>
      <c r="D27" s="66"/>
      <c r="E27" s="66"/>
      <c r="F27" s="21"/>
      <c r="G27" s="76" t="str">
        <f>IF(B27="","",VLOOKUP(B27,Ref_Tarifs_Ftres!$A$2:$C$15,3,FALSE))</f>
        <v/>
      </c>
      <c r="H27" s="81" t="str">
        <f t="shared" si="0"/>
        <v/>
      </c>
      <c r="P27" s="66"/>
      <c r="Q27" s="66"/>
      <c r="R27" s="66"/>
    </row>
    <row r="28" spans="2:18" x14ac:dyDescent="0.2">
      <c r="B28" s="23"/>
      <c r="C28" s="66"/>
      <c r="D28" s="66"/>
      <c r="E28" s="66"/>
      <c r="F28" s="21"/>
      <c r="G28" s="76" t="str">
        <f>IF(B28="","",VLOOKUP(B28,Ref_Tarifs_Ftres!$A$2:$C$15,3,FALSE))</f>
        <v/>
      </c>
      <c r="H28" s="81" t="str">
        <f t="shared" si="0"/>
        <v/>
      </c>
      <c r="P28" s="66"/>
      <c r="Q28" s="66"/>
      <c r="R28" s="66"/>
    </row>
    <row r="29" spans="2:18" x14ac:dyDescent="0.2">
      <c r="B29" s="23"/>
      <c r="C29" s="66"/>
      <c r="D29" s="66"/>
      <c r="E29" s="66"/>
      <c r="F29" s="21"/>
      <c r="G29" s="76" t="str">
        <f>IF(B29="","",VLOOKUP(B29,Ref_Tarifs_Ftres!$A$2:$C$15,3,FALSE))</f>
        <v/>
      </c>
      <c r="H29" s="81" t="str">
        <f t="shared" si="0"/>
        <v/>
      </c>
      <c r="P29" s="66"/>
      <c r="Q29" s="66"/>
      <c r="R29" s="66"/>
    </row>
    <row r="30" spans="2:18" x14ac:dyDescent="0.2">
      <c r="B30" s="23"/>
      <c r="C30" s="66"/>
      <c r="D30" s="66"/>
      <c r="E30" s="66"/>
      <c r="F30" s="21"/>
      <c r="G30" s="76" t="str">
        <f>IF(B30="","",VLOOKUP(B30,Ref_Tarifs_Ftres!$A$2:$C$15,3,FALSE))</f>
        <v/>
      </c>
      <c r="H30" s="81" t="str">
        <f t="shared" si="0"/>
        <v/>
      </c>
    </row>
    <row r="31" spans="2:18" x14ac:dyDescent="0.2">
      <c r="B31" s="23"/>
      <c r="C31" s="66"/>
      <c r="D31" s="66"/>
      <c r="E31" s="66"/>
      <c r="F31" s="21"/>
      <c r="G31" s="76" t="str">
        <f>IF(B31="","",VLOOKUP(B31,Ref_Tarifs_Ftres!$A$2:$C$15,3,FALSE))</f>
        <v/>
      </c>
      <c r="H31" s="81" t="str">
        <f t="shared" si="0"/>
        <v/>
      </c>
    </row>
    <row r="32" spans="2:18" x14ac:dyDescent="0.2">
      <c r="B32" s="23"/>
      <c r="C32" s="66"/>
      <c r="D32" s="66"/>
      <c r="E32" s="66"/>
      <c r="F32" s="21"/>
      <c r="G32" s="76" t="str">
        <f>IF(B32="","",VLOOKUP(B32,Ref_Tarifs_Ftres!$A$2:$C$15,3,FALSE))</f>
        <v/>
      </c>
      <c r="H32" s="81" t="str">
        <f t="shared" si="0"/>
        <v/>
      </c>
    </row>
    <row r="33" spans="2:11" x14ac:dyDescent="0.2">
      <c r="B33" s="23"/>
      <c r="C33" s="66"/>
      <c r="D33" s="66"/>
      <c r="E33" s="66"/>
      <c r="F33" s="21"/>
      <c r="G33" s="76" t="str">
        <f>IF(B33="","",VLOOKUP(B33,Ref_Tarifs_Ftres!$A$2:$C$15,3,FALSE))</f>
        <v/>
      </c>
      <c r="H33" s="81" t="str">
        <f t="shared" si="0"/>
        <v/>
      </c>
    </row>
    <row r="34" spans="2:11" x14ac:dyDescent="0.2">
      <c r="B34" s="23"/>
      <c r="C34" s="39" t="str">
        <f>IF(B34="","",VLOOKUP(B34,Ref_Tarifs_Devis!$A$2:$C$85,2,FALSE))</f>
        <v/>
      </c>
      <c r="D34" s="39"/>
      <c r="E34" s="39"/>
      <c r="F34" s="21"/>
      <c r="G34" s="76"/>
      <c r="H34" s="81"/>
    </row>
    <row r="35" spans="2:11" x14ac:dyDescent="0.2">
      <c r="B35" s="23"/>
      <c r="C35" s="39" t="str">
        <f>IF(B35="","",VLOOKUP(B35,Ref_Tarifs_Devis!$A$2:$C$85,2,FALSE))</f>
        <v/>
      </c>
      <c r="D35" s="39"/>
      <c r="E35" s="39"/>
      <c r="F35" s="87"/>
      <c r="G35" s="76"/>
      <c r="H35" s="81"/>
    </row>
    <row r="36" spans="2:11" x14ac:dyDescent="0.2">
      <c r="B36" s="23"/>
      <c r="C36" s="94" t="str">
        <f>IF(B36="","",VLOOKUP(B36,Ref_Tarifs_Ftres!$A$2:$C$15,2,FALSE))</f>
        <v/>
      </c>
      <c r="D36" s="94"/>
      <c r="E36" s="39"/>
      <c r="F36" s="41" t="s">
        <v>35</v>
      </c>
      <c r="G36" s="77"/>
      <c r="H36" s="65">
        <f>SUM(H18:H35)</f>
        <v>0</v>
      </c>
      <c r="K36" s="5"/>
    </row>
    <row r="37" spans="2:11" x14ac:dyDescent="0.2">
      <c r="B37" s="24"/>
      <c r="C37" s="25"/>
      <c r="D37" s="25"/>
      <c r="E37" s="25"/>
      <c r="F37" s="40" t="s">
        <v>33</v>
      </c>
      <c r="G37" s="78"/>
      <c r="H37" s="79"/>
    </row>
    <row r="38" spans="2:11" ht="21" x14ac:dyDescent="0.25">
      <c r="B38" s="46"/>
      <c r="C38" s="4"/>
      <c r="D38" s="4"/>
      <c r="E38" s="4"/>
      <c r="F38" s="48" t="s">
        <v>34</v>
      </c>
      <c r="G38" s="31"/>
      <c r="H38" s="80">
        <f>H36-H37</f>
        <v>0</v>
      </c>
    </row>
    <row r="39" spans="2:11" x14ac:dyDescent="0.2">
      <c r="B39" s="47" t="s">
        <v>7</v>
      </c>
      <c r="C39" s="4"/>
      <c r="D39" s="4"/>
      <c r="E39" s="4"/>
      <c r="F39" s="4"/>
      <c r="G39" s="4"/>
      <c r="H39" s="4"/>
    </row>
    <row r="40" spans="2:11" x14ac:dyDescent="0.2">
      <c r="B40" s="42" t="s">
        <v>0</v>
      </c>
      <c r="C40" s="4"/>
      <c r="D40" s="43" t="s">
        <v>8</v>
      </c>
      <c r="E40" s="4"/>
      <c r="F40" s="4"/>
      <c r="G40" s="4"/>
      <c r="H40" s="4"/>
    </row>
    <row r="41" spans="2:11" x14ac:dyDescent="0.2">
      <c r="B41" s="4"/>
      <c r="C41" s="4"/>
      <c r="D41" s="4"/>
      <c r="E41" s="4"/>
      <c r="F41" s="4"/>
      <c r="G41" s="4"/>
      <c r="H41" s="4"/>
    </row>
    <row r="42" spans="2:11" x14ac:dyDescent="0.2">
      <c r="B42" s="44" t="s">
        <v>9</v>
      </c>
      <c r="C42" s="4"/>
      <c r="D42" s="4"/>
      <c r="E42" s="4"/>
      <c r="F42" s="4"/>
      <c r="G42" s="4"/>
      <c r="H42" s="4"/>
    </row>
    <row r="43" spans="2:11" x14ac:dyDescent="0.2">
      <c r="B43" s="4"/>
      <c r="C43" s="4"/>
      <c r="D43" s="4"/>
      <c r="E43" s="4"/>
      <c r="F43" s="4"/>
      <c r="G43" s="4"/>
      <c r="H43" s="4"/>
    </row>
    <row r="44" spans="2:11" x14ac:dyDescent="0.2">
      <c r="B44" s="4"/>
      <c r="C44" s="4"/>
      <c r="D44" s="4"/>
      <c r="E44" s="4"/>
      <c r="F44" s="4"/>
      <c r="G44" s="4"/>
      <c r="H44" s="4"/>
    </row>
    <row r="45" spans="2:11" x14ac:dyDescent="0.2">
      <c r="B45" s="4"/>
      <c r="C45" s="4"/>
      <c r="D45" s="4"/>
      <c r="E45" s="4"/>
      <c r="F45" s="4"/>
      <c r="G45" s="4"/>
      <c r="H45" s="4"/>
    </row>
    <row r="46" spans="2:11" x14ac:dyDescent="0.2">
      <c r="B46" s="92" t="s">
        <v>10</v>
      </c>
      <c r="C46" s="92"/>
      <c r="D46" s="92"/>
      <c r="E46" s="92"/>
      <c r="F46" s="92"/>
      <c r="G46" s="92"/>
      <c r="H46" s="92"/>
    </row>
    <row r="47" spans="2:11" x14ac:dyDescent="0.2">
      <c r="B47" s="45"/>
      <c r="C47" s="4"/>
      <c r="D47" s="4"/>
      <c r="E47" s="4"/>
      <c r="F47" s="4"/>
      <c r="G47" s="4"/>
      <c r="H47" s="4"/>
    </row>
    <row r="51" spans="2:4" x14ac:dyDescent="0.2">
      <c r="B51" s="93"/>
      <c r="C51" s="93"/>
      <c r="D51" s="93"/>
    </row>
    <row r="53" spans="2:4" x14ac:dyDescent="0.2">
      <c r="B53" s="1"/>
      <c r="C53" s="2"/>
    </row>
    <row r="54" spans="2:4" x14ac:dyDescent="0.2">
      <c r="B54" s="3"/>
      <c r="C54" s="3"/>
    </row>
  </sheetData>
  <mergeCells count="11">
    <mergeCell ref="C25:E25"/>
    <mergeCell ref="C36:D36"/>
    <mergeCell ref="B46:H46"/>
    <mergeCell ref="B51:D51"/>
    <mergeCell ref="D1:H1"/>
    <mergeCell ref="F2:G2"/>
    <mergeCell ref="F5:G5"/>
    <mergeCell ref="F9:H14"/>
    <mergeCell ref="B15:C15"/>
    <mergeCell ref="G15:I15"/>
    <mergeCell ref="C18:E24"/>
  </mergeCells>
  <phoneticPr fontId="31" type="noConversion"/>
  <dataValidations count="1">
    <dataValidation type="list" allowBlank="1" showInputMessage="1" showErrorMessage="1" sqref="H5" xr:uid="{00000000-0002-0000-0500-000000000000}">
      <formula1>Client</formula1>
    </dataValidation>
  </dataValidations>
  <pageMargins left="0.23622047244094491" right="0.23622047244094491" top="0.74803149606299213" bottom="0.74803149606299213" header="0.31496062992125984" footer="0.31496062992125984"/>
  <pageSetup paperSize="9" orientation="portrait" horizontalDpi="0" verticalDpi="0"/>
  <headerFooter>
    <oddFooter xml:space="preserve">&amp;C&amp;"System Font,Normal"&amp;10&amp;K44546ANuméro de Siret : 837 655 208 00028  </oddFooter>
  </headerFooter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ARCHIVER" altText="">
                <anchor moveWithCells="1" sizeWithCells="1">
                  <from>
                    <xdr:col>9</xdr:col>
                    <xdr:colOff>787400</xdr:colOff>
                    <xdr:row>7</xdr:row>
                    <xdr:rowOff>0</xdr:rowOff>
                  </from>
                  <to>
                    <xdr:col>12</xdr:col>
                    <xdr:colOff>228600</xdr:colOff>
                    <xdr:row>9</xdr:row>
                    <xdr:rowOff>139700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1000000}">
          <x14:formula1>
            <xm:f>Ref_Tarifs_Ftres!$A$1:$A$14</xm:f>
          </x14:formula1>
          <xm:sqref>B35:B36</xm:sqref>
        </x14:dataValidation>
        <x14:dataValidation type="list" allowBlank="1" showInputMessage="1" showErrorMessage="1" xr:uid="{00000000-0002-0000-0500-000002000000}">
          <x14:formula1>
            <xm:f>Ref_Tarifs_Devis!$A$1:$A$85</xm:f>
          </x14:formula1>
          <xm:sqref>B18:B34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>
    <tabColor theme="5" tint="-0.249977111117893"/>
  </sheetPr>
  <dimension ref="A1:C28"/>
  <sheetViews>
    <sheetView workbookViewId="0">
      <selection activeCell="H10" sqref="H10"/>
    </sheetView>
  </sheetViews>
  <sheetFormatPr baseColWidth="10" defaultRowHeight="16" x14ac:dyDescent="0.2"/>
  <cols>
    <col min="1" max="1" width="14.6640625" customWidth="1"/>
    <col min="2" max="2" width="15.5" customWidth="1"/>
    <col min="3" max="3" width="14" style="56" customWidth="1"/>
  </cols>
  <sheetData>
    <row r="1" spans="1:3" x14ac:dyDescent="0.2">
      <c r="A1" s="57" t="s">
        <v>68</v>
      </c>
      <c r="B1" s="57" t="s">
        <v>69</v>
      </c>
      <c r="C1" s="57" t="s">
        <v>44</v>
      </c>
    </row>
    <row r="2" spans="1:3" x14ac:dyDescent="0.2">
      <c r="A2" t="s">
        <v>47</v>
      </c>
      <c r="B2" s="55">
        <v>44412</v>
      </c>
      <c r="C2" s="56">
        <v>2</v>
      </c>
    </row>
    <row r="3" spans="1:3" x14ac:dyDescent="0.2">
      <c r="A3" t="s">
        <v>67</v>
      </c>
      <c r="B3" s="55">
        <v>44412</v>
      </c>
      <c r="C3" s="56">
        <v>3</v>
      </c>
    </row>
    <row r="4" spans="1:3" x14ac:dyDescent="0.2">
      <c r="A4" t="s">
        <v>71</v>
      </c>
      <c r="B4" s="55">
        <v>44412</v>
      </c>
      <c r="C4" s="56">
        <v>2</v>
      </c>
    </row>
    <row r="5" spans="1:3" x14ac:dyDescent="0.2">
      <c r="A5" t="s">
        <v>90</v>
      </c>
      <c r="B5" s="55">
        <v>44412</v>
      </c>
      <c r="C5" s="56">
        <v>1</v>
      </c>
    </row>
    <row r="6" spans="1:3" x14ac:dyDescent="0.2">
      <c r="A6" t="s">
        <v>92</v>
      </c>
      <c r="B6" s="55">
        <v>44412</v>
      </c>
      <c r="C6" s="56">
        <v>2</v>
      </c>
    </row>
    <row r="7" spans="1:3" x14ac:dyDescent="0.2">
      <c r="A7" t="s">
        <v>94</v>
      </c>
      <c r="B7" s="55">
        <v>44412</v>
      </c>
    </row>
    <row r="8" spans="1:3" x14ac:dyDescent="0.2">
      <c r="A8" t="s">
        <v>96</v>
      </c>
      <c r="B8" s="55">
        <v>44412</v>
      </c>
    </row>
    <row r="9" spans="1:3" x14ac:dyDescent="0.2">
      <c r="A9" t="s">
        <v>98</v>
      </c>
      <c r="B9" s="55">
        <v>44412</v>
      </c>
      <c r="C9" s="56">
        <v>2</v>
      </c>
    </row>
    <row r="10" spans="1:3" x14ac:dyDescent="0.2">
      <c r="A10" t="s">
        <v>100</v>
      </c>
      <c r="B10" s="55">
        <v>44412</v>
      </c>
      <c r="C10" s="56">
        <v>2</v>
      </c>
    </row>
    <row r="11" spans="1:3" x14ac:dyDescent="0.2">
      <c r="A11" t="s">
        <v>102</v>
      </c>
      <c r="B11" s="55">
        <v>44412</v>
      </c>
    </row>
    <row r="12" spans="1:3" x14ac:dyDescent="0.2">
      <c r="A12" t="s">
        <v>104</v>
      </c>
      <c r="B12" s="55">
        <v>44412</v>
      </c>
    </row>
    <row r="13" spans="1:3" x14ac:dyDescent="0.2">
      <c r="A13" t="s">
        <v>112</v>
      </c>
      <c r="B13" s="55">
        <v>44412</v>
      </c>
    </row>
    <row r="14" spans="1:3" x14ac:dyDescent="0.2">
      <c r="A14" t="s">
        <v>115</v>
      </c>
      <c r="B14" s="55">
        <v>44412</v>
      </c>
    </row>
    <row r="15" spans="1:3" x14ac:dyDescent="0.2">
      <c r="A15" t="s">
        <v>117</v>
      </c>
      <c r="B15" s="55">
        <v>44412</v>
      </c>
    </row>
    <row r="16" spans="1:3" x14ac:dyDescent="0.2">
      <c r="A16" t="s">
        <v>119</v>
      </c>
      <c r="B16" s="55">
        <v>44412</v>
      </c>
    </row>
    <row r="17" spans="1:3" x14ac:dyDescent="0.2">
      <c r="A17" t="s">
        <v>121</v>
      </c>
      <c r="B17" s="55">
        <v>44412</v>
      </c>
      <c r="C17" s="56">
        <v>2</v>
      </c>
    </row>
    <row r="18" spans="1:3" x14ac:dyDescent="0.2">
      <c r="A18" t="s">
        <v>123</v>
      </c>
      <c r="B18" s="55">
        <v>44412</v>
      </c>
    </row>
    <row r="19" spans="1:3" x14ac:dyDescent="0.2">
      <c r="A19" t="s">
        <v>125</v>
      </c>
      <c r="B19" s="55">
        <v>44412</v>
      </c>
    </row>
    <row r="20" spans="1:3" x14ac:dyDescent="0.2">
      <c r="A20" t="s">
        <v>127</v>
      </c>
      <c r="B20" s="55">
        <v>44413</v>
      </c>
    </row>
    <row r="21" spans="1:3" x14ac:dyDescent="0.2">
      <c r="A21" t="s">
        <v>129</v>
      </c>
      <c r="B21" s="55">
        <v>44413</v>
      </c>
    </row>
    <row r="22" spans="1:3" x14ac:dyDescent="0.2">
      <c r="A22" t="s">
        <v>131</v>
      </c>
      <c r="B22" s="55">
        <v>44413</v>
      </c>
    </row>
    <row r="23" spans="1:3" x14ac:dyDescent="0.2">
      <c r="A23" t="s">
        <v>133</v>
      </c>
      <c r="B23" s="55">
        <v>44413</v>
      </c>
    </row>
    <row r="24" spans="1:3" x14ac:dyDescent="0.2">
      <c r="A24" t="s">
        <v>134</v>
      </c>
      <c r="B24" s="55">
        <v>44413</v>
      </c>
    </row>
    <row r="25" spans="1:3" x14ac:dyDescent="0.2">
      <c r="A25" t="s">
        <v>135</v>
      </c>
      <c r="B25" s="55">
        <v>44413</v>
      </c>
    </row>
    <row r="26" spans="1:3" x14ac:dyDescent="0.2">
      <c r="A26" t="s">
        <v>136</v>
      </c>
      <c r="B26" s="55">
        <v>44413</v>
      </c>
    </row>
    <row r="27" spans="1:3" x14ac:dyDescent="0.2">
      <c r="A27" t="s">
        <v>137</v>
      </c>
      <c r="B27" s="55">
        <v>44413</v>
      </c>
    </row>
    <row r="28" spans="1:3" x14ac:dyDescent="0.2">
      <c r="A28" t="s">
        <v>138</v>
      </c>
      <c r="B28" s="55">
        <v>44413</v>
      </c>
    </row>
  </sheetData>
  <phoneticPr fontId="31" type="noConversion"/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6</vt:i4>
      </vt:variant>
    </vt:vector>
  </HeadingPairs>
  <TitlesOfParts>
    <vt:vector size="13" baseType="lpstr">
      <vt:lpstr>Clients</vt:lpstr>
      <vt:lpstr>Ref_Tarifs_Ftres</vt:lpstr>
      <vt:lpstr>Facture</vt:lpstr>
      <vt:lpstr>Historique_Factures</vt:lpstr>
      <vt:lpstr>Ref_Tarifs_Devis</vt:lpstr>
      <vt:lpstr>Devis</vt:lpstr>
      <vt:lpstr>Historique_Devis</vt:lpstr>
      <vt:lpstr>Client</vt:lpstr>
      <vt:lpstr>Devis!NumeroFacture</vt:lpstr>
      <vt:lpstr>Facture!NumeroFacture</vt:lpstr>
      <vt:lpstr>NumeroFacture</vt:lpstr>
      <vt:lpstr>Devis!Zone_d_impression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cp:lastPrinted>2021-08-05T11:31:47Z</cp:lastPrinted>
  <dcterms:created xsi:type="dcterms:W3CDTF">2021-07-15T11:41:13Z</dcterms:created>
  <dcterms:modified xsi:type="dcterms:W3CDTF">2021-08-05T11:32:58Z</dcterms:modified>
</cp:coreProperties>
</file>