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240" yWindow="0" windowWidth="27315" windowHeight="13110"/>
  </bookViews>
  <sheets>
    <sheet name="WINTERS PP DIFFUS" sheetId="8" r:id="rId1"/>
  </sheets>
  <calcPr calcId="125725"/>
</workbook>
</file>

<file path=xl/calcChain.xml><?xml version="1.0" encoding="utf-8"?>
<calcChain xmlns="http://schemas.openxmlformats.org/spreadsheetml/2006/main">
  <c r="G7" i="8"/>
  <c r="G8"/>
  <c r="G9"/>
  <c r="G10"/>
  <c r="G11"/>
  <c r="G12"/>
  <c r="G13"/>
  <c r="G14"/>
  <c r="G15"/>
  <c r="G16"/>
  <c r="G17"/>
  <c r="G18"/>
  <c r="E9"/>
  <c r="F3"/>
  <c r="F4"/>
  <c r="F5"/>
  <c r="F2"/>
  <c r="D6" l="1"/>
  <c r="F6" s="1"/>
  <c r="D5"/>
  <c r="E6" l="1"/>
  <c r="D7" s="1"/>
  <c r="D8" l="1"/>
  <c r="E7"/>
  <c r="F7"/>
  <c r="F8" l="1"/>
  <c r="E8"/>
  <c r="D9" s="1"/>
  <c r="F9" l="1"/>
  <c r="D10"/>
  <c r="F10" l="1"/>
  <c r="E10"/>
  <c r="D11" s="1"/>
  <c r="F11" l="1"/>
  <c r="E11"/>
  <c r="D12" s="1"/>
  <c r="F12" l="1"/>
  <c r="E12"/>
  <c r="D13" s="1"/>
  <c r="F13" l="1"/>
  <c r="E13"/>
  <c r="D14" s="1"/>
  <c r="F14" l="1"/>
  <c r="E14"/>
  <c r="D15" s="1"/>
  <c r="F15" l="1"/>
  <c r="E15"/>
  <c r="D16" s="1"/>
  <c r="F16" l="1"/>
  <c r="E16"/>
  <c r="D17" s="1"/>
  <c r="F17" l="1"/>
  <c r="E17"/>
  <c r="D18" s="1"/>
  <c r="F18" l="1"/>
  <c r="E18"/>
  <c r="G22" l="1"/>
  <c r="G19"/>
  <c r="G21"/>
  <c r="G20"/>
</calcChain>
</file>

<file path=xl/comments1.xml><?xml version="1.0" encoding="utf-8"?>
<comments xmlns="http://schemas.openxmlformats.org/spreadsheetml/2006/main">
  <authors>
    <author>caroline.poncet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caroline.poncet:</t>
        </r>
        <r>
          <rPr>
            <sz val="9"/>
            <color indexed="81"/>
            <rFont val="Tahoma"/>
            <family val="2"/>
          </rPr>
          <t xml:space="preserve">
MOYENNE VENTES ANNEE 1</t>
        </r>
      </text>
    </comment>
  </commentList>
</comments>
</file>

<file path=xl/connections.xml><?xml version="1.0" encoding="utf-8"?>
<connections xmlns="http://schemas.openxmlformats.org/spreadsheetml/2006/main">
  <connection id="1" odcFile="C:\Users\jeanmarc.guillaume\Documents\Mes sources de données\vm_infocentre PPM PPM ERP - Analyse des Ventes.odc" keepAlive="1" name="vm_infocentre PPM PPM ERP - Analyse des Ventes" type="5" refreshedVersion="3" background="1">
    <dbPr connection="Provider=MSOLAP.3;Integrated Security=SSPI;Persist Security Info=True;Initial Catalog=PPM;Data Source=vm_infocentre;MDX Compatibility=1;Safety Options=2;MDX Missing Member Mode=Error" command="PPM ERP - Analyse des Ventes" commandType="1"/>
    <olapPr sendLocale="1" rowDrillCount="1000"/>
  </connection>
</connections>
</file>

<file path=xl/sharedStrings.xml><?xml version="1.0" encoding="utf-8"?>
<sst xmlns="http://schemas.openxmlformats.org/spreadsheetml/2006/main" count="33" uniqueCount="21">
  <si>
    <t>2013 T1</t>
  </si>
  <si>
    <t>T2</t>
  </si>
  <si>
    <t>T3</t>
  </si>
  <si>
    <t>T4</t>
  </si>
  <si>
    <t xml:space="preserve"> 2014 T1</t>
  </si>
  <si>
    <t>2015 T1</t>
  </si>
  <si>
    <t>2016 T1</t>
  </si>
  <si>
    <t>2017 T1</t>
  </si>
  <si>
    <t>ALPHA</t>
  </si>
  <si>
    <t>BETA</t>
  </si>
  <si>
    <t>GAMMA</t>
  </si>
  <si>
    <t>MOYENNE</t>
  </si>
  <si>
    <t>TENDANCE</t>
  </si>
  <si>
    <t>SAISONNALITE</t>
  </si>
  <si>
    <t>2018 T1</t>
  </si>
  <si>
    <t>VENTES</t>
  </si>
  <si>
    <t>MOY LISSEE</t>
  </si>
  <si>
    <t>T LISSEE</t>
  </si>
  <si>
    <t>SAIS.LISSEE</t>
  </si>
  <si>
    <t>PREV</t>
  </si>
  <si>
    <t>TRIM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</si>
</sst>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 vertical="center"/>
    </xf>
    <xf numFmtId="3" fontId="0" fillId="0" borderId="1" xfId="0" applyNumberFormat="1" applyFont="1" applyBorder="1"/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2" xfId="0" applyNumberFormat="1" applyFill="1" applyBorder="1" applyAlignment="1">
      <alignment horizontal="center" vertical="center"/>
    </xf>
    <xf numFmtId="2" fontId="0" fillId="2" borderId="0" xfId="0" applyNumberFormat="1" applyFill="1"/>
    <xf numFmtId="2" fontId="0" fillId="0" borderId="0" xfId="0" applyNumberFormat="1" applyFill="1"/>
    <xf numFmtId="2" fontId="0" fillId="0" borderId="0" xfId="0" applyNumberFormat="1"/>
    <xf numFmtId="0" fontId="3" fillId="3" borderId="0" xfId="0" applyFont="1" applyFill="1"/>
    <xf numFmtId="2" fontId="0" fillId="4" borderId="0" xfId="0" applyNumberFormat="1" applyFill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1">
      <tableStyleElement type="firstColumn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1"/>
          <c:order val="0"/>
          <c:tx>
            <c:strRef>
              <c:f>'WINTERS PP DIFFUS'!$C$1</c:f>
              <c:strCache>
                <c:ptCount val="1"/>
                <c:pt idx="0">
                  <c:v>VENTES</c:v>
                </c:pt>
              </c:strCache>
            </c:strRef>
          </c:tx>
          <c:cat>
            <c:strRef>
              <c:f>'WINTERS PP DIFFUS'!$A$2:$A$22</c:f>
              <c:strCache>
                <c:ptCount val="21"/>
                <c:pt idx="0">
                  <c:v>2013 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 2014 T1</c:v>
                </c:pt>
                <c:pt idx="5">
                  <c:v>T2</c:v>
                </c:pt>
                <c:pt idx="6">
                  <c:v>T3</c:v>
                </c:pt>
                <c:pt idx="7">
                  <c:v>T4</c:v>
                </c:pt>
                <c:pt idx="8">
                  <c:v>2015 T1</c:v>
                </c:pt>
                <c:pt idx="9">
                  <c:v>T2</c:v>
                </c:pt>
                <c:pt idx="10">
                  <c:v>T3</c:v>
                </c:pt>
                <c:pt idx="11">
                  <c:v>T4</c:v>
                </c:pt>
                <c:pt idx="12">
                  <c:v>2016 T1</c:v>
                </c:pt>
                <c:pt idx="13">
                  <c:v>T2</c:v>
                </c:pt>
                <c:pt idx="14">
                  <c:v>T3</c:v>
                </c:pt>
                <c:pt idx="15">
                  <c:v>T4</c:v>
                </c:pt>
                <c:pt idx="16">
                  <c:v>2017 T1</c:v>
                </c:pt>
                <c:pt idx="17">
                  <c:v>T2</c:v>
                </c:pt>
                <c:pt idx="18">
                  <c:v>T3</c:v>
                </c:pt>
                <c:pt idx="19">
                  <c:v>T4</c:v>
                </c:pt>
                <c:pt idx="20">
                  <c:v>2018 T1</c:v>
                </c:pt>
              </c:strCache>
            </c:strRef>
          </c:cat>
          <c:val>
            <c:numRef>
              <c:f>'WINTERS PP DIFFUS'!$C$2:$C$22</c:f>
              <c:numCache>
                <c:formatCode>#,##0</c:formatCode>
                <c:ptCount val="21"/>
                <c:pt idx="0">
                  <c:v>11345</c:v>
                </c:pt>
                <c:pt idx="1">
                  <c:v>18948</c:v>
                </c:pt>
                <c:pt idx="2">
                  <c:v>10568</c:v>
                </c:pt>
                <c:pt idx="3">
                  <c:v>19424</c:v>
                </c:pt>
                <c:pt idx="4">
                  <c:v>15443</c:v>
                </c:pt>
                <c:pt idx="5">
                  <c:v>11904</c:v>
                </c:pt>
                <c:pt idx="6">
                  <c:v>9853</c:v>
                </c:pt>
                <c:pt idx="7">
                  <c:v>19304</c:v>
                </c:pt>
                <c:pt idx="8">
                  <c:v>10705</c:v>
                </c:pt>
                <c:pt idx="9">
                  <c:v>12553</c:v>
                </c:pt>
                <c:pt idx="10">
                  <c:v>12224</c:v>
                </c:pt>
                <c:pt idx="11">
                  <c:v>23205</c:v>
                </c:pt>
                <c:pt idx="12">
                  <c:v>12692.6</c:v>
                </c:pt>
                <c:pt idx="13">
                  <c:v>15162</c:v>
                </c:pt>
                <c:pt idx="14">
                  <c:v>16179</c:v>
                </c:pt>
                <c:pt idx="15">
                  <c:v>20877</c:v>
                </c:pt>
                <c:pt idx="16">
                  <c:v>15526</c:v>
                </c:pt>
              </c:numCache>
            </c:numRef>
          </c:val>
        </c:ser>
        <c:ser>
          <c:idx val="2"/>
          <c:order val="1"/>
          <c:tx>
            <c:strRef>
              <c:f>'WINTERS PP DIFFUS'!$D$1</c:f>
              <c:strCache>
                <c:ptCount val="1"/>
                <c:pt idx="0">
                  <c:v>MOY LISSEE</c:v>
                </c:pt>
              </c:strCache>
            </c:strRef>
          </c:tx>
          <c:cat>
            <c:strRef>
              <c:f>'WINTERS PP DIFFUS'!$A$2:$A$22</c:f>
              <c:strCache>
                <c:ptCount val="21"/>
                <c:pt idx="0">
                  <c:v>2013 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 2014 T1</c:v>
                </c:pt>
                <c:pt idx="5">
                  <c:v>T2</c:v>
                </c:pt>
                <c:pt idx="6">
                  <c:v>T3</c:v>
                </c:pt>
                <c:pt idx="7">
                  <c:v>T4</c:v>
                </c:pt>
                <c:pt idx="8">
                  <c:v>2015 T1</c:v>
                </c:pt>
                <c:pt idx="9">
                  <c:v>T2</c:v>
                </c:pt>
                <c:pt idx="10">
                  <c:v>T3</c:v>
                </c:pt>
                <c:pt idx="11">
                  <c:v>T4</c:v>
                </c:pt>
                <c:pt idx="12">
                  <c:v>2016 T1</c:v>
                </c:pt>
                <c:pt idx="13">
                  <c:v>T2</c:v>
                </c:pt>
                <c:pt idx="14">
                  <c:v>T3</c:v>
                </c:pt>
                <c:pt idx="15">
                  <c:v>T4</c:v>
                </c:pt>
                <c:pt idx="16">
                  <c:v>2017 T1</c:v>
                </c:pt>
                <c:pt idx="17">
                  <c:v>T2</c:v>
                </c:pt>
                <c:pt idx="18">
                  <c:v>T3</c:v>
                </c:pt>
                <c:pt idx="19">
                  <c:v>T4</c:v>
                </c:pt>
                <c:pt idx="20">
                  <c:v>2018 T1</c:v>
                </c:pt>
              </c:strCache>
            </c:strRef>
          </c:cat>
          <c:val>
            <c:numRef>
              <c:f>'WINTERS PP DIFFUS'!$D$2:$D$22</c:f>
              <c:numCache>
                <c:formatCode>0.00</c:formatCode>
                <c:ptCount val="21"/>
                <c:pt idx="3">
                  <c:v>15071.25</c:v>
                </c:pt>
                <c:pt idx="4">
                  <c:v>16704.444777434994</c:v>
                </c:pt>
                <c:pt idx="5">
                  <c:v>14647.969494141094</c:v>
                </c:pt>
                <c:pt idx="6">
                  <c:v>14427.988626134411</c:v>
                </c:pt>
                <c:pt idx="7">
                  <c:v>14540.679866457936</c:v>
                </c:pt>
                <c:pt idx="8">
                  <c:v>14219.396997304248</c:v>
                </c:pt>
                <c:pt idx="9">
                  <c:v>13119.135137354748</c:v>
                </c:pt>
                <c:pt idx="10">
                  <c:v>14311.662524184918</c:v>
                </c:pt>
                <c:pt idx="11">
                  <c:v>15354.689810116108</c:v>
                </c:pt>
                <c:pt idx="12">
                  <c:v>15672.1009317629</c:v>
                </c:pt>
                <c:pt idx="13">
                  <c:v>15071.476224517422</c:v>
                </c:pt>
                <c:pt idx="14">
                  <c:v>17222.616642698798</c:v>
                </c:pt>
                <c:pt idx="15">
                  <c:v>16894.048707226972</c:v>
                </c:pt>
                <c:pt idx="16">
                  <c:v>17873.729949878085</c:v>
                </c:pt>
              </c:numCache>
            </c:numRef>
          </c:val>
        </c:ser>
        <c:ser>
          <c:idx val="5"/>
          <c:order val="2"/>
          <c:tx>
            <c:strRef>
              <c:f>'WINTERS PP DIFFUS'!$G$1</c:f>
              <c:strCache>
                <c:ptCount val="1"/>
                <c:pt idx="0">
                  <c:v>PREV</c:v>
                </c:pt>
              </c:strCache>
            </c:strRef>
          </c:tx>
          <c:cat>
            <c:strRef>
              <c:f>'WINTERS PP DIFFUS'!$A$2:$A$22</c:f>
              <c:strCache>
                <c:ptCount val="21"/>
                <c:pt idx="0">
                  <c:v>2013 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 2014 T1</c:v>
                </c:pt>
                <c:pt idx="5">
                  <c:v>T2</c:v>
                </c:pt>
                <c:pt idx="6">
                  <c:v>T3</c:v>
                </c:pt>
                <c:pt idx="7">
                  <c:v>T4</c:v>
                </c:pt>
                <c:pt idx="8">
                  <c:v>2015 T1</c:v>
                </c:pt>
                <c:pt idx="9">
                  <c:v>T2</c:v>
                </c:pt>
                <c:pt idx="10">
                  <c:v>T3</c:v>
                </c:pt>
                <c:pt idx="11">
                  <c:v>T4</c:v>
                </c:pt>
                <c:pt idx="12">
                  <c:v>2016 T1</c:v>
                </c:pt>
                <c:pt idx="13">
                  <c:v>T2</c:v>
                </c:pt>
                <c:pt idx="14">
                  <c:v>T3</c:v>
                </c:pt>
                <c:pt idx="15">
                  <c:v>T4</c:v>
                </c:pt>
                <c:pt idx="16">
                  <c:v>2017 T1</c:v>
                </c:pt>
                <c:pt idx="17">
                  <c:v>T2</c:v>
                </c:pt>
                <c:pt idx="18">
                  <c:v>T3</c:v>
                </c:pt>
                <c:pt idx="19">
                  <c:v>T4</c:v>
                </c:pt>
                <c:pt idx="20">
                  <c:v>2018 T1</c:v>
                </c:pt>
              </c:strCache>
            </c:strRef>
          </c:cat>
          <c:val>
            <c:numRef>
              <c:f>'WINTERS PP DIFFUS'!$G$2:$G$22</c:f>
              <c:numCache>
                <c:formatCode>0.00</c:formatCode>
                <c:ptCount val="21"/>
                <c:pt idx="5">
                  <c:v>21206.628322609078</c:v>
                </c:pt>
                <c:pt idx="6">
                  <c:v>10230.062055331313</c:v>
                </c:pt>
                <c:pt idx="7">
                  <c:v>18498.564459396814</c:v>
                </c:pt>
                <c:pt idx="8">
                  <c:v>11400.901754992477</c:v>
                </c:pt>
                <c:pt idx="9">
                  <c:v>16516.29811793386</c:v>
                </c:pt>
                <c:pt idx="10">
                  <c:v>9022.5888483421277</c:v>
                </c:pt>
                <c:pt idx="11">
                  <c:v>18495.534274070491</c:v>
                </c:pt>
                <c:pt idx="12">
                  <c:v>12029.141885031362</c:v>
                </c:pt>
                <c:pt idx="13">
                  <c:v>17746.039673369989</c:v>
                </c:pt>
                <c:pt idx="14">
                  <c:v>10998.842991694703</c:v>
                </c:pt>
                <c:pt idx="15">
                  <c:v>23380.828112568946</c:v>
                </c:pt>
                <c:pt idx="16">
                  <c:v>13420.194433597402</c:v>
                </c:pt>
                <c:pt idx="17">
                  <c:v>19979.843258567955</c:v>
                </c:pt>
                <c:pt idx="18">
                  <c:v>14175.572219445519</c:v>
                </c:pt>
                <c:pt idx="19">
                  <c:v>24247.566394893507</c:v>
                </c:pt>
                <c:pt idx="20">
                  <c:v>14758.482626059198</c:v>
                </c:pt>
              </c:numCache>
            </c:numRef>
          </c:val>
        </c:ser>
        <c:marker val="1"/>
        <c:axId val="112280320"/>
        <c:axId val="112281856"/>
      </c:lineChart>
      <c:catAx>
        <c:axId val="112280320"/>
        <c:scaling>
          <c:orientation val="minMax"/>
        </c:scaling>
        <c:axPos val="b"/>
        <c:majorGridlines/>
        <c:minorGridlines/>
        <c:tickLblPos val="nextTo"/>
        <c:crossAx val="112281856"/>
        <c:crosses val="autoZero"/>
        <c:auto val="1"/>
        <c:lblAlgn val="ctr"/>
        <c:lblOffset val="100"/>
      </c:catAx>
      <c:valAx>
        <c:axId val="112281856"/>
        <c:scaling>
          <c:orientation val="minMax"/>
        </c:scaling>
        <c:axPos val="l"/>
        <c:majorGridlines/>
        <c:numFmt formatCode="#,##0" sourceLinked="1"/>
        <c:tickLblPos val="nextTo"/>
        <c:crossAx val="112280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23</xdr:row>
      <xdr:rowOff>123825</xdr:rowOff>
    </xdr:from>
    <xdr:to>
      <xdr:col>9</xdr:col>
      <xdr:colOff>457200</xdr:colOff>
      <xdr:row>44</xdr:row>
      <xdr:rowOff>66675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D9" sqref="D9"/>
    </sheetView>
  </sheetViews>
  <sheetFormatPr baseColWidth="10" defaultRowHeight="15"/>
  <cols>
    <col min="4" max="4" width="21.28515625" bestFit="1" customWidth="1"/>
    <col min="5" max="5" width="14.85546875" bestFit="1" customWidth="1"/>
  </cols>
  <sheetData>
    <row r="1" spans="1:12" s="1" customFormat="1">
      <c r="A1" s="1" t="s">
        <v>20</v>
      </c>
      <c r="C1" s="1" t="s">
        <v>15</v>
      </c>
      <c r="D1" s="1" t="s">
        <v>16</v>
      </c>
      <c r="E1" s="1" t="s">
        <v>17</v>
      </c>
      <c r="F1" s="1" t="s">
        <v>18</v>
      </c>
      <c r="G1" s="14" t="s">
        <v>19</v>
      </c>
    </row>
    <row r="2" spans="1:12">
      <c r="A2" s="2" t="s">
        <v>0</v>
      </c>
      <c r="B2" s="2"/>
      <c r="C2" s="6">
        <v>11345</v>
      </c>
      <c r="D2" s="13"/>
      <c r="E2" s="13"/>
      <c r="F2" s="11">
        <f>C2/$D$5</f>
        <v>0.75275773409637559</v>
      </c>
      <c r="G2" s="13"/>
    </row>
    <row r="3" spans="1:12">
      <c r="A3" s="3" t="s">
        <v>1</v>
      </c>
      <c r="B3" s="2"/>
      <c r="C3" s="6">
        <v>18948</v>
      </c>
      <c r="D3" s="13"/>
      <c r="E3" s="13"/>
      <c r="F3" s="12">
        <f t="shared" ref="F3:F5" si="0">C3/$D$5</f>
        <v>1.2572281662105</v>
      </c>
      <c r="G3" s="13"/>
      <c r="J3" s="1" t="s">
        <v>8</v>
      </c>
      <c r="K3">
        <v>0.3</v>
      </c>
      <c r="L3" s="1" t="s">
        <v>11</v>
      </c>
    </row>
    <row r="4" spans="1:12">
      <c r="A4" s="3" t="s">
        <v>2</v>
      </c>
      <c r="B4" s="2"/>
      <c r="C4" s="6">
        <v>10568</v>
      </c>
      <c r="D4" s="13"/>
      <c r="E4" s="13"/>
      <c r="F4" s="12">
        <f t="shared" si="0"/>
        <v>0.70120262088413365</v>
      </c>
      <c r="G4" s="13"/>
      <c r="J4" s="1" t="s">
        <v>9</v>
      </c>
      <c r="K4">
        <v>0.1</v>
      </c>
      <c r="L4" s="1" t="s">
        <v>12</v>
      </c>
    </row>
    <row r="5" spans="1:12">
      <c r="A5" s="4" t="s">
        <v>3</v>
      </c>
      <c r="B5" s="5"/>
      <c r="C5" s="6">
        <v>19424</v>
      </c>
      <c r="D5" s="11">
        <f>AVERAGE(C$2:C$5)</f>
        <v>15071.25</v>
      </c>
      <c r="E5" s="11">
        <v>0</v>
      </c>
      <c r="F5" s="12">
        <f t="shared" si="0"/>
        <v>1.2888114788089906</v>
      </c>
      <c r="G5" s="13"/>
      <c r="J5" s="1" t="s">
        <v>10</v>
      </c>
      <c r="K5">
        <v>0.2</v>
      </c>
      <c r="L5" s="1" t="s">
        <v>13</v>
      </c>
    </row>
    <row r="6" spans="1:12">
      <c r="A6" s="4" t="s">
        <v>4</v>
      </c>
      <c r="B6" s="5"/>
      <c r="C6" s="6">
        <v>15443</v>
      </c>
      <c r="D6" s="13">
        <f>K$3*(C6/F2)+(1-K$3)*(D5+E5)</f>
        <v>16704.444777434994</v>
      </c>
      <c r="E6" s="13">
        <f>K$4*(D6-D5)+(1-K$4)*E5</f>
        <v>163.31947774349939</v>
      </c>
      <c r="F6" s="12">
        <f>K$5*(C6/D6)+(1-K$5)*F2</f>
        <v>0.78710308395050566</v>
      </c>
      <c r="G6" s="13"/>
    </row>
    <row r="7" spans="1:12">
      <c r="A7" s="4" t="s">
        <v>1</v>
      </c>
      <c r="B7" s="5"/>
      <c r="C7" s="6">
        <v>11904</v>
      </c>
      <c r="D7" s="13">
        <f t="shared" ref="D7:D18" si="1">K$3*(C7/F3)+(1-K$3)*(D6+E6)</f>
        <v>14647.969494141094</v>
      </c>
      <c r="E7" s="13">
        <f t="shared" ref="E7:E18" si="2">K$4*(D7-D6)+(1-K$4)*E6</f>
        <v>-58.659998360240508</v>
      </c>
      <c r="F7" s="12">
        <f t="shared" ref="F7:F18" si="3">K$5*(C7/D7)+(1-K$5)*F3</f>
        <v>1.1683170058147747</v>
      </c>
      <c r="G7" s="15">
        <f>(+D6+E6)*F3</f>
        <v>21206.628322609078</v>
      </c>
    </row>
    <row r="8" spans="1:12">
      <c r="A8" s="4" t="s">
        <v>2</v>
      </c>
      <c r="B8" s="5"/>
      <c r="C8" s="6">
        <v>9853</v>
      </c>
      <c r="D8" s="13">
        <f t="shared" si="1"/>
        <v>14427.988626134411</v>
      </c>
      <c r="E8" s="13">
        <f t="shared" si="2"/>
        <v>-74.792085324884809</v>
      </c>
      <c r="F8" s="12">
        <f t="shared" si="3"/>
        <v>0.69754385117518303</v>
      </c>
      <c r="G8" s="15">
        <f t="shared" ref="G8:G19" si="4">(+D7+E7)*F4</f>
        <v>10230.062055331313</v>
      </c>
    </row>
    <row r="9" spans="1:12">
      <c r="A9" s="4" t="s">
        <v>3</v>
      </c>
      <c r="B9" s="5"/>
      <c r="C9" s="6">
        <v>19304</v>
      </c>
      <c r="D9" s="13">
        <f t="shared" si="1"/>
        <v>14540.679866457936</v>
      </c>
      <c r="E9" s="13">
        <f>K$4*(D9-D8)+(1-K$4)*E8</f>
        <v>-56.043752760043766</v>
      </c>
      <c r="F9" s="12">
        <f t="shared" si="3"/>
        <v>1.2965663414921698</v>
      </c>
      <c r="G9" s="15">
        <f t="shared" si="4"/>
        <v>18498.564459396814</v>
      </c>
    </row>
    <row r="10" spans="1:12">
      <c r="A10" s="4" t="s">
        <v>5</v>
      </c>
      <c r="B10" s="5"/>
      <c r="C10" s="6">
        <v>10705</v>
      </c>
      <c r="D10" s="13">
        <f t="shared" si="1"/>
        <v>14219.396997304248</v>
      </c>
      <c r="E10" s="13">
        <f t="shared" si="2"/>
        <v>-82.567664399408272</v>
      </c>
      <c r="F10" s="12">
        <f t="shared" si="3"/>
        <v>0.7802514399801308</v>
      </c>
      <c r="G10" s="15">
        <f t="shared" si="4"/>
        <v>11400.901754992477</v>
      </c>
    </row>
    <row r="11" spans="1:12">
      <c r="A11" s="4" t="s">
        <v>1</v>
      </c>
      <c r="B11" s="5"/>
      <c r="C11" s="6">
        <v>12553</v>
      </c>
      <c r="D11" s="13">
        <f t="shared" si="1"/>
        <v>13119.135137354748</v>
      </c>
      <c r="E11" s="13">
        <f t="shared" si="2"/>
        <v>-184.33708395441744</v>
      </c>
      <c r="F11" s="12">
        <f t="shared" si="3"/>
        <v>1.1260229269215056</v>
      </c>
      <c r="G11" s="15">
        <f t="shared" si="4"/>
        <v>16516.29811793386</v>
      </c>
    </row>
    <row r="12" spans="1:12">
      <c r="A12" s="4" t="s">
        <v>2</v>
      </c>
      <c r="B12" s="5"/>
      <c r="C12" s="6">
        <v>12224</v>
      </c>
      <c r="D12" s="13">
        <f t="shared" si="1"/>
        <v>14311.662524184918</v>
      </c>
      <c r="E12" s="13">
        <f t="shared" si="2"/>
        <v>-46.650636875958696</v>
      </c>
      <c r="F12" s="12">
        <f t="shared" si="3"/>
        <v>0.72886079709077489</v>
      </c>
      <c r="G12" s="15">
        <f t="shared" si="4"/>
        <v>9022.5888483421277</v>
      </c>
    </row>
    <row r="13" spans="1:12">
      <c r="A13" s="4" t="s">
        <v>3</v>
      </c>
      <c r="B13" s="5"/>
      <c r="C13" s="6">
        <v>23205</v>
      </c>
      <c r="D13" s="13">
        <f t="shared" si="1"/>
        <v>15354.689810116108</v>
      </c>
      <c r="E13" s="13">
        <f t="shared" si="2"/>
        <v>62.317155404756171</v>
      </c>
      <c r="F13" s="12">
        <f t="shared" si="3"/>
        <v>1.3395060042130509</v>
      </c>
      <c r="G13" s="15">
        <f t="shared" si="4"/>
        <v>18495.534274070491</v>
      </c>
    </row>
    <row r="14" spans="1:12">
      <c r="A14" s="4" t="s">
        <v>6</v>
      </c>
      <c r="B14" s="5"/>
      <c r="C14" s="6">
        <v>12692.6</v>
      </c>
      <c r="D14" s="13">
        <f t="shared" si="1"/>
        <v>15672.1009317629</v>
      </c>
      <c r="E14" s="13">
        <f t="shared" si="2"/>
        <v>87.826552028959725</v>
      </c>
      <c r="F14" s="12">
        <f t="shared" si="3"/>
        <v>0.78617815883550524</v>
      </c>
      <c r="G14" s="15">
        <f t="shared" si="4"/>
        <v>12029.141885031362</v>
      </c>
    </row>
    <row r="15" spans="1:12">
      <c r="A15" s="4" t="s">
        <v>1</v>
      </c>
      <c r="B15" s="5"/>
      <c r="C15" s="6">
        <v>15162</v>
      </c>
      <c r="D15" s="13">
        <f t="shared" si="1"/>
        <v>15071.476224517422</v>
      </c>
      <c r="E15" s="13">
        <f t="shared" si="2"/>
        <v>18.981426101516043</v>
      </c>
      <c r="F15" s="12">
        <f t="shared" si="3"/>
        <v>1.1020196011103751</v>
      </c>
      <c r="G15" s="15">
        <f t="shared" si="4"/>
        <v>17746.039673369989</v>
      </c>
    </row>
    <row r="16" spans="1:12">
      <c r="A16" s="4" t="s">
        <v>2</v>
      </c>
      <c r="B16" s="5"/>
      <c r="C16" s="6">
        <v>16179</v>
      </c>
      <c r="D16" s="13">
        <f t="shared" si="1"/>
        <v>17222.616642698798</v>
      </c>
      <c r="E16" s="13">
        <f t="shared" si="2"/>
        <v>232.19732530950205</v>
      </c>
      <c r="F16" s="12">
        <f t="shared" si="3"/>
        <v>0.77096949614668675</v>
      </c>
      <c r="G16" s="15">
        <f t="shared" si="4"/>
        <v>10998.842991694703</v>
      </c>
    </row>
    <row r="17" spans="1:7">
      <c r="A17" s="4" t="s">
        <v>3</v>
      </c>
      <c r="B17" s="5"/>
      <c r="C17" s="6">
        <v>20877</v>
      </c>
      <c r="D17" s="13">
        <f t="shared" si="1"/>
        <v>16894.048707226972</v>
      </c>
      <c r="E17" s="13">
        <f t="shared" si="2"/>
        <v>176.12079923136915</v>
      </c>
      <c r="F17" s="12">
        <f t="shared" si="3"/>
        <v>1.3187569261303236</v>
      </c>
      <c r="G17" s="15">
        <f t="shared" si="4"/>
        <v>23380.828112568946</v>
      </c>
    </row>
    <row r="18" spans="1:7">
      <c r="A18" s="4" t="s">
        <v>7</v>
      </c>
      <c r="B18" s="5"/>
      <c r="C18" s="6">
        <v>15526</v>
      </c>
      <c r="D18" s="13">
        <f t="shared" si="1"/>
        <v>17873.729949878085</v>
      </c>
      <c r="E18" s="13">
        <f t="shared" si="2"/>
        <v>256.47684357334356</v>
      </c>
      <c r="F18" s="12">
        <f t="shared" si="3"/>
        <v>0.80267235339495568</v>
      </c>
      <c r="G18" s="15">
        <f t="shared" si="4"/>
        <v>13420.194433597402</v>
      </c>
    </row>
    <row r="19" spans="1:7">
      <c r="A19" s="7" t="s">
        <v>1</v>
      </c>
      <c r="B19" s="5">
        <v>1</v>
      </c>
      <c r="D19" s="13"/>
      <c r="E19" s="13"/>
      <c r="G19" s="13">
        <f t="shared" si="4"/>
        <v>19979.843258567955</v>
      </c>
    </row>
    <row r="20" spans="1:7">
      <c r="A20" s="9" t="s">
        <v>2</v>
      </c>
      <c r="B20" s="10">
        <v>2</v>
      </c>
      <c r="D20" s="13"/>
      <c r="E20" s="13"/>
      <c r="G20" s="13">
        <f>(+$D$18+$E$18*2)*F16</f>
        <v>14175.572219445519</v>
      </c>
    </row>
    <row r="21" spans="1:7">
      <c r="A21" s="8" t="s">
        <v>3</v>
      </c>
      <c r="B21" s="10">
        <v>3</v>
      </c>
      <c r="D21" s="13"/>
      <c r="E21" s="13"/>
      <c r="G21" s="13">
        <f>(+$D$18+$E$18*2)*F17</f>
        <v>24247.566394893507</v>
      </c>
    </row>
    <row r="22" spans="1:7">
      <c r="A22" s="8" t="s">
        <v>14</v>
      </c>
      <c r="B22" s="10">
        <v>4</v>
      </c>
      <c r="D22" s="13"/>
      <c r="E22" s="13"/>
      <c r="G22" s="13">
        <f>(+$D$18+$E$18*2)*F18</f>
        <v>14758.482626059198</v>
      </c>
    </row>
    <row r="23" spans="1:7">
      <c r="D23" s="13"/>
      <c r="E23" s="13"/>
      <c r="G23" s="13"/>
    </row>
    <row r="24" spans="1:7">
      <c r="D24" s="13"/>
      <c r="E24" s="13"/>
    </row>
    <row r="25" spans="1:7">
      <c r="D25" s="13"/>
      <c r="E25" s="13"/>
    </row>
    <row r="26" spans="1:7">
      <c r="D26" s="13"/>
      <c r="E26" s="13"/>
    </row>
    <row r="27" spans="1:7">
      <c r="D27" s="13"/>
      <c r="E27" s="13"/>
    </row>
    <row r="28" spans="1:7">
      <c r="D28" s="1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WINTERS PP DIFFUS</vt:lpstr>
    </vt:vector>
  </TitlesOfParts>
  <Company>Signaux Girod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caroline.poncet</cp:lastModifiedBy>
  <cp:lastPrinted>2017-03-22T07:05:29Z</cp:lastPrinted>
  <dcterms:created xsi:type="dcterms:W3CDTF">2016-12-05T11:12:00Z</dcterms:created>
  <dcterms:modified xsi:type="dcterms:W3CDTF">2017-03-24T07:27:27Z</dcterms:modified>
</cp:coreProperties>
</file>