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CREUX\Dropbox\Collège RIBEMONT\LOGICIEL EXCEL\"/>
    </mc:Choice>
  </mc:AlternateContent>
  <bookViews>
    <workbookView xWindow="0" yWindow="0" windowWidth="20490" windowHeight="7755" activeTab="1"/>
  </bookViews>
  <sheets>
    <sheet name="RENCONTRES" sheetId="1" r:id="rId1"/>
    <sheet name="CLASSEMENT" sheetId="2" r:id="rId2"/>
    <sheet name="Présentation du tournoi" sheetId="3" r:id="rId3"/>
  </sheets>
  <definedNames>
    <definedName name="_xlnm._FilterDatabase" localSheetId="1" hidden="1">CLASSEMENT!$Q$1:$S$5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" l="1"/>
  <c r="M4" i="2"/>
  <c r="M5" i="2"/>
  <c r="M2" i="2"/>
  <c r="M13" i="2"/>
  <c r="K13" i="2"/>
  <c r="M12" i="2" s="1"/>
  <c r="K12" i="2"/>
  <c r="K11" i="2"/>
  <c r="K10" i="2"/>
  <c r="M11" i="2"/>
  <c r="M10" i="2"/>
  <c r="K5" i="2"/>
  <c r="K4" i="2"/>
  <c r="K3" i="2"/>
  <c r="K2" i="2"/>
  <c r="AC64" i="1" l="1"/>
  <c r="E22" i="2" s="1"/>
  <c r="AA64" i="1"/>
  <c r="D22" i="2" s="1"/>
  <c r="J64" i="1"/>
  <c r="E20" i="2" s="1"/>
  <c r="H64" i="1"/>
  <c r="D20" i="2" s="1"/>
  <c r="AJ62" i="1"/>
  <c r="Q62" i="1"/>
  <c r="AJ61" i="1"/>
  <c r="Q61" i="1"/>
  <c r="AC58" i="1"/>
  <c r="E21" i="2" s="1"/>
  <c r="AA58" i="1"/>
  <c r="D21" i="2" s="1"/>
  <c r="J58" i="1"/>
  <c r="E19" i="2" s="1"/>
  <c r="H58" i="1"/>
  <c r="D19" i="2" s="1"/>
  <c r="AJ56" i="1"/>
  <c r="Q56" i="1"/>
  <c r="AJ55" i="1"/>
  <c r="Q55" i="1"/>
  <c r="AC100" i="1" l="1"/>
  <c r="M42" i="2" s="1"/>
  <c r="AA100" i="1"/>
  <c r="L42" i="2" s="1"/>
  <c r="J100" i="1"/>
  <c r="M38" i="2" s="1"/>
  <c r="H100" i="1"/>
  <c r="L38" i="2" s="1"/>
  <c r="AJ98" i="1"/>
  <c r="Q98" i="1"/>
  <c r="AJ97" i="1"/>
  <c r="Q97" i="1"/>
  <c r="AC94" i="1"/>
  <c r="M32" i="2" s="1"/>
  <c r="AA94" i="1"/>
  <c r="L32" i="2" s="1"/>
  <c r="J94" i="1"/>
  <c r="M28" i="2" s="1"/>
  <c r="H94" i="1"/>
  <c r="L28" i="2" s="1"/>
  <c r="AJ92" i="1"/>
  <c r="Q92" i="1"/>
  <c r="AJ91" i="1"/>
  <c r="Q91" i="1"/>
  <c r="AC86" i="1"/>
  <c r="E39" i="2" s="1"/>
  <c r="AA86" i="1"/>
  <c r="D39" i="2" s="1"/>
  <c r="AJ84" i="1"/>
  <c r="AJ83" i="1"/>
  <c r="AC80" i="1"/>
  <c r="E29" i="2" s="1"/>
  <c r="AA80" i="1"/>
  <c r="D29" i="2" s="1"/>
  <c r="AJ78" i="1"/>
  <c r="AJ77" i="1"/>
  <c r="H13" i="2" l="1"/>
  <c r="H12" i="2"/>
  <c r="H11" i="2"/>
  <c r="H10" i="2"/>
  <c r="T47" i="1"/>
  <c r="AE49" i="1" s="1"/>
  <c r="T46" i="1"/>
  <c r="A15" i="2" s="1"/>
  <c r="T41" i="1"/>
  <c r="C14" i="2" s="1"/>
  <c r="T40" i="1"/>
  <c r="W43" i="1" s="1"/>
  <c r="T35" i="1"/>
  <c r="C13" i="2" s="1"/>
  <c r="T34" i="1"/>
  <c r="W37" i="1" s="1"/>
  <c r="T29" i="1"/>
  <c r="AE31" i="1" s="1"/>
  <c r="T28" i="1"/>
  <c r="A12" i="2" s="1"/>
  <c r="T23" i="1"/>
  <c r="AE25" i="1" s="1"/>
  <c r="T22" i="1"/>
  <c r="A11" i="2" s="1"/>
  <c r="T17" i="1"/>
  <c r="AE19" i="1" s="1"/>
  <c r="T16" i="1"/>
  <c r="A10" i="2" s="1"/>
  <c r="AC49" i="1"/>
  <c r="E15" i="2" s="1"/>
  <c r="AA49" i="1"/>
  <c r="D15" i="2" s="1"/>
  <c r="AJ47" i="1"/>
  <c r="AJ46" i="1"/>
  <c r="W49" i="1"/>
  <c r="AC43" i="1"/>
  <c r="E14" i="2" s="1"/>
  <c r="AA43" i="1"/>
  <c r="D14" i="2" s="1"/>
  <c r="AJ41" i="1"/>
  <c r="AJ40" i="1"/>
  <c r="AC37" i="1"/>
  <c r="E13" i="2" s="1"/>
  <c r="AA37" i="1"/>
  <c r="D13" i="2" s="1"/>
  <c r="AJ35" i="1"/>
  <c r="AJ34" i="1"/>
  <c r="AC31" i="1"/>
  <c r="E12" i="2" s="1"/>
  <c r="AA31" i="1"/>
  <c r="D12" i="2" s="1"/>
  <c r="AJ29" i="1"/>
  <c r="AJ28" i="1"/>
  <c r="AC25" i="1"/>
  <c r="E11" i="2" s="1"/>
  <c r="AA25" i="1"/>
  <c r="D11" i="2" s="1"/>
  <c r="AJ23" i="1"/>
  <c r="AJ22" i="1"/>
  <c r="W25" i="1"/>
  <c r="AC19" i="1"/>
  <c r="E10" i="2" s="1"/>
  <c r="AA19" i="1"/>
  <c r="D10" i="2" s="1"/>
  <c r="AJ17" i="1"/>
  <c r="AJ16" i="1"/>
  <c r="W19" i="1"/>
  <c r="W31" i="1" l="1"/>
  <c r="C11" i="2"/>
  <c r="AE37" i="1"/>
  <c r="AE43" i="1"/>
  <c r="C15" i="2"/>
  <c r="C12" i="2"/>
  <c r="C10" i="2"/>
  <c r="A13" i="2"/>
  <c r="A14" i="2"/>
  <c r="J13" i="2"/>
  <c r="J12" i="2"/>
  <c r="I10" i="2"/>
  <c r="J11" i="2"/>
  <c r="I12" i="2"/>
  <c r="J10" i="2"/>
  <c r="I11" i="2"/>
  <c r="I13" i="2"/>
  <c r="J86" i="1"/>
  <c r="E38" i="2" s="1"/>
  <c r="H86" i="1"/>
  <c r="D38" i="2" s="1"/>
  <c r="Q84" i="1"/>
  <c r="Q83" i="1"/>
  <c r="J80" i="1"/>
  <c r="E28" i="2" s="1"/>
  <c r="H80" i="1"/>
  <c r="D28" i="2" s="1"/>
  <c r="Q78" i="1"/>
  <c r="Q77" i="1"/>
  <c r="L13" i="2" l="1"/>
  <c r="L11" i="2"/>
  <c r="L12" i="2"/>
  <c r="L10" i="2"/>
  <c r="H5" i="2"/>
  <c r="H4" i="2"/>
  <c r="H3" i="2"/>
  <c r="H2" i="2"/>
  <c r="A40" i="1"/>
  <c r="A6" i="2" s="1"/>
  <c r="A28" i="1"/>
  <c r="D31" i="1" s="1"/>
  <c r="A16" i="1"/>
  <c r="A2" i="2" s="1"/>
  <c r="J49" i="1"/>
  <c r="E7" i="2" s="1"/>
  <c r="H49" i="1"/>
  <c r="D7" i="2" s="1"/>
  <c r="Q47" i="1"/>
  <c r="A47" i="1"/>
  <c r="L49" i="1" s="1"/>
  <c r="Q46" i="1"/>
  <c r="A46" i="1"/>
  <c r="D49" i="1" s="1"/>
  <c r="J43" i="1"/>
  <c r="E6" i="2" s="1"/>
  <c r="H43" i="1"/>
  <c r="D6" i="2" s="1"/>
  <c r="Q41" i="1"/>
  <c r="A41" i="1"/>
  <c r="L43" i="1" s="1"/>
  <c r="Q40" i="1"/>
  <c r="J37" i="1"/>
  <c r="E5" i="2" s="1"/>
  <c r="H37" i="1"/>
  <c r="D5" i="2" s="1"/>
  <c r="Q35" i="1"/>
  <c r="A35" i="1"/>
  <c r="L37" i="1" s="1"/>
  <c r="Q34" i="1"/>
  <c r="A34" i="1"/>
  <c r="D37" i="1" s="1"/>
  <c r="J31" i="1"/>
  <c r="E4" i="2" s="1"/>
  <c r="H31" i="1"/>
  <c r="D4" i="2" s="1"/>
  <c r="Q29" i="1"/>
  <c r="A29" i="1"/>
  <c r="L31" i="1" s="1"/>
  <c r="Q28" i="1"/>
  <c r="J25" i="1"/>
  <c r="E3" i="2" s="1"/>
  <c r="H25" i="1"/>
  <c r="D3" i="2" s="1"/>
  <c r="Q23" i="1"/>
  <c r="A23" i="1"/>
  <c r="L25" i="1" s="1"/>
  <c r="Q22" i="1"/>
  <c r="A22" i="1"/>
  <c r="D25" i="1" s="1"/>
  <c r="J19" i="1"/>
  <c r="E2" i="2" s="1"/>
  <c r="H19" i="1"/>
  <c r="D2" i="2" s="1"/>
  <c r="Q17" i="1"/>
  <c r="A17" i="1"/>
  <c r="L19" i="1" s="1"/>
  <c r="Q16" i="1"/>
  <c r="D43" i="1" l="1"/>
  <c r="A3" i="2"/>
  <c r="C4" i="2"/>
  <c r="C5" i="2"/>
  <c r="A7" i="2"/>
  <c r="J2" i="2"/>
  <c r="C2" i="2"/>
  <c r="C3" i="2"/>
  <c r="A5" i="2"/>
  <c r="C6" i="2"/>
  <c r="C7" i="2"/>
  <c r="I4" i="2"/>
  <c r="I5" i="2"/>
  <c r="D19" i="1"/>
  <c r="A4" i="2"/>
  <c r="J4" i="2"/>
  <c r="I3" i="2"/>
  <c r="J5" i="2"/>
  <c r="J3" i="2"/>
  <c r="I2" i="2"/>
  <c r="L2" i="2" l="1"/>
  <c r="C19" i="2"/>
  <c r="C20" i="2"/>
  <c r="C21" i="2"/>
  <c r="C22" i="2"/>
  <c r="L4" i="2"/>
  <c r="L5" i="2"/>
  <c r="L3" i="2"/>
  <c r="T56" i="1" l="1"/>
  <c r="AE58" i="1" s="1"/>
  <c r="A29" i="2"/>
  <c r="J28" i="2" s="1"/>
  <c r="A62" i="1"/>
  <c r="L64" i="1" s="1"/>
  <c r="C38" i="2"/>
  <c r="A84" i="1" s="1"/>
  <c r="A56" i="1"/>
  <c r="L58" i="1" s="1"/>
  <c r="A38" i="2"/>
  <c r="T62" i="1"/>
  <c r="AE64" i="1" s="1"/>
  <c r="C29" i="2"/>
  <c r="T78" i="1" s="1"/>
  <c r="AE80" i="1" s="1"/>
  <c r="A19" i="2"/>
  <c r="A55" i="1" l="1"/>
  <c r="D58" i="1" s="1"/>
  <c r="A28" i="2"/>
  <c r="H28" i="2" s="1"/>
  <c r="A91" i="1" s="1"/>
  <c r="D94" i="1" s="1"/>
  <c r="A22" i="2"/>
  <c r="A21" i="2"/>
  <c r="A20" i="2"/>
  <c r="A92" i="1"/>
  <c r="L94" i="1" s="1"/>
  <c r="Q31" i="2"/>
  <c r="J42" i="2"/>
  <c r="Q30" i="2" l="1"/>
  <c r="A61" i="1"/>
  <c r="D64" i="1" s="1"/>
  <c r="C28" i="2"/>
  <c r="A78" i="1" s="1"/>
  <c r="T61" i="1"/>
  <c r="W64" i="1" s="1"/>
  <c r="C39" i="2"/>
  <c r="T84" i="1" s="1"/>
  <c r="AE86" i="1" s="1"/>
  <c r="T55" i="1"/>
  <c r="W58" i="1" s="1"/>
  <c r="A39" i="2"/>
  <c r="H42" i="2" s="1"/>
  <c r="T97" i="1" s="1"/>
  <c r="W100" i="1" s="1"/>
  <c r="T98" i="1"/>
  <c r="AE100" i="1" s="1"/>
  <c r="Q37" i="2"/>
  <c r="A83" i="1"/>
  <c r="D86" i="1" s="1"/>
  <c r="H38" i="2"/>
  <c r="A97" i="1" s="1"/>
  <c r="D100" i="1" s="1"/>
  <c r="T77" i="1"/>
  <c r="W80" i="1" s="1"/>
  <c r="H32" i="2"/>
  <c r="T91" i="1" s="1"/>
  <c r="W94" i="1" s="1"/>
  <c r="L86" i="1"/>
  <c r="J38" i="2" l="1"/>
  <c r="Q35" i="2" s="1"/>
  <c r="T83" i="1"/>
  <c r="W86" i="1" s="1"/>
  <c r="Q36" i="2"/>
  <c r="Q34" i="2"/>
  <c r="L80" i="1"/>
  <c r="J32" i="2"/>
  <c r="Q33" i="2" s="1"/>
  <c r="A77" i="1"/>
  <c r="D80" i="1" s="1"/>
  <c r="A98" i="1" l="1"/>
  <c r="L100" i="1" s="1"/>
  <c r="Q32" i="2"/>
  <c r="T92" i="1"/>
  <c r="AE94" i="1" s="1"/>
</calcChain>
</file>

<file path=xl/sharedStrings.xml><?xml version="1.0" encoding="utf-8"?>
<sst xmlns="http://schemas.openxmlformats.org/spreadsheetml/2006/main" count="696" uniqueCount="106">
  <si>
    <t>RENCONTRE 1</t>
  </si>
  <si>
    <t>BAD</t>
  </si>
  <si>
    <t>TEN</t>
  </si>
  <si>
    <t>PT DEC</t>
  </si>
  <si>
    <t>SCORE</t>
  </si>
  <si>
    <t>MATCHS</t>
  </si>
  <si>
    <t>SF</t>
  </si>
  <si>
    <t>SG</t>
  </si>
  <si>
    <t>DF</t>
  </si>
  <si>
    <t>DG</t>
  </si>
  <si>
    <t>DM</t>
  </si>
  <si>
    <t>PROL</t>
  </si>
  <si>
    <t xml:space="preserve">RENCONTRE 1 </t>
  </si>
  <si>
    <t>RENCONTRE 2</t>
  </si>
  <si>
    <t>RENCONTRE 3</t>
  </si>
  <si>
    <t>CONTRE</t>
  </si>
  <si>
    <t xml:space="preserve">SCORE </t>
  </si>
  <si>
    <t>PTs +</t>
  </si>
  <si>
    <t>Goal Average</t>
  </si>
  <si>
    <t>Place</t>
  </si>
  <si>
    <t>Equipes</t>
  </si>
  <si>
    <t>PLACE 3-4</t>
  </si>
  <si>
    <t>BADTEN  CHAMPIONNAT D'ACADEMIE</t>
  </si>
  <si>
    <t xml:space="preserve">PTs- </t>
  </si>
  <si>
    <t xml:space="preserve">EQUIPES </t>
  </si>
  <si>
    <t>ADVERSAIRES</t>
  </si>
  <si>
    <t>Poule A</t>
  </si>
  <si>
    <t>Poule B</t>
  </si>
  <si>
    <t>POULE A</t>
  </si>
  <si>
    <t>POULE B</t>
  </si>
  <si>
    <t>DEMI FINALE</t>
  </si>
  <si>
    <t>DF BASSE</t>
  </si>
  <si>
    <t xml:space="preserve"> FINALE</t>
  </si>
  <si>
    <t>PLACE 5-6</t>
  </si>
  <si>
    <t>PLACE 7-8</t>
  </si>
  <si>
    <t>PHASE  DEMI FINALE HAUTE (1-2-3-4)</t>
  </si>
  <si>
    <t>PHASE  DEMI FINALE BASSE (5-6-7-8)</t>
  </si>
  <si>
    <t>PHASE  FINALE (1-2)</t>
  </si>
  <si>
    <t>PHASE  FINALE (3-4)</t>
  </si>
  <si>
    <t>PHASE  CLASSEMENT  (5-6)</t>
  </si>
  <si>
    <t>PHASE  CLASSEMENT (7-8)</t>
  </si>
  <si>
    <t>G1-G2</t>
  </si>
  <si>
    <t>P1-P2</t>
  </si>
  <si>
    <t>G3-G4</t>
  </si>
  <si>
    <t>P3-P4</t>
  </si>
  <si>
    <t>DEMI FINALE HAUTE ET BASSE</t>
  </si>
  <si>
    <t xml:space="preserve"> FINALE HAUTE ET BASSE</t>
  </si>
  <si>
    <t>CLASSEMENT 5-6-7-8</t>
  </si>
  <si>
    <t>2 poules de 4 équipes</t>
  </si>
  <si>
    <t>a l'issue des rencontres de classement, 2 qualifiés par poule.</t>
  </si>
  <si>
    <t>poule A</t>
  </si>
  <si>
    <t>poule B</t>
  </si>
  <si>
    <t>2 c 3</t>
  </si>
  <si>
    <t>1 c 2</t>
  </si>
  <si>
    <t>3 c 4</t>
  </si>
  <si>
    <t>1 c 3</t>
  </si>
  <si>
    <t>2 c 4</t>
  </si>
  <si>
    <t>1 c 4</t>
  </si>
  <si>
    <t>5 c 6</t>
  </si>
  <si>
    <t>7 c 8</t>
  </si>
  <si>
    <t>5 c 7</t>
  </si>
  <si>
    <t>6 c 8</t>
  </si>
  <si>
    <t>6 c 7</t>
  </si>
  <si>
    <t>5 c 8</t>
  </si>
  <si>
    <t>Rencontre 1</t>
  </si>
  <si>
    <t>Rencontre 2</t>
  </si>
  <si>
    <t>Rencontre 3</t>
  </si>
  <si>
    <t>RIB 1</t>
  </si>
  <si>
    <t>VERBERIE 1</t>
  </si>
  <si>
    <t>BETZ 2</t>
  </si>
  <si>
    <t>RIB 3</t>
  </si>
  <si>
    <t>BETZ 1</t>
  </si>
  <si>
    <t>RIB 2</t>
  </si>
  <si>
    <t>ST GOBAIN</t>
  </si>
  <si>
    <t>VERBERIE 2</t>
  </si>
  <si>
    <t>1/4 FINALE</t>
  </si>
  <si>
    <t xml:space="preserve">1/4 FINALE </t>
  </si>
  <si>
    <t xml:space="preserve">PHASE  1/4 FINALE </t>
  </si>
  <si>
    <t>1 PA - 4 PB</t>
  </si>
  <si>
    <t>2 PA - 3 PB</t>
  </si>
  <si>
    <t>3 PA - 2 PB</t>
  </si>
  <si>
    <t>4 PA - 1 PB</t>
  </si>
  <si>
    <t>J</t>
  </si>
  <si>
    <t>K</t>
  </si>
  <si>
    <t>L</t>
  </si>
  <si>
    <t>M</t>
  </si>
  <si>
    <t>GJ -GK</t>
  </si>
  <si>
    <t>GL-GM</t>
  </si>
  <si>
    <t>PJ - PK</t>
  </si>
  <si>
    <t>PL - PM</t>
  </si>
  <si>
    <t>1 P.A - 4 P.B</t>
  </si>
  <si>
    <t>2 P.A - 3 P.B</t>
  </si>
  <si>
    <t>3 P.A - 2 P.B</t>
  </si>
  <si>
    <t>4 P.A - 1 P.B</t>
  </si>
  <si>
    <t>GJ - GK</t>
  </si>
  <si>
    <t>GL - GM</t>
  </si>
  <si>
    <t>P</t>
  </si>
  <si>
    <t>Q</t>
  </si>
  <si>
    <t>GP - GQ</t>
  </si>
  <si>
    <t>PP - PQ</t>
  </si>
  <si>
    <t>PLACE 1-2</t>
  </si>
  <si>
    <t>R</t>
  </si>
  <si>
    <t>S</t>
  </si>
  <si>
    <t>GR - GS</t>
  </si>
  <si>
    <t>PR - PS</t>
  </si>
  <si>
    <t>Victoire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</si>
</sst>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5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sz val="20"/>
      <name val="Arial"/>
      <family val="2"/>
    </font>
    <font>
      <b/>
      <sz val="12"/>
      <color rgb="FFFF0000"/>
      <name val="Arial"/>
      <family val="2"/>
    </font>
    <font>
      <b/>
      <sz val="24"/>
      <name val="Arial"/>
      <family val="2"/>
    </font>
    <font>
      <b/>
      <sz val="36"/>
      <color theme="0"/>
      <name val="Arial"/>
      <family val="2"/>
    </font>
    <font>
      <b/>
      <sz val="48"/>
      <color rgb="FFFF0000"/>
      <name val="Arial"/>
      <family val="2"/>
    </font>
    <font>
      <b/>
      <sz val="20"/>
      <color rgb="FFFF0000"/>
      <name val="Arial"/>
      <family val="2"/>
    </font>
    <font>
      <b/>
      <sz val="36"/>
      <color rgb="FFFF0000"/>
      <name val="Arial"/>
      <family val="2"/>
    </font>
    <font>
      <b/>
      <sz val="72"/>
      <color rgb="FFFF0000"/>
      <name val="Arial"/>
      <family val="2"/>
    </font>
    <font>
      <b/>
      <sz val="10"/>
      <name val="Arial"/>
      <family val="2"/>
    </font>
    <font>
      <sz val="20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26"/>
      <color theme="1"/>
      <name val="Calibri"/>
      <family val="2"/>
      <scheme val="minor"/>
    </font>
    <font>
      <sz val="26"/>
      <color theme="1"/>
      <name val="AR CENA"/>
    </font>
    <font>
      <sz val="20"/>
      <color theme="1"/>
      <name val="AR CENA"/>
    </font>
    <font>
      <sz val="11"/>
      <color theme="1"/>
      <name val="AR CENA"/>
    </font>
    <font>
      <sz val="20"/>
      <color rgb="FFFF0000"/>
      <name val="AR CENA"/>
    </font>
    <font>
      <sz val="24"/>
      <color rgb="FFFF0000"/>
      <name val="AR CARTER"/>
    </font>
    <font>
      <sz val="18"/>
      <color theme="1"/>
      <name val="Calibri"/>
      <family val="2"/>
      <scheme val="minor"/>
    </font>
    <font>
      <sz val="16"/>
      <color theme="1"/>
      <name val="AR CENA"/>
    </font>
    <font>
      <sz val="18"/>
      <color rgb="FFFF0000"/>
      <name val="AR CENA"/>
    </font>
    <font>
      <sz val="18"/>
      <color theme="1"/>
      <name val="AR CENA"/>
    </font>
    <font>
      <sz val="18"/>
      <color rgb="FF00B050"/>
      <name val="Aharoni"/>
      <charset val="177"/>
    </font>
    <font>
      <sz val="18"/>
      <color theme="1"/>
      <name val="Arial Black"/>
      <family val="2"/>
    </font>
    <font>
      <sz val="22"/>
      <color theme="1"/>
      <name val="Ar CENA"/>
    </font>
    <font>
      <sz val="22"/>
      <name val="Ar CENA"/>
    </font>
    <font>
      <sz val="2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rgb="FFFF0000"/>
      <name val="Lucida Sans Unicode"/>
      <family val="2"/>
    </font>
    <font>
      <sz val="20"/>
      <color rgb="FF0070C0"/>
      <name val="Lucida Sans Unicode"/>
      <family val="2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AR CHRISTY"/>
    </font>
    <font>
      <sz val="20"/>
      <color theme="1"/>
      <name val="Arial Black"/>
      <family val="2"/>
    </font>
    <font>
      <sz val="20"/>
      <color rgb="FFFF0000"/>
      <name val="Arial"/>
      <family val="2"/>
    </font>
    <font>
      <sz val="20"/>
      <color rgb="FFFF0000"/>
      <name val="Calibri"/>
      <family val="2"/>
      <scheme val="minor"/>
    </font>
    <font>
      <sz val="18"/>
      <color rgb="FF7030A0"/>
      <name val="Aharoni"/>
      <charset val="177"/>
    </font>
    <font>
      <sz val="72"/>
      <color rgb="FFFFFF00"/>
      <name val="Century Gothic"/>
      <family val="2"/>
    </font>
    <font>
      <sz val="18"/>
      <name val="AR CENA"/>
    </font>
    <font>
      <sz val="12"/>
      <color theme="1"/>
      <name val="Calibri"/>
      <family val="2"/>
      <scheme val="minor"/>
    </font>
    <font>
      <sz val="12"/>
      <color theme="1"/>
      <name val="AR CHRISTY"/>
    </font>
    <font>
      <sz val="12"/>
      <color theme="1"/>
      <name val="Arial Black"/>
      <family val="2"/>
    </font>
    <font>
      <sz val="14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7030A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/>
      <top style="thin">
        <color rgb="FFFF0000"/>
      </top>
      <bottom style="thin">
        <color indexed="64"/>
      </bottom>
      <diagonal/>
    </border>
    <border>
      <left/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rgb="FFFF0000"/>
      </top>
      <bottom/>
      <diagonal/>
    </border>
    <border>
      <left/>
      <right style="thin">
        <color indexed="64"/>
      </right>
      <top style="thin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92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5" fillId="4" borderId="7" xfId="0" applyFont="1" applyFill="1" applyBorder="1" applyAlignment="1" applyProtection="1">
      <alignment horizontal="center"/>
      <protection locked="0"/>
    </xf>
    <xf numFmtId="0" fontId="5" fillId="5" borderId="7" xfId="0" applyFont="1" applyFill="1" applyBorder="1" applyAlignment="1" applyProtection="1">
      <alignment horizontal="center"/>
      <protection locked="0"/>
    </xf>
    <xf numFmtId="0" fontId="6" fillId="3" borderId="6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0" fontId="0" fillId="6" borderId="0" xfId="0" applyFill="1"/>
    <xf numFmtId="0" fontId="10" fillId="6" borderId="0" xfId="0" applyFont="1" applyFill="1"/>
    <xf numFmtId="0" fontId="1" fillId="7" borderId="4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11" fillId="6" borderId="0" xfId="0" applyFont="1" applyFill="1"/>
    <xf numFmtId="0" fontId="1" fillId="10" borderId="4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 vertical="center"/>
    </xf>
    <xf numFmtId="0" fontId="7" fillId="10" borderId="6" xfId="0" applyFont="1" applyFill="1" applyBorder="1" applyAlignment="1">
      <alignment horizontal="center"/>
    </xf>
    <xf numFmtId="0" fontId="2" fillId="11" borderId="6" xfId="0" applyFont="1" applyFill="1" applyBorder="1" applyAlignment="1">
      <alignment horizontal="center"/>
    </xf>
    <xf numFmtId="0" fontId="12" fillId="6" borderId="0" xfId="0" applyFont="1" applyFill="1" applyAlignment="1">
      <alignment horizontal="center"/>
    </xf>
    <xf numFmtId="0" fontId="13" fillId="6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1" fillId="12" borderId="4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/>
    </xf>
    <xf numFmtId="0" fontId="3" fillId="12" borderId="6" xfId="0" applyFont="1" applyFill="1" applyBorder="1" applyAlignment="1">
      <alignment horizontal="center"/>
    </xf>
    <xf numFmtId="0" fontId="6" fillId="13" borderId="6" xfId="0" applyFont="1" applyFill="1" applyBorder="1" applyAlignment="1">
      <alignment horizontal="center" vertical="center"/>
    </xf>
    <xf numFmtId="0" fontId="7" fillId="12" borderId="6" xfId="0" applyFont="1" applyFill="1" applyBorder="1" applyAlignment="1">
      <alignment horizontal="center"/>
    </xf>
    <xf numFmtId="0" fontId="7" fillId="13" borderId="6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5" fillId="12" borderId="6" xfId="0" applyFont="1" applyFill="1" applyBorder="1" applyAlignment="1">
      <alignment horizontal="center"/>
    </xf>
    <xf numFmtId="0" fontId="15" fillId="16" borderId="6" xfId="0" applyFont="1" applyFill="1" applyBorder="1" applyAlignment="1">
      <alignment horizontal="center"/>
    </xf>
    <xf numFmtId="0" fontId="15" fillId="15" borderId="6" xfId="0" applyFont="1" applyFill="1" applyBorder="1" applyAlignment="1">
      <alignment horizontal="center"/>
    </xf>
    <xf numFmtId="0" fontId="16" fillId="14" borderId="6" xfId="0" applyFont="1" applyFill="1" applyBorder="1" applyAlignment="1">
      <alignment horizontal="center"/>
    </xf>
    <xf numFmtId="0" fontId="16" fillId="15" borderId="6" xfId="0" applyFont="1" applyFill="1" applyBorder="1" applyAlignment="1">
      <alignment horizontal="center"/>
    </xf>
    <xf numFmtId="0" fontId="16" fillId="11" borderId="6" xfId="0" applyFont="1" applyFill="1" applyBorder="1" applyAlignment="1">
      <alignment horizontal="center"/>
    </xf>
    <xf numFmtId="0" fontId="16" fillId="17" borderId="6" xfId="0" applyFont="1" applyFill="1" applyBorder="1" applyAlignment="1">
      <alignment horizontal="center"/>
    </xf>
    <xf numFmtId="0" fontId="16" fillId="0" borderId="6" xfId="0" applyFont="1" applyBorder="1" applyAlignment="1">
      <alignment horizontal="center"/>
    </xf>
    <xf numFmtId="0" fontId="18" fillId="18" borderId="6" xfId="0" applyFont="1" applyFill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" fillId="20" borderId="0" xfId="0" applyFont="1" applyFill="1" applyBorder="1" applyAlignment="1">
      <alignment horizontal="center" vertical="center"/>
    </xf>
    <xf numFmtId="0" fontId="3" fillId="20" borderId="0" xfId="0" applyFont="1" applyFill="1" applyBorder="1" applyAlignment="1">
      <alignment horizontal="center"/>
    </xf>
    <xf numFmtId="0" fontId="5" fillId="20" borderId="0" xfId="0" applyFont="1" applyFill="1" applyBorder="1" applyAlignment="1" applyProtection="1">
      <alignment horizontal="center"/>
      <protection locked="0"/>
    </xf>
    <xf numFmtId="0" fontId="6" fillId="20" borderId="0" xfId="0" applyFont="1" applyFill="1" applyBorder="1" applyAlignment="1">
      <alignment horizontal="center" vertical="center"/>
    </xf>
    <xf numFmtId="0" fontId="2" fillId="20" borderId="0" xfId="0" applyFont="1" applyFill="1" applyBorder="1" applyAlignment="1">
      <alignment horizontal="center"/>
    </xf>
    <xf numFmtId="0" fontId="7" fillId="20" borderId="0" xfId="0" applyFont="1" applyFill="1" applyBorder="1" applyAlignment="1">
      <alignment horizontal="center"/>
    </xf>
    <xf numFmtId="0" fontId="11" fillId="20" borderId="0" xfId="0" applyFont="1" applyFill="1" applyBorder="1"/>
    <xf numFmtId="0" fontId="0" fillId="20" borderId="0" xfId="0" applyFill="1"/>
    <xf numFmtId="0" fontId="14" fillId="19" borderId="6" xfId="0" applyFont="1" applyFill="1" applyBorder="1" applyAlignment="1">
      <alignment horizontal="center"/>
    </xf>
    <xf numFmtId="0" fontId="0" fillId="20" borderId="0" xfId="0" applyFill="1" applyAlignment="1">
      <alignment horizontal="center"/>
    </xf>
    <xf numFmtId="0" fontId="0" fillId="20" borderId="0" xfId="0" applyFill="1" applyAlignment="1">
      <alignment horizontal="center" vertical="center"/>
    </xf>
    <xf numFmtId="0" fontId="17" fillId="20" borderId="0" xfId="0" applyFont="1" applyFill="1"/>
    <xf numFmtId="0" fontId="15" fillId="15" borderId="15" xfId="0" applyFont="1" applyFill="1" applyBorder="1" applyAlignment="1">
      <alignment horizontal="center"/>
    </xf>
    <xf numFmtId="0" fontId="14" fillId="2" borderId="16" xfId="0" applyFont="1" applyFill="1" applyBorder="1" applyAlignment="1">
      <alignment horizontal="center"/>
    </xf>
    <xf numFmtId="0" fontId="14" fillId="20" borderId="0" xfId="0" applyFont="1" applyFill="1" applyBorder="1" applyAlignment="1">
      <alignment horizontal="center"/>
    </xf>
    <xf numFmtId="0" fontId="21" fillId="12" borderId="6" xfId="0" applyFont="1" applyFill="1" applyBorder="1" applyAlignment="1">
      <alignment horizontal="center"/>
    </xf>
    <xf numFmtId="0" fontId="21" fillId="16" borderId="6" xfId="0" applyFont="1" applyFill="1" applyBorder="1" applyAlignment="1">
      <alignment horizontal="center"/>
    </xf>
    <xf numFmtId="0" fontId="21" fillId="15" borderId="6" xfId="0" applyFont="1" applyFill="1" applyBorder="1" applyAlignment="1">
      <alignment horizontal="center"/>
    </xf>
    <xf numFmtId="0" fontId="21" fillId="15" borderId="15" xfId="0" applyFont="1" applyFill="1" applyBorder="1" applyAlignment="1">
      <alignment horizontal="center"/>
    </xf>
    <xf numFmtId="0" fontId="23" fillId="14" borderId="6" xfId="0" applyFont="1" applyFill="1" applyBorder="1" applyAlignment="1">
      <alignment horizontal="center"/>
    </xf>
    <xf numFmtId="0" fontId="24" fillId="20" borderId="0" xfId="0" applyFont="1" applyFill="1" applyAlignment="1">
      <alignment horizontal="center"/>
    </xf>
    <xf numFmtId="0" fontId="26" fillId="20" borderId="0" xfId="0" applyFont="1" applyFill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0" fillId="21" borderId="0" xfId="0" applyFill="1"/>
    <xf numFmtId="0" fontId="26" fillId="0" borderId="0" xfId="0" applyFont="1" applyBorder="1" applyAlignment="1">
      <alignment vertical="center"/>
    </xf>
    <xf numFmtId="0" fontId="15" fillId="20" borderId="0" xfId="0" applyFont="1" applyFill="1"/>
    <xf numFmtId="0" fontId="21" fillId="0" borderId="6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0" borderId="0" xfId="0" applyFill="1" applyBorder="1"/>
    <xf numFmtId="0" fontId="0" fillId="14" borderId="0" xfId="0" applyFill="1" applyBorder="1"/>
    <xf numFmtId="0" fontId="11" fillId="20" borderId="0" xfId="0" applyFont="1" applyFill="1"/>
    <xf numFmtId="0" fontId="2" fillId="8" borderId="15" xfId="0" applyFont="1" applyFill="1" applyBorder="1" applyAlignment="1">
      <alignment horizontal="center"/>
    </xf>
    <xf numFmtId="0" fontId="3" fillId="7" borderId="16" xfId="0" applyFont="1" applyFill="1" applyBorder="1" applyAlignment="1">
      <alignment horizontal="center"/>
    </xf>
    <xf numFmtId="0" fontId="0" fillId="21" borderId="0" xfId="0" applyFill="1" applyBorder="1"/>
    <xf numFmtId="0" fontId="6" fillId="21" borderId="0" xfId="0" applyFont="1" applyFill="1" applyBorder="1" applyAlignment="1">
      <alignment horizontal="center"/>
    </xf>
    <xf numFmtId="0" fontId="8" fillId="21" borderId="0" xfId="0" applyFont="1" applyFill="1" applyBorder="1" applyAlignment="1">
      <alignment horizontal="center"/>
    </xf>
    <xf numFmtId="0" fontId="6" fillId="21" borderId="0" xfId="0" applyFont="1" applyFill="1" applyBorder="1" applyAlignment="1">
      <alignment horizontal="center" vertical="center"/>
    </xf>
    <xf numFmtId="0" fontId="2" fillId="21" borderId="0" xfId="0" applyFont="1" applyFill="1" applyBorder="1" applyAlignment="1">
      <alignment horizontal="center"/>
    </xf>
    <xf numFmtId="0" fontId="11" fillId="21" borderId="0" xfId="0" applyFont="1" applyFill="1" applyBorder="1"/>
    <xf numFmtId="0" fontId="36" fillId="21" borderId="0" xfId="0" applyFont="1" applyFill="1" applyBorder="1" applyAlignment="1">
      <alignment horizontal="center"/>
    </xf>
    <xf numFmtId="0" fontId="37" fillId="21" borderId="0" xfId="0" applyFont="1" applyFill="1" applyBorder="1"/>
    <xf numFmtId="0" fontId="32" fillId="21" borderId="0" xfId="0" applyFont="1" applyFill="1" applyBorder="1"/>
    <xf numFmtId="0" fontId="33" fillId="2" borderId="6" xfId="0" applyFont="1" applyFill="1" applyBorder="1" applyAlignment="1">
      <alignment horizontal="center" vertical="center"/>
    </xf>
    <xf numFmtId="0" fontId="33" fillId="19" borderId="6" xfId="0" applyFont="1" applyFill="1" applyBorder="1" applyAlignment="1">
      <alignment horizontal="center" vertical="center"/>
    </xf>
    <xf numFmtId="0" fontId="16" fillId="20" borderId="0" xfId="0" applyFont="1" applyFill="1" applyBorder="1" applyAlignment="1">
      <alignment horizontal="center"/>
    </xf>
    <xf numFmtId="0" fontId="23" fillId="20" borderId="0" xfId="0" applyFont="1" applyFill="1" applyBorder="1" applyAlignment="1">
      <alignment horizontal="center"/>
    </xf>
    <xf numFmtId="0" fontId="24" fillId="20" borderId="0" xfId="0" applyFont="1" applyFill="1" applyAlignment="1"/>
    <xf numFmtId="0" fontId="38" fillId="20" borderId="0" xfId="0" applyFont="1" applyFill="1" applyAlignment="1"/>
    <xf numFmtId="0" fontId="14" fillId="24" borderId="16" xfId="0" applyFont="1" applyFill="1" applyBorder="1" applyAlignment="1">
      <alignment horizontal="center"/>
    </xf>
    <xf numFmtId="0" fontId="20" fillId="24" borderId="16" xfId="0" applyFont="1" applyFill="1" applyBorder="1" applyAlignment="1">
      <alignment horizontal="center"/>
    </xf>
    <xf numFmtId="0" fontId="14" fillId="11" borderId="6" xfId="0" applyFont="1" applyFill="1" applyBorder="1" applyAlignment="1">
      <alignment horizontal="center"/>
    </xf>
    <xf numFmtId="0" fontId="20" fillId="11" borderId="6" xfId="0" applyFont="1" applyFill="1" applyBorder="1" applyAlignment="1">
      <alignment horizontal="center"/>
    </xf>
    <xf numFmtId="0" fontId="33" fillId="24" borderId="6" xfId="0" applyFont="1" applyFill="1" applyBorder="1" applyAlignment="1">
      <alignment horizontal="center" vertical="center"/>
    </xf>
    <xf numFmtId="0" fontId="33" fillId="11" borderId="6" xfId="0" applyFont="1" applyFill="1" applyBorder="1" applyAlignment="1">
      <alignment horizontal="center" vertical="center"/>
    </xf>
    <xf numFmtId="0" fontId="0" fillId="20" borderId="0" xfId="0" applyFill="1" applyAlignment="1">
      <alignment horizontal="left"/>
    </xf>
    <xf numFmtId="0" fontId="39" fillId="21" borderId="0" xfId="0" applyFont="1" applyFill="1" applyAlignment="1">
      <alignment vertical="center"/>
    </xf>
    <xf numFmtId="0" fontId="11" fillId="21" borderId="0" xfId="0" applyFont="1" applyFill="1"/>
    <xf numFmtId="0" fontId="22" fillId="14" borderId="18" xfId="0" applyFont="1" applyFill="1" applyBorder="1" applyAlignment="1">
      <alignment horizontal="center"/>
    </xf>
    <xf numFmtId="0" fontId="40" fillId="20" borderId="20" xfId="0" applyFont="1" applyFill="1" applyBorder="1" applyAlignment="1">
      <alignment horizontal="center"/>
    </xf>
    <xf numFmtId="0" fontId="40" fillId="20" borderId="6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 vertical="center"/>
    </xf>
    <xf numFmtId="0" fontId="41" fillId="20" borderId="0" xfId="0" applyFont="1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3" borderId="0" xfId="0" applyFill="1"/>
    <xf numFmtId="0" fontId="0" fillId="23" borderId="0" xfId="0" applyFill="1" applyAlignment="1">
      <alignment horizontal="center"/>
    </xf>
    <xf numFmtId="0" fontId="0" fillId="22" borderId="0" xfId="0" applyFill="1"/>
    <xf numFmtId="16" fontId="0" fillId="19" borderId="0" xfId="0" applyNumberFormat="1" applyFill="1" applyAlignment="1">
      <alignment horizontal="center"/>
    </xf>
    <xf numFmtId="0" fontId="0" fillId="19" borderId="0" xfId="0" applyFill="1"/>
    <xf numFmtId="0" fontId="0" fillId="19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1" borderId="0" xfId="0" applyFill="1"/>
    <xf numFmtId="0" fontId="0" fillId="12" borderId="0" xfId="0" applyFill="1" applyAlignment="1">
      <alignment horizontal="center"/>
    </xf>
    <xf numFmtId="0" fontId="0" fillId="12" borderId="0" xfId="0" applyFill="1"/>
    <xf numFmtId="0" fontId="0" fillId="24" borderId="0" xfId="0" applyFill="1"/>
    <xf numFmtId="0" fontId="0" fillId="25" borderId="0" xfId="0" applyFill="1"/>
    <xf numFmtId="0" fontId="39" fillId="21" borderId="0" xfId="0" applyFont="1" applyFill="1" applyAlignment="1">
      <alignment horizontal="center" vertical="center"/>
    </xf>
    <xf numFmtId="0" fontId="33" fillId="20" borderId="0" xfId="0" applyFont="1" applyFill="1" applyBorder="1" applyAlignment="1">
      <alignment horizontal="center" vertical="center"/>
    </xf>
    <xf numFmtId="0" fontId="14" fillId="26" borderId="16" xfId="0" applyFont="1" applyFill="1" applyBorder="1" applyAlignment="1">
      <alignment horizontal="center"/>
    </xf>
    <xf numFmtId="0" fontId="33" fillId="26" borderId="6" xfId="0" applyFont="1" applyFill="1" applyBorder="1" applyAlignment="1">
      <alignment horizontal="center" vertical="center"/>
    </xf>
    <xf numFmtId="0" fontId="14" fillId="12" borderId="6" xfId="0" applyFont="1" applyFill="1" applyBorder="1" applyAlignment="1">
      <alignment horizontal="center"/>
    </xf>
    <xf numFmtId="0" fontId="33" fillId="12" borderId="6" xfId="0" applyFont="1" applyFill="1" applyBorder="1" applyAlignment="1">
      <alignment horizontal="center" vertical="center"/>
    </xf>
    <xf numFmtId="0" fontId="23" fillId="14" borderId="17" xfId="0" applyFont="1" applyFill="1" applyBorder="1" applyAlignment="1">
      <alignment horizontal="center"/>
    </xf>
    <xf numFmtId="0" fontId="23" fillId="20" borderId="19" xfId="0" applyFont="1" applyFill="1" applyBorder="1" applyAlignment="1">
      <alignment horizontal="center"/>
    </xf>
    <xf numFmtId="0" fontId="23" fillId="20" borderId="6" xfId="0" applyFont="1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0" fontId="0" fillId="28" borderId="0" xfId="0" applyFill="1" applyAlignment="1">
      <alignment horizontal="center"/>
    </xf>
    <xf numFmtId="0" fontId="0" fillId="24" borderId="0" xfId="0" applyFill="1" applyAlignment="1">
      <alignment horizontal="center"/>
    </xf>
    <xf numFmtId="0" fontId="0" fillId="27" borderId="0" xfId="0" applyFill="1" applyAlignment="1">
      <alignment horizontal="center"/>
    </xf>
    <xf numFmtId="0" fontId="39" fillId="21" borderId="0" xfId="0" applyFont="1" applyFill="1" applyAlignment="1">
      <alignment horizontal="center" vertical="center"/>
    </xf>
    <xf numFmtId="0" fontId="2" fillId="7" borderId="8" xfId="0" applyFont="1" applyFill="1" applyBorder="1" applyAlignment="1">
      <alignment horizontal="center"/>
    </xf>
    <xf numFmtId="0" fontId="2" fillId="7" borderId="9" xfId="0" applyFont="1" applyFill="1" applyBorder="1" applyAlignment="1">
      <alignment horizontal="center"/>
    </xf>
    <xf numFmtId="0" fontId="2" fillId="8" borderId="8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6" fillId="8" borderId="15" xfId="0" applyFont="1" applyFill="1" applyBorder="1" applyAlignment="1">
      <alignment horizontal="center"/>
    </xf>
    <xf numFmtId="0" fontId="8" fillId="7" borderId="15" xfId="0" applyFont="1" applyFill="1" applyBorder="1" applyAlignment="1">
      <alignment horizontal="center"/>
    </xf>
    <xf numFmtId="0" fontId="6" fillId="8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19" borderId="1" xfId="0" applyFont="1" applyFill="1" applyBorder="1" applyAlignment="1">
      <alignment horizontal="center"/>
    </xf>
    <xf numFmtId="0" fontId="4" fillId="19" borderId="2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23" fillId="0" borderId="0" xfId="0" applyFont="1" applyAlignment="1">
      <alignment horizontal="center"/>
    </xf>
    <xf numFmtId="0" fontId="28" fillId="14" borderId="0" xfId="0" applyFont="1" applyFill="1" applyAlignment="1">
      <alignment horizontal="center"/>
    </xf>
    <xf numFmtId="0" fontId="29" fillId="21" borderId="22" xfId="0" applyFont="1" applyFill="1" applyBorder="1" applyAlignment="1">
      <alignment horizontal="center"/>
    </xf>
    <xf numFmtId="0" fontId="29" fillId="21" borderId="23" xfId="0" applyFont="1" applyFill="1" applyBorder="1" applyAlignment="1">
      <alignment horizontal="center"/>
    </xf>
    <xf numFmtId="0" fontId="26" fillId="0" borderId="0" xfId="0" applyFont="1" applyBorder="1" applyAlignment="1">
      <alignment vertical="center"/>
    </xf>
    <xf numFmtId="0" fontId="25" fillId="22" borderId="0" xfId="0" applyFont="1" applyFill="1" applyAlignment="1">
      <alignment horizontal="center" vertical="center"/>
    </xf>
    <xf numFmtId="0" fontId="26" fillId="19" borderId="0" xfId="0" applyFont="1" applyFill="1" applyAlignment="1">
      <alignment horizontal="center" vertical="center"/>
    </xf>
    <xf numFmtId="0" fontId="27" fillId="24" borderId="0" xfId="0" applyFont="1" applyFill="1" applyAlignment="1">
      <alignment horizontal="center" vertical="center"/>
    </xf>
    <xf numFmtId="0" fontId="26" fillId="18" borderId="0" xfId="0" applyFont="1" applyFill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/>
    </xf>
    <xf numFmtId="0" fontId="4" fillId="9" borderId="2" xfId="0" applyFont="1" applyFill="1" applyBorder="1" applyAlignment="1">
      <alignment horizontal="center"/>
    </xf>
    <xf numFmtId="0" fontId="4" fillId="9" borderId="2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21" xfId="0" applyFont="1" applyFill="1" applyBorder="1" applyAlignment="1">
      <alignment horizontal="center"/>
    </xf>
    <xf numFmtId="0" fontId="23" fillId="0" borderId="0" xfId="0" applyFont="1" applyBorder="1" applyAlignment="1">
      <alignment horizontal="center" vertical="center"/>
    </xf>
    <xf numFmtId="0" fontId="6" fillId="8" borderId="1" xfId="0" applyFont="1" applyFill="1" applyBorder="1" applyAlignment="1">
      <alignment horizontal="center"/>
    </xf>
    <xf numFmtId="0" fontId="6" fillId="8" borderId="2" xfId="0" applyFont="1" applyFill="1" applyBorder="1" applyAlignment="1">
      <alignment horizontal="center"/>
    </xf>
    <xf numFmtId="0" fontId="6" fillId="8" borderId="3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0" fontId="8" fillId="7" borderId="2" xfId="0" applyFont="1" applyFill="1" applyBorder="1" applyAlignment="1">
      <alignment horizontal="center"/>
    </xf>
    <xf numFmtId="0" fontId="8" fillId="7" borderId="3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2" fillId="12" borderId="8" xfId="0" applyFont="1" applyFill="1" applyBorder="1" applyAlignment="1">
      <alignment horizontal="center"/>
    </xf>
    <xf numFmtId="0" fontId="2" fillId="12" borderId="9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/>
    </xf>
    <xf numFmtId="0" fontId="2" fillId="13" borderId="9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/>
    </xf>
    <xf numFmtId="0" fontId="6" fillId="13" borderId="2" xfId="0" applyFont="1" applyFill="1" applyBorder="1" applyAlignment="1">
      <alignment horizontal="center"/>
    </xf>
    <xf numFmtId="0" fontId="6" fillId="13" borderId="3" xfId="0" applyFont="1" applyFill="1" applyBorder="1" applyAlignment="1">
      <alignment horizontal="center"/>
    </xf>
    <xf numFmtId="0" fontId="8" fillId="12" borderId="1" xfId="0" applyFont="1" applyFill="1" applyBorder="1" applyAlignment="1">
      <alignment horizontal="center" vertical="center"/>
    </xf>
    <xf numFmtId="0" fontId="8" fillId="12" borderId="2" xfId="0" applyFont="1" applyFill="1" applyBorder="1" applyAlignment="1">
      <alignment horizontal="center" vertical="center"/>
    </xf>
    <xf numFmtId="0" fontId="8" fillId="12" borderId="3" xfId="0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0" fontId="6" fillId="13" borderId="3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/>
    </xf>
    <xf numFmtId="0" fontId="2" fillId="11" borderId="9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/>
    </xf>
    <xf numFmtId="0" fontId="6" fillId="11" borderId="2" xfId="0" applyFont="1" applyFill="1" applyBorder="1" applyAlignment="1">
      <alignment horizontal="center"/>
    </xf>
    <xf numFmtId="0" fontId="6" fillId="11" borderId="3" xfId="0" applyFont="1" applyFill="1" applyBorder="1" applyAlignment="1">
      <alignment horizontal="center"/>
    </xf>
    <xf numFmtId="0" fontId="8" fillId="10" borderId="1" xfId="0" applyFont="1" applyFill="1" applyBorder="1" applyAlignment="1">
      <alignment horizontal="center"/>
    </xf>
    <xf numFmtId="0" fontId="8" fillId="10" borderId="2" xfId="0" applyFont="1" applyFill="1" applyBorder="1" applyAlignment="1">
      <alignment horizontal="center"/>
    </xf>
    <xf numFmtId="0" fontId="8" fillId="10" borderId="3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/>
    </xf>
    <xf numFmtId="0" fontId="4" fillId="13" borderId="2" xfId="0" applyFont="1" applyFill="1" applyBorder="1" applyAlignment="1">
      <alignment horizontal="center"/>
    </xf>
    <xf numFmtId="0" fontId="4" fillId="13" borderId="3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/>
    </xf>
    <xf numFmtId="0" fontId="4" fillId="11" borderId="2" xfId="0" applyFont="1" applyFill="1" applyBorder="1" applyAlignment="1">
      <alignment horizontal="center"/>
    </xf>
    <xf numFmtId="0" fontId="4" fillId="11" borderId="21" xfId="0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11" borderId="21" xfId="0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/>
    </xf>
    <xf numFmtId="0" fontId="2" fillId="10" borderId="9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7" borderId="12" xfId="0" applyFont="1" applyFill="1" applyBorder="1" applyAlignment="1">
      <alignment horizontal="center"/>
    </xf>
    <xf numFmtId="0" fontId="2" fillId="7" borderId="13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2" fillId="8" borderId="14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8" fillId="7" borderId="6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2" fillId="10" borderId="13" xfId="0" applyFont="1" applyFill="1" applyBorder="1" applyAlignment="1">
      <alignment horizontal="center"/>
    </xf>
    <xf numFmtId="0" fontId="2" fillId="10" borderId="14" xfId="0" applyFont="1" applyFill="1" applyBorder="1" applyAlignment="1">
      <alignment horizontal="center"/>
    </xf>
    <xf numFmtId="0" fontId="2" fillId="11" borderId="13" xfId="0" applyFont="1" applyFill="1" applyBorder="1" applyAlignment="1">
      <alignment horizontal="center"/>
    </xf>
    <xf numFmtId="0" fontId="2" fillId="11" borderId="14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/>
    </xf>
    <xf numFmtId="0" fontId="8" fillId="10" borderId="6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 vertical="center"/>
    </xf>
    <xf numFmtId="0" fontId="1" fillId="10" borderId="10" xfId="0" applyFont="1" applyFill="1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0" fontId="1" fillId="10" borderId="12" xfId="0" applyFont="1" applyFill="1" applyBorder="1" applyAlignment="1">
      <alignment horizontal="center"/>
    </xf>
    <xf numFmtId="0" fontId="6" fillId="13" borderId="6" xfId="0" applyFont="1" applyFill="1" applyBorder="1" applyAlignment="1">
      <alignment horizontal="center"/>
    </xf>
    <xf numFmtId="0" fontId="34" fillId="11" borderId="0" xfId="0" applyFont="1" applyFill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34" fillId="14" borderId="0" xfId="0" applyFont="1" applyFill="1" applyAlignment="1">
      <alignment horizontal="center" vertical="center"/>
    </xf>
    <xf numFmtId="0" fontId="34" fillId="12" borderId="0" xfId="0" applyFont="1" applyFill="1" applyAlignment="1">
      <alignment horizontal="center" vertical="center"/>
    </xf>
    <xf numFmtId="0" fontId="34" fillId="15" borderId="0" xfId="0" applyFont="1" applyFill="1" applyAlignment="1">
      <alignment horizontal="center" vertical="center"/>
    </xf>
    <xf numFmtId="0" fontId="35" fillId="22" borderId="0" xfId="0" applyFont="1" applyFill="1" applyAlignment="1">
      <alignment horizontal="center" vertical="center"/>
    </xf>
    <xf numFmtId="0" fontId="26" fillId="20" borderId="0" xfId="0" applyFont="1" applyFill="1" applyAlignment="1">
      <alignment horizontal="center" vertical="center"/>
    </xf>
    <xf numFmtId="0" fontId="19" fillId="20" borderId="0" xfId="0" applyFont="1" applyFill="1" applyAlignment="1">
      <alignment horizontal="center"/>
    </xf>
    <xf numFmtId="0" fontId="1" fillId="27" borderId="26" xfId="0" applyFont="1" applyFill="1" applyBorder="1" applyAlignment="1">
      <alignment horizontal="center"/>
    </xf>
    <xf numFmtId="0" fontId="1" fillId="27" borderId="24" xfId="0" applyFont="1" applyFill="1" applyBorder="1" applyAlignment="1">
      <alignment horizontal="center"/>
    </xf>
    <xf numFmtId="0" fontId="1" fillId="27" borderId="25" xfId="0" applyFont="1" applyFill="1" applyBorder="1" applyAlignment="1">
      <alignment horizontal="center"/>
    </xf>
    <xf numFmtId="0" fontId="1" fillId="7" borderId="26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0" fontId="1" fillId="7" borderId="25" xfId="0" applyFont="1" applyFill="1" applyBorder="1" applyAlignment="1">
      <alignment horizontal="center"/>
    </xf>
    <xf numFmtId="0" fontId="24" fillId="20" borderId="0" xfId="0" applyFont="1" applyFill="1" applyAlignment="1">
      <alignment horizontal="center"/>
    </xf>
    <xf numFmtId="0" fontId="30" fillId="14" borderId="22" xfId="0" applyFont="1" applyFill="1" applyBorder="1" applyAlignment="1">
      <alignment horizontal="center" vertical="center" textRotation="255"/>
    </xf>
    <xf numFmtId="0" fontId="31" fillId="23" borderId="0" xfId="0" applyFont="1" applyFill="1" applyAlignment="1">
      <alignment horizontal="center" vertical="center" textRotation="255"/>
    </xf>
    <xf numFmtId="0" fontId="6" fillId="20" borderId="0" xfId="0" applyFont="1" applyFill="1" applyBorder="1" applyAlignment="1">
      <alignment horizontal="center"/>
    </xf>
    <xf numFmtId="0" fontId="8" fillId="20" borderId="0" xfId="0" applyFont="1" applyFill="1" applyBorder="1" applyAlignment="1">
      <alignment horizontal="center"/>
    </xf>
    <xf numFmtId="0" fontId="2" fillId="20" borderId="0" xfId="0" applyFont="1" applyFill="1" applyBorder="1" applyAlignment="1">
      <alignment horizontal="center"/>
    </xf>
    <xf numFmtId="0" fontId="1" fillId="20" borderId="0" xfId="0" applyFont="1" applyFill="1" applyBorder="1" applyAlignment="1">
      <alignment horizontal="center"/>
    </xf>
    <xf numFmtId="0" fontId="4" fillId="20" borderId="0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9" fillId="20" borderId="0" xfId="0" applyFont="1" applyFill="1" applyBorder="1" applyAlignment="1">
      <alignment horizontal="center" vertical="center"/>
    </xf>
    <xf numFmtId="0" fontId="43" fillId="22" borderId="6" xfId="0" applyFont="1" applyFill="1" applyBorder="1" applyAlignment="1">
      <alignment horizontal="center" vertical="center"/>
    </xf>
    <xf numFmtId="0" fontId="42" fillId="14" borderId="6" xfId="0" applyFont="1" applyFill="1" applyBorder="1" applyAlignment="1">
      <alignment horizontal="center" vertical="center"/>
    </xf>
    <xf numFmtId="0" fontId="42" fillId="12" borderId="6" xfId="0" applyFont="1" applyFill="1" applyBorder="1" applyAlignment="1">
      <alignment horizontal="center" vertical="center"/>
    </xf>
    <xf numFmtId="0" fontId="42" fillId="15" borderId="6" xfId="0" applyFont="1" applyFill="1" applyBorder="1" applyAlignment="1">
      <alignment horizontal="center" vertical="center"/>
    </xf>
    <xf numFmtId="0" fontId="42" fillId="11" borderId="6" xfId="0" applyFont="1" applyFill="1" applyBorder="1" applyAlignment="1">
      <alignment horizontal="center" vertical="center"/>
    </xf>
    <xf numFmtId="0" fontId="44" fillId="0" borderId="0" xfId="0" applyFont="1" applyAlignment="1">
      <alignment horizontal="center"/>
    </xf>
    <xf numFmtId="0" fontId="42" fillId="0" borderId="0" xfId="0" applyFont="1" applyBorder="1" applyAlignment="1">
      <alignment horizontal="center" vertical="center"/>
    </xf>
    <xf numFmtId="0" fontId="0" fillId="27" borderId="0" xfId="0" applyFill="1" applyAlignment="1">
      <alignment horizontal="center"/>
    </xf>
    <xf numFmtId="0" fontId="0" fillId="19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857250</xdr:colOff>
      <xdr:row>3</xdr:row>
      <xdr:rowOff>348616</xdr:rowOff>
    </xdr:from>
    <xdr:to>
      <xdr:col>19</xdr:col>
      <xdr:colOff>349250</xdr:colOff>
      <xdr:row>13</xdr:row>
      <xdr:rowOff>84097</xdr:rowOff>
    </xdr:to>
    <xdr:pic>
      <xdr:nvPicPr>
        <xdr:cNvPr id="2" name="Image 1" descr="Résultat de recherche d'images pour &quot;badten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28750" y="1110616"/>
          <a:ext cx="2349500" cy="19992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285044</xdr:colOff>
      <xdr:row>1</xdr:row>
      <xdr:rowOff>34925</xdr:rowOff>
    </xdr:from>
    <xdr:to>
      <xdr:col>21</xdr:col>
      <xdr:colOff>876300</xdr:colOff>
      <xdr:row>4</xdr:row>
      <xdr:rowOff>62476</xdr:rowOff>
    </xdr:to>
    <xdr:pic>
      <xdr:nvPicPr>
        <xdr:cNvPr id="3" name="Image 2" descr="http://www.bloggif.com/tmp/acea831259ab7b30962d1c0bdd710cc9/text.gif?1490126872"/>
        <xdr:cNvPicPr>
          <a:picLocks noChangeAspect="1" noChangeArrowheads="1" noCrop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78544" y="225425"/>
          <a:ext cx="6750756" cy="949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32</xdr:col>
      <xdr:colOff>666750</xdr:colOff>
      <xdr:row>1</xdr:row>
      <xdr:rowOff>127000</xdr:rowOff>
    </xdr:from>
    <xdr:to>
      <xdr:col>36</xdr:col>
      <xdr:colOff>285750</xdr:colOff>
      <xdr:row>4</xdr:row>
      <xdr:rowOff>381000</xdr:rowOff>
    </xdr:to>
    <xdr:sp macro="[0]!EFFACER" textlink="">
      <xdr:nvSpPr>
        <xdr:cNvPr id="4" name="Rectangle à coins arrondis 3"/>
        <xdr:cNvSpPr/>
      </xdr:nvSpPr>
      <xdr:spPr>
        <a:xfrm>
          <a:off x="26860500" y="317500"/>
          <a:ext cx="3270250" cy="117475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2400"/>
        </a:p>
        <a:p>
          <a:pPr algn="l"/>
          <a:r>
            <a:rPr lang="fr-FR" sz="2400"/>
            <a:t>EFFACER</a:t>
          </a:r>
          <a:r>
            <a:rPr lang="fr-FR" sz="2400" baseline="0"/>
            <a:t> LES SCORES</a:t>
          </a:r>
          <a:endParaRPr lang="fr-FR" sz="2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27</xdr:row>
      <xdr:rowOff>342900</xdr:rowOff>
    </xdr:from>
    <xdr:to>
      <xdr:col>6</xdr:col>
      <xdr:colOff>152400</xdr:colOff>
      <xdr:row>28</xdr:row>
      <xdr:rowOff>38100</xdr:rowOff>
    </xdr:to>
    <xdr:sp macro="" textlink="">
      <xdr:nvSpPr>
        <xdr:cNvPr id="3" name="Flèche droite 2"/>
        <xdr:cNvSpPr/>
      </xdr:nvSpPr>
      <xdr:spPr>
        <a:xfrm>
          <a:off x="6267450" y="8401050"/>
          <a:ext cx="9334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608726</xdr:colOff>
      <xdr:row>29</xdr:row>
      <xdr:rowOff>58739</xdr:rowOff>
    </xdr:from>
    <xdr:to>
      <xdr:col>7</xdr:col>
      <xdr:colOff>441715</xdr:colOff>
      <xdr:row>29</xdr:row>
      <xdr:rowOff>190317</xdr:rowOff>
    </xdr:to>
    <xdr:sp macro="" textlink="">
      <xdr:nvSpPr>
        <xdr:cNvPr id="4" name="Flèche droite 3"/>
        <xdr:cNvSpPr/>
      </xdr:nvSpPr>
      <xdr:spPr>
        <a:xfrm rot="2515795" flipV="1">
          <a:off x="6109414" y="11417302"/>
          <a:ext cx="1618926" cy="13157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</xdr:colOff>
      <xdr:row>37</xdr:row>
      <xdr:rowOff>381000</xdr:rowOff>
    </xdr:from>
    <xdr:to>
      <xdr:col>6</xdr:col>
      <xdr:colOff>209550</xdr:colOff>
      <xdr:row>38</xdr:row>
      <xdr:rowOff>76200</xdr:rowOff>
    </xdr:to>
    <xdr:sp macro="" textlink="">
      <xdr:nvSpPr>
        <xdr:cNvPr id="8" name="Flèche droite 7"/>
        <xdr:cNvSpPr/>
      </xdr:nvSpPr>
      <xdr:spPr>
        <a:xfrm>
          <a:off x="6324600" y="11430000"/>
          <a:ext cx="93345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703967</xdr:colOff>
      <xdr:row>38</xdr:row>
      <xdr:rowOff>414913</xdr:rowOff>
    </xdr:from>
    <xdr:to>
      <xdr:col>7</xdr:col>
      <xdr:colOff>210339</xdr:colOff>
      <xdr:row>39</xdr:row>
      <xdr:rowOff>129005</xdr:rowOff>
    </xdr:to>
    <xdr:sp macro="" textlink="">
      <xdr:nvSpPr>
        <xdr:cNvPr id="9" name="Flèche droite 8"/>
        <xdr:cNvSpPr/>
      </xdr:nvSpPr>
      <xdr:spPr>
        <a:xfrm rot="2515795" flipV="1">
          <a:off x="6228467" y="11902063"/>
          <a:ext cx="1297072" cy="15224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191692</xdr:colOff>
      <xdr:row>30</xdr:row>
      <xdr:rowOff>62491</xdr:rowOff>
    </xdr:from>
    <xdr:to>
      <xdr:col>14</xdr:col>
      <xdr:colOff>528923</xdr:colOff>
      <xdr:row>30</xdr:row>
      <xdr:rowOff>178198</xdr:rowOff>
    </xdr:to>
    <xdr:sp macro="" textlink="">
      <xdr:nvSpPr>
        <xdr:cNvPr id="10" name="Flèche droite 9"/>
        <xdr:cNvSpPr/>
      </xdr:nvSpPr>
      <xdr:spPr>
        <a:xfrm rot="2191943" flipV="1">
          <a:off x="13793392" y="9073141"/>
          <a:ext cx="1099231" cy="115707"/>
        </a:xfrm>
        <a:prstGeom prst="rightArrow">
          <a:avLst/>
        </a:prstGeom>
        <a:solidFill>
          <a:srgbClr val="FF33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133350</xdr:colOff>
      <xdr:row>26</xdr:row>
      <xdr:rowOff>114300</xdr:rowOff>
    </xdr:from>
    <xdr:to>
      <xdr:col>13</xdr:col>
      <xdr:colOff>228600</xdr:colOff>
      <xdr:row>32</xdr:row>
      <xdr:rowOff>19050</xdr:rowOff>
    </xdr:to>
    <xdr:sp macro="" textlink="">
      <xdr:nvSpPr>
        <xdr:cNvPr id="11" name="Accolade fermante 10"/>
        <xdr:cNvSpPr/>
      </xdr:nvSpPr>
      <xdr:spPr>
        <a:xfrm>
          <a:off x="13735050" y="7677150"/>
          <a:ext cx="95250" cy="21145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476250</xdr:colOff>
      <xdr:row>28</xdr:row>
      <xdr:rowOff>419100</xdr:rowOff>
    </xdr:from>
    <xdr:to>
      <xdr:col>14</xdr:col>
      <xdr:colOff>666750</xdr:colOff>
      <xdr:row>33</xdr:row>
      <xdr:rowOff>0</xdr:rowOff>
    </xdr:to>
    <xdr:sp macro="" textlink="">
      <xdr:nvSpPr>
        <xdr:cNvPr id="12" name="Accolade ouvrante 11"/>
        <xdr:cNvSpPr/>
      </xdr:nvSpPr>
      <xdr:spPr>
        <a:xfrm>
          <a:off x="14839950" y="8610600"/>
          <a:ext cx="190500" cy="158115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171450</xdr:colOff>
      <xdr:row>36</xdr:row>
      <xdr:rowOff>285750</xdr:rowOff>
    </xdr:from>
    <xdr:to>
      <xdr:col>13</xdr:col>
      <xdr:colOff>217169</xdr:colOff>
      <xdr:row>41</xdr:row>
      <xdr:rowOff>342900</xdr:rowOff>
    </xdr:to>
    <xdr:sp macro="" textlink="">
      <xdr:nvSpPr>
        <xdr:cNvPr id="13" name="Accolade fermante 12"/>
        <xdr:cNvSpPr/>
      </xdr:nvSpPr>
      <xdr:spPr>
        <a:xfrm>
          <a:off x="13773150" y="11449050"/>
          <a:ext cx="45719" cy="17526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552450</xdr:colOff>
      <xdr:row>33</xdr:row>
      <xdr:rowOff>76200</xdr:rowOff>
    </xdr:from>
    <xdr:to>
      <xdr:col>14</xdr:col>
      <xdr:colOff>685800</xdr:colOff>
      <xdr:row>36</xdr:row>
      <xdr:rowOff>304800</xdr:rowOff>
    </xdr:to>
    <xdr:sp macro="" textlink="">
      <xdr:nvSpPr>
        <xdr:cNvPr id="14" name="Accolade ouvrante 13"/>
        <xdr:cNvSpPr/>
      </xdr:nvSpPr>
      <xdr:spPr>
        <a:xfrm>
          <a:off x="14916150" y="10267950"/>
          <a:ext cx="133350" cy="120015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751462</xdr:colOff>
      <xdr:row>35</xdr:row>
      <xdr:rowOff>3545</xdr:rowOff>
    </xdr:from>
    <xdr:to>
      <xdr:col>14</xdr:col>
      <xdr:colOff>156760</xdr:colOff>
      <xdr:row>39</xdr:row>
      <xdr:rowOff>103520</xdr:rowOff>
    </xdr:to>
    <xdr:sp macro="" textlink="">
      <xdr:nvSpPr>
        <xdr:cNvPr id="15" name="Flèche droite 14"/>
        <xdr:cNvSpPr/>
      </xdr:nvSpPr>
      <xdr:spPr>
        <a:xfrm rot="18057604" flipV="1">
          <a:off x="13624823" y="11571334"/>
          <a:ext cx="1623975" cy="167298"/>
        </a:xfrm>
        <a:prstGeom prst="rightArrow">
          <a:avLst/>
        </a:prstGeom>
        <a:solidFill>
          <a:srgbClr val="FF33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14</xdr:col>
      <xdr:colOff>187098</xdr:colOff>
      <xdr:row>26</xdr:row>
      <xdr:rowOff>38100</xdr:rowOff>
    </xdr:from>
    <xdr:to>
      <xdr:col>17</xdr:col>
      <xdr:colOff>52387</xdr:colOff>
      <xdr:row>28</xdr:row>
      <xdr:rowOff>152400</xdr:rowOff>
    </xdr:to>
    <xdr:pic>
      <xdr:nvPicPr>
        <xdr:cNvPr id="16" name="Image 15" descr="http://www.bloggif.com/tmp/03664f43ba30ebeb637a3274a3fa95f5/text.gif?1490273781"/>
        <xdr:cNvPicPr>
          <a:picLocks noChangeAspect="1" noChangeArrowheads="1" noCrop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50798" y="7600950"/>
          <a:ext cx="3765777" cy="742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738187</xdr:colOff>
      <xdr:row>22</xdr:row>
      <xdr:rowOff>47624</xdr:rowOff>
    </xdr:from>
    <xdr:to>
      <xdr:col>1</xdr:col>
      <xdr:colOff>952499</xdr:colOff>
      <xdr:row>24</xdr:row>
      <xdr:rowOff>71437</xdr:rowOff>
    </xdr:to>
    <xdr:sp macro="" textlink="">
      <xdr:nvSpPr>
        <xdr:cNvPr id="2" name="Flèche vers le bas 1"/>
        <xdr:cNvSpPr/>
      </xdr:nvSpPr>
      <xdr:spPr>
        <a:xfrm>
          <a:off x="2571750" y="9024937"/>
          <a:ext cx="214312" cy="881063"/>
        </a:xfrm>
        <a:prstGeom prst="downArrow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595312</xdr:colOff>
      <xdr:row>0</xdr:row>
      <xdr:rowOff>47625</xdr:rowOff>
    </xdr:from>
    <xdr:to>
      <xdr:col>15</xdr:col>
      <xdr:colOff>95249</xdr:colOff>
      <xdr:row>13</xdr:row>
      <xdr:rowOff>-1</xdr:rowOff>
    </xdr:to>
    <xdr:sp macro="" textlink="">
      <xdr:nvSpPr>
        <xdr:cNvPr id="6" name="Accolade fermante 5"/>
        <xdr:cNvSpPr/>
      </xdr:nvSpPr>
      <xdr:spPr>
        <a:xfrm>
          <a:off x="14144625" y="47625"/>
          <a:ext cx="1023937" cy="5500687"/>
        </a:xfrm>
        <a:prstGeom prst="rightBrace">
          <a:avLst/>
        </a:prstGeom>
        <a:ln>
          <a:solidFill>
            <a:srgbClr val="FF3399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642938</xdr:colOff>
      <xdr:row>6</xdr:row>
      <xdr:rowOff>190498</xdr:rowOff>
    </xdr:from>
    <xdr:to>
      <xdr:col>15</xdr:col>
      <xdr:colOff>547688</xdr:colOff>
      <xdr:row>20</xdr:row>
      <xdr:rowOff>214311</xdr:rowOff>
    </xdr:to>
    <xdr:cxnSp macro="">
      <xdr:nvCxnSpPr>
        <xdr:cNvPr id="24" name="Connecteur en arc 23"/>
        <xdr:cNvCxnSpPr/>
      </xdr:nvCxnSpPr>
      <xdr:spPr>
        <a:xfrm rot="10800000" flipV="1">
          <a:off x="6905626" y="2786061"/>
          <a:ext cx="8715375" cy="5548313"/>
        </a:xfrm>
        <a:prstGeom prst="curvedConnector3">
          <a:avLst>
            <a:gd name="adj1" fmla="val -56011"/>
          </a:avLst>
        </a:prstGeom>
        <a:ln w="76200">
          <a:solidFill>
            <a:srgbClr val="FF3399"/>
          </a:solidFill>
          <a:headEnd type="arrow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638175</xdr:colOff>
      <xdr:row>1</xdr:row>
      <xdr:rowOff>9525</xdr:rowOff>
    </xdr:from>
    <xdr:to>
      <xdr:col>5</xdr:col>
      <xdr:colOff>171450</xdr:colOff>
      <xdr:row>3</xdr:row>
      <xdr:rowOff>9525</xdr:rowOff>
    </xdr:to>
    <xdr:sp macro="" textlink="">
      <xdr:nvSpPr>
        <xdr:cNvPr id="2" name="Flèche vers le bas 1"/>
        <xdr:cNvSpPr/>
      </xdr:nvSpPr>
      <xdr:spPr>
        <a:xfrm>
          <a:off x="3609975" y="247650"/>
          <a:ext cx="295275" cy="390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276225</xdr:colOff>
      <xdr:row>5</xdr:row>
      <xdr:rowOff>180975</xdr:rowOff>
    </xdr:from>
    <xdr:to>
      <xdr:col>2</xdr:col>
      <xdr:colOff>485775</xdr:colOff>
      <xdr:row>9</xdr:row>
      <xdr:rowOff>38100</xdr:rowOff>
    </xdr:to>
    <xdr:sp macro="" textlink="">
      <xdr:nvSpPr>
        <xdr:cNvPr id="3" name="Flèche vers le bas 2"/>
        <xdr:cNvSpPr/>
      </xdr:nvSpPr>
      <xdr:spPr>
        <a:xfrm>
          <a:off x="1800225" y="1304925"/>
          <a:ext cx="209550" cy="6191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266700</xdr:colOff>
      <xdr:row>5</xdr:row>
      <xdr:rowOff>161925</xdr:rowOff>
    </xdr:from>
    <xdr:to>
      <xdr:col>7</xdr:col>
      <xdr:colOff>476250</xdr:colOff>
      <xdr:row>9</xdr:row>
      <xdr:rowOff>19050</xdr:rowOff>
    </xdr:to>
    <xdr:sp macro="" textlink="">
      <xdr:nvSpPr>
        <xdr:cNvPr id="4" name="Flèche vers le bas 3"/>
        <xdr:cNvSpPr/>
      </xdr:nvSpPr>
      <xdr:spPr>
        <a:xfrm>
          <a:off x="5524500" y="1285875"/>
          <a:ext cx="209550" cy="6191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304800</xdr:colOff>
      <xdr:row>23</xdr:row>
      <xdr:rowOff>57150</xdr:rowOff>
    </xdr:from>
    <xdr:to>
      <xdr:col>2</xdr:col>
      <xdr:colOff>485775</xdr:colOff>
      <xdr:row>25</xdr:row>
      <xdr:rowOff>66675</xdr:rowOff>
    </xdr:to>
    <xdr:sp macro="" textlink="">
      <xdr:nvSpPr>
        <xdr:cNvPr id="5" name="Flèche vers le bas 4"/>
        <xdr:cNvSpPr/>
      </xdr:nvSpPr>
      <xdr:spPr>
        <a:xfrm>
          <a:off x="1828800" y="4657725"/>
          <a:ext cx="180975" cy="390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26</xdr:row>
      <xdr:rowOff>85725</xdr:rowOff>
    </xdr:from>
    <xdr:to>
      <xdr:col>3</xdr:col>
      <xdr:colOff>561975</xdr:colOff>
      <xdr:row>27</xdr:row>
      <xdr:rowOff>38100</xdr:rowOff>
    </xdr:to>
    <xdr:sp macro="" textlink="">
      <xdr:nvSpPr>
        <xdr:cNvPr id="8" name="Flèche droite 7"/>
        <xdr:cNvSpPr/>
      </xdr:nvSpPr>
      <xdr:spPr>
        <a:xfrm>
          <a:off x="2447925" y="5286375"/>
          <a:ext cx="400050" cy="142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142875</xdr:colOff>
      <xdr:row>29</xdr:row>
      <xdr:rowOff>57150</xdr:rowOff>
    </xdr:from>
    <xdr:to>
      <xdr:col>3</xdr:col>
      <xdr:colOff>542925</xdr:colOff>
      <xdr:row>30</xdr:row>
      <xdr:rowOff>9525</xdr:rowOff>
    </xdr:to>
    <xdr:sp macro="" textlink="">
      <xdr:nvSpPr>
        <xdr:cNvPr id="9" name="Flèche droite 8"/>
        <xdr:cNvSpPr/>
      </xdr:nvSpPr>
      <xdr:spPr>
        <a:xfrm>
          <a:off x="2428875" y="5829300"/>
          <a:ext cx="400050" cy="142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M100"/>
  <sheetViews>
    <sheetView topLeftCell="A26" zoomScale="30" zoomScaleNormal="30" workbookViewId="0">
      <selection activeCell="D47" sqref="D47"/>
    </sheetView>
  </sheetViews>
  <sheetFormatPr baseColWidth="10" defaultRowHeight="15" x14ac:dyDescent="0.25"/>
  <cols>
    <col min="3" max="4" width="11.42578125" customWidth="1"/>
    <col min="6" max="6" width="12.85546875" customWidth="1"/>
    <col min="7" max="7" width="11.42578125" customWidth="1"/>
    <col min="9" max="9" width="17.5703125" customWidth="1"/>
    <col min="11" max="11" width="17.7109375" customWidth="1"/>
    <col min="16" max="16" width="15.42578125" customWidth="1"/>
    <col min="17" max="17" width="20" customWidth="1"/>
    <col min="22" max="22" width="13.85546875" customWidth="1"/>
    <col min="29" max="29" width="14.7109375" customWidth="1"/>
    <col min="31" max="31" width="14.7109375" customWidth="1"/>
    <col min="36" max="36" width="20.42578125" customWidth="1"/>
  </cols>
  <sheetData>
    <row r="1" spans="1:36" x14ac:dyDescent="0.25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</row>
    <row r="2" spans="1:36" ht="42" x14ac:dyDescent="1.05">
      <c r="A2" s="55"/>
      <c r="B2" s="55"/>
      <c r="C2" s="55"/>
      <c r="D2" s="264" t="s">
        <v>22</v>
      </c>
      <c r="E2" s="264"/>
      <c r="F2" s="264"/>
      <c r="G2" s="264"/>
      <c r="H2" s="264"/>
      <c r="I2" s="264"/>
      <c r="J2" s="264"/>
      <c r="K2" s="55"/>
      <c r="L2" s="55"/>
      <c r="N2" s="55"/>
      <c r="O2" s="55"/>
      <c r="P2" s="55"/>
      <c r="Q2" s="55"/>
      <c r="R2" s="55"/>
      <c r="S2" s="55"/>
      <c r="T2" s="55"/>
      <c r="U2" s="55"/>
    </row>
    <row r="3" spans="1:36" x14ac:dyDescent="0.25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Q3" s="55"/>
      <c r="R3" s="55"/>
      <c r="S3" s="55"/>
      <c r="T3" s="55"/>
      <c r="U3" s="55"/>
    </row>
    <row r="4" spans="1:36" ht="28.5" x14ac:dyDescent="0.4">
      <c r="A4" s="78"/>
      <c r="B4" s="78"/>
      <c r="C4" s="258">
        <v>1</v>
      </c>
      <c r="D4" s="258"/>
      <c r="E4" s="258">
        <v>2</v>
      </c>
      <c r="F4" s="258"/>
      <c r="G4" s="258">
        <v>3</v>
      </c>
      <c r="H4" s="258"/>
      <c r="I4" s="258">
        <v>4</v>
      </c>
      <c r="J4" s="258"/>
      <c r="K4" s="55"/>
      <c r="L4" s="55"/>
      <c r="M4" s="55"/>
      <c r="N4" s="55"/>
      <c r="O4" s="55"/>
      <c r="P4" s="55"/>
      <c r="Q4" s="55"/>
      <c r="R4" s="55"/>
      <c r="S4" s="55"/>
      <c r="T4" s="69"/>
      <c r="U4" s="159"/>
      <c r="V4" s="159"/>
      <c r="W4" s="72"/>
      <c r="X4" s="173">
        <v>5</v>
      </c>
      <c r="Y4" s="173"/>
      <c r="Z4" s="173">
        <v>6</v>
      </c>
      <c r="AA4" s="173"/>
      <c r="AB4" s="173">
        <v>7</v>
      </c>
      <c r="AC4" s="173"/>
      <c r="AD4" s="155">
        <v>8</v>
      </c>
      <c r="AE4" s="155"/>
    </row>
    <row r="5" spans="1:36" ht="31.5" x14ac:dyDescent="0.45">
      <c r="A5" s="262" t="s">
        <v>26</v>
      </c>
      <c r="B5" s="262"/>
      <c r="C5" s="259" t="s">
        <v>67</v>
      </c>
      <c r="D5" s="259"/>
      <c r="E5" s="260" t="s">
        <v>68</v>
      </c>
      <c r="F5" s="260"/>
      <c r="G5" s="261" t="s">
        <v>69</v>
      </c>
      <c r="H5" s="261"/>
      <c r="I5" s="257" t="s">
        <v>70</v>
      </c>
      <c r="J5" s="257"/>
      <c r="K5" s="55"/>
      <c r="L5" s="55"/>
      <c r="M5" s="55"/>
      <c r="N5" s="55"/>
      <c r="O5" s="55"/>
      <c r="P5" s="55"/>
      <c r="Q5" s="55"/>
      <c r="R5" s="55"/>
      <c r="T5" s="263"/>
      <c r="U5" s="263"/>
      <c r="V5" s="160" t="s">
        <v>27</v>
      </c>
      <c r="W5" s="160"/>
      <c r="X5" s="161" t="s">
        <v>71</v>
      </c>
      <c r="Y5" s="161"/>
      <c r="Z5" s="162" t="s">
        <v>72</v>
      </c>
      <c r="AA5" s="162"/>
      <c r="AB5" s="163" t="s">
        <v>73</v>
      </c>
      <c r="AC5" s="163"/>
      <c r="AD5" s="156" t="s">
        <v>74</v>
      </c>
      <c r="AE5" s="156"/>
    </row>
    <row r="6" spans="1:36" x14ac:dyDescent="0.25">
      <c r="A6" s="55"/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</row>
    <row r="7" spans="1:36" x14ac:dyDescent="0.25">
      <c r="A7" s="55"/>
      <c r="B7" s="55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</row>
    <row r="8" spans="1:36" x14ac:dyDescent="0.25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</row>
    <row r="9" spans="1:36" x14ac:dyDescent="0.25"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</row>
    <row r="10" spans="1:36" x14ac:dyDescent="0.2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</row>
    <row r="11" spans="1:36" x14ac:dyDescent="0.25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</row>
    <row r="12" spans="1:36" x14ac:dyDescent="0.2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</row>
    <row r="13" spans="1:36" x14ac:dyDescent="0.2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</row>
    <row r="14" spans="1:36" x14ac:dyDescent="0.2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</row>
    <row r="15" spans="1:36" ht="26.25" x14ac:dyDescent="0.4">
      <c r="A15" s="147" t="s">
        <v>0</v>
      </c>
      <c r="B15" s="148"/>
      <c r="C15" s="149"/>
      <c r="D15" s="1" t="s">
        <v>1</v>
      </c>
      <c r="E15" s="1" t="s">
        <v>2</v>
      </c>
      <c r="F15" s="2" t="s">
        <v>2</v>
      </c>
      <c r="G15" s="2" t="s">
        <v>1</v>
      </c>
      <c r="H15" s="1" t="s">
        <v>1</v>
      </c>
      <c r="I15" s="1" t="s">
        <v>2</v>
      </c>
      <c r="J15" s="2" t="s">
        <v>2</v>
      </c>
      <c r="K15" s="2" t="s">
        <v>1</v>
      </c>
      <c r="L15" s="1" t="s">
        <v>1</v>
      </c>
      <c r="M15" s="1" t="s">
        <v>2</v>
      </c>
      <c r="N15" s="2" t="s">
        <v>1</v>
      </c>
      <c r="O15" s="2" t="s">
        <v>2</v>
      </c>
      <c r="P15" s="3" t="s">
        <v>3</v>
      </c>
      <c r="Q15" s="4" t="s">
        <v>4</v>
      </c>
      <c r="R15" s="71"/>
      <c r="S15" s="71"/>
      <c r="T15" s="147" t="s">
        <v>0</v>
      </c>
      <c r="U15" s="148"/>
      <c r="V15" s="149"/>
      <c r="W15" s="1" t="s">
        <v>1</v>
      </c>
      <c r="X15" s="1" t="s">
        <v>2</v>
      </c>
      <c r="Y15" s="2" t="s">
        <v>2</v>
      </c>
      <c r="Z15" s="2" t="s">
        <v>1</v>
      </c>
      <c r="AA15" s="1" t="s">
        <v>1</v>
      </c>
      <c r="AB15" s="1" t="s">
        <v>2</v>
      </c>
      <c r="AC15" s="2" t="s">
        <v>2</v>
      </c>
      <c r="AD15" s="2" t="s">
        <v>1</v>
      </c>
      <c r="AE15" s="1" t="s">
        <v>1</v>
      </c>
      <c r="AF15" s="1" t="s">
        <v>2</v>
      </c>
      <c r="AG15" s="2" t="s">
        <v>1</v>
      </c>
      <c r="AH15" s="2" t="s">
        <v>2</v>
      </c>
      <c r="AI15" s="3" t="s">
        <v>3</v>
      </c>
      <c r="AJ15" s="4" t="s">
        <v>4</v>
      </c>
    </row>
    <row r="16" spans="1:36" ht="60" x14ac:dyDescent="0.6">
      <c r="A16" s="170" t="str">
        <f>C5</f>
        <v>RIB 1</v>
      </c>
      <c r="B16" s="171"/>
      <c r="C16" s="171"/>
      <c r="D16" s="5">
        <v>15</v>
      </c>
      <c r="E16" s="5"/>
      <c r="F16" s="5"/>
      <c r="G16" s="5"/>
      <c r="H16" s="5"/>
      <c r="I16" s="5"/>
      <c r="J16" s="5"/>
      <c r="K16" s="5"/>
      <c r="L16" s="5"/>
      <c r="M16" s="5"/>
      <c r="N16" s="6"/>
      <c r="O16" s="6"/>
      <c r="P16" s="6"/>
      <c r="Q16" s="7">
        <f>SUM(D16:P16)</f>
        <v>15</v>
      </c>
      <c r="R16" s="71"/>
      <c r="S16" s="71"/>
      <c r="T16" s="170" t="str">
        <f>X5</f>
        <v>BETZ 1</v>
      </c>
      <c r="U16" s="171"/>
      <c r="V16" s="172"/>
      <c r="W16" s="5">
        <v>2</v>
      </c>
      <c r="X16" s="5"/>
      <c r="Y16" s="5"/>
      <c r="Z16" s="5"/>
      <c r="AA16" s="5"/>
      <c r="AB16" s="5"/>
      <c r="AC16" s="5"/>
      <c r="AD16" s="5"/>
      <c r="AE16" s="5"/>
      <c r="AF16" s="5"/>
      <c r="AG16" s="6"/>
      <c r="AH16" s="6"/>
      <c r="AI16" s="6"/>
      <c r="AJ16" s="7">
        <f>SUM(W16:AI16)</f>
        <v>2</v>
      </c>
    </row>
    <row r="17" spans="1:36" ht="60" x14ac:dyDescent="0.7">
      <c r="A17" s="170" t="str">
        <f>E5</f>
        <v>VERBERIE 1</v>
      </c>
      <c r="B17" s="171"/>
      <c r="C17" s="171"/>
      <c r="D17" s="5">
        <v>1</v>
      </c>
      <c r="E17" s="5"/>
      <c r="F17" s="5"/>
      <c r="G17" s="5"/>
      <c r="H17" s="5"/>
      <c r="I17" s="5"/>
      <c r="J17" s="5"/>
      <c r="K17" s="5"/>
      <c r="L17" s="5"/>
      <c r="M17" s="5"/>
      <c r="N17" s="6"/>
      <c r="O17" s="6"/>
      <c r="P17" s="6"/>
      <c r="Q17" s="7">
        <f>SUM(D17:P17)</f>
        <v>1</v>
      </c>
      <c r="R17" s="157">
        <v>1</v>
      </c>
      <c r="S17" s="158"/>
      <c r="T17" s="170" t="str">
        <f>Z5</f>
        <v>RIB 2</v>
      </c>
      <c r="U17" s="171"/>
      <c r="V17" s="172"/>
      <c r="W17" s="5">
        <v>18</v>
      </c>
      <c r="X17" s="5"/>
      <c r="Y17" s="5"/>
      <c r="Z17" s="5"/>
      <c r="AA17" s="5"/>
      <c r="AB17" s="5"/>
      <c r="AC17" s="5"/>
      <c r="AD17" s="5"/>
      <c r="AE17" s="5"/>
      <c r="AF17" s="5"/>
      <c r="AG17" s="6"/>
      <c r="AH17" s="6"/>
      <c r="AI17" s="6"/>
      <c r="AJ17" s="7">
        <f>SUM(W17:AI17)</f>
        <v>18</v>
      </c>
    </row>
    <row r="18" spans="1:36" ht="26.25" x14ac:dyDescent="0.4">
      <c r="A18" s="147" t="s">
        <v>5</v>
      </c>
      <c r="B18" s="148"/>
      <c r="C18" s="149"/>
      <c r="D18" s="192" t="s">
        <v>6</v>
      </c>
      <c r="E18" s="193"/>
      <c r="F18" s="182" t="s">
        <v>7</v>
      </c>
      <c r="G18" s="183"/>
      <c r="H18" s="192" t="s">
        <v>8</v>
      </c>
      <c r="I18" s="193"/>
      <c r="J18" s="182" t="s">
        <v>9</v>
      </c>
      <c r="K18" s="183"/>
      <c r="L18" s="192" t="s">
        <v>10</v>
      </c>
      <c r="M18" s="193"/>
      <c r="N18" s="182" t="s">
        <v>11</v>
      </c>
      <c r="O18" s="183"/>
      <c r="P18" s="3" t="s">
        <v>3</v>
      </c>
      <c r="Q18" s="8"/>
      <c r="R18" s="71"/>
      <c r="S18" s="71"/>
      <c r="T18" s="147" t="s">
        <v>5</v>
      </c>
      <c r="U18" s="148"/>
      <c r="V18" s="149"/>
      <c r="W18" s="192" t="s">
        <v>6</v>
      </c>
      <c r="X18" s="193"/>
      <c r="Y18" s="182" t="s">
        <v>7</v>
      </c>
      <c r="Z18" s="183"/>
      <c r="AA18" s="192" t="s">
        <v>8</v>
      </c>
      <c r="AB18" s="193"/>
      <c r="AC18" s="182" t="s">
        <v>9</v>
      </c>
      <c r="AD18" s="183"/>
      <c r="AE18" s="192" t="s">
        <v>10</v>
      </c>
      <c r="AF18" s="193"/>
      <c r="AG18" s="182" t="s">
        <v>11</v>
      </c>
      <c r="AH18" s="183"/>
      <c r="AI18" s="3" t="s">
        <v>3</v>
      </c>
      <c r="AJ18" s="8"/>
    </row>
    <row r="19" spans="1:36" ht="90.75" x14ac:dyDescent="0.8">
      <c r="A19" s="243" t="s">
        <v>4</v>
      </c>
      <c r="B19" s="243"/>
      <c r="C19" s="243"/>
      <c r="D19" s="187" t="str">
        <f>A16</f>
        <v>RIB 1</v>
      </c>
      <c r="E19" s="188"/>
      <c r="F19" s="188"/>
      <c r="G19" s="189"/>
      <c r="H19" s="244">
        <f>SUM(D16:P16)</f>
        <v>15</v>
      </c>
      <c r="I19" s="245"/>
      <c r="J19" s="244">
        <f>SUM(D17:P17)</f>
        <v>1</v>
      </c>
      <c r="K19" s="245"/>
      <c r="L19" s="187" t="str">
        <f>A17</f>
        <v>VERBERIE 1</v>
      </c>
      <c r="M19" s="188"/>
      <c r="N19" s="188"/>
      <c r="O19" s="189"/>
      <c r="P19" s="9"/>
      <c r="Q19" s="10"/>
      <c r="R19" s="71"/>
      <c r="S19" s="71"/>
      <c r="T19" s="184" t="s">
        <v>4</v>
      </c>
      <c r="U19" s="185"/>
      <c r="V19" s="186"/>
      <c r="W19" s="187" t="str">
        <f>T16</f>
        <v>BETZ 1</v>
      </c>
      <c r="X19" s="188"/>
      <c r="Y19" s="188"/>
      <c r="Z19" s="189"/>
      <c r="AA19" s="190">
        <f>SUM(W16:AI16)</f>
        <v>2</v>
      </c>
      <c r="AB19" s="191"/>
      <c r="AC19" s="190">
        <f>SUM(W17:AI17)</f>
        <v>18</v>
      </c>
      <c r="AD19" s="191"/>
      <c r="AE19" s="187" t="str">
        <f>T17</f>
        <v>RIB 2</v>
      </c>
      <c r="AF19" s="188"/>
      <c r="AG19" s="188"/>
      <c r="AH19" s="189"/>
      <c r="AI19" s="9"/>
      <c r="AJ19" s="10"/>
    </row>
    <row r="20" spans="1:36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1"/>
      <c r="P20" s="11"/>
      <c r="Q20" s="10"/>
      <c r="R20" s="71"/>
      <c r="S20" s="71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1"/>
      <c r="AI20" s="11"/>
      <c r="AJ20" s="10"/>
    </row>
    <row r="21" spans="1:36" ht="26.25" x14ac:dyDescent="0.4">
      <c r="A21" s="152" t="s">
        <v>12</v>
      </c>
      <c r="B21" s="153"/>
      <c r="C21" s="154"/>
      <c r="D21" s="12" t="s">
        <v>1</v>
      </c>
      <c r="E21" s="12" t="s">
        <v>2</v>
      </c>
      <c r="F21" s="13" t="s">
        <v>2</v>
      </c>
      <c r="G21" s="13" t="s">
        <v>1</v>
      </c>
      <c r="H21" s="12" t="s">
        <v>1</v>
      </c>
      <c r="I21" s="12" t="s">
        <v>2</v>
      </c>
      <c r="J21" s="13" t="s">
        <v>2</v>
      </c>
      <c r="K21" s="13" t="s">
        <v>1</v>
      </c>
      <c r="L21" s="12" t="s">
        <v>1</v>
      </c>
      <c r="M21" s="12" t="s">
        <v>2</v>
      </c>
      <c r="N21" s="13" t="s">
        <v>1</v>
      </c>
      <c r="O21" s="13" t="s">
        <v>2</v>
      </c>
      <c r="P21" s="14" t="s">
        <v>3</v>
      </c>
      <c r="Q21" s="15" t="s">
        <v>4</v>
      </c>
      <c r="R21" s="71"/>
      <c r="S21" s="71"/>
      <c r="T21" s="152" t="s">
        <v>12</v>
      </c>
      <c r="U21" s="153"/>
      <c r="V21" s="154"/>
      <c r="W21" s="12" t="s">
        <v>1</v>
      </c>
      <c r="X21" s="12" t="s">
        <v>2</v>
      </c>
      <c r="Y21" s="13" t="s">
        <v>2</v>
      </c>
      <c r="Z21" s="13" t="s">
        <v>1</v>
      </c>
      <c r="AA21" s="12" t="s">
        <v>1</v>
      </c>
      <c r="AB21" s="12" t="s">
        <v>2</v>
      </c>
      <c r="AC21" s="13" t="s">
        <v>2</v>
      </c>
      <c r="AD21" s="13" t="s">
        <v>1</v>
      </c>
      <c r="AE21" s="12" t="s">
        <v>1</v>
      </c>
      <c r="AF21" s="12" t="s">
        <v>2</v>
      </c>
      <c r="AG21" s="13" t="s">
        <v>1</v>
      </c>
      <c r="AH21" s="13" t="s">
        <v>2</v>
      </c>
      <c r="AI21" s="14" t="s">
        <v>3</v>
      </c>
      <c r="AJ21" s="15" t="s">
        <v>4</v>
      </c>
    </row>
    <row r="22" spans="1:36" ht="60" x14ac:dyDescent="0.6">
      <c r="A22" s="167" t="str">
        <f>G5</f>
        <v>BETZ 2</v>
      </c>
      <c r="B22" s="168"/>
      <c r="C22" s="168"/>
      <c r="D22" s="5">
        <v>19</v>
      </c>
      <c r="E22" s="5"/>
      <c r="F22" s="5"/>
      <c r="G22" s="5"/>
      <c r="H22" s="5"/>
      <c r="I22" s="5"/>
      <c r="J22" s="5"/>
      <c r="K22" s="5"/>
      <c r="L22" s="5"/>
      <c r="M22" s="5"/>
      <c r="N22" s="6"/>
      <c r="O22" s="6"/>
      <c r="P22" s="6"/>
      <c r="Q22" s="16">
        <f>SUM(D22:P22)</f>
        <v>19</v>
      </c>
      <c r="R22" s="71"/>
      <c r="S22" s="71"/>
      <c r="T22" s="167" t="str">
        <f>AB5</f>
        <v>ST GOBAIN</v>
      </c>
      <c r="U22" s="168"/>
      <c r="V22" s="169"/>
      <c r="W22" s="5">
        <v>17</v>
      </c>
      <c r="X22" s="5"/>
      <c r="Y22" s="5"/>
      <c r="Z22" s="5"/>
      <c r="AA22" s="5"/>
      <c r="AB22" s="5"/>
      <c r="AC22" s="5"/>
      <c r="AD22" s="5"/>
      <c r="AE22" s="5"/>
      <c r="AF22" s="5"/>
      <c r="AG22" s="6"/>
      <c r="AH22" s="6"/>
      <c r="AI22" s="6"/>
      <c r="AJ22" s="16">
        <f>SUM(W22:AI22)</f>
        <v>17</v>
      </c>
    </row>
    <row r="23" spans="1:36" ht="60" x14ac:dyDescent="0.6">
      <c r="A23" s="164" t="str">
        <f>I5</f>
        <v>RIB 3</v>
      </c>
      <c r="B23" s="165"/>
      <c r="C23" s="165"/>
      <c r="D23" s="5">
        <v>12</v>
      </c>
      <c r="E23" s="5"/>
      <c r="F23" s="5"/>
      <c r="G23" s="5"/>
      <c r="H23" s="5"/>
      <c r="I23" s="5"/>
      <c r="J23" s="5"/>
      <c r="K23" s="5"/>
      <c r="L23" s="5"/>
      <c r="M23" s="5"/>
      <c r="N23" s="6"/>
      <c r="O23" s="6"/>
      <c r="P23" s="6"/>
      <c r="Q23" s="16">
        <f>SUM(D23:P23)</f>
        <v>12</v>
      </c>
      <c r="R23" s="71"/>
      <c r="S23" s="71"/>
      <c r="T23" s="164" t="str">
        <f>AD5</f>
        <v>VERBERIE 2</v>
      </c>
      <c r="U23" s="165"/>
      <c r="V23" s="166"/>
      <c r="W23" s="5">
        <v>16</v>
      </c>
      <c r="X23" s="5"/>
      <c r="Y23" s="5"/>
      <c r="Z23" s="5"/>
      <c r="AA23" s="5"/>
      <c r="AB23" s="5"/>
      <c r="AC23" s="5"/>
      <c r="AD23" s="5"/>
      <c r="AE23" s="5"/>
      <c r="AF23" s="5"/>
      <c r="AG23" s="6"/>
      <c r="AH23" s="6"/>
      <c r="AI23" s="6"/>
      <c r="AJ23" s="16">
        <f>SUM(W23:AI23)</f>
        <v>16</v>
      </c>
    </row>
    <row r="24" spans="1:36" ht="26.25" x14ac:dyDescent="0.4">
      <c r="A24" s="233" t="s">
        <v>5</v>
      </c>
      <c r="B24" s="234"/>
      <c r="C24" s="235"/>
      <c r="D24" s="236" t="s">
        <v>6</v>
      </c>
      <c r="E24" s="237"/>
      <c r="F24" s="238" t="s">
        <v>7</v>
      </c>
      <c r="G24" s="239"/>
      <c r="H24" s="236" t="s">
        <v>8</v>
      </c>
      <c r="I24" s="237"/>
      <c r="J24" s="238" t="s">
        <v>9</v>
      </c>
      <c r="K24" s="239"/>
      <c r="L24" s="236" t="s">
        <v>10</v>
      </c>
      <c r="M24" s="237"/>
      <c r="N24" s="238" t="s">
        <v>11</v>
      </c>
      <c r="O24" s="239"/>
      <c r="P24" s="14" t="s">
        <v>3</v>
      </c>
      <c r="Q24" s="17"/>
      <c r="R24" s="71"/>
      <c r="S24" s="71"/>
      <c r="T24" s="152" t="s">
        <v>5</v>
      </c>
      <c r="U24" s="153"/>
      <c r="V24" s="154"/>
      <c r="W24" s="140" t="s">
        <v>6</v>
      </c>
      <c r="X24" s="141"/>
      <c r="Y24" s="142" t="s">
        <v>7</v>
      </c>
      <c r="Z24" s="143"/>
      <c r="AA24" s="140" t="s">
        <v>8</v>
      </c>
      <c r="AB24" s="141"/>
      <c r="AC24" s="142" t="s">
        <v>9</v>
      </c>
      <c r="AD24" s="143"/>
      <c r="AE24" s="140" t="s">
        <v>10</v>
      </c>
      <c r="AF24" s="141"/>
      <c r="AG24" s="142" t="s">
        <v>11</v>
      </c>
      <c r="AH24" s="143"/>
      <c r="AI24" s="14" t="s">
        <v>3</v>
      </c>
      <c r="AJ24" s="17"/>
    </row>
    <row r="25" spans="1:36" ht="60" x14ac:dyDescent="0.8">
      <c r="A25" s="240" t="s">
        <v>4</v>
      </c>
      <c r="B25" s="240"/>
      <c r="C25" s="240"/>
      <c r="D25" s="241" t="str">
        <f>A22</f>
        <v>BETZ 2</v>
      </c>
      <c r="E25" s="241"/>
      <c r="F25" s="241"/>
      <c r="G25" s="241"/>
      <c r="H25" s="242">
        <f>SUM(D22:P22)</f>
        <v>19</v>
      </c>
      <c r="I25" s="242"/>
      <c r="J25" s="242">
        <f>SUM(D23:P23)</f>
        <v>12</v>
      </c>
      <c r="K25" s="242"/>
      <c r="L25" s="241" t="str">
        <f>A23</f>
        <v>RIB 3</v>
      </c>
      <c r="M25" s="241"/>
      <c r="N25" s="241"/>
      <c r="O25" s="241"/>
      <c r="P25" s="18"/>
      <c r="Q25" s="19"/>
      <c r="R25" s="71"/>
      <c r="S25" s="71"/>
      <c r="T25" s="174" t="s">
        <v>4</v>
      </c>
      <c r="U25" s="175"/>
      <c r="V25" s="176"/>
      <c r="W25" s="177" t="str">
        <f>T22</f>
        <v>ST GOBAIN</v>
      </c>
      <c r="X25" s="178"/>
      <c r="Y25" s="178"/>
      <c r="Z25" s="179"/>
      <c r="AA25" s="180">
        <f>SUM(W22:AI22)</f>
        <v>17</v>
      </c>
      <c r="AB25" s="181"/>
      <c r="AC25" s="180">
        <f>SUM(W23:AI23)</f>
        <v>16</v>
      </c>
      <c r="AD25" s="181"/>
      <c r="AE25" s="177" t="str">
        <f>T23</f>
        <v>VERBERIE 2</v>
      </c>
      <c r="AF25" s="178"/>
      <c r="AG25" s="178"/>
      <c r="AH25" s="179"/>
      <c r="AI25" s="18"/>
      <c r="AJ25" s="19"/>
    </row>
    <row r="26" spans="1:36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1"/>
      <c r="P26" s="11"/>
      <c r="Q26" s="10"/>
      <c r="R26" s="71"/>
      <c r="S26" s="71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1"/>
      <c r="AI26" s="11"/>
      <c r="AJ26" s="10"/>
    </row>
    <row r="27" spans="1:36" ht="26.25" x14ac:dyDescent="0.4">
      <c r="A27" s="222" t="s">
        <v>13</v>
      </c>
      <c r="B27" s="223"/>
      <c r="C27" s="224"/>
      <c r="D27" s="20" t="s">
        <v>1</v>
      </c>
      <c r="E27" s="20" t="s">
        <v>2</v>
      </c>
      <c r="F27" s="21" t="s">
        <v>2</v>
      </c>
      <c r="G27" s="21" t="s">
        <v>1</v>
      </c>
      <c r="H27" s="20" t="s">
        <v>1</v>
      </c>
      <c r="I27" s="20" t="s">
        <v>2</v>
      </c>
      <c r="J27" s="21" t="s">
        <v>2</v>
      </c>
      <c r="K27" s="21" t="s">
        <v>1</v>
      </c>
      <c r="L27" s="20" t="s">
        <v>1</v>
      </c>
      <c r="M27" s="20" t="s">
        <v>2</v>
      </c>
      <c r="N27" s="21" t="s">
        <v>1</v>
      </c>
      <c r="O27" s="21" t="s">
        <v>2</v>
      </c>
      <c r="P27" s="22" t="s">
        <v>3</v>
      </c>
      <c r="Q27" s="23" t="s">
        <v>4</v>
      </c>
      <c r="R27" s="71"/>
      <c r="S27" s="71"/>
      <c r="T27" s="222" t="s">
        <v>13</v>
      </c>
      <c r="U27" s="223"/>
      <c r="V27" s="224"/>
      <c r="W27" s="20" t="s">
        <v>1</v>
      </c>
      <c r="X27" s="20" t="s">
        <v>2</v>
      </c>
      <c r="Y27" s="21" t="s">
        <v>2</v>
      </c>
      <c r="Z27" s="21" t="s">
        <v>1</v>
      </c>
      <c r="AA27" s="20" t="s">
        <v>1</v>
      </c>
      <c r="AB27" s="20" t="s">
        <v>2</v>
      </c>
      <c r="AC27" s="21" t="s">
        <v>2</v>
      </c>
      <c r="AD27" s="21" t="s">
        <v>1</v>
      </c>
      <c r="AE27" s="20" t="s">
        <v>1</v>
      </c>
      <c r="AF27" s="20" t="s">
        <v>2</v>
      </c>
      <c r="AG27" s="21" t="s">
        <v>1</v>
      </c>
      <c r="AH27" s="21" t="s">
        <v>2</v>
      </c>
      <c r="AI27" s="22" t="s">
        <v>3</v>
      </c>
      <c r="AJ27" s="23" t="s">
        <v>4</v>
      </c>
    </row>
    <row r="28" spans="1:36" ht="60" x14ac:dyDescent="0.6">
      <c r="A28" s="225" t="str">
        <f>C5</f>
        <v>RIB 1</v>
      </c>
      <c r="B28" s="226"/>
      <c r="C28" s="226"/>
      <c r="D28" s="5">
        <v>16</v>
      </c>
      <c r="E28" s="5"/>
      <c r="F28" s="5"/>
      <c r="G28" s="5"/>
      <c r="H28" s="5"/>
      <c r="I28" s="5"/>
      <c r="J28" s="5"/>
      <c r="K28" s="5"/>
      <c r="L28" s="5"/>
      <c r="M28" s="5"/>
      <c r="N28" s="6"/>
      <c r="O28" s="6"/>
      <c r="P28" s="6"/>
      <c r="Q28" s="24">
        <f>SUM(D28:P28)</f>
        <v>16</v>
      </c>
      <c r="R28" s="71"/>
      <c r="S28" s="71"/>
      <c r="T28" s="225" t="str">
        <f>X5</f>
        <v>BETZ 1</v>
      </c>
      <c r="U28" s="226"/>
      <c r="V28" s="227"/>
      <c r="W28" s="5">
        <v>14</v>
      </c>
      <c r="X28" s="5"/>
      <c r="Y28" s="5"/>
      <c r="Z28" s="5"/>
      <c r="AA28" s="5"/>
      <c r="AB28" s="5"/>
      <c r="AC28" s="5"/>
      <c r="AD28" s="5"/>
      <c r="AE28" s="5"/>
      <c r="AF28" s="5"/>
      <c r="AG28" s="6"/>
      <c r="AH28" s="6"/>
      <c r="AI28" s="6"/>
      <c r="AJ28" s="24">
        <f>SUM(W28:AI28)</f>
        <v>14</v>
      </c>
    </row>
    <row r="29" spans="1:36" ht="60" x14ac:dyDescent="0.6">
      <c r="A29" s="228" t="str">
        <f>G5</f>
        <v>BETZ 2</v>
      </c>
      <c r="B29" s="229"/>
      <c r="C29" s="229"/>
      <c r="D29" s="5">
        <v>1</v>
      </c>
      <c r="E29" s="5"/>
      <c r="F29" s="5"/>
      <c r="G29" s="5"/>
      <c r="H29" s="5"/>
      <c r="I29" s="5"/>
      <c r="J29" s="5"/>
      <c r="K29" s="5"/>
      <c r="L29" s="5"/>
      <c r="M29" s="5"/>
      <c r="N29" s="6"/>
      <c r="O29" s="6"/>
      <c r="P29" s="6"/>
      <c r="Q29" s="24">
        <f>SUM(D29:P29)</f>
        <v>1</v>
      </c>
      <c r="R29" s="71"/>
      <c r="S29" s="71"/>
      <c r="T29" s="228" t="str">
        <f>AB5</f>
        <v>ST GOBAIN</v>
      </c>
      <c r="U29" s="229"/>
      <c r="V29" s="230"/>
      <c r="W29" s="5">
        <v>25</v>
      </c>
      <c r="X29" s="5"/>
      <c r="Y29" s="5"/>
      <c r="Z29" s="5"/>
      <c r="AA29" s="5"/>
      <c r="AB29" s="5"/>
      <c r="AC29" s="5"/>
      <c r="AD29" s="5"/>
      <c r="AE29" s="5"/>
      <c r="AF29" s="5"/>
      <c r="AG29" s="6"/>
      <c r="AH29" s="6"/>
      <c r="AI29" s="6"/>
      <c r="AJ29" s="24">
        <f>SUM(W29:AI29)</f>
        <v>25</v>
      </c>
    </row>
    <row r="30" spans="1:36" ht="26.25" x14ac:dyDescent="0.4">
      <c r="A30" s="253" t="s">
        <v>5</v>
      </c>
      <c r="B30" s="254"/>
      <c r="C30" s="255"/>
      <c r="D30" s="246" t="s">
        <v>6</v>
      </c>
      <c r="E30" s="247"/>
      <c r="F30" s="248" t="s">
        <v>7</v>
      </c>
      <c r="G30" s="249"/>
      <c r="H30" s="246" t="s">
        <v>8</v>
      </c>
      <c r="I30" s="247"/>
      <c r="J30" s="248" t="s">
        <v>9</v>
      </c>
      <c r="K30" s="249"/>
      <c r="L30" s="246" t="s">
        <v>10</v>
      </c>
      <c r="M30" s="247"/>
      <c r="N30" s="248" t="s">
        <v>11</v>
      </c>
      <c r="O30" s="249"/>
      <c r="P30" s="22" t="s">
        <v>3</v>
      </c>
      <c r="Q30" s="25"/>
      <c r="R30" s="71"/>
      <c r="S30" s="71"/>
      <c r="T30" s="222" t="s">
        <v>5</v>
      </c>
      <c r="U30" s="223"/>
      <c r="V30" s="224"/>
      <c r="W30" s="231" t="s">
        <v>6</v>
      </c>
      <c r="X30" s="232"/>
      <c r="Y30" s="209" t="s">
        <v>7</v>
      </c>
      <c r="Z30" s="210"/>
      <c r="AA30" s="231" t="s">
        <v>8</v>
      </c>
      <c r="AB30" s="232"/>
      <c r="AC30" s="209" t="s">
        <v>9</v>
      </c>
      <c r="AD30" s="210"/>
      <c r="AE30" s="231" t="s">
        <v>10</v>
      </c>
      <c r="AF30" s="232"/>
      <c r="AG30" s="209" t="s">
        <v>11</v>
      </c>
      <c r="AH30" s="210"/>
      <c r="AI30" s="22" t="s">
        <v>3</v>
      </c>
      <c r="AJ30" s="25"/>
    </row>
    <row r="31" spans="1:36" ht="60" x14ac:dyDescent="0.8">
      <c r="A31" s="250" t="s">
        <v>4</v>
      </c>
      <c r="B31" s="250"/>
      <c r="C31" s="250"/>
      <c r="D31" s="251" t="str">
        <f>A28</f>
        <v>RIB 1</v>
      </c>
      <c r="E31" s="251"/>
      <c r="F31" s="251"/>
      <c r="G31" s="251"/>
      <c r="H31" s="252">
        <f>SUM(D28:P28)</f>
        <v>16</v>
      </c>
      <c r="I31" s="252"/>
      <c r="J31" s="252">
        <f>SUM(D29:P29)</f>
        <v>1</v>
      </c>
      <c r="K31" s="252"/>
      <c r="L31" s="251" t="str">
        <f>A29</f>
        <v>BETZ 2</v>
      </c>
      <c r="M31" s="251"/>
      <c r="N31" s="251"/>
      <c r="O31" s="251"/>
      <c r="P31" s="26"/>
      <c r="Q31" s="19"/>
      <c r="R31" s="71"/>
      <c r="S31" s="71"/>
      <c r="T31" s="211" t="s">
        <v>4</v>
      </c>
      <c r="U31" s="212"/>
      <c r="V31" s="213"/>
      <c r="W31" s="214" t="str">
        <f>T28</f>
        <v>BETZ 1</v>
      </c>
      <c r="X31" s="215"/>
      <c r="Y31" s="215"/>
      <c r="Z31" s="216"/>
      <c r="AA31" s="217">
        <f>SUM(W28:AI28)</f>
        <v>14</v>
      </c>
      <c r="AB31" s="218"/>
      <c r="AC31" s="217">
        <f>SUM(W29:AI29)</f>
        <v>25</v>
      </c>
      <c r="AD31" s="218"/>
      <c r="AE31" s="214" t="str">
        <f>T29</f>
        <v>ST GOBAIN</v>
      </c>
      <c r="AF31" s="215"/>
      <c r="AG31" s="215"/>
      <c r="AH31" s="216"/>
      <c r="AI31" s="26"/>
      <c r="AJ31" s="19"/>
    </row>
    <row r="32" spans="1:36" ht="15.75" x14ac:dyDescent="0.25">
      <c r="A32" s="10"/>
      <c r="B32" s="27"/>
      <c r="C32" s="27"/>
      <c r="D32" s="28"/>
      <c r="E32" s="28"/>
      <c r="F32" s="28"/>
      <c r="G32" s="28"/>
      <c r="H32" s="28"/>
      <c r="I32" s="27"/>
      <c r="J32" s="28"/>
      <c r="K32" s="28"/>
      <c r="L32" s="28"/>
      <c r="M32" s="28"/>
      <c r="N32" s="28"/>
      <c r="O32" s="27"/>
      <c r="P32" s="29"/>
      <c r="Q32" s="10"/>
      <c r="R32" s="71"/>
      <c r="S32" s="71"/>
      <c r="T32" s="10"/>
      <c r="U32" s="27"/>
      <c r="V32" s="27"/>
      <c r="W32" s="28"/>
      <c r="X32" s="28"/>
      <c r="Y32" s="28"/>
      <c r="Z32" s="28"/>
      <c r="AA32" s="28"/>
      <c r="AB32" s="27"/>
      <c r="AC32" s="28"/>
      <c r="AD32" s="28"/>
      <c r="AE32" s="28"/>
      <c r="AF32" s="28"/>
      <c r="AG32" s="28"/>
      <c r="AH32" s="27"/>
      <c r="AI32" s="29"/>
      <c r="AJ32" s="10"/>
    </row>
    <row r="33" spans="1:36" ht="26.25" x14ac:dyDescent="0.4">
      <c r="A33" s="194" t="s">
        <v>13</v>
      </c>
      <c r="B33" s="195"/>
      <c r="C33" s="196"/>
      <c r="D33" s="30" t="s">
        <v>1</v>
      </c>
      <c r="E33" s="30" t="s">
        <v>2</v>
      </c>
      <c r="F33" s="31" t="s">
        <v>2</v>
      </c>
      <c r="G33" s="31" t="s">
        <v>1</v>
      </c>
      <c r="H33" s="30" t="s">
        <v>1</v>
      </c>
      <c r="I33" s="30" t="s">
        <v>2</v>
      </c>
      <c r="J33" s="31" t="s">
        <v>2</v>
      </c>
      <c r="K33" s="31" t="s">
        <v>1</v>
      </c>
      <c r="L33" s="30" t="s">
        <v>1</v>
      </c>
      <c r="M33" s="30" t="s">
        <v>2</v>
      </c>
      <c r="N33" s="31" t="s">
        <v>1</v>
      </c>
      <c r="O33" s="31" t="s">
        <v>2</v>
      </c>
      <c r="P33" s="32" t="s">
        <v>3</v>
      </c>
      <c r="Q33" s="33" t="s">
        <v>4</v>
      </c>
      <c r="R33" s="71"/>
      <c r="S33" s="71"/>
      <c r="T33" s="194" t="s">
        <v>13</v>
      </c>
      <c r="U33" s="195"/>
      <c r="V33" s="196"/>
      <c r="W33" s="30" t="s">
        <v>1</v>
      </c>
      <c r="X33" s="30" t="s">
        <v>2</v>
      </c>
      <c r="Y33" s="31" t="s">
        <v>2</v>
      </c>
      <c r="Z33" s="31" t="s">
        <v>1</v>
      </c>
      <c r="AA33" s="30" t="s">
        <v>1</v>
      </c>
      <c r="AB33" s="30" t="s">
        <v>2</v>
      </c>
      <c r="AC33" s="31" t="s">
        <v>2</v>
      </c>
      <c r="AD33" s="31" t="s">
        <v>1</v>
      </c>
      <c r="AE33" s="30" t="s">
        <v>1</v>
      </c>
      <c r="AF33" s="30" t="s">
        <v>2</v>
      </c>
      <c r="AG33" s="31" t="s">
        <v>1</v>
      </c>
      <c r="AH33" s="31" t="s">
        <v>2</v>
      </c>
      <c r="AI33" s="32" t="s">
        <v>3</v>
      </c>
      <c r="AJ33" s="33" t="s">
        <v>4</v>
      </c>
    </row>
    <row r="34" spans="1:36" ht="60" x14ac:dyDescent="0.6">
      <c r="A34" s="219" t="str">
        <f>E5</f>
        <v>VERBERIE 1</v>
      </c>
      <c r="B34" s="220"/>
      <c r="C34" s="221"/>
      <c r="D34" s="5">
        <v>19</v>
      </c>
      <c r="E34" s="5"/>
      <c r="F34" s="5"/>
      <c r="G34" s="5"/>
      <c r="H34" s="5"/>
      <c r="I34" s="5"/>
      <c r="J34" s="5"/>
      <c r="K34" s="5"/>
      <c r="L34" s="5"/>
      <c r="M34" s="5"/>
      <c r="N34" s="6"/>
      <c r="O34" s="6"/>
      <c r="P34" s="6"/>
      <c r="Q34" s="34">
        <f>SUM(D34:P34)</f>
        <v>19</v>
      </c>
      <c r="R34" s="71"/>
      <c r="S34" s="71"/>
      <c r="T34" s="219" t="str">
        <f>Z5</f>
        <v>RIB 2</v>
      </c>
      <c r="U34" s="220"/>
      <c r="V34" s="221"/>
      <c r="W34" s="5">
        <v>17</v>
      </c>
      <c r="X34" s="5"/>
      <c r="Y34" s="5"/>
      <c r="Z34" s="5"/>
      <c r="AA34" s="5"/>
      <c r="AB34" s="5"/>
      <c r="AC34" s="5"/>
      <c r="AD34" s="5"/>
      <c r="AE34" s="5"/>
      <c r="AF34" s="5"/>
      <c r="AG34" s="6"/>
      <c r="AH34" s="6"/>
      <c r="AI34" s="6"/>
      <c r="AJ34" s="34">
        <f>SUM(W34:AI34)</f>
        <v>17</v>
      </c>
    </row>
    <row r="35" spans="1:36" ht="60" x14ac:dyDescent="0.6">
      <c r="A35" s="219" t="str">
        <f>I5</f>
        <v>RIB 3</v>
      </c>
      <c r="B35" s="220"/>
      <c r="C35" s="221"/>
      <c r="D35" s="5">
        <v>15</v>
      </c>
      <c r="E35" s="5"/>
      <c r="F35" s="5"/>
      <c r="G35" s="5"/>
      <c r="H35" s="5"/>
      <c r="I35" s="5"/>
      <c r="J35" s="5"/>
      <c r="K35" s="5"/>
      <c r="L35" s="5"/>
      <c r="M35" s="5"/>
      <c r="N35" s="6"/>
      <c r="O35" s="6"/>
      <c r="P35" s="6"/>
      <c r="Q35" s="34">
        <f>SUM(D35:P35)</f>
        <v>15</v>
      </c>
      <c r="R35" s="71"/>
      <c r="S35" s="71"/>
      <c r="T35" s="219" t="str">
        <f>AD5</f>
        <v>VERBERIE 2</v>
      </c>
      <c r="U35" s="220"/>
      <c r="V35" s="221"/>
      <c r="W35" s="5">
        <v>19</v>
      </c>
      <c r="X35" s="5"/>
      <c r="Y35" s="5"/>
      <c r="Z35" s="5"/>
      <c r="AA35" s="5"/>
      <c r="AB35" s="5"/>
      <c r="AC35" s="5"/>
      <c r="AD35" s="5"/>
      <c r="AE35" s="5"/>
      <c r="AF35" s="5"/>
      <c r="AG35" s="6"/>
      <c r="AH35" s="6"/>
      <c r="AI35" s="6"/>
      <c r="AJ35" s="34">
        <f>SUM(W35:AI35)</f>
        <v>19</v>
      </c>
    </row>
    <row r="36" spans="1:36" ht="26.25" x14ac:dyDescent="0.4">
      <c r="A36" s="194" t="s">
        <v>5</v>
      </c>
      <c r="B36" s="195"/>
      <c r="C36" s="196"/>
      <c r="D36" s="197" t="s">
        <v>6</v>
      </c>
      <c r="E36" s="198"/>
      <c r="F36" s="199" t="s">
        <v>7</v>
      </c>
      <c r="G36" s="200"/>
      <c r="H36" s="197" t="s">
        <v>8</v>
      </c>
      <c r="I36" s="198"/>
      <c r="J36" s="199" t="s">
        <v>9</v>
      </c>
      <c r="K36" s="200"/>
      <c r="L36" s="197" t="s">
        <v>10</v>
      </c>
      <c r="M36" s="198"/>
      <c r="N36" s="199" t="s">
        <v>11</v>
      </c>
      <c r="O36" s="200"/>
      <c r="P36" s="32" t="s">
        <v>3</v>
      </c>
      <c r="Q36" s="35"/>
      <c r="R36" s="71"/>
      <c r="S36" s="71"/>
      <c r="T36" s="194" t="s">
        <v>5</v>
      </c>
      <c r="U36" s="195"/>
      <c r="V36" s="196"/>
      <c r="W36" s="197" t="s">
        <v>6</v>
      </c>
      <c r="X36" s="198"/>
      <c r="Y36" s="199" t="s">
        <v>7</v>
      </c>
      <c r="Z36" s="200"/>
      <c r="AA36" s="197" t="s">
        <v>8</v>
      </c>
      <c r="AB36" s="198"/>
      <c r="AC36" s="199" t="s">
        <v>9</v>
      </c>
      <c r="AD36" s="200"/>
      <c r="AE36" s="197" t="s">
        <v>10</v>
      </c>
      <c r="AF36" s="198"/>
      <c r="AG36" s="199" t="s">
        <v>11</v>
      </c>
      <c r="AH36" s="200"/>
      <c r="AI36" s="32" t="s">
        <v>3</v>
      </c>
      <c r="AJ36" s="35"/>
    </row>
    <row r="37" spans="1:36" ht="60" x14ac:dyDescent="0.8">
      <c r="A37" s="256" t="s">
        <v>4</v>
      </c>
      <c r="B37" s="256"/>
      <c r="C37" s="256"/>
      <c r="D37" s="204" t="str">
        <f>A34</f>
        <v>VERBERIE 1</v>
      </c>
      <c r="E37" s="205"/>
      <c r="F37" s="205"/>
      <c r="G37" s="206"/>
      <c r="H37" s="207">
        <f>SUM(D34:P34)</f>
        <v>19</v>
      </c>
      <c r="I37" s="208"/>
      <c r="J37" s="207">
        <f>SUM(D35:P35)</f>
        <v>15</v>
      </c>
      <c r="K37" s="208"/>
      <c r="L37" s="204" t="str">
        <f>A35</f>
        <v>RIB 3</v>
      </c>
      <c r="M37" s="205"/>
      <c r="N37" s="205"/>
      <c r="O37" s="206"/>
      <c r="P37" s="36"/>
      <c r="Q37" s="10"/>
      <c r="R37" s="71"/>
      <c r="S37" s="71"/>
      <c r="T37" s="201" t="s">
        <v>4</v>
      </c>
      <c r="U37" s="202"/>
      <c r="V37" s="203"/>
      <c r="W37" s="204" t="str">
        <f>T34</f>
        <v>RIB 2</v>
      </c>
      <c r="X37" s="205"/>
      <c r="Y37" s="205"/>
      <c r="Z37" s="206"/>
      <c r="AA37" s="207">
        <f>SUM(W34:AI34)</f>
        <v>17</v>
      </c>
      <c r="AB37" s="208"/>
      <c r="AC37" s="207">
        <f>SUM(W35:AI35)</f>
        <v>19</v>
      </c>
      <c r="AD37" s="208"/>
      <c r="AE37" s="204" t="str">
        <f>T35</f>
        <v>VERBERIE 2</v>
      </c>
      <c r="AF37" s="205"/>
      <c r="AG37" s="205"/>
      <c r="AH37" s="206"/>
      <c r="AI37" s="36"/>
      <c r="AJ37" s="10"/>
    </row>
    <row r="38" spans="1:36" ht="15.75" x14ac:dyDescent="0.25">
      <c r="A38" s="10"/>
      <c r="B38" s="27"/>
      <c r="C38" s="27"/>
      <c r="D38" s="28"/>
      <c r="E38" s="28"/>
      <c r="F38" s="28"/>
      <c r="G38" s="28"/>
      <c r="H38" s="28"/>
      <c r="I38" s="27"/>
      <c r="J38" s="28"/>
      <c r="K38" s="28"/>
      <c r="L38" s="28"/>
      <c r="M38" s="28"/>
      <c r="N38" s="28"/>
      <c r="O38" s="27"/>
      <c r="P38" s="29"/>
      <c r="Q38" s="10"/>
      <c r="R38" s="71"/>
      <c r="S38" s="71"/>
      <c r="T38" s="10"/>
      <c r="U38" s="27"/>
      <c r="V38" s="27"/>
      <c r="W38" s="28"/>
      <c r="X38" s="28"/>
      <c r="Y38" s="28"/>
      <c r="Z38" s="28"/>
      <c r="AA38" s="28"/>
      <c r="AB38" s="27"/>
      <c r="AC38" s="28"/>
      <c r="AD38" s="28"/>
      <c r="AE38" s="28"/>
      <c r="AF38" s="28"/>
      <c r="AG38" s="28"/>
      <c r="AH38" s="27"/>
      <c r="AI38" s="29"/>
      <c r="AJ38" s="10"/>
    </row>
    <row r="39" spans="1:36" ht="26.25" x14ac:dyDescent="0.4">
      <c r="A39" s="147" t="s">
        <v>14</v>
      </c>
      <c r="B39" s="148"/>
      <c r="C39" s="149"/>
      <c r="D39" s="1" t="s">
        <v>1</v>
      </c>
      <c r="E39" s="1" t="s">
        <v>2</v>
      </c>
      <c r="F39" s="2" t="s">
        <v>2</v>
      </c>
      <c r="G39" s="2" t="s">
        <v>1</v>
      </c>
      <c r="H39" s="1" t="s">
        <v>1</v>
      </c>
      <c r="I39" s="1" t="s">
        <v>2</v>
      </c>
      <c r="J39" s="2" t="s">
        <v>2</v>
      </c>
      <c r="K39" s="2" t="s">
        <v>1</v>
      </c>
      <c r="L39" s="1" t="s">
        <v>1</v>
      </c>
      <c r="M39" s="1" t="s">
        <v>2</v>
      </c>
      <c r="N39" s="2" t="s">
        <v>1</v>
      </c>
      <c r="O39" s="2" t="s">
        <v>2</v>
      </c>
      <c r="P39" s="3" t="s">
        <v>3</v>
      </c>
      <c r="Q39" s="4" t="s">
        <v>4</v>
      </c>
      <c r="R39" s="71"/>
      <c r="S39" s="71"/>
      <c r="T39" s="147" t="s">
        <v>14</v>
      </c>
      <c r="U39" s="148"/>
      <c r="V39" s="149"/>
      <c r="W39" s="1" t="s">
        <v>1</v>
      </c>
      <c r="X39" s="1" t="s">
        <v>2</v>
      </c>
      <c r="Y39" s="2" t="s">
        <v>2</v>
      </c>
      <c r="Z39" s="2" t="s">
        <v>1</v>
      </c>
      <c r="AA39" s="1" t="s">
        <v>1</v>
      </c>
      <c r="AB39" s="1" t="s">
        <v>2</v>
      </c>
      <c r="AC39" s="2" t="s">
        <v>2</v>
      </c>
      <c r="AD39" s="2" t="s">
        <v>1</v>
      </c>
      <c r="AE39" s="1" t="s">
        <v>1</v>
      </c>
      <c r="AF39" s="1" t="s">
        <v>2</v>
      </c>
      <c r="AG39" s="2" t="s">
        <v>1</v>
      </c>
      <c r="AH39" s="2" t="s">
        <v>2</v>
      </c>
      <c r="AI39" s="3" t="s">
        <v>3</v>
      </c>
      <c r="AJ39" s="4" t="s">
        <v>4</v>
      </c>
    </row>
    <row r="40" spans="1:36" ht="60" x14ac:dyDescent="0.6">
      <c r="A40" s="170" t="str">
        <f>C5</f>
        <v>RIB 1</v>
      </c>
      <c r="B40" s="171"/>
      <c r="C40" s="171"/>
      <c r="D40" s="5">
        <v>12</v>
      </c>
      <c r="E40" s="5"/>
      <c r="F40" s="5"/>
      <c r="G40" s="5"/>
      <c r="H40" s="5"/>
      <c r="I40" s="5"/>
      <c r="J40" s="5"/>
      <c r="K40" s="5"/>
      <c r="L40" s="5"/>
      <c r="M40" s="5"/>
      <c r="N40" s="6"/>
      <c r="O40" s="6"/>
      <c r="P40" s="6"/>
      <c r="Q40" s="7">
        <f>SUM(D40:P40)</f>
        <v>12</v>
      </c>
      <c r="R40" s="71"/>
      <c r="S40" s="71"/>
      <c r="T40" s="170" t="str">
        <f>X5</f>
        <v>BETZ 1</v>
      </c>
      <c r="U40" s="171"/>
      <c r="V40" s="172"/>
      <c r="W40" s="5">
        <v>17</v>
      </c>
      <c r="X40" s="5"/>
      <c r="Y40" s="5"/>
      <c r="Z40" s="5"/>
      <c r="AA40" s="5"/>
      <c r="AB40" s="5"/>
      <c r="AC40" s="5"/>
      <c r="AD40" s="5"/>
      <c r="AE40" s="5"/>
      <c r="AF40" s="5"/>
      <c r="AG40" s="6"/>
      <c r="AH40" s="6"/>
      <c r="AI40" s="6"/>
      <c r="AJ40" s="7">
        <f>SUM(W40:AI40)</f>
        <v>17</v>
      </c>
    </row>
    <row r="41" spans="1:36" ht="60" x14ac:dyDescent="0.6">
      <c r="A41" s="170" t="str">
        <f>I5</f>
        <v>RIB 3</v>
      </c>
      <c r="B41" s="171"/>
      <c r="C41" s="171"/>
      <c r="D41" s="5">
        <v>3</v>
      </c>
      <c r="E41" s="5"/>
      <c r="F41" s="5"/>
      <c r="G41" s="5"/>
      <c r="H41" s="5"/>
      <c r="I41" s="5"/>
      <c r="J41" s="5"/>
      <c r="K41" s="5"/>
      <c r="L41" s="5"/>
      <c r="M41" s="5"/>
      <c r="N41" s="6"/>
      <c r="O41" s="6"/>
      <c r="P41" s="6"/>
      <c r="Q41" s="7">
        <f>SUM(D41:P41)</f>
        <v>3</v>
      </c>
      <c r="R41" s="71"/>
      <c r="S41" s="71"/>
      <c r="T41" s="170" t="str">
        <f>AD5</f>
        <v>VERBERIE 2</v>
      </c>
      <c r="U41" s="171"/>
      <c r="V41" s="172"/>
      <c r="W41" s="5">
        <v>13</v>
      </c>
      <c r="X41" s="5"/>
      <c r="Y41" s="5"/>
      <c r="Z41" s="5"/>
      <c r="AA41" s="5"/>
      <c r="AB41" s="5"/>
      <c r="AC41" s="5"/>
      <c r="AD41" s="5"/>
      <c r="AE41" s="5"/>
      <c r="AF41" s="5"/>
      <c r="AG41" s="6"/>
      <c r="AH41" s="6"/>
      <c r="AI41" s="6"/>
      <c r="AJ41" s="7">
        <f>SUM(W41:AI41)</f>
        <v>13</v>
      </c>
    </row>
    <row r="42" spans="1:36" ht="26.25" x14ac:dyDescent="0.4">
      <c r="A42" s="147" t="s">
        <v>5</v>
      </c>
      <c r="B42" s="148"/>
      <c r="C42" s="149"/>
      <c r="D42" s="192" t="s">
        <v>6</v>
      </c>
      <c r="E42" s="193"/>
      <c r="F42" s="182" t="s">
        <v>7</v>
      </c>
      <c r="G42" s="183"/>
      <c r="H42" s="192" t="s">
        <v>8</v>
      </c>
      <c r="I42" s="193"/>
      <c r="J42" s="182" t="s">
        <v>9</v>
      </c>
      <c r="K42" s="183"/>
      <c r="L42" s="192" t="s">
        <v>10</v>
      </c>
      <c r="M42" s="193"/>
      <c r="N42" s="182" t="s">
        <v>11</v>
      </c>
      <c r="O42" s="183"/>
      <c r="P42" s="3" t="s">
        <v>3</v>
      </c>
      <c r="Q42" s="8"/>
      <c r="R42" s="71"/>
      <c r="S42" s="71"/>
      <c r="T42" s="147" t="s">
        <v>5</v>
      </c>
      <c r="U42" s="148"/>
      <c r="V42" s="149"/>
      <c r="W42" s="192" t="s">
        <v>6</v>
      </c>
      <c r="X42" s="193"/>
      <c r="Y42" s="182" t="s">
        <v>7</v>
      </c>
      <c r="Z42" s="183"/>
      <c r="AA42" s="192" t="s">
        <v>8</v>
      </c>
      <c r="AB42" s="193"/>
      <c r="AC42" s="182" t="s">
        <v>9</v>
      </c>
      <c r="AD42" s="183"/>
      <c r="AE42" s="192" t="s">
        <v>10</v>
      </c>
      <c r="AF42" s="193"/>
      <c r="AG42" s="182" t="s">
        <v>11</v>
      </c>
      <c r="AH42" s="183"/>
      <c r="AI42" s="3" t="s">
        <v>3</v>
      </c>
      <c r="AJ42" s="8"/>
    </row>
    <row r="43" spans="1:36" ht="60" x14ac:dyDescent="0.8">
      <c r="A43" s="243" t="s">
        <v>4</v>
      </c>
      <c r="B43" s="243"/>
      <c r="C43" s="243"/>
      <c r="D43" s="187" t="str">
        <f>A40</f>
        <v>RIB 1</v>
      </c>
      <c r="E43" s="188"/>
      <c r="F43" s="188"/>
      <c r="G43" s="189"/>
      <c r="H43" s="190">
        <f>SUM(D40:P40)</f>
        <v>12</v>
      </c>
      <c r="I43" s="191"/>
      <c r="J43" s="190">
        <f>SUM(D41:P41)</f>
        <v>3</v>
      </c>
      <c r="K43" s="191"/>
      <c r="L43" s="187" t="str">
        <f>A41</f>
        <v>RIB 3</v>
      </c>
      <c r="M43" s="188"/>
      <c r="N43" s="188"/>
      <c r="O43" s="189"/>
      <c r="P43" s="9"/>
      <c r="Q43" s="10"/>
      <c r="R43" s="71"/>
      <c r="S43" s="71"/>
      <c r="T43" s="184" t="s">
        <v>4</v>
      </c>
      <c r="U43" s="185"/>
      <c r="V43" s="186"/>
      <c r="W43" s="187" t="str">
        <f>T40</f>
        <v>BETZ 1</v>
      </c>
      <c r="X43" s="188"/>
      <c r="Y43" s="188"/>
      <c r="Z43" s="189"/>
      <c r="AA43" s="190">
        <f>SUM(W40:AI40)</f>
        <v>17</v>
      </c>
      <c r="AB43" s="191"/>
      <c r="AC43" s="190">
        <f>SUM(W41:AI41)</f>
        <v>13</v>
      </c>
      <c r="AD43" s="191"/>
      <c r="AE43" s="187" t="str">
        <f>T41</f>
        <v>VERBERIE 2</v>
      </c>
      <c r="AF43" s="188"/>
      <c r="AG43" s="188"/>
      <c r="AH43" s="189"/>
      <c r="AI43" s="9"/>
      <c r="AJ43" s="10"/>
    </row>
    <row r="44" spans="1:36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1"/>
      <c r="P44" s="11"/>
      <c r="Q44" s="10"/>
      <c r="R44" s="71"/>
      <c r="S44" s="71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1"/>
      <c r="AI44" s="11"/>
      <c r="AJ44" s="10"/>
    </row>
    <row r="45" spans="1:36" ht="26.25" x14ac:dyDescent="0.4">
      <c r="A45" s="152" t="s">
        <v>14</v>
      </c>
      <c r="B45" s="153"/>
      <c r="C45" s="154"/>
      <c r="D45" s="12" t="s">
        <v>1</v>
      </c>
      <c r="E45" s="12" t="s">
        <v>2</v>
      </c>
      <c r="F45" s="13" t="s">
        <v>2</v>
      </c>
      <c r="G45" s="13" t="s">
        <v>1</v>
      </c>
      <c r="H45" s="12" t="s">
        <v>1</v>
      </c>
      <c r="I45" s="12" t="s">
        <v>2</v>
      </c>
      <c r="J45" s="13" t="s">
        <v>2</v>
      </c>
      <c r="K45" s="13" t="s">
        <v>1</v>
      </c>
      <c r="L45" s="12" t="s">
        <v>1</v>
      </c>
      <c r="M45" s="12" t="s">
        <v>2</v>
      </c>
      <c r="N45" s="13" t="s">
        <v>1</v>
      </c>
      <c r="O45" s="13" t="s">
        <v>2</v>
      </c>
      <c r="P45" s="14" t="s">
        <v>3</v>
      </c>
      <c r="Q45" s="15" t="s">
        <v>4</v>
      </c>
      <c r="R45" s="71"/>
      <c r="S45" s="71"/>
      <c r="T45" s="152" t="s">
        <v>14</v>
      </c>
      <c r="U45" s="153"/>
      <c r="V45" s="154"/>
      <c r="W45" s="12" t="s">
        <v>1</v>
      </c>
      <c r="X45" s="12" t="s">
        <v>2</v>
      </c>
      <c r="Y45" s="13" t="s">
        <v>2</v>
      </c>
      <c r="Z45" s="13" t="s">
        <v>1</v>
      </c>
      <c r="AA45" s="12" t="s">
        <v>1</v>
      </c>
      <c r="AB45" s="12" t="s">
        <v>2</v>
      </c>
      <c r="AC45" s="13" t="s">
        <v>2</v>
      </c>
      <c r="AD45" s="13" t="s">
        <v>1</v>
      </c>
      <c r="AE45" s="12" t="s">
        <v>1</v>
      </c>
      <c r="AF45" s="12" t="s">
        <v>2</v>
      </c>
      <c r="AG45" s="13" t="s">
        <v>1</v>
      </c>
      <c r="AH45" s="13" t="s">
        <v>2</v>
      </c>
      <c r="AI45" s="14" t="s">
        <v>3</v>
      </c>
      <c r="AJ45" s="15" t="s">
        <v>4</v>
      </c>
    </row>
    <row r="46" spans="1:36" ht="60" x14ac:dyDescent="0.6">
      <c r="A46" s="167" t="str">
        <f>E5</f>
        <v>VERBERIE 1</v>
      </c>
      <c r="B46" s="168"/>
      <c r="C46" s="168"/>
      <c r="D46" s="5">
        <v>1</v>
      </c>
      <c r="E46" s="5"/>
      <c r="F46" s="5"/>
      <c r="G46" s="5"/>
      <c r="H46" s="5"/>
      <c r="I46" s="5"/>
      <c r="J46" s="5"/>
      <c r="K46" s="5"/>
      <c r="L46" s="5"/>
      <c r="M46" s="5"/>
      <c r="N46" s="6"/>
      <c r="O46" s="6"/>
      <c r="P46" s="6"/>
      <c r="Q46" s="16">
        <f>SUM(D46:P46)</f>
        <v>1</v>
      </c>
      <c r="R46" s="71"/>
      <c r="S46" s="71"/>
      <c r="T46" s="167" t="str">
        <f>Z5</f>
        <v>RIB 2</v>
      </c>
      <c r="U46" s="168"/>
      <c r="V46" s="169"/>
      <c r="W46" s="5">
        <v>18</v>
      </c>
      <c r="X46" s="5"/>
      <c r="Y46" s="5"/>
      <c r="Z46" s="5"/>
      <c r="AA46" s="5"/>
      <c r="AB46" s="5"/>
      <c r="AC46" s="5"/>
      <c r="AD46" s="5"/>
      <c r="AE46" s="5"/>
      <c r="AF46" s="5"/>
      <c r="AG46" s="6"/>
      <c r="AH46" s="6"/>
      <c r="AI46" s="6"/>
      <c r="AJ46" s="16">
        <f>SUM(W46:AI46)</f>
        <v>18</v>
      </c>
    </row>
    <row r="47" spans="1:36" ht="60" x14ac:dyDescent="0.6">
      <c r="A47" s="167" t="str">
        <f>G5</f>
        <v>BETZ 2</v>
      </c>
      <c r="B47" s="168"/>
      <c r="C47" s="168"/>
      <c r="D47" s="5">
        <v>15</v>
      </c>
      <c r="E47" s="5"/>
      <c r="F47" s="5"/>
      <c r="G47" s="5"/>
      <c r="H47" s="5"/>
      <c r="I47" s="5"/>
      <c r="J47" s="5"/>
      <c r="K47" s="5"/>
      <c r="L47" s="5"/>
      <c r="M47" s="5"/>
      <c r="N47" s="6"/>
      <c r="O47" s="6"/>
      <c r="P47" s="6"/>
      <c r="Q47" s="16">
        <f>SUM(D47:P47)</f>
        <v>15</v>
      </c>
      <c r="R47" s="71"/>
      <c r="S47" s="71"/>
      <c r="T47" s="167" t="str">
        <f>AB5</f>
        <v>ST GOBAIN</v>
      </c>
      <c r="U47" s="168"/>
      <c r="V47" s="169"/>
      <c r="W47" s="5">
        <v>16</v>
      </c>
      <c r="X47" s="5"/>
      <c r="Y47" s="5"/>
      <c r="Z47" s="5"/>
      <c r="AA47" s="5"/>
      <c r="AB47" s="5"/>
      <c r="AC47" s="5"/>
      <c r="AD47" s="5"/>
      <c r="AE47" s="5"/>
      <c r="AF47" s="5"/>
      <c r="AG47" s="6"/>
      <c r="AH47" s="6"/>
      <c r="AI47" s="6"/>
      <c r="AJ47" s="16">
        <f>SUM(W47:AI47)</f>
        <v>16</v>
      </c>
    </row>
    <row r="48" spans="1:36" ht="26.25" x14ac:dyDescent="0.4">
      <c r="A48" s="152" t="s">
        <v>5</v>
      </c>
      <c r="B48" s="153"/>
      <c r="C48" s="154"/>
      <c r="D48" s="140" t="s">
        <v>6</v>
      </c>
      <c r="E48" s="141"/>
      <c r="F48" s="142" t="s">
        <v>7</v>
      </c>
      <c r="G48" s="143"/>
      <c r="H48" s="140" t="s">
        <v>8</v>
      </c>
      <c r="I48" s="141"/>
      <c r="J48" s="142" t="s">
        <v>9</v>
      </c>
      <c r="K48" s="143"/>
      <c r="L48" s="140" t="s">
        <v>10</v>
      </c>
      <c r="M48" s="141"/>
      <c r="N48" s="142" t="s">
        <v>11</v>
      </c>
      <c r="O48" s="143"/>
      <c r="P48" s="14" t="s">
        <v>3</v>
      </c>
      <c r="Q48" s="17"/>
      <c r="R48" s="71"/>
      <c r="S48" s="71"/>
      <c r="T48" s="152" t="s">
        <v>5</v>
      </c>
      <c r="U48" s="153"/>
      <c r="V48" s="154"/>
      <c r="W48" s="140" t="s">
        <v>6</v>
      </c>
      <c r="X48" s="141"/>
      <c r="Y48" s="142" t="s">
        <v>7</v>
      </c>
      <c r="Z48" s="143"/>
      <c r="AA48" s="140" t="s">
        <v>8</v>
      </c>
      <c r="AB48" s="141"/>
      <c r="AC48" s="142" t="s">
        <v>9</v>
      </c>
      <c r="AD48" s="143"/>
      <c r="AE48" s="140" t="s">
        <v>10</v>
      </c>
      <c r="AF48" s="141"/>
      <c r="AG48" s="142" t="s">
        <v>11</v>
      </c>
      <c r="AH48" s="143"/>
      <c r="AI48" s="14" t="s">
        <v>3</v>
      </c>
      <c r="AJ48" s="17"/>
    </row>
    <row r="49" spans="1:38" ht="60" x14ac:dyDescent="0.8">
      <c r="A49" s="240" t="s">
        <v>4</v>
      </c>
      <c r="B49" s="240"/>
      <c r="C49" s="240"/>
      <c r="D49" s="241" t="str">
        <f>A46</f>
        <v>VERBERIE 1</v>
      </c>
      <c r="E49" s="241"/>
      <c r="F49" s="241"/>
      <c r="G49" s="241"/>
      <c r="H49" s="242">
        <f>SUM(D46:P46)</f>
        <v>1</v>
      </c>
      <c r="I49" s="242"/>
      <c r="J49" s="242">
        <f>SUM(D47:P47)</f>
        <v>15</v>
      </c>
      <c r="K49" s="242"/>
      <c r="L49" s="241" t="str">
        <f>A47</f>
        <v>BETZ 2</v>
      </c>
      <c r="M49" s="241"/>
      <c r="N49" s="241"/>
      <c r="O49" s="241"/>
      <c r="P49" s="18"/>
      <c r="Q49" s="19"/>
      <c r="R49" s="71"/>
      <c r="S49" s="71"/>
      <c r="T49" s="174" t="s">
        <v>4</v>
      </c>
      <c r="U49" s="175"/>
      <c r="V49" s="176"/>
      <c r="W49" s="177" t="str">
        <f>T46</f>
        <v>RIB 2</v>
      </c>
      <c r="X49" s="178"/>
      <c r="Y49" s="178"/>
      <c r="Z49" s="179"/>
      <c r="AA49" s="180">
        <f>SUM(W46:AI46)</f>
        <v>18</v>
      </c>
      <c r="AB49" s="181"/>
      <c r="AC49" s="180">
        <f>SUM(W47:AI47)</f>
        <v>16</v>
      </c>
      <c r="AD49" s="181"/>
      <c r="AE49" s="177" t="str">
        <f>T47</f>
        <v>ST GOBAIN</v>
      </c>
      <c r="AF49" s="178"/>
      <c r="AG49" s="178"/>
      <c r="AH49" s="179"/>
      <c r="AI49" s="18"/>
      <c r="AJ49" s="19"/>
    </row>
    <row r="50" spans="1:38" s="71" customFormat="1" ht="60" x14ac:dyDescent="0.8">
      <c r="A50" s="82"/>
      <c r="B50" s="82"/>
      <c r="C50" s="82"/>
      <c r="D50" s="83"/>
      <c r="E50" s="83"/>
      <c r="F50" s="83"/>
      <c r="G50" s="83"/>
      <c r="H50" s="84"/>
      <c r="I50" s="84"/>
      <c r="J50" s="84"/>
      <c r="K50" s="84"/>
      <c r="L50" s="83"/>
      <c r="M50" s="83"/>
      <c r="N50" s="83"/>
      <c r="O50" s="83"/>
      <c r="P50" s="85"/>
      <c r="Q50" s="104"/>
      <c r="T50" s="82"/>
      <c r="U50" s="82"/>
      <c r="V50" s="82"/>
      <c r="W50" s="83"/>
      <c r="X50" s="83"/>
      <c r="Y50" s="83"/>
      <c r="Z50" s="83"/>
      <c r="AA50" s="84"/>
      <c r="AB50" s="84"/>
      <c r="AC50" s="84"/>
      <c r="AD50" s="84"/>
      <c r="AE50" s="83"/>
      <c r="AF50" s="83"/>
      <c r="AG50" s="83"/>
      <c r="AH50" s="83"/>
      <c r="AI50" s="85"/>
      <c r="AJ50" s="104"/>
    </row>
    <row r="51" spans="1:38" x14ac:dyDescent="0.25">
      <c r="A51" s="71"/>
      <c r="B51" s="71"/>
      <c r="C51" s="71"/>
      <c r="D51" s="71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  <c r="AD51" s="71"/>
      <c r="AE51" s="71"/>
      <c r="AF51" s="71"/>
      <c r="AG51" s="71"/>
      <c r="AH51" s="71"/>
      <c r="AI51" s="71"/>
      <c r="AJ51" s="71"/>
      <c r="AK51" s="71"/>
      <c r="AL51" s="71"/>
    </row>
    <row r="52" spans="1:38" ht="89.25" x14ac:dyDescent="0.25">
      <c r="A52" s="71"/>
      <c r="B52" s="71"/>
      <c r="C52" s="71"/>
      <c r="D52" s="71"/>
      <c r="E52" s="71"/>
      <c r="F52" s="71"/>
      <c r="G52" s="71"/>
      <c r="H52" s="71"/>
      <c r="I52" s="71"/>
      <c r="J52" s="71"/>
      <c r="K52" s="71"/>
      <c r="L52" s="139" t="s">
        <v>76</v>
      </c>
      <c r="M52" s="139"/>
      <c r="N52" s="139"/>
      <c r="O52" s="139"/>
      <c r="P52" s="139"/>
      <c r="Q52" s="139"/>
      <c r="R52" s="139"/>
      <c r="S52" s="139"/>
      <c r="T52" s="139"/>
      <c r="U52" s="139"/>
      <c r="V52" s="139"/>
      <c r="W52" s="139"/>
      <c r="X52" s="139"/>
      <c r="Y52" s="139"/>
      <c r="Z52" s="139"/>
      <c r="AA52" s="71"/>
      <c r="AB52" s="71"/>
      <c r="AC52" s="71"/>
      <c r="AD52" s="71"/>
      <c r="AE52" s="71"/>
      <c r="AF52" s="71"/>
      <c r="AG52" s="71"/>
      <c r="AH52" s="71"/>
      <c r="AI52" s="71"/>
      <c r="AJ52" s="71"/>
      <c r="AK52" s="71"/>
      <c r="AL52" s="71"/>
    </row>
    <row r="53" spans="1:38" ht="89.25" x14ac:dyDescent="0.25">
      <c r="A53" s="71"/>
      <c r="B53" s="71"/>
      <c r="C53" s="71"/>
      <c r="D53" s="71"/>
      <c r="E53" s="71"/>
      <c r="F53" s="71"/>
      <c r="G53" s="71"/>
      <c r="H53" s="71"/>
      <c r="I53" s="71"/>
      <c r="J53" s="71"/>
      <c r="K53" s="71"/>
      <c r="L53" s="125"/>
      <c r="M53" s="125"/>
      <c r="N53" s="125"/>
      <c r="O53" s="125"/>
      <c r="P53" s="125"/>
      <c r="Q53" s="125"/>
      <c r="R53" s="125"/>
      <c r="S53" s="125"/>
      <c r="T53" s="125"/>
      <c r="U53" s="125"/>
      <c r="V53" s="125"/>
      <c r="W53" s="125"/>
      <c r="X53" s="125"/>
      <c r="Y53" s="125"/>
      <c r="Z53" s="125"/>
      <c r="AA53" s="71"/>
      <c r="AB53" s="71"/>
      <c r="AC53" s="71"/>
      <c r="AD53" s="71"/>
      <c r="AE53" s="71"/>
      <c r="AF53" s="71"/>
      <c r="AG53" s="71"/>
      <c r="AH53" s="71"/>
      <c r="AI53" s="71"/>
      <c r="AJ53" s="71"/>
      <c r="AK53" s="71"/>
      <c r="AL53" s="71"/>
    </row>
    <row r="54" spans="1:38" ht="26.25" x14ac:dyDescent="0.4">
      <c r="A54" s="147" t="s">
        <v>75</v>
      </c>
      <c r="B54" s="148"/>
      <c r="C54" s="149"/>
      <c r="D54" s="12" t="s">
        <v>1</v>
      </c>
      <c r="E54" s="12" t="s">
        <v>2</v>
      </c>
      <c r="F54" s="13" t="s">
        <v>2</v>
      </c>
      <c r="G54" s="13" t="s">
        <v>1</v>
      </c>
      <c r="H54" s="12" t="s">
        <v>1</v>
      </c>
      <c r="I54" s="12" t="s">
        <v>2</v>
      </c>
      <c r="J54" s="13" t="s">
        <v>2</v>
      </c>
      <c r="K54" s="13" t="s">
        <v>1</v>
      </c>
      <c r="L54" s="12" t="s">
        <v>1</v>
      </c>
      <c r="M54" s="12" t="s">
        <v>2</v>
      </c>
      <c r="N54" s="13" t="s">
        <v>1</v>
      </c>
      <c r="O54" s="13" t="s">
        <v>2</v>
      </c>
      <c r="P54" s="14" t="s">
        <v>3</v>
      </c>
      <c r="Q54" s="15" t="s">
        <v>4</v>
      </c>
      <c r="R54" s="71"/>
      <c r="S54" s="71"/>
      <c r="T54" s="147" t="s">
        <v>75</v>
      </c>
      <c r="U54" s="148"/>
      <c r="V54" s="149"/>
      <c r="W54" s="12" t="s">
        <v>1</v>
      </c>
      <c r="X54" s="12" t="s">
        <v>2</v>
      </c>
      <c r="Y54" s="13" t="s">
        <v>2</v>
      </c>
      <c r="Z54" s="13" t="s">
        <v>1</v>
      </c>
      <c r="AA54" s="12" t="s">
        <v>1</v>
      </c>
      <c r="AB54" s="12" t="s">
        <v>2</v>
      </c>
      <c r="AC54" s="13" t="s">
        <v>2</v>
      </c>
      <c r="AD54" s="13" t="s">
        <v>1</v>
      </c>
      <c r="AE54" s="12" t="s">
        <v>1</v>
      </c>
      <c r="AF54" s="12" t="s">
        <v>2</v>
      </c>
      <c r="AG54" s="13" t="s">
        <v>1</v>
      </c>
      <c r="AH54" s="13" t="s">
        <v>2</v>
      </c>
      <c r="AI54" s="14" t="s">
        <v>3</v>
      </c>
      <c r="AJ54" s="15" t="s">
        <v>4</v>
      </c>
      <c r="AK54" s="71"/>
      <c r="AL54" s="71"/>
    </row>
    <row r="55" spans="1:38" ht="60" x14ac:dyDescent="0.6">
      <c r="A55" s="150" t="str">
        <f>CLASSEMENT!A19</f>
        <v>RIB 1</v>
      </c>
      <c r="B55" s="151"/>
      <c r="C55" s="151"/>
      <c r="D55" s="5">
        <v>15</v>
      </c>
      <c r="E55" s="5"/>
      <c r="F55" s="5"/>
      <c r="G55" s="5"/>
      <c r="H55" s="5"/>
      <c r="I55" s="5"/>
      <c r="J55" s="5"/>
      <c r="K55" s="5"/>
      <c r="L55" s="5"/>
      <c r="M55" s="5"/>
      <c r="N55" s="6"/>
      <c r="O55" s="6"/>
      <c r="P55" s="6"/>
      <c r="Q55" s="108">
        <f>SUM(D55:P55)</f>
        <v>15</v>
      </c>
      <c r="R55" s="71"/>
      <c r="S55" s="71"/>
      <c r="T55" s="150" t="str">
        <f>CLASSEMENT!A21</f>
        <v>VERBERIE 1</v>
      </c>
      <c r="U55" s="151"/>
      <c r="V55" s="151"/>
      <c r="W55" s="5">
        <v>7</v>
      </c>
      <c r="X55" s="5"/>
      <c r="Y55" s="5"/>
      <c r="Z55" s="5"/>
      <c r="AA55" s="5"/>
      <c r="AB55" s="5"/>
      <c r="AC55" s="5"/>
      <c r="AD55" s="5"/>
      <c r="AE55" s="5"/>
      <c r="AF55" s="5"/>
      <c r="AG55" s="6"/>
      <c r="AH55" s="6"/>
      <c r="AI55" s="6"/>
      <c r="AJ55" s="108">
        <f>SUM(W55:AI55)</f>
        <v>7</v>
      </c>
      <c r="AK55" s="71"/>
      <c r="AL55" s="71"/>
    </row>
    <row r="56" spans="1:38" ht="60" x14ac:dyDescent="0.6">
      <c r="A56" s="150" t="e">
        <f>CLASSEMENT!C19</f>
        <v>#N/A</v>
      </c>
      <c r="B56" s="151"/>
      <c r="C56" s="151"/>
      <c r="D56" s="5">
        <v>1</v>
      </c>
      <c r="E56" s="5"/>
      <c r="F56" s="5"/>
      <c r="G56" s="5"/>
      <c r="H56" s="5"/>
      <c r="I56" s="5"/>
      <c r="J56" s="5"/>
      <c r="K56" s="5"/>
      <c r="L56" s="5"/>
      <c r="M56" s="5"/>
      <c r="N56" s="6"/>
      <c r="O56" s="6"/>
      <c r="P56" s="6"/>
      <c r="Q56" s="108">
        <f>SUM(D56:P56)</f>
        <v>1</v>
      </c>
      <c r="R56" s="71"/>
      <c r="S56" s="71"/>
      <c r="T56" s="150" t="e">
        <f>CLASSEMENT!C21</f>
        <v>#N/A</v>
      </c>
      <c r="U56" s="151"/>
      <c r="V56" s="151"/>
      <c r="W56" s="5">
        <v>15</v>
      </c>
      <c r="X56" s="5"/>
      <c r="Y56" s="5"/>
      <c r="Z56" s="5"/>
      <c r="AA56" s="5"/>
      <c r="AB56" s="5"/>
      <c r="AC56" s="5"/>
      <c r="AD56" s="5"/>
      <c r="AE56" s="5"/>
      <c r="AF56" s="5"/>
      <c r="AG56" s="6"/>
      <c r="AH56" s="6"/>
      <c r="AI56" s="6"/>
      <c r="AJ56" s="108">
        <f>SUM(W56:AI56)</f>
        <v>15</v>
      </c>
      <c r="AK56" s="71"/>
      <c r="AL56" s="71"/>
    </row>
    <row r="57" spans="1:38" ht="26.25" x14ac:dyDescent="0.4">
      <c r="A57" s="152" t="s">
        <v>5</v>
      </c>
      <c r="B57" s="153"/>
      <c r="C57" s="154"/>
      <c r="D57" s="140" t="s">
        <v>6</v>
      </c>
      <c r="E57" s="141"/>
      <c r="F57" s="142" t="s">
        <v>7</v>
      </c>
      <c r="G57" s="143"/>
      <c r="H57" s="140" t="s">
        <v>8</v>
      </c>
      <c r="I57" s="141"/>
      <c r="J57" s="142" t="s">
        <v>9</v>
      </c>
      <c r="K57" s="143"/>
      <c r="L57" s="140" t="s">
        <v>10</v>
      </c>
      <c r="M57" s="141"/>
      <c r="N57" s="142" t="s">
        <v>11</v>
      </c>
      <c r="O57" s="143"/>
      <c r="P57" s="14" t="s">
        <v>3</v>
      </c>
      <c r="Q57" s="17"/>
      <c r="R57" s="71"/>
      <c r="S57" s="71"/>
      <c r="T57" s="152" t="s">
        <v>5</v>
      </c>
      <c r="U57" s="153"/>
      <c r="V57" s="154"/>
      <c r="W57" s="140" t="s">
        <v>6</v>
      </c>
      <c r="X57" s="141"/>
      <c r="Y57" s="142" t="s">
        <v>7</v>
      </c>
      <c r="Z57" s="143"/>
      <c r="AA57" s="140" t="s">
        <v>8</v>
      </c>
      <c r="AB57" s="141"/>
      <c r="AC57" s="142" t="s">
        <v>9</v>
      </c>
      <c r="AD57" s="143"/>
      <c r="AE57" s="140" t="s">
        <v>10</v>
      </c>
      <c r="AF57" s="141"/>
      <c r="AG57" s="142" t="s">
        <v>11</v>
      </c>
      <c r="AH57" s="143"/>
      <c r="AI57" s="14" t="s">
        <v>3</v>
      </c>
      <c r="AJ57" s="17"/>
      <c r="AK57" s="71"/>
      <c r="AL57" s="71"/>
    </row>
    <row r="58" spans="1:38" ht="60" x14ac:dyDescent="0.8">
      <c r="A58" s="144" t="s">
        <v>4</v>
      </c>
      <c r="B58" s="144"/>
      <c r="C58" s="144"/>
      <c r="D58" s="145" t="str">
        <f>A55</f>
        <v>RIB 1</v>
      </c>
      <c r="E58" s="145"/>
      <c r="F58" s="145"/>
      <c r="G58" s="145"/>
      <c r="H58" s="146">
        <f>SUM(D55:P55)</f>
        <v>15</v>
      </c>
      <c r="I58" s="146"/>
      <c r="J58" s="146">
        <f>SUM(D56:P56)</f>
        <v>1</v>
      </c>
      <c r="K58" s="146"/>
      <c r="L58" s="145" t="e">
        <f>A56</f>
        <v>#N/A</v>
      </c>
      <c r="M58" s="145"/>
      <c r="N58" s="145"/>
      <c r="O58" s="145"/>
      <c r="P58" s="79"/>
      <c r="Q58" s="19"/>
      <c r="R58" s="71"/>
      <c r="S58" s="71"/>
      <c r="T58" s="144" t="s">
        <v>4</v>
      </c>
      <c r="U58" s="144"/>
      <c r="V58" s="144"/>
      <c r="W58" s="145" t="str">
        <f>T55</f>
        <v>VERBERIE 1</v>
      </c>
      <c r="X58" s="145"/>
      <c r="Y58" s="145"/>
      <c r="Z58" s="145"/>
      <c r="AA58" s="146">
        <f>SUM(W55:AI55)</f>
        <v>7</v>
      </c>
      <c r="AB58" s="146"/>
      <c r="AC58" s="146">
        <f>SUM(W56:AI56)</f>
        <v>15</v>
      </c>
      <c r="AD58" s="146"/>
      <c r="AE58" s="145" t="e">
        <f>T56</f>
        <v>#N/A</v>
      </c>
      <c r="AF58" s="145"/>
      <c r="AG58" s="145"/>
      <c r="AH58" s="145"/>
      <c r="AI58" s="79"/>
      <c r="AJ58" s="19"/>
      <c r="AK58" s="71"/>
      <c r="AL58" s="71"/>
    </row>
    <row r="59" spans="1:38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  <c r="AD59" s="71"/>
      <c r="AE59" s="71"/>
      <c r="AF59" s="71"/>
      <c r="AG59" s="71"/>
      <c r="AH59" s="71"/>
      <c r="AI59" s="71"/>
      <c r="AJ59" s="71"/>
      <c r="AK59" s="71"/>
      <c r="AL59" s="71"/>
    </row>
    <row r="60" spans="1:38" ht="26.25" x14ac:dyDescent="0.4">
      <c r="A60" s="147" t="s">
        <v>75</v>
      </c>
      <c r="B60" s="148"/>
      <c r="C60" s="149"/>
      <c r="D60" s="12" t="s">
        <v>1</v>
      </c>
      <c r="E60" s="12" t="s">
        <v>2</v>
      </c>
      <c r="F60" s="13" t="s">
        <v>2</v>
      </c>
      <c r="G60" s="13" t="s">
        <v>1</v>
      </c>
      <c r="H60" s="12" t="s">
        <v>1</v>
      </c>
      <c r="I60" s="12" t="s">
        <v>2</v>
      </c>
      <c r="J60" s="13" t="s">
        <v>2</v>
      </c>
      <c r="K60" s="13" t="s">
        <v>1</v>
      </c>
      <c r="L60" s="12" t="s">
        <v>1</v>
      </c>
      <c r="M60" s="12" t="s">
        <v>2</v>
      </c>
      <c r="N60" s="13" t="s">
        <v>1</v>
      </c>
      <c r="O60" s="13" t="s">
        <v>2</v>
      </c>
      <c r="P60" s="14" t="s">
        <v>3</v>
      </c>
      <c r="Q60" s="15" t="s">
        <v>4</v>
      </c>
      <c r="R60" s="71"/>
      <c r="S60" s="71"/>
      <c r="T60" s="147" t="s">
        <v>75</v>
      </c>
      <c r="U60" s="148"/>
      <c r="V60" s="149"/>
      <c r="W60" s="12" t="s">
        <v>1</v>
      </c>
      <c r="X60" s="12" t="s">
        <v>2</v>
      </c>
      <c r="Y60" s="13" t="s">
        <v>2</v>
      </c>
      <c r="Z60" s="13" t="s">
        <v>1</v>
      </c>
      <c r="AA60" s="12" t="s">
        <v>1</v>
      </c>
      <c r="AB60" s="12" t="s">
        <v>2</v>
      </c>
      <c r="AC60" s="13" t="s">
        <v>2</v>
      </c>
      <c r="AD60" s="13" t="s">
        <v>1</v>
      </c>
      <c r="AE60" s="12" t="s">
        <v>1</v>
      </c>
      <c r="AF60" s="12" t="s">
        <v>2</v>
      </c>
      <c r="AG60" s="13" t="s">
        <v>1</v>
      </c>
      <c r="AH60" s="13" t="s">
        <v>2</v>
      </c>
      <c r="AI60" s="14" t="s">
        <v>3</v>
      </c>
      <c r="AJ60" s="15" t="s">
        <v>4</v>
      </c>
      <c r="AK60" s="71"/>
      <c r="AL60" s="71"/>
    </row>
    <row r="61" spans="1:38" ht="60" x14ac:dyDescent="0.6">
      <c r="A61" s="150" t="str">
        <f>CLASSEMENT!A20</f>
        <v>BETZ 2</v>
      </c>
      <c r="B61" s="151"/>
      <c r="C61" s="151"/>
      <c r="D61" s="5">
        <v>13</v>
      </c>
      <c r="E61" s="5"/>
      <c r="F61" s="5"/>
      <c r="G61" s="5"/>
      <c r="H61" s="5"/>
      <c r="I61" s="5"/>
      <c r="J61" s="5"/>
      <c r="K61" s="5"/>
      <c r="L61" s="5"/>
      <c r="M61" s="5"/>
      <c r="N61" s="6"/>
      <c r="O61" s="6"/>
      <c r="P61" s="6"/>
      <c r="Q61" s="108">
        <f>SUM(D61:P61)</f>
        <v>13</v>
      </c>
      <c r="R61" s="71"/>
      <c r="S61" s="71"/>
      <c r="T61" s="150" t="str">
        <f>CLASSEMENT!A22</f>
        <v>RIB 3</v>
      </c>
      <c r="U61" s="151"/>
      <c r="V61" s="151"/>
      <c r="W61" s="5">
        <v>1</v>
      </c>
      <c r="X61" s="5"/>
      <c r="Y61" s="5"/>
      <c r="Z61" s="5"/>
      <c r="AA61" s="5"/>
      <c r="AB61" s="5"/>
      <c r="AC61" s="5"/>
      <c r="AD61" s="5"/>
      <c r="AE61" s="5"/>
      <c r="AF61" s="5"/>
      <c r="AG61" s="6"/>
      <c r="AH61" s="6"/>
      <c r="AI61" s="6"/>
      <c r="AJ61" s="108">
        <f>SUM(W61:AI61)</f>
        <v>1</v>
      </c>
      <c r="AK61" s="71"/>
      <c r="AL61" s="71"/>
    </row>
    <row r="62" spans="1:38" ht="60" x14ac:dyDescent="0.6">
      <c r="A62" s="150" t="str">
        <f>CLASSEMENT!C20</f>
        <v>BETZ 1</v>
      </c>
      <c r="B62" s="151"/>
      <c r="C62" s="151"/>
      <c r="D62" s="5">
        <v>9</v>
      </c>
      <c r="E62" s="5"/>
      <c r="F62" s="5"/>
      <c r="G62" s="5"/>
      <c r="H62" s="5"/>
      <c r="I62" s="5"/>
      <c r="J62" s="5"/>
      <c r="K62" s="5"/>
      <c r="L62" s="5"/>
      <c r="M62" s="5"/>
      <c r="N62" s="6"/>
      <c r="O62" s="6"/>
      <c r="P62" s="6"/>
      <c r="Q62" s="108">
        <f>SUM(D62:P62)</f>
        <v>9</v>
      </c>
      <c r="R62" s="71"/>
      <c r="S62" s="71"/>
      <c r="T62" s="150" t="str">
        <f>CLASSEMENT!C22</f>
        <v>RIB 2</v>
      </c>
      <c r="U62" s="151"/>
      <c r="V62" s="151"/>
      <c r="W62" s="5">
        <v>15</v>
      </c>
      <c r="X62" s="5"/>
      <c r="Y62" s="5"/>
      <c r="Z62" s="5"/>
      <c r="AA62" s="5"/>
      <c r="AB62" s="5"/>
      <c r="AC62" s="5"/>
      <c r="AD62" s="5"/>
      <c r="AE62" s="5"/>
      <c r="AF62" s="5"/>
      <c r="AG62" s="6"/>
      <c r="AH62" s="6"/>
      <c r="AI62" s="6"/>
      <c r="AJ62" s="108">
        <f>SUM(W62:AI62)</f>
        <v>15</v>
      </c>
      <c r="AK62" s="71"/>
      <c r="AL62" s="71"/>
    </row>
    <row r="63" spans="1:38" ht="26.25" x14ac:dyDescent="0.4">
      <c r="A63" s="152" t="s">
        <v>5</v>
      </c>
      <c r="B63" s="153"/>
      <c r="C63" s="154"/>
      <c r="D63" s="140" t="s">
        <v>6</v>
      </c>
      <c r="E63" s="141"/>
      <c r="F63" s="142" t="s">
        <v>7</v>
      </c>
      <c r="G63" s="143"/>
      <c r="H63" s="140" t="s">
        <v>8</v>
      </c>
      <c r="I63" s="141"/>
      <c r="J63" s="142" t="s">
        <v>9</v>
      </c>
      <c r="K63" s="143"/>
      <c r="L63" s="140" t="s">
        <v>10</v>
      </c>
      <c r="M63" s="141"/>
      <c r="N63" s="142" t="s">
        <v>11</v>
      </c>
      <c r="O63" s="143"/>
      <c r="P63" s="14" t="s">
        <v>3</v>
      </c>
      <c r="Q63" s="17"/>
      <c r="R63" s="71"/>
      <c r="S63" s="71"/>
      <c r="T63" s="152" t="s">
        <v>5</v>
      </c>
      <c r="U63" s="153"/>
      <c r="V63" s="154"/>
      <c r="W63" s="140" t="s">
        <v>6</v>
      </c>
      <c r="X63" s="141"/>
      <c r="Y63" s="142" t="s">
        <v>7</v>
      </c>
      <c r="Z63" s="143"/>
      <c r="AA63" s="140" t="s">
        <v>8</v>
      </c>
      <c r="AB63" s="141"/>
      <c r="AC63" s="142" t="s">
        <v>9</v>
      </c>
      <c r="AD63" s="143"/>
      <c r="AE63" s="140" t="s">
        <v>10</v>
      </c>
      <c r="AF63" s="141"/>
      <c r="AG63" s="142" t="s">
        <v>11</v>
      </c>
      <c r="AH63" s="143"/>
      <c r="AI63" s="14" t="s">
        <v>3</v>
      </c>
      <c r="AJ63" s="17"/>
      <c r="AK63" s="71"/>
      <c r="AL63" s="71"/>
    </row>
    <row r="64" spans="1:38" ht="60" x14ac:dyDescent="0.8">
      <c r="A64" s="144" t="s">
        <v>4</v>
      </c>
      <c r="B64" s="144"/>
      <c r="C64" s="144"/>
      <c r="D64" s="145" t="str">
        <f>A61</f>
        <v>BETZ 2</v>
      </c>
      <c r="E64" s="145"/>
      <c r="F64" s="145"/>
      <c r="G64" s="145"/>
      <c r="H64" s="146">
        <f>SUM(D61:P61)</f>
        <v>13</v>
      </c>
      <c r="I64" s="146"/>
      <c r="J64" s="146">
        <f>SUM(D62:P62)</f>
        <v>9</v>
      </c>
      <c r="K64" s="146"/>
      <c r="L64" s="145" t="str">
        <f>A62</f>
        <v>BETZ 1</v>
      </c>
      <c r="M64" s="145"/>
      <c r="N64" s="145"/>
      <c r="O64" s="145"/>
      <c r="P64" s="79"/>
      <c r="Q64" s="19"/>
      <c r="R64" s="71"/>
      <c r="S64" s="71"/>
      <c r="T64" s="144" t="s">
        <v>4</v>
      </c>
      <c r="U64" s="144"/>
      <c r="V64" s="144"/>
      <c r="W64" s="145" t="str">
        <f>T61</f>
        <v>RIB 3</v>
      </c>
      <c r="X64" s="145"/>
      <c r="Y64" s="145"/>
      <c r="Z64" s="145"/>
      <c r="AA64" s="146">
        <f>SUM(W61:AI61)</f>
        <v>1</v>
      </c>
      <c r="AB64" s="146"/>
      <c r="AC64" s="146">
        <f>SUM(W62:AI62)</f>
        <v>15</v>
      </c>
      <c r="AD64" s="146"/>
      <c r="AE64" s="145" t="str">
        <f>T62</f>
        <v>RIB 2</v>
      </c>
      <c r="AF64" s="145"/>
      <c r="AG64" s="145"/>
      <c r="AH64" s="145"/>
      <c r="AI64" s="79"/>
      <c r="AJ64" s="19"/>
      <c r="AK64" s="71"/>
      <c r="AL64" s="71"/>
    </row>
    <row r="65" spans="1:38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  <c r="AD65" s="71"/>
      <c r="AE65" s="71"/>
      <c r="AF65" s="71"/>
      <c r="AG65" s="71"/>
      <c r="AH65" s="71"/>
      <c r="AI65" s="71"/>
      <c r="AJ65" s="71"/>
      <c r="AK65" s="71"/>
      <c r="AL65" s="71"/>
    </row>
    <row r="66" spans="1:38" x14ac:dyDescent="0.25">
      <c r="A66" s="71"/>
      <c r="B66" s="71"/>
      <c r="C66" s="71"/>
      <c r="D66" s="71"/>
      <c r="E66" s="71"/>
      <c r="F66" s="71"/>
      <c r="G66" s="71"/>
      <c r="H66" s="71"/>
      <c r="I66" s="71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1"/>
      <c r="AK66" s="71"/>
      <c r="AL66" s="71"/>
    </row>
    <row r="67" spans="1:38" x14ac:dyDescent="0.25">
      <c r="A67" s="71"/>
      <c r="B67" s="71"/>
      <c r="C67" s="71"/>
      <c r="D67" s="71"/>
      <c r="E67" s="71"/>
      <c r="F67" s="71"/>
      <c r="G67" s="71"/>
      <c r="H67" s="71"/>
      <c r="I67" s="71"/>
      <c r="J67" s="71"/>
      <c r="K67" s="71"/>
      <c r="L67" s="71"/>
      <c r="M67" s="71"/>
      <c r="N67" s="71"/>
      <c r="O67" s="71"/>
      <c r="P67" s="71"/>
      <c r="Q67" s="71"/>
      <c r="R67" s="71"/>
      <c r="S67" s="71"/>
      <c r="T67" s="71"/>
      <c r="U67" s="71"/>
      <c r="V67" s="71"/>
      <c r="W67" s="71"/>
      <c r="X67" s="71"/>
      <c r="Y67" s="71"/>
      <c r="Z67" s="71"/>
      <c r="AA67" s="71"/>
      <c r="AB67" s="71"/>
      <c r="AC67" s="71"/>
      <c r="AD67" s="71"/>
      <c r="AE67" s="71"/>
      <c r="AF67" s="71"/>
      <c r="AG67" s="71"/>
      <c r="AH67" s="71"/>
      <c r="AI67" s="71"/>
      <c r="AJ67" s="71"/>
      <c r="AK67" s="71"/>
      <c r="AL67" s="71"/>
    </row>
    <row r="68" spans="1:38" x14ac:dyDescent="0.25">
      <c r="A68" s="71"/>
      <c r="B68" s="71"/>
      <c r="C68" s="71"/>
      <c r="D68" s="71"/>
      <c r="E68" s="71"/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  <c r="AI68" s="71"/>
      <c r="AJ68" s="71"/>
      <c r="AK68" s="71"/>
      <c r="AL68" s="71"/>
    </row>
    <row r="69" spans="1:38" x14ac:dyDescent="0.25">
      <c r="A69" s="71"/>
      <c r="B69" s="71"/>
      <c r="C69" s="71"/>
      <c r="D69" s="71"/>
      <c r="E69" s="71"/>
      <c r="F69" s="71"/>
      <c r="G69" s="71"/>
      <c r="H69" s="71"/>
      <c r="I69" s="71"/>
      <c r="J69" s="71"/>
      <c r="K69" s="71"/>
      <c r="L69" s="71"/>
      <c r="M69" s="71"/>
      <c r="N69" s="71"/>
      <c r="O69" s="71"/>
      <c r="P69" s="71"/>
      <c r="Q69" s="71"/>
      <c r="R69" s="71"/>
      <c r="S69" s="71"/>
      <c r="T69" s="71"/>
      <c r="U69" s="71"/>
      <c r="V69" s="71"/>
      <c r="W69" s="71"/>
      <c r="X69" s="71"/>
      <c r="Y69" s="71"/>
      <c r="Z69" s="71"/>
      <c r="AA69" s="71"/>
      <c r="AB69" s="71"/>
      <c r="AC69" s="71"/>
      <c r="AD69" s="71"/>
      <c r="AE69" s="71"/>
      <c r="AF69" s="71"/>
      <c r="AG69" s="71"/>
      <c r="AH69" s="71"/>
      <c r="AI69" s="71"/>
      <c r="AJ69" s="71"/>
      <c r="AK69" s="71"/>
      <c r="AL69" s="71"/>
    </row>
    <row r="70" spans="1:38" x14ac:dyDescent="0.25">
      <c r="A70" s="71"/>
      <c r="B70" s="71"/>
      <c r="C70" s="71"/>
      <c r="D70" s="71"/>
      <c r="E70" s="71"/>
      <c r="F70" s="71"/>
      <c r="G70" s="71"/>
      <c r="H70" s="71"/>
      <c r="I70" s="71"/>
      <c r="J70" s="71"/>
      <c r="K70" s="71"/>
      <c r="L70" s="71"/>
      <c r="M70" s="71"/>
      <c r="N70" s="71"/>
      <c r="O70" s="71"/>
      <c r="P70" s="71"/>
      <c r="Q70" s="71"/>
      <c r="R70" s="71"/>
      <c r="S70" s="71"/>
      <c r="T70" s="71"/>
      <c r="U70" s="71"/>
      <c r="V70" s="71"/>
      <c r="W70" s="71"/>
      <c r="X70" s="71"/>
      <c r="Y70" s="71"/>
      <c r="Z70" s="71"/>
      <c r="AA70" s="71"/>
      <c r="AB70" s="71"/>
      <c r="AC70" s="71"/>
      <c r="AD70" s="71"/>
      <c r="AE70" s="71"/>
      <c r="AF70" s="71"/>
      <c r="AG70" s="71"/>
      <c r="AH70" s="71"/>
      <c r="AI70" s="71"/>
      <c r="AJ70" s="71"/>
      <c r="AK70" s="71"/>
      <c r="AL70" s="71"/>
    </row>
    <row r="71" spans="1:38" x14ac:dyDescent="0.25">
      <c r="A71" s="71"/>
      <c r="B71" s="71"/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  <c r="AG71" s="71"/>
      <c r="AH71" s="71"/>
      <c r="AI71" s="71"/>
      <c r="AJ71" s="71"/>
      <c r="AK71" s="71"/>
      <c r="AL71" s="71"/>
    </row>
    <row r="72" spans="1:38" x14ac:dyDescent="0.25">
      <c r="A72" s="71"/>
      <c r="B72" s="71"/>
      <c r="C72" s="71"/>
      <c r="D72" s="71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  <c r="AG72" s="71"/>
      <c r="AH72" s="71"/>
      <c r="AI72" s="71"/>
      <c r="AJ72" s="71"/>
      <c r="AK72" s="71"/>
      <c r="AL72" s="71"/>
    </row>
    <row r="73" spans="1:38" x14ac:dyDescent="0.25">
      <c r="A73" s="71"/>
      <c r="B73" s="71"/>
      <c r="C73" s="71"/>
      <c r="D73" s="71"/>
      <c r="E73" s="71"/>
      <c r="F73" s="71"/>
      <c r="G73" s="71"/>
      <c r="H73" s="71"/>
      <c r="I73" s="71"/>
      <c r="J73" s="71"/>
      <c r="K73" s="71"/>
      <c r="L73" s="71"/>
      <c r="M73" s="71"/>
      <c r="N73" s="71"/>
      <c r="O73" s="71"/>
      <c r="P73" s="71"/>
      <c r="Q73" s="71"/>
      <c r="R73" s="71"/>
      <c r="S73" s="71"/>
      <c r="T73" s="71"/>
      <c r="U73" s="71"/>
      <c r="V73" s="71"/>
      <c r="W73" s="71"/>
      <c r="X73" s="71"/>
      <c r="Y73" s="71"/>
      <c r="Z73" s="71"/>
      <c r="AA73" s="71"/>
      <c r="AB73" s="71"/>
      <c r="AC73" s="71"/>
      <c r="AD73" s="71"/>
      <c r="AE73" s="71"/>
      <c r="AF73" s="71"/>
      <c r="AG73" s="71"/>
      <c r="AH73" s="71"/>
      <c r="AI73" s="71"/>
      <c r="AJ73" s="71"/>
      <c r="AK73" s="71"/>
      <c r="AL73" s="71"/>
    </row>
    <row r="74" spans="1:38" ht="63.75" customHeight="1" x14ac:dyDescent="0.25">
      <c r="A74" s="71"/>
      <c r="B74" s="71"/>
      <c r="C74" s="71"/>
      <c r="D74" s="71"/>
      <c r="E74" s="71"/>
      <c r="F74" s="71"/>
      <c r="G74" s="71"/>
      <c r="H74" s="71"/>
      <c r="I74" s="71"/>
      <c r="J74" s="71"/>
      <c r="K74" s="71"/>
      <c r="L74" s="103" t="s">
        <v>45</v>
      </c>
      <c r="M74" s="103"/>
      <c r="N74" s="103"/>
      <c r="O74" s="103"/>
      <c r="P74" s="103"/>
      <c r="Q74" s="103"/>
      <c r="R74" s="103"/>
      <c r="S74" s="103"/>
      <c r="T74" s="103"/>
      <c r="U74" s="103"/>
      <c r="V74" s="103"/>
      <c r="W74" s="103"/>
      <c r="X74" s="103"/>
      <c r="Y74" s="71"/>
      <c r="Z74" s="71"/>
      <c r="AA74" s="71"/>
      <c r="AB74" s="71"/>
      <c r="AC74" s="71"/>
      <c r="AD74" s="71"/>
      <c r="AE74" s="71"/>
      <c r="AF74" s="71"/>
      <c r="AG74" s="71"/>
      <c r="AH74" s="71"/>
      <c r="AI74" s="71"/>
      <c r="AJ74" s="71"/>
      <c r="AK74" s="71"/>
      <c r="AL74" s="71"/>
    </row>
    <row r="75" spans="1:38" ht="63.75" customHeight="1" x14ac:dyDescent="0.25">
      <c r="A75" s="71"/>
      <c r="B75" s="71"/>
      <c r="C75" s="71"/>
      <c r="D75" s="71"/>
      <c r="E75" s="71"/>
      <c r="F75" s="71"/>
      <c r="G75" s="71"/>
      <c r="H75" s="71"/>
      <c r="I75" s="71"/>
      <c r="J75" s="71"/>
      <c r="K75" s="71"/>
      <c r="L75" s="103"/>
      <c r="M75" s="103"/>
      <c r="N75" s="103"/>
      <c r="O75" s="103"/>
      <c r="P75" s="103"/>
      <c r="Q75" s="103"/>
      <c r="R75" s="103"/>
      <c r="S75" s="103"/>
      <c r="T75" s="103"/>
      <c r="U75" s="103"/>
      <c r="V75" s="103"/>
      <c r="W75" s="103"/>
      <c r="X75" s="103"/>
      <c r="Y75" s="71"/>
      <c r="Z75" s="71"/>
      <c r="AA75" s="71"/>
      <c r="AB75" s="71"/>
      <c r="AC75" s="71"/>
      <c r="AD75" s="71"/>
      <c r="AE75" s="71"/>
      <c r="AF75" s="71"/>
      <c r="AG75" s="71"/>
      <c r="AH75" s="71"/>
      <c r="AI75" s="71"/>
      <c r="AJ75" s="71"/>
      <c r="AK75" s="71"/>
      <c r="AL75" s="71"/>
    </row>
    <row r="76" spans="1:38" ht="26.25" x14ac:dyDescent="0.4">
      <c r="A76" s="147" t="s">
        <v>30</v>
      </c>
      <c r="B76" s="148"/>
      <c r="C76" s="149"/>
      <c r="D76" s="12" t="s">
        <v>1</v>
      </c>
      <c r="E76" s="12" t="s">
        <v>2</v>
      </c>
      <c r="F76" s="13" t="s">
        <v>2</v>
      </c>
      <c r="G76" s="13" t="s">
        <v>1</v>
      </c>
      <c r="H76" s="12" t="s">
        <v>1</v>
      </c>
      <c r="I76" s="12" t="s">
        <v>2</v>
      </c>
      <c r="J76" s="13" t="s">
        <v>2</v>
      </c>
      <c r="K76" s="13" t="s">
        <v>1</v>
      </c>
      <c r="L76" s="12" t="s">
        <v>1</v>
      </c>
      <c r="M76" s="12" t="s">
        <v>2</v>
      </c>
      <c r="N76" s="13" t="s">
        <v>1</v>
      </c>
      <c r="O76" s="13" t="s">
        <v>2</v>
      </c>
      <c r="P76" s="14" t="s">
        <v>3</v>
      </c>
      <c r="Q76" s="15" t="s">
        <v>4</v>
      </c>
      <c r="R76" s="71"/>
      <c r="S76" s="71"/>
      <c r="T76" s="147" t="s">
        <v>30</v>
      </c>
      <c r="U76" s="148"/>
      <c r="V76" s="149"/>
      <c r="W76" s="12" t="s">
        <v>1</v>
      </c>
      <c r="X76" s="12" t="s">
        <v>2</v>
      </c>
      <c r="Y76" s="13" t="s">
        <v>2</v>
      </c>
      <c r="Z76" s="13" t="s">
        <v>1</v>
      </c>
      <c r="AA76" s="12" t="s">
        <v>1</v>
      </c>
      <c r="AB76" s="12" t="s">
        <v>2</v>
      </c>
      <c r="AC76" s="13" t="s">
        <v>2</v>
      </c>
      <c r="AD76" s="13" t="s">
        <v>1</v>
      </c>
      <c r="AE76" s="12" t="s">
        <v>1</v>
      </c>
      <c r="AF76" s="12" t="s">
        <v>2</v>
      </c>
      <c r="AG76" s="13" t="s">
        <v>1</v>
      </c>
      <c r="AH76" s="13" t="s">
        <v>2</v>
      </c>
      <c r="AI76" s="14" t="s">
        <v>3</v>
      </c>
      <c r="AJ76" s="15" t="s">
        <v>4</v>
      </c>
    </row>
    <row r="77" spans="1:38" ht="60" x14ac:dyDescent="0.6">
      <c r="A77" s="150" t="str">
        <f>CLASSEMENT!A28</f>
        <v>RIB 1</v>
      </c>
      <c r="B77" s="151"/>
      <c r="C77" s="151"/>
      <c r="D77" s="5">
        <v>15</v>
      </c>
      <c r="E77" s="5"/>
      <c r="F77" s="5"/>
      <c r="G77" s="5"/>
      <c r="H77" s="5"/>
      <c r="I77" s="5"/>
      <c r="J77" s="5"/>
      <c r="K77" s="5"/>
      <c r="L77" s="5"/>
      <c r="M77" s="5"/>
      <c r="N77" s="6"/>
      <c r="O77" s="6"/>
      <c r="P77" s="6"/>
      <c r="Q77" s="16">
        <f>SUM(D77:P77)</f>
        <v>15</v>
      </c>
      <c r="R77" s="71"/>
      <c r="S77" s="71"/>
      <c r="T77" s="150" t="e">
        <f>CLASSEMENT!A29</f>
        <v>#N/A</v>
      </c>
      <c r="U77" s="151"/>
      <c r="V77" s="151"/>
      <c r="W77" s="5">
        <v>19</v>
      </c>
      <c r="X77" s="5"/>
      <c r="Y77" s="5"/>
      <c r="Z77" s="5"/>
      <c r="AA77" s="5"/>
      <c r="AB77" s="5"/>
      <c r="AC77" s="5"/>
      <c r="AD77" s="5"/>
      <c r="AE77" s="5"/>
      <c r="AF77" s="5"/>
      <c r="AG77" s="6"/>
      <c r="AH77" s="6"/>
      <c r="AI77" s="6"/>
      <c r="AJ77" s="70">
        <f>SUM(W77:AI77)</f>
        <v>19</v>
      </c>
    </row>
    <row r="78" spans="1:38" ht="60" x14ac:dyDescent="0.6">
      <c r="A78" s="150" t="str">
        <f>CLASSEMENT!C28</f>
        <v>BETZ 2</v>
      </c>
      <c r="B78" s="151"/>
      <c r="C78" s="151"/>
      <c r="D78" s="5">
        <v>12</v>
      </c>
      <c r="E78" s="5"/>
      <c r="F78" s="5"/>
      <c r="G78" s="5"/>
      <c r="H78" s="5"/>
      <c r="I78" s="5"/>
      <c r="J78" s="5"/>
      <c r="K78" s="5"/>
      <c r="L78" s="5"/>
      <c r="M78" s="5"/>
      <c r="N78" s="6"/>
      <c r="O78" s="6"/>
      <c r="P78" s="6"/>
      <c r="Q78" s="16">
        <f>SUM(D78:P78)</f>
        <v>12</v>
      </c>
      <c r="R78" s="71"/>
      <c r="S78" s="71"/>
      <c r="T78" s="150" t="str">
        <f>CLASSEMENT!C29</f>
        <v>RIB 2</v>
      </c>
      <c r="U78" s="151"/>
      <c r="V78" s="151"/>
      <c r="W78" s="5">
        <v>2</v>
      </c>
      <c r="X78" s="5"/>
      <c r="Y78" s="5"/>
      <c r="Z78" s="5"/>
      <c r="AA78" s="5"/>
      <c r="AB78" s="5"/>
      <c r="AC78" s="5"/>
      <c r="AD78" s="5"/>
      <c r="AE78" s="5"/>
      <c r="AF78" s="5"/>
      <c r="AG78" s="6"/>
      <c r="AH78" s="6"/>
      <c r="AI78" s="6"/>
      <c r="AJ78" s="70">
        <f>SUM(W78:AI78)</f>
        <v>2</v>
      </c>
    </row>
    <row r="79" spans="1:38" ht="26.25" x14ac:dyDescent="0.4">
      <c r="A79" s="152" t="s">
        <v>5</v>
      </c>
      <c r="B79" s="153"/>
      <c r="C79" s="154"/>
      <c r="D79" s="140" t="s">
        <v>6</v>
      </c>
      <c r="E79" s="141"/>
      <c r="F79" s="142" t="s">
        <v>7</v>
      </c>
      <c r="G79" s="143"/>
      <c r="H79" s="140" t="s">
        <v>8</v>
      </c>
      <c r="I79" s="141"/>
      <c r="J79" s="142" t="s">
        <v>9</v>
      </c>
      <c r="K79" s="143"/>
      <c r="L79" s="140" t="s">
        <v>10</v>
      </c>
      <c r="M79" s="141"/>
      <c r="N79" s="142" t="s">
        <v>11</v>
      </c>
      <c r="O79" s="143"/>
      <c r="P79" s="14" t="s">
        <v>3</v>
      </c>
      <c r="Q79" s="17"/>
      <c r="R79" s="71"/>
      <c r="S79" s="71"/>
      <c r="T79" s="152" t="s">
        <v>5</v>
      </c>
      <c r="U79" s="153"/>
      <c r="V79" s="154"/>
      <c r="W79" s="140" t="s">
        <v>6</v>
      </c>
      <c r="X79" s="141"/>
      <c r="Y79" s="142" t="s">
        <v>7</v>
      </c>
      <c r="Z79" s="143"/>
      <c r="AA79" s="140" t="s">
        <v>8</v>
      </c>
      <c r="AB79" s="141"/>
      <c r="AC79" s="142" t="s">
        <v>9</v>
      </c>
      <c r="AD79" s="143"/>
      <c r="AE79" s="140" t="s">
        <v>10</v>
      </c>
      <c r="AF79" s="141"/>
      <c r="AG79" s="142" t="s">
        <v>11</v>
      </c>
      <c r="AH79" s="143"/>
      <c r="AI79" s="14" t="s">
        <v>3</v>
      </c>
      <c r="AJ79" s="17"/>
    </row>
    <row r="80" spans="1:38" ht="60" x14ac:dyDescent="0.8">
      <c r="A80" s="144" t="s">
        <v>4</v>
      </c>
      <c r="B80" s="144"/>
      <c r="C80" s="144"/>
      <c r="D80" s="145" t="str">
        <f>A77</f>
        <v>RIB 1</v>
      </c>
      <c r="E80" s="145"/>
      <c r="F80" s="145"/>
      <c r="G80" s="145"/>
      <c r="H80" s="146">
        <f>SUM(D77:P77)</f>
        <v>15</v>
      </c>
      <c r="I80" s="146"/>
      <c r="J80" s="146">
        <f>SUM(D78:P78)</f>
        <v>12</v>
      </c>
      <c r="K80" s="146"/>
      <c r="L80" s="145" t="str">
        <f>A78</f>
        <v>BETZ 2</v>
      </c>
      <c r="M80" s="145"/>
      <c r="N80" s="145"/>
      <c r="O80" s="145"/>
      <c r="P80" s="79"/>
      <c r="Q80" s="19"/>
      <c r="R80" s="71"/>
      <c r="S80" s="71"/>
      <c r="T80" s="144" t="s">
        <v>4</v>
      </c>
      <c r="U80" s="144"/>
      <c r="V80" s="144"/>
      <c r="W80" s="145" t="e">
        <f>T77</f>
        <v>#N/A</v>
      </c>
      <c r="X80" s="145"/>
      <c r="Y80" s="145"/>
      <c r="Z80" s="145"/>
      <c r="AA80" s="146">
        <f>SUM(W77:AI77)</f>
        <v>19</v>
      </c>
      <c r="AB80" s="146"/>
      <c r="AC80" s="146">
        <f>SUM(W78:AI78)</f>
        <v>2</v>
      </c>
      <c r="AD80" s="146"/>
      <c r="AE80" s="145" t="str">
        <f>T78</f>
        <v>RIB 2</v>
      </c>
      <c r="AF80" s="145"/>
      <c r="AG80" s="145"/>
      <c r="AH80" s="145"/>
      <c r="AI80" s="79"/>
      <c r="AJ80" s="19"/>
    </row>
    <row r="81" spans="1:39" s="71" customFormat="1" ht="60" x14ac:dyDescent="0.8">
      <c r="A81" s="82"/>
      <c r="B81" s="82"/>
      <c r="C81" s="82"/>
      <c r="D81" s="83"/>
      <c r="E81" s="83"/>
      <c r="F81" s="83"/>
      <c r="G81" s="83"/>
      <c r="H81" s="84"/>
      <c r="I81" s="84"/>
      <c r="J81" s="84"/>
      <c r="K81" s="84"/>
      <c r="L81" s="83"/>
      <c r="M81" s="83"/>
      <c r="N81" s="83"/>
      <c r="O81" s="83"/>
      <c r="P81" s="85"/>
      <c r="Q81" s="86"/>
      <c r="R81" s="81"/>
      <c r="S81" s="81"/>
      <c r="T81" s="82"/>
      <c r="U81" s="82"/>
      <c r="V81" s="82"/>
      <c r="W81" s="83"/>
      <c r="X81" s="83"/>
      <c r="Y81" s="83"/>
      <c r="Z81" s="83"/>
      <c r="AA81" s="84"/>
      <c r="AB81" s="84"/>
      <c r="AC81" s="84"/>
      <c r="AD81" s="84"/>
      <c r="AE81" s="83"/>
      <c r="AF81" s="83"/>
      <c r="AG81" s="83"/>
      <c r="AH81" s="83"/>
      <c r="AI81" s="85"/>
      <c r="AJ81" s="86"/>
    </row>
    <row r="82" spans="1:39" ht="26.25" x14ac:dyDescent="0.4">
      <c r="A82" s="265" t="s">
        <v>31</v>
      </c>
      <c r="B82" s="266"/>
      <c r="C82" s="267"/>
      <c r="D82" s="12" t="s">
        <v>1</v>
      </c>
      <c r="E82" s="12" t="s">
        <v>2</v>
      </c>
      <c r="F82" s="13" t="s">
        <v>2</v>
      </c>
      <c r="G82" s="13" t="s">
        <v>1</v>
      </c>
      <c r="H82" s="12" t="s">
        <v>1</v>
      </c>
      <c r="I82" s="12" t="s">
        <v>2</v>
      </c>
      <c r="J82" s="13" t="s">
        <v>2</v>
      </c>
      <c r="K82" s="13" t="s">
        <v>1</v>
      </c>
      <c r="L82" s="12" t="s">
        <v>1</v>
      </c>
      <c r="M82" s="12" t="s">
        <v>2</v>
      </c>
      <c r="N82" s="13" t="s">
        <v>1</v>
      </c>
      <c r="O82" s="13" t="s">
        <v>2</v>
      </c>
      <c r="P82" s="14" t="s">
        <v>3</v>
      </c>
      <c r="Q82" s="80" t="s">
        <v>4</v>
      </c>
      <c r="R82" s="71"/>
      <c r="S82" s="71"/>
      <c r="T82" s="265" t="s">
        <v>31</v>
      </c>
      <c r="U82" s="266"/>
      <c r="V82" s="267"/>
      <c r="W82" s="12" t="s">
        <v>1</v>
      </c>
      <c r="X82" s="12" t="s">
        <v>2</v>
      </c>
      <c r="Y82" s="13" t="s">
        <v>2</v>
      </c>
      <c r="Z82" s="13" t="s">
        <v>1</v>
      </c>
      <c r="AA82" s="12" t="s">
        <v>1</v>
      </c>
      <c r="AB82" s="12" t="s">
        <v>2</v>
      </c>
      <c r="AC82" s="13" t="s">
        <v>2</v>
      </c>
      <c r="AD82" s="13" t="s">
        <v>1</v>
      </c>
      <c r="AE82" s="12" t="s">
        <v>1</v>
      </c>
      <c r="AF82" s="12" t="s">
        <v>2</v>
      </c>
      <c r="AG82" s="13" t="s">
        <v>1</v>
      </c>
      <c r="AH82" s="13" t="s">
        <v>2</v>
      </c>
      <c r="AI82" s="14" t="s">
        <v>3</v>
      </c>
      <c r="AJ82" s="80" t="s">
        <v>4</v>
      </c>
    </row>
    <row r="83" spans="1:39" ht="60" x14ac:dyDescent="0.6">
      <c r="A83" s="167" t="e">
        <f>CLASSEMENT!A38</f>
        <v>#N/A</v>
      </c>
      <c r="B83" s="168"/>
      <c r="C83" s="168"/>
      <c r="D83" s="5">
        <v>15</v>
      </c>
      <c r="E83" s="5"/>
      <c r="F83" s="5"/>
      <c r="G83" s="5"/>
      <c r="H83" s="5"/>
      <c r="I83" s="5"/>
      <c r="J83" s="5"/>
      <c r="K83" s="5"/>
      <c r="L83" s="5"/>
      <c r="M83" s="5"/>
      <c r="N83" s="6"/>
      <c r="O83" s="6"/>
      <c r="P83" s="6"/>
      <c r="Q83" s="16">
        <f>SUM(D83:P83)</f>
        <v>15</v>
      </c>
      <c r="R83" s="71"/>
      <c r="S83" s="71"/>
      <c r="T83" s="167" t="str">
        <f>CLASSEMENT!A39</f>
        <v>VERBERIE 1</v>
      </c>
      <c r="U83" s="168"/>
      <c r="V83" s="168"/>
      <c r="W83" s="5">
        <v>4</v>
      </c>
      <c r="X83" s="5"/>
      <c r="Y83" s="5"/>
      <c r="Z83" s="5"/>
      <c r="AA83" s="5"/>
      <c r="AB83" s="5"/>
      <c r="AC83" s="5"/>
      <c r="AD83" s="5"/>
      <c r="AE83" s="5"/>
      <c r="AF83" s="5"/>
      <c r="AG83" s="6"/>
      <c r="AH83" s="6"/>
      <c r="AI83" s="6"/>
      <c r="AJ83" s="70">
        <f>SUM(W83:AI83)</f>
        <v>4</v>
      </c>
    </row>
    <row r="84" spans="1:39" ht="60" x14ac:dyDescent="0.6">
      <c r="A84" s="167" t="str">
        <f>CLASSEMENT!C38</f>
        <v>BETZ 1</v>
      </c>
      <c r="B84" s="168"/>
      <c r="C84" s="168"/>
      <c r="D84" s="5">
        <v>12</v>
      </c>
      <c r="E84" s="5"/>
      <c r="F84" s="5"/>
      <c r="G84" s="5"/>
      <c r="H84" s="5"/>
      <c r="I84" s="5"/>
      <c r="J84" s="5"/>
      <c r="K84" s="5"/>
      <c r="L84" s="5"/>
      <c r="M84" s="5"/>
      <c r="N84" s="6"/>
      <c r="O84" s="6"/>
      <c r="P84" s="6"/>
      <c r="Q84" s="16">
        <f>SUM(D84:P84)</f>
        <v>12</v>
      </c>
      <c r="R84" s="71"/>
      <c r="S84" s="71"/>
      <c r="T84" s="167" t="str">
        <f>CLASSEMENT!C39</f>
        <v>RIB 3</v>
      </c>
      <c r="U84" s="168"/>
      <c r="V84" s="168"/>
      <c r="W84" s="5">
        <v>19</v>
      </c>
      <c r="X84" s="5"/>
      <c r="Y84" s="5"/>
      <c r="Z84" s="5"/>
      <c r="AA84" s="5"/>
      <c r="AB84" s="5"/>
      <c r="AC84" s="5"/>
      <c r="AD84" s="5"/>
      <c r="AE84" s="5"/>
      <c r="AF84" s="5"/>
      <c r="AG84" s="6"/>
      <c r="AH84" s="6"/>
      <c r="AI84" s="6"/>
      <c r="AJ84" s="70">
        <f>SUM(W84:AI84)</f>
        <v>19</v>
      </c>
    </row>
    <row r="85" spans="1:39" ht="26.25" x14ac:dyDescent="0.4">
      <c r="A85" s="152" t="s">
        <v>5</v>
      </c>
      <c r="B85" s="153"/>
      <c r="C85" s="154"/>
      <c r="D85" s="140" t="s">
        <v>6</v>
      </c>
      <c r="E85" s="141"/>
      <c r="F85" s="142" t="s">
        <v>7</v>
      </c>
      <c r="G85" s="143"/>
      <c r="H85" s="140" t="s">
        <v>8</v>
      </c>
      <c r="I85" s="141"/>
      <c r="J85" s="142" t="s">
        <v>9</v>
      </c>
      <c r="K85" s="143"/>
      <c r="L85" s="140" t="s">
        <v>10</v>
      </c>
      <c r="M85" s="141"/>
      <c r="N85" s="142" t="s">
        <v>11</v>
      </c>
      <c r="O85" s="143"/>
      <c r="P85" s="14" t="s">
        <v>3</v>
      </c>
      <c r="Q85" s="17"/>
      <c r="R85" s="71"/>
      <c r="S85" s="71"/>
      <c r="T85" s="152" t="s">
        <v>5</v>
      </c>
      <c r="U85" s="153"/>
      <c r="V85" s="154"/>
      <c r="W85" s="140" t="s">
        <v>6</v>
      </c>
      <c r="X85" s="141"/>
      <c r="Y85" s="142" t="s">
        <v>7</v>
      </c>
      <c r="Z85" s="143"/>
      <c r="AA85" s="140" t="s">
        <v>8</v>
      </c>
      <c r="AB85" s="141"/>
      <c r="AC85" s="142" t="s">
        <v>9</v>
      </c>
      <c r="AD85" s="143"/>
      <c r="AE85" s="140" t="s">
        <v>10</v>
      </c>
      <c r="AF85" s="141"/>
      <c r="AG85" s="142" t="s">
        <v>11</v>
      </c>
      <c r="AH85" s="143"/>
      <c r="AI85" s="14" t="s">
        <v>3</v>
      </c>
      <c r="AJ85" s="17"/>
    </row>
    <row r="86" spans="1:39" ht="60" x14ac:dyDescent="0.8">
      <c r="A86" s="144" t="s">
        <v>4</v>
      </c>
      <c r="B86" s="144"/>
      <c r="C86" s="144"/>
      <c r="D86" s="145" t="e">
        <f>A83</f>
        <v>#N/A</v>
      </c>
      <c r="E86" s="145"/>
      <c r="F86" s="145"/>
      <c r="G86" s="145"/>
      <c r="H86" s="146">
        <f>SUM(D83:P83)</f>
        <v>15</v>
      </c>
      <c r="I86" s="146"/>
      <c r="J86" s="146">
        <f>SUM(D84:P84)</f>
        <v>12</v>
      </c>
      <c r="K86" s="146"/>
      <c r="L86" s="145" t="str">
        <f>A84</f>
        <v>BETZ 1</v>
      </c>
      <c r="M86" s="145"/>
      <c r="N86" s="145"/>
      <c r="O86" s="145"/>
      <c r="P86" s="79"/>
      <c r="Q86" s="19"/>
      <c r="R86" s="71"/>
      <c r="S86" s="71"/>
      <c r="T86" s="144" t="s">
        <v>4</v>
      </c>
      <c r="U86" s="144"/>
      <c r="V86" s="144"/>
      <c r="W86" s="145" t="str">
        <f>T83</f>
        <v>VERBERIE 1</v>
      </c>
      <c r="X86" s="145"/>
      <c r="Y86" s="145"/>
      <c r="Z86" s="145"/>
      <c r="AA86" s="146">
        <f>SUM(W83:AI83)</f>
        <v>4</v>
      </c>
      <c r="AB86" s="146"/>
      <c r="AC86" s="146">
        <f>SUM(W84:AI84)</f>
        <v>19</v>
      </c>
      <c r="AD86" s="146"/>
      <c r="AE86" s="145" t="str">
        <f>T84</f>
        <v>RIB 3</v>
      </c>
      <c r="AF86" s="145"/>
      <c r="AG86" s="145"/>
      <c r="AH86" s="145"/>
      <c r="AI86" s="79"/>
      <c r="AJ86" s="19"/>
    </row>
    <row r="87" spans="1:39" ht="60" x14ac:dyDescent="0.8">
      <c r="A87" s="82"/>
      <c r="B87" s="82"/>
      <c r="C87" s="82"/>
      <c r="D87" s="83"/>
      <c r="E87" s="83"/>
      <c r="F87" s="83"/>
      <c r="G87" s="83"/>
      <c r="H87" s="84"/>
      <c r="I87" s="84"/>
      <c r="J87" s="84"/>
      <c r="K87" s="84"/>
      <c r="L87" s="83"/>
      <c r="M87" s="83"/>
      <c r="N87" s="83"/>
      <c r="O87" s="83"/>
      <c r="P87" s="85"/>
      <c r="Q87" s="104"/>
      <c r="R87" s="71"/>
      <c r="S87" s="71"/>
      <c r="T87" s="82"/>
      <c r="U87" s="82"/>
      <c r="V87" s="82"/>
      <c r="W87" s="83"/>
      <c r="X87" s="83"/>
      <c r="Y87" s="83"/>
      <c r="Z87" s="83"/>
      <c r="AA87" s="84"/>
      <c r="AB87" s="84"/>
      <c r="AC87" s="84"/>
      <c r="AD87" s="84"/>
      <c r="AE87" s="83"/>
      <c r="AF87" s="83"/>
      <c r="AG87" s="83"/>
      <c r="AH87" s="83"/>
      <c r="AI87" s="85"/>
      <c r="AJ87" s="104"/>
      <c r="AK87" s="71"/>
      <c r="AL87" s="71"/>
      <c r="AM87" s="71"/>
    </row>
    <row r="88" spans="1:39" s="71" customFormat="1" ht="89.25" x14ac:dyDescent="0.8">
      <c r="A88" s="82"/>
      <c r="B88" s="82"/>
      <c r="C88" s="82"/>
      <c r="D88" s="83"/>
      <c r="E88" s="83"/>
      <c r="F88" s="83"/>
      <c r="G88" s="83"/>
      <c r="H88" s="84"/>
      <c r="I88" s="84"/>
      <c r="J88" s="84"/>
      <c r="K88" s="84"/>
      <c r="L88" s="83"/>
      <c r="M88" s="103" t="s">
        <v>46</v>
      </c>
      <c r="N88" s="83"/>
      <c r="O88" s="83"/>
      <c r="P88" s="87"/>
      <c r="Q88" s="88"/>
      <c r="R88" s="89"/>
      <c r="S88" s="89"/>
      <c r="T88" s="82"/>
      <c r="U88" s="82"/>
      <c r="V88" s="82"/>
      <c r="W88" s="83"/>
      <c r="X88" s="83"/>
      <c r="Y88" s="83"/>
      <c r="Z88" s="83"/>
      <c r="AA88" s="84"/>
      <c r="AB88" s="84"/>
      <c r="AC88" s="84"/>
      <c r="AD88" s="84"/>
      <c r="AE88" s="83"/>
      <c r="AF88" s="83"/>
      <c r="AG88" s="83"/>
      <c r="AH88" s="83"/>
      <c r="AI88" s="87"/>
      <c r="AJ88" s="88"/>
    </row>
    <row r="89" spans="1:39" s="71" customFormat="1" ht="36.75" customHeight="1" x14ac:dyDescent="0.8">
      <c r="A89" s="82"/>
      <c r="B89" s="82"/>
      <c r="C89" s="82"/>
      <c r="D89" s="83"/>
      <c r="E89" s="83"/>
      <c r="F89" s="83"/>
      <c r="G89" s="83"/>
      <c r="H89" s="84"/>
      <c r="I89" s="84"/>
      <c r="J89" s="84"/>
      <c r="K89" s="84"/>
      <c r="L89" s="83"/>
      <c r="M89" s="103"/>
      <c r="N89" s="83"/>
      <c r="O89" s="83"/>
      <c r="P89" s="87"/>
      <c r="Q89" s="88"/>
      <c r="R89" s="89"/>
      <c r="S89" s="89"/>
      <c r="T89" s="82"/>
      <c r="U89" s="82"/>
      <c r="V89" s="82"/>
      <c r="W89" s="83"/>
      <c r="X89" s="83"/>
      <c r="Y89" s="83"/>
      <c r="Z89" s="83"/>
      <c r="AA89" s="84"/>
      <c r="AB89" s="84"/>
      <c r="AC89" s="84"/>
      <c r="AD89" s="84"/>
      <c r="AE89" s="83"/>
      <c r="AF89" s="83"/>
      <c r="AG89" s="83"/>
      <c r="AH89" s="83"/>
      <c r="AI89" s="87"/>
      <c r="AJ89" s="88"/>
    </row>
    <row r="90" spans="1:39" ht="26.25" x14ac:dyDescent="0.4">
      <c r="A90" s="268" t="s">
        <v>32</v>
      </c>
      <c r="B90" s="269"/>
      <c r="C90" s="270"/>
      <c r="D90" s="12" t="s">
        <v>1</v>
      </c>
      <c r="E90" s="12" t="s">
        <v>2</v>
      </c>
      <c r="F90" s="13" t="s">
        <v>2</v>
      </c>
      <c r="G90" s="13" t="s">
        <v>1</v>
      </c>
      <c r="H90" s="12" t="s">
        <v>1</v>
      </c>
      <c r="I90" s="12" t="s">
        <v>2</v>
      </c>
      <c r="J90" s="13" t="s">
        <v>2</v>
      </c>
      <c r="K90" s="13" t="s">
        <v>1</v>
      </c>
      <c r="L90" s="12" t="s">
        <v>1</v>
      </c>
      <c r="M90" s="12" t="s">
        <v>2</v>
      </c>
      <c r="N90" s="13" t="s">
        <v>1</v>
      </c>
      <c r="O90" s="13" t="s">
        <v>2</v>
      </c>
      <c r="P90" s="14" t="s">
        <v>3</v>
      </c>
      <c r="Q90" s="80" t="s">
        <v>4</v>
      </c>
      <c r="R90" s="71"/>
      <c r="S90" s="71"/>
      <c r="T90" s="268" t="s">
        <v>21</v>
      </c>
      <c r="U90" s="269"/>
      <c r="V90" s="270"/>
      <c r="W90" s="12" t="s">
        <v>1</v>
      </c>
      <c r="X90" s="12" t="s">
        <v>2</v>
      </c>
      <c r="Y90" s="13" t="s">
        <v>2</v>
      </c>
      <c r="Z90" s="13" t="s">
        <v>1</v>
      </c>
      <c r="AA90" s="12" t="s">
        <v>1</v>
      </c>
      <c r="AB90" s="12" t="s">
        <v>2</v>
      </c>
      <c r="AC90" s="13" t="s">
        <v>2</v>
      </c>
      <c r="AD90" s="13" t="s">
        <v>1</v>
      </c>
      <c r="AE90" s="12" t="s">
        <v>1</v>
      </c>
      <c r="AF90" s="12" t="s">
        <v>2</v>
      </c>
      <c r="AG90" s="13" t="s">
        <v>1</v>
      </c>
      <c r="AH90" s="13" t="s">
        <v>2</v>
      </c>
      <c r="AI90" s="14" t="s">
        <v>3</v>
      </c>
      <c r="AJ90" s="80" t="s">
        <v>4</v>
      </c>
    </row>
    <row r="91" spans="1:39" ht="60" x14ac:dyDescent="0.6">
      <c r="A91" s="150" t="str">
        <f>CLASSEMENT!H28</f>
        <v>RIB 1</v>
      </c>
      <c r="B91" s="151"/>
      <c r="C91" s="151"/>
      <c r="D91" s="5">
        <v>19</v>
      </c>
      <c r="E91" s="5"/>
      <c r="F91" s="5"/>
      <c r="G91" s="5"/>
      <c r="H91" s="5"/>
      <c r="I91" s="5"/>
      <c r="J91" s="5"/>
      <c r="K91" s="5"/>
      <c r="L91" s="5"/>
      <c r="M91" s="5"/>
      <c r="N91" s="6"/>
      <c r="O91" s="6"/>
      <c r="P91" s="6"/>
      <c r="Q91" s="70">
        <f>SUM(D91:P91)</f>
        <v>19</v>
      </c>
      <c r="R91" s="71"/>
      <c r="S91" s="71"/>
      <c r="T91" s="150" t="str">
        <f>CLASSEMENT!H32</f>
        <v>RIB 2</v>
      </c>
      <c r="U91" s="151"/>
      <c r="V91" s="151"/>
      <c r="W91" s="5">
        <v>4</v>
      </c>
      <c r="X91" s="5"/>
      <c r="Y91" s="5"/>
      <c r="Z91" s="5"/>
      <c r="AA91" s="5"/>
      <c r="AB91" s="5"/>
      <c r="AC91" s="5"/>
      <c r="AD91" s="5"/>
      <c r="AE91" s="5"/>
      <c r="AF91" s="5"/>
      <c r="AG91" s="6"/>
      <c r="AH91" s="6"/>
      <c r="AI91" s="6"/>
      <c r="AJ91" s="70">
        <f>SUM(W91:AI91)</f>
        <v>4</v>
      </c>
    </row>
    <row r="92" spans="1:39" ht="60" x14ac:dyDescent="0.6">
      <c r="A92" s="150" t="e">
        <f>CLASSEMENT!J28</f>
        <v>#N/A</v>
      </c>
      <c r="B92" s="151"/>
      <c r="C92" s="151"/>
      <c r="D92" s="5">
        <v>4</v>
      </c>
      <c r="E92" s="5"/>
      <c r="F92" s="5"/>
      <c r="G92" s="5"/>
      <c r="H92" s="5"/>
      <c r="I92" s="5"/>
      <c r="J92" s="5"/>
      <c r="K92" s="5"/>
      <c r="L92" s="5"/>
      <c r="M92" s="5"/>
      <c r="N92" s="6"/>
      <c r="O92" s="6"/>
      <c r="P92" s="6"/>
      <c r="Q92" s="70">
        <f>SUM(D92:P92)</f>
        <v>4</v>
      </c>
      <c r="R92" s="71"/>
      <c r="S92" s="71"/>
      <c r="T92" s="150" t="str">
        <f>CLASSEMENT!J32</f>
        <v>BETZ 2</v>
      </c>
      <c r="U92" s="151"/>
      <c r="V92" s="151"/>
      <c r="W92" s="5">
        <v>16</v>
      </c>
      <c r="X92" s="5"/>
      <c r="Y92" s="5"/>
      <c r="Z92" s="5"/>
      <c r="AA92" s="5"/>
      <c r="AB92" s="5"/>
      <c r="AC92" s="5"/>
      <c r="AD92" s="5"/>
      <c r="AE92" s="5"/>
      <c r="AF92" s="5"/>
      <c r="AG92" s="6"/>
      <c r="AH92" s="6"/>
      <c r="AI92" s="6"/>
      <c r="AJ92" s="70">
        <f>SUM(W92:AI92)</f>
        <v>16</v>
      </c>
    </row>
    <row r="93" spans="1:39" ht="26.25" x14ac:dyDescent="0.4">
      <c r="A93" s="152" t="s">
        <v>5</v>
      </c>
      <c r="B93" s="153"/>
      <c r="C93" s="154"/>
      <c r="D93" s="140" t="s">
        <v>6</v>
      </c>
      <c r="E93" s="141"/>
      <c r="F93" s="142" t="s">
        <v>7</v>
      </c>
      <c r="G93" s="143"/>
      <c r="H93" s="140" t="s">
        <v>8</v>
      </c>
      <c r="I93" s="141"/>
      <c r="J93" s="142" t="s">
        <v>9</v>
      </c>
      <c r="K93" s="143"/>
      <c r="L93" s="140" t="s">
        <v>10</v>
      </c>
      <c r="M93" s="141"/>
      <c r="N93" s="142" t="s">
        <v>11</v>
      </c>
      <c r="O93" s="143"/>
      <c r="P93" s="14" t="s">
        <v>3</v>
      </c>
      <c r="Q93" s="17"/>
      <c r="R93" s="71"/>
      <c r="S93" s="71"/>
      <c r="T93" s="152" t="s">
        <v>5</v>
      </c>
      <c r="U93" s="153"/>
      <c r="V93" s="154"/>
      <c r="W93" s="140" t="s">
        <v>6</v>
      </c>
      <c r="X93" s="141"/>
      <c r="Y93" s="142" t="s">
        <v>7</v>
      </c>
      <c r="Z93" s="143"/>
      <c r="AA93" s="140" t="s">
        <v>8</v>
      </c>
      <c r="AB93" s="141"/>
      <c r="AC93" s="142" t="s">
        <v>9</v>
      </c>
      <c r="AD93" s="143"/>
      <c r="AE93" s="140" t="s">
        <v>10</v>
      </c>
      <c r="AF93" s="141"/>
      <c r="AG93" s="142" t="s">
        <v>11</v>
      </c>
      <c r="AH93" s="143"/>
      <c r="AI93" s="14" t="s">
        <v>3</v>
      </c>
      <c r="AJ93" s="17"/>
    </row>
    <row r="94" spans="1:39" ht="60" x14ac:dyDescent="0.8">
      <c r="A94" s="144" t="s">
        <v>4</v>
      </c>
      <c r="B94" s="144"/>
      <c r="C94" s="144"/>
      <c r="D94" s="145" t="str">
        <f>A91</f>
        <v>RIB 1</v>
      </c>
      <c r="E94" s="145"/>
      <c r="F94" s="145"/>
      <c r="G94" s="145"/>
      <c r="H94" s="146">
        <f>SUM(D91:P91)</f>
        <v>19</v>
      </c>
      <c r="I94" s="146"/>
      <c r="J94" s="146">
        <f>SUM(D92:P92)</f>
        <v>4</v>
      </c>
      <c r="K94" s="146"/>
      <c r="L94" s="145" t="e">
        <f>A92</f>
        <v>#N/A</v>
      </c>
      <c r="M94" s="145"/>
      <c r="N94" s="145"/>
      <c r="O94" s="145"/>
      <c r="P94" s="79"/>
      <c r="Q94" s="19"/>
      <c r="R94" s="71"/>
      <c r="S94" s="71"/>
      <c r="T94" s="144" t="s">
        <v>4</v>
      </c>
      <c r="U94" s="144"/>
      <c r="V94" s="144"/>
      <c r="W94" s="145" t="str">
        <f>T91</f>
        <v>RIB 2</v>
      </c>
      <c r="X94" s="145"/>
      <c r="Y94" s="145"/>
      <c r="Z94" s="145"/>
      <c r="AA94" s="146">
        <f>SUM(W91:AI91)</f>
        <v>4</v>
      </c>
      <c r="AB94" s="146"/>
      <c r="AC94" s="146">
        <f>SUM(W92:AI92)</f>
        <v>16</v>
      </c>
      <c r="AD94" s="146"/>
      <c r="AE94" s="145" t="str">
        <f>T92</f>
        <v>BETZ 2</v>
      </c>
      <c r="AF94" s="145"/>
      <c r="AG94" s="145"/>
      <c r="AH94" s="145"/>
      <c r="AI94" s="79"/>
      <c r="AJ94" s="19"/>
    </row>
    <row r="95" spans="1:39" s="71" customFormat="1" ht="89.25" x14ac:dyDescent="0.8">
      <c r="A95" s="82"/>
      <c r="B95" s="82"/>
      <c r="C95" s="82"/>
      <c r="D95" s="83"/>
      <c r="E95" s="83"/>
      <c r="F95" s="83"/>
      <c r="G95" s="83"/>
      <c r="H95" s="84"/>
      <c r="I95" s="84"/>
      <c r="J95" s="84"/>
      <c r="K95" s="84"/>
      <c r="L95" s="83"/>
      <c r="M95" s="103" t="s">
        <v>47</v>
      </c>
      <c r="N95" s="83"/>
      <c r="O95" s="83"/>
      <c r="P95" s="85"/>
      <c r="Q95" s="86"/>
      <c r="R95" s="81"/>
      <c r="S95" s="81"/>
      <c r="T95" s="82"/>
      <c r="U95" s="82"/>
      <c r="V95" s="82"/>
      <c r="W95" s="83"/>
      <c r="X95" s="83"/>
      <c r="Y95" s="83"/>
      <c r="Z95" s="83"/>
      <c r="AA95" s="84"/>
      <c r="AB95" s="84"/>
      <c r="AC95" s="84"/>
      <c r="AD95" s="84"/>
      <c r="AE95" s="83"/>
      <c r="AF95" s="83"/>
      <c r="AG95" s="83"/>
      <c r="AH95" s="83"/>
      <c r="AI95" s="85"/>
      <c r="AJ95" s="86"/>
    </row>
    <row r="96" spans="1:39" ht="26.25" x14ac:dyDescent="0.4">
      <c r="A96" s="268" t="s">
        <v>33</v>
      </c>
      <c r="B96" s="269"/>
      <c r="C96" s="270"/>
      <c r="D96" s="12" t="s">
        <v>1</v>
      </c>
      <c r="E96" s="12" t="s">
        <v>2</v>
      </c>
      <c r="F96" s="13" t="s">
        <v>2</v>
      </c>
      <c r="G96" s="13" t="s">
        <v>1</v>
      </c>
      <c r="H96" s="12" t="s">
        <v>1</v>
      </c>
      <c r="I96" s="12" t="s">
        <v>2</v>
      </c>
      <c r="J96" s="13" t="s">
        <v>2</v>
      </c>
      <c r="K96" s="13" t="s">
        <v>1</v>
      </c>
      <c r="L96" s="12" t="s">
        <v>1</v>
      </c>
      <c r="M96" s="12" t="s">
        <v>2</v>
      </c>
      <c r="N96" s="13" t="s">
        <v>1</v>
      </c>
      <c r="O96" s="13" t="s">
        <v>2</v>
      </c>
      <c r="P96" s="14" t="s">
        <v>3</v>
      </c>
      <c r="Q96" s="80" t="s">
        <v>4</v>
      </c>
      <c r="R96" s="71"/>
      <c r="S96" s="71"/>
      <c r="T96" s="268" t="s">
        <v>34</v>
      </c>
      <c r="U96" s="269"/>
      <c r="V96" s="270"/>
      <c r="W96" s="12" t="s">
        <v>1</v>
      </c>
      <c r="X96" s="12" t="s">
        <v>2</v>
      </c>
      <c r="Y96" s="13" t="s">
        <v>2</v>
      </c>
      <c r="Z96" s="13" t="s">
        <v>1</v>
      </c>
      <c r="AA96" s="12" t="s">
        <v>1</v>
      </c>
      <c r="AB96" s="12" t="s">
        <v>2</v>
      </c>
      <c r="AC96" s="13" t="s">
        <v>2</v>
      </c>
      <c r="AD96" s="13" t="s">
        <v>1</v>
      </c>
      <c r="AE96" s="12" t="s">
        <v>1</v>
      </c>
      <c r="AF96" s="12" t="s">
        <v>2</v>
      </c>
      <c r="AG96" s="13" t="s">
        <v>1</v>
      </c>
      <c r="AH96" s="13" t="s">
        <v>2</v>
      </c>
      <c r="AI96" s="14" t="s">
        <v>3</v>
      </c>
      <c r="AJ96" s="80" t="s">
        <v>4</v>
      </c>
    </row>
    <row r="97" spans="1:36" ht="60" x14ac:dyDescent="0.6">
      <c r="A97" s="167" t="e">
        <f>CLASSEMENT!H38</f>
        <v>#N/A</v>
      </c>
      <c r="B97" s="168"/>
      <c r="C97" s="168"/>
      <c r="D97" s="5">
        <v>15</v>
      </c>
      <c r="E97" s="5"/>
      <c r="F97" s="5"/>
      <c r="G97" s="5"/>
      <c r="H97" s="5"/>
      <c r="I97" s="5"/>
      <c r="J97" s="5"/>
      <c r="K97" s="5"/>
      <c r="L97" s="5"/>
      <c r="M97" s="5"/>
      <c r="N97" s="6"/>
      <c r="O97" s="6"/>
      <c r="P97" s="6"/>
      <c r="Q97" s="70">
        <f>SUM(D97:P97)</f>
        <v>15</v>
      </c>
      <c r="R97" s="71"/>
      <c r="S97" s="71"/>
      <c r="T97" s="167" t="str">
        <f>CLASSEMENT!H42</f>
        <v>VERBERIE 1</v>
      </c>
      <c r="U97" s="168"/>
      <c r="V97" s="168"/>
      <c r="W97" s="5">
        <v>19</v>
      </c>
      <c r="X97" s="5"/>
      <c r="Y97" s="5"/>
      <c r="Z97" s="5"/>
      <c r="AA97" s="5"/>
      <c r="AB97" s="5"/>
      <c r="AC97" s="5"/>
      <c r="AD97" s="5"/>
      <c r="AE97" s="5"/>
      <c r="AF97" s="5"/>
      <c r="AG97" s="6"/>
      <c r="AH97" s="6"/>
      <c r="AI97" s="6"/>
      <c r="AJ97" s="70">
        <f>SUM(W97:AI97)</f>
        <v>19</v>
      </c>
    </row>
    <row r="98" spans="1:36" ht="60" x14ac:dyDescent="0.6">
      <c r="A98" s="167" t="str">
        <f>CLASSEMENT!J38</f>
        <v>RIB 3</v>
      </c>
      <c r="B98" s="168"/>
      <c r="C98" s="168"/>
      <c r="D98" s="5">
        <v>3</v>
      </c>
      <c r="E98" s="5"/>
      <c r="F98" s="5"/>
      <c r="G98" s="5"/>
      <c r="H98" s="5"/>
      <c r="I98" s="5"/>
      <c r="J98" s="5"/>
      <c r="K98" s="5"/>
      <c r="L98" s="5"/>
      <c r="M98" s="5"/>
      <c r="N98" s="6"/>
      <c r="O98" s="6"/>
      <c r="P98" s="6"/>
      <c r="Q98" s="70">
        <f>SUM(D98:P98)</f>
        <v>3</v>
      </c>
      <c r="R98" s="71"/>
      <c r="S98" s="71"/>
      <c r="T98" s="167" t="str">
        <f>CLASSEMENT!J42</f>
        <v>BETZ 1</v>
      </c>
      <c r="U98" s="168"/>
      <c r="V98" s="168"/>
      <c r="W98" s="5">
        <v>1</v>
      </c>
      <c r="X98" s="5"/>
      <c r="Y98" s="5"/>
      <c r="Z98" s="5"/>
      <c r="AA98" s="5"/>
      <c r="AB98" s="5"/>
      <c r="AC98" s="5"/>
      <c r="AD98" s="5"/>
      <c r="AE98" s="5"/>
      <c r="AF98" s="5"/>
      <c r="AG98" s="6"/>
      <c r="AH98" s="6"/>
      <c r="AI98" s="6"/>
      <c r="AJ98" s="70">
        <f>SUM(W98:AI98)</f>
        <v>1</v>
      </c>
    </row>
    <row r="99" spans="1:36" ht="26.25" x14ac:dyDescent="0.4">
      <c r="A99" s="152" t="s">
        <v>5</v>
      </c>
      <c r="B99" s="153"/>
      <c r="C99" s="154"/>
      <c r="D99" s="140" t="s">
        <v>6</v>
      </c>
      <c r="E99" s="141"/>
      <c r="F99" s="142" t="s">
        <v>7</v>
      </c>
      <c r="G99" s="143"/>
      <c r="H99" s="140" t="s">
        <v>8</v>
      </c>
      <c r="I99" s="141"/>
      <c r="J99" s="142" t="s">
        <v>9</v>
      </c>
      <c r="K99" s="143"/>
      <c r="L99" s="140" t="s">
        <v>10</v>
      </c>
      <c r="M99" s="141"/>
      <c r="N99" s="142" t="s">
        <v>11</v>
      </c>
      <c r="O99" s="143"/>
      <c r="P99" s="14" t="s">
        <v>3</v>
      </c>
      <c r="Q99" s="17"/>
      <c r="R99" s="71"/>
      <c r="S99" s="71"/>
      <c r="T99" s="152" t="s">
        <v>5</v>
      </c>
      <c r="U99" s="153"/>
      <c r="V99" s="154"/>
      <c r="W99" s="140" t="s">
        <v>6</v>
      </c>
      <c r="X99" s="141"/>
      <c r="Y99" s="142" t="s">
        <v>7</v>
      </c>
      <c r="Z99" s="143"/>
      <c r="AA99" s="140" t="s">
        <v>8</v>
      </c>
      <c r="AB99" s="141"/>
      <c r="AC99" s="142" t="s">
        <v>9</v>
      </c>
      <c r="AD99" s="143"/>
      <c r="AE99" s="140" t="s">
        <v>10</v>
      </c>
      <c r="AF99" s="141"/>
      <c r="AG99" s="142" t="s">
        <v>11</v>
      </c>
      <c r="AH99" s="143"/>
      <c r="AI99" s="14" t="s">
        <v>3</v>
      </c>
      <c r="AJ99" s="17"/>
    </row>
    <row r="100" spans="1:36" ht="60" x14ac:dyDescent="0.8">
      <c r="A100" s="240" t="s">
        <v>4</v>
      </c>
      <c r="B100" s="240"/>
      <c r="C100" s="240"/>
      <c r="D100" s="241" t="e">
        <f>A97</f>
        <v>#N/A</v>
      </c>
      <c r="E100" s="241"/>
      <c r="F100" s="241"/>
      <c r="G100" s="241"/>
      <c r="H100" s="242">
        <f>SUM(D97:P97)</f>
        <v>15</v>
      </c>
      <c r="I100" s="242"/>
      <c r="J100" s="242">
        <f>SUM(D98:P98)</f>
        <v>3</v>
      </c>
      <c r="K100" s="242"/>
      <c r="L100" s="241" t="str">
        <f>A98</f>
        <v>RIB 3</v>
      </c>
      <c r="M100" s="241"/>
      <c r="N100" s="241"/>
      <c r="O100" s="241"/>
      <c r="P100" s="18"/>
      <c r="Q100" s="19"/>
      <c r="R100" s="71"/>
      <c r="S100" s="71"/>
      <c r="T100" s="240" t="s">
        <v>4</v>
      </c>
      <c r="U100" s="240"/>
      <c r="V100" s="240"/>
      <c r="W100" s="241" t="str">
        <f>T97</f>
        <v>VERBERIE 1</v>
      </c>
      <c r="X100" s="241"/>
      <c r="Y100" s="241"/>
      <c r="Z100" s="241"/>
      <c r="AA100" s="242">
        <f>SUM(W97:AI97)</f>
        <v>19</v>
      </c>
      <c r="AB100" s="242"/>
      <c r="AC100" s="242">
        <f>SUM(W98:AI98)</f>
        <v>1</v>
      </c>
      <c r="AD100" s="242"/>
      <c r="AE100" s="241" t="str">
        <f>T98</f>
        <v>BETZ 1</v>
      </c>
      <c r="AF100" s="241"/>
      <c r="AG100" s="241"/>
      <c r="AH100" s="241"/>
      <c r="AI100" s="18"/>
      <c r="AJ100" s="19"/>
    </row>
  </sheetData>
  <mergeCells count="383">
    <mergeCell ref="W99:X99"/>
    <mergeCell ref="Y99:Z99"/>
    <mergeCell ref="AA99:AB99"/>
    <mergeCell ref="AC99:AD99"/>
    <mergeCell ref="AE99:AF99"/>
    <mergeCell ref="AG99:AH99"/>
    <mergeCell ref="A100:C100"/>
    <mergeCell ref="D100:G100"/>
    <mergeCell ref="H100:I100"/>
    <mergeCell ref="J100:K100"/>
    <mergeCell ref="L100:O100"/>
    <mergeCell ref="T100:V100"/>
    <mergeCell ref="W100:Z100"/>
    <mergeCell ref="AA100:AB100"/>
    <mergeCell ref="AC100:AD100"/>
    <mergeCell ref="AE100:AH100"/>
    <mergeCell ref="A96:C96"/>
    <mergeCell ref="T96:V96"/>
    <mergeCell ref="A97:C97"/>
    <mergeCell ref="T97:V97"/>
    <mergeCell ref="A98:C98"/>
    <mergeCell ref="T98:V98"/>
    <mergeCell ref="A99:C99"/>
    <mergeCell ref="D99:E99"/>
    <mergeCell ref="F99:G99"/>
    <mergeCell ref="H99:I99"/>
    <mergeCell ref="J99:K99"/>
    <mergeCell ref="L99:M99"/>
    <mergeCell ref="N99:O99"/>
    <mergeCell ref="T99:V99"/>
    <mergeCell ref="W93:X93"/>
    <mergeCell ref="Y93:Z93"/>
    <mergeCell ref="AA93:AB93"/>
    <mergeCell ref="AC93:AD93"/>
    <mergeCell ref="AE93:AF93"/>
    <mergeCell ref="AG93:AH93"/>
    <mergeCell ref="A94:C94"/>
    <mergeCell ref="D94:G94"/>
    <mergeCell ref="H94:I94"/>
    <mergeCell ref="J94:K94"/>
    <mergeCell ref="L94:O94"/>
    <mergeCell ref="T94:V94"/>
    <mergeCell ref="W94:Z94"/>
    <mergeCell ref="AA94:AB94"/>
    <mergeCell ref="AC94:AD94"/>
    <mergeCell ref="AE94:AH94"/>
    <mergeCell ref="A90:C90"/>
    <mergeCell ref="T90:V90"/>
    <mergeCell ref="A91:C91"/>
    <mergeCell ref="T91:V91"/>
    <mergeCell ref="A92:C92"/>
    <mergeCell ref="T92:V92"/>
    <mergeCell ref="A93:C93"/>
    <mergeCell ref="D93:E93"/>
    <mergeCell ref="F93:G93"/>
    <mergeCell ref="H93:I93"/>
    <mergeCell ref="J93:K93"/>
    <mergeCell ref="L93:M93"/>
    <mergeCell ref="N93:O93"/>
    <mergeCell ref="T93:V93"/>
    <mergeCell ref="T85:V85"/>
    <mergeCell ref="W85:X85"/>
    <mergeCell ref="Y85:Z85"/>
    <mergeCell ref="AA85:AB85"/>
    <mergeCell ref="AC85:AD85"/>
    <mergeCell ref="AE85:AF85"/>
    <mergeCell ref="AG85:AH85"/>
    <mergeCell ref="T86:V86"/>
    <mergeCell ref="W86:Z86"/>
    <mergeCell ref="AA86:AB86"/>
    <mergeCell ref="AC86:AD86"/>
    <mergeCell ref="AE86:AH86"/>
    <mergeCell ref="AG79:AH79"/>
    <mergeCell ref="T80:V80"/>
    <mergeCell ref="W80:Z80"/>
    <mergeCell ref="AA80:AB80"/>
    <mergeCell ref="AC80:AD80"/>
    <mergeCell ref="AE80:AH80"/>
    <mergeCell ref="T82:V82"/>
    <mergeCell ref="T83:V83"/>
    <mergeCell ref="T84:V84"/>
    <mergeCell ref="T76:V76"/>
    <mergeCell ref="T77:V77"/>
    <mergeCell ref="T78:V78"/>
    <mergeCell ref="T79:V79"/>
    <mergeCell ref="W79:X79"/>
    <mergeCell ref="Y79:Z79"/>
    <mergeCell ref="AA79:AB79"/>
    <mergeCell ref="AC79:AD79"/>
    <mergeCell ref="AE79:AF79"/>
    <mergeCell ref="A5:B5"/>
    <mergeCell ref="T5:U5"/>
    <mergeCell ref="D2:J2"/>
    <mergeCell ref="A86:C86"/>
    <mergeCell ref="D86:G86"/>
    <mergeCell ref="H86:I86"/>
    <mergeCell ref="J86:K86"/>
    <mergeCell ref="L86:O86"/>
    <mergeCell ref="F85:G85"/>
    <mergeCell ref="H85:I85"/>
    <mergeCell ref="J85:K85"/>
    <mergeCell ref="L85:M85"/>
    <mergeCell ref="N85:O85"/>
    <mergeCell ref="A82:C82"/>
    <mergeCell ref="A83:C83"/>
    <mergeCell ref="A84:C84"/>
    <mergeCell ref="A85:C85"/>
    <mergeCell ref="D85:E85"/>
    <mergeCell ref="A80:C80"/>
    <mergeCell ref="D80:G80"/>
    <mergeCell ref="H80:I80"/>
    <mergeCell ref="J80:K80"/>
    <mergeCell ref="L80:O80"/>
    <mergeCell ref="F79:G79"/>
    <mergeCell ref="H79:I79"/>
    <mergeCell ref="J79:K79"/>
    <mergeCell ref="L79:M79"/>
    <mergeCell ref="N79:O79"/>
    <mergeCell ref="A76:C76"/>
    <mergeCell ref="A77:C77"/>
    <mergeCell ref="A78:C78"/>
    <mergeCell ref="A79:C79"/>
    <mergeCell ref="D79:E79"/>
    <mergeCell ref="I5:J5"/>
    <mergeCell ref="C4:D4"/>
    <mergeCell ref="E4:F4"/>
    <mergeCell ref="G4:H4"/>
    <mergeCell ref="I4:J4"/>
    <mergeCell ref="C5:D5"/>
    <mergeCell ref="E5:F5"/>
    <mergeCell ref="G5:H5"/>
    <mergeCell ref="H48:I48"/>
    <mergeCell ref="J48:K48"/>
    <mergeCell ref="H42:I42"/>
    <mergeCell ref="J42:K42"/>
    <mergeCell ref="A33:C33"/>
    <mergeCell ref="A34:C34"/>
    <mergeCell ref="A35:C35"/>
    <mergeCell ref="H30:I30"/>
    <mergeCell ref="J30:K30"/>
    <mergeCell ref="A27:C27"/>
    <mergeCell ref="A28:C28"/>
    <mergeCell ref="A29:C29"/>
    <mergeCell ref="H24:I24"/>
    <mergeCell ref="J24:K24"/>
    <mergeCell ref="A15:C15"/>
    <mergeCell ref="A16:C16"/>
    <mergeCell ref="L48:M48"/>
    <mergeCell ref="N48:O48"/>
    <mergeCell ref="A49:C49"/>
    <mergeCell ref="D49:G49"/>
    <mergeCell ref="H49:I49"/>
    <mergeCell ref="J49:K49"/>
    <mergeCell ref="L49:O49"/>
    <mergeCell ref="F48:G48"/>
    <mergeCell ref="A45:C45"/>
    <mergeCell ref="A46:C46"/>
    <mergeCell ref="A47:C47"/>
    <mergeCell ref="A48:C48"/>
    <mergeCell ref="D48:E48"/>
    <mergeCell ref="L42:M42"/>
    <mergeCell ref="A37:C37"/>
    <mergeCell ref="D37:G37"/>
    <mergeCell ref="H37:I37"/>
    <mergeCell ref="J37:K37"/>
    <mergeCell ref="L37:O37"/>
    <mergeCell ref="F36:G36"/>
    <mergeCell ref="N42:O42"/>
    <mergeCell ref="A43:C43"/>
    <mergeCell ref="D43:G43"/>
    <mergeCell ref="H43:I43"/>
    <mergeCell ref="J43:K43"/>
    <mergeCell ref="L43:O43"/>
    <mergeCell ref="F42:G42"/>
    <mergeCell ref="A39:C39"/>
    <mergeCell ref="A40:C40"/>
    <mergeCell ref="A41:C41"/>
    <mergeCell ref="A42:C42"/>
    <mergeCell ref="D42:E42"/>
    <mergeCell ref="A36:C36"/>
    <mergeCell ref="D36:E36"/>
    <mergeCell ref="L30:M30"/>
    <mergeCell ref="N30:O30"/>
    <mergeCell ref="A31:C31"/>
    <mergeCell ref="D31:G31"/>
    <mergeCell ref="H31:I31"/>
    <mergeCell ref="J31:K31"/>
    <mergeCell ref="L31:O31"/>
    <mergeCell ref="F30:G30"/>
    <mergeCell ref="H36:I36"/>
    <mergeCell ref="J36:K36"/>
    <mergeCell ref="L36:M36"/>
    <mergeCell ref="N36:O36"/>
    <mergeCell ref="A30:C30"/>
    <mergeCell ref="D30:E30"/>
    <mergeCell ref="N24:O24"/>
    <mergeCell ref="A25:C25"/>
    <mergeCell ref="D25:G25"/>
    <mergeCell ref="H25:I25"/>
    <mergeCell ref="J25:K25"/>
    <mergeCell ref="L25:O25"/>
    <mergeCell ref="F24:G24"/>
    <mergeCell ref="H18:I18"/>
    <mergeCell ref="J18:K18"/>
    <mergeCell ref="L18:M18"/>
    <mergeCell ref="N18:O18"/>
    <mergeCell ref="A19:C19"/>
    <mergeCell ref="D19:G19"/>
    <mergeCell ref="H19:I19"/>
    <mergeCell ref="J19:K19"/>
    <mergeCell ref="L19:O19"/>
    <mergeCell ref="F18:G18"/>
    <mergeCell ref="A17:C17"/>
    <mergeCell ref="A18:C18"/>
    <mergeCell ref="D18:E18"/>
    <mergeCell ref="A21:C21"/>
    <mergeCell ref="A22:C22"/>
    <mergeCell ref="A23:C23"/>
    <mergeCell ref="A24:C24"/>
    <mergeCell ref="D24:E24"/>
    <mergeCell ref="L24:M24"/>
    <mergeCell ref="AG24:AH24"/>
    <mergeCell ref="T25:V25"/>
    <mergeCell ref="W25:Z25"/>
    <mergeCell ref="AA25:AB25"/>
    <mergeCell ref="AC25:AD25"/>
    <mergeCell ref="AE25:AH25"/>
    <mergeCell ref="W18:X18"/>
    <mergeCell ref="Y18:Z18"/>
    <mergeCell ref="AA18:AB18"/>
    <mergeCell ref="AC18:AD18"/>
    <mergeCell ref="AE18:AF18"/>
    <mergeCell ref="AG18:AH18"/>
    <mergeCell ref="T19:V19"/>
    <mergeCell ref="W19:Z19"/>
    <mergeCell ref="AA19:AB19"/>
    <mergeCell ref="AC19:AD19"/>
    <mergeCell ref="AE19:AH19"/>
    <mergeCell ref="T27:V27"/>
    <mergeCell ref="T28:V28"/>
    <mergeCell ref="T29:V29"/>
    <mergeCell ref="T30:V30"/>
    <mergeCell ref="W30:X30"/>
    <mergeCell ref="Y30:Z30"/>
    <mergeCell ref="AA30:AB30"/>
    <mergeCell ref="AC30:AD30"/>
    <mergeCell ref="AE30:AF30"/>
    <mergeCell ref="AG30:AH30"/>
    <mergeCell ref="T31:V31"/>
    <mergeCell ref="W31:Z31"/>
    <mergeCell ref="AA31:AB31"/>
    <mergeCell ref="AC31:AD31"/>
    <mergeCell ref="AE31:AH31"/>
    <mergeCell ref="T33:V33"/>
    <mergeCell ref="T34:V34"/>
    <mergeCell ref="T35:V35"/>
    <mergeCell ref="T36:V36"/>
    <mergeCell ref="W36:X36"/>
    <mergeCell ref="Y36:Z36"/>
    <mergeCell ref="AA36:AB36"/>
    <mergeCell ref="AC36:AD36"/>
    <mergeCell ref="AE36:AF36"/>
    <mergeCell ref="AG36:AH36"/>
    <mergeCell ref="T37:V37"/>
    <mergeCell ref="W37:Z37"/>
    <mergeCell ref="AA37:AB37"/>
    <mergeCell ref="AC37:AD37"/>
    <mergeCell ref="AE37:AH37"/>
    <mergeCell ref="T39:V39"/>
    <mergeCell ref="T40:V40"/>
    <mergeCell ref="T41:V41"/>
    <mergeCell ref="T42:V42"/>
    <mergeCell ref="W42:X42"/>
    <mergeCell ref="Y42:Z42"/>
    <mergeCell ref="AA42:AB42"/>
    <mergeCell ref="AC42:AD42"/>
    <mergeCell ref="AE42:AF42"/>
    <mergeCell ref="AG42:AH42"/>
    <mergeCell ref="T43:V43"/>
    <mergeCell ref="W43:Z43"/>
    <mergeCell ref="AA43:AB43"/>
    <mergeCell ref="AC43:AD43"/>
    <mergeCell ref="AE43:AH43"/>
    <mergeCell ref="T45:V45"/>
    <mergeCell ref="T46:V46"/>
    <mergeCell ref="T47:V47"/>
    <mergeCell ref="T48:V48"/>
    <mergeCell ref="W48:X48"/>
    <mergeCell ref="Y48:Z48"/>
    <mergeCell ref="AA48:AB48"/>
    <mergeCell ref="AC48:AD48"/>
    <mergeCell ref="AE48:AF48"/>
    <mergeCell ref="AG48:AH48"/>
    <mergeCell ref="T49:V49"/>
    <mergeCell ref="W49:Z49"/>
    <mergeCell ref="AA49:AB49"/>
    <mergeCell ref="AC49:AD49"/>
    <mergeCell ref="AE49:AH49"/>
    <mergeCell ref="AD4:AE4"/>
    <mergeCell ref="AD5:AE5"/>
    <mergeCell ref="R17:S17"/>
    <mergeCell ref="U4:V4"/>
    <mergeCell ref="V5:W5"/>
    <mergeCell ref="X5:Y5"/>
    <mergeCell ref="Z5:AA5"/>
    <mergeCell ref="AB5:AC5"/>
    <mergeCell ref="T24:V24"/>
    <mergeCell ref="T23:V23"/>
    <mergeCell ref="T22:V22"/>
    <mergeCell ref="T21:V21"/>
    <mergeCell ref="T18:V18"/>
    <mergeCell ref="T17:V17"/>
    <mergeCell ref="T16:V16"/>
    <mergeCell ref="T15:V15"/>
    <mergeCell ref="X4:Y4"/>
    <mergeCell ref="Z4:AA4"/>
    <mergeCell ref="AB4:AC4"/>
    <mergeCell ref="W24:X24"/>
    <mergeCell ref="Y24:Z24"/>
    <mergeCell ref="AA24:AB24"/>
    <mergeCell ref="AC24:AD24"/>
    <mergeCell ref="AE24:AF24"/>
    <mergeCell ref="A54:C54"/>
    <mergeCell ref="T54:V54"/>
    <mergeCell ref="A55:C55"/>
    <mergeCell ref="T55:V55"/>
    <mergeCell ref="A56:C56"/>
    <mergeCell ref="T56:V56"/>
    <mergeCell ref="A57:C57"/>
    <mergeCell ref="D57:E57"/>
    <mergeCell ref="F57:G57"/>
    <mergeCell ref="H57:I57"/>
    <mergeCell ref="J57:K57"/>
    <mergeCell ref="L57:M57"/>
    <mergeCell ref="N57:O57"/>
    <mergeCell ref="T57:V57"/>
    <mergeCell ref="AA57:AB57"/>
    <mergeCell ref="AC57:AD57"/>
    <mergeCell ref="AE57:AF57"/>
    <mergeCell ref="AG57:AH57"/>
    <mergeCell ref="A58:C58"/>
    <mergeCell ref="D58:G58"/>
    <mergeCell ref="H58:I58"/>
    <mergeCell ref="J58:K58"/>
    <mergeCell ref="L58:O58"/>
    <mergeCell ref="T58:V58"/>
    <mergeCell ref="W58:Z58"/>
    <mergeCell ref="AA58:AB58"/>
    <mergeCell ref="AC58:AD58"/>
    <mergeCell ref="AE58:AH58"/>
    <mergeCell ref="D63:E63"/>
    <mergeCell ref="F63:G63"/>
    <mergeCell ref="H63:I63"/>
    <mergeCell ref="J63:K63"/>
    <mergeCell ref="L63:M63"/>
    <mergeCell ref="N63:O63"/>
    <mergeCell ref="T63:V63"/>
    <mergeCell ref="W57:X57"/>
    <mergeCell ref="Y57:Z57"/>
    <mergeCell ref="L52:Z52"/>
    <mergeCell ref="W63:X63"/>
    <mergeCell ref="Y63:Z63"/>
    <mergeCell ref="AA63:AB63"/>
    <mergeCell ref="AC63:AD63"/>
    <mergeCell ref="AE63:AF63"/>
    <mergeCell ref="AG63:AH63"/>
    <mergeCell ref="A64:C64"/>
    <mergeCell ref="D64:G64"/>
    <mergeCell ref="H64:I64"/>
    <mergeCell ref="J64:K64"/>
    <mergeCell ref="L64:O64"/>
    <mergeCell ref="T64:V64"/>
    <mergeCell ref="W64:Z64"/>
    <mergeCell ref="AA64:AB64"/>
    <mergeCell ref="AC64:AD64"/>
    <mergeCell ref="AE64:AH64"/>
    <mergeCell ref="A60:C60"/>
    <mergeCell ref="T60:V60"/>
    <mergeCell ref="A61:C61"/>
    <mergeCell ref="T61:V61"/>
    <mergeCell ref="A62:C62"/>
    <mergeCell ref="T62:V62"/>
    <mergeCell ref="A63:C6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E51"/>
  <sheetViews>
    <sheetView tabSelected="1" zoomScale="40" zoomScaleNormal="40" workbookViewId="0">
      <selection activeCell="C19" sqref="C19"/>
    </sheetView>
  </sheetViews>
  <sheetFormatPr baseColWidth="10" defaultRowHeight="15" x14ac:dyDescent="0.25"/>
  <cols>
    <col min="1" max="1" width="30.140625" customWidth="1"/>
    <col min="2" max="2" width="19.28515625" customWidth="1"/>
    <col min="3" max="3" width="24.140625" customWidth="1"/>
    <col min="7" max="7" width="3.85546875" bestFit="1" customWidth="1"/>
    <col min="8" max="8" width="27.5703125" customWidth="1"/>
    <col min="9" max="9" width="19.28515625" customWidth="1"/>
    <col min="10" max="10" width="24.140625" customWidth="1"/>
    <col min="11" max="11" width="12.28515625" customWidth="1"/>
    <col min="12" max="12" width="22.85546875" customWidth="1"/>
    <col min="16" max="16" width="20.5703125" customWidth="1"/>
    <col min="17" max="17" width="26.42578125" customWidth="1"/>
    <col min="18" max="18" width="19" customWidth="1"/>
  </cols>
  <sheetData>
    <row r="1" spans="1:31" ht="26.25" x14ac:dyDescent="0.4">
      <c r="A1" s="37" t="s">
        <v>24</v>
      </c>
      <c r="B1" s="37" t="s">
        <v>15</v>
      </c>
      <c r="C1" s="37" t="s">
        <v>25</v>
      </c>
      <c r="D1" s="37" t="s">
        <v>4</v>
      </c>
      <c r="E1" s="75" t="s">
        <v>16</v>
      </c>
      <c r="F1" s="77"/>
      <c r="H1" s="45" t="s">
        <v>20</v>
      </c>
      <c r="I1" s="45" t="s">
        <v>17</v>
      </c>
      <c r="J1" s="45" t="s">
        <v>23</v>
      </c>
      <c r="K1" s="45" t="s">
        <v>105</v>
      </c>
      <c r="L1" s="74" t="s">
        <v>18</v>
      </c>
      <c r="M1" s="47" t="s">
        <v>19</v>
      </c>
      <c r="N1" s="59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</row>
    <row r="2" spans="1:31" ht="35.25" x14ac:dyDescent="0.55000000000000004">
      <c r="A2" s="38" t="str">
        <f>RENCONTRES!A16</f>
        <v>RIB 1</v>
      </c>
      <c r="B2" s="63" t="s">
        <v>15</v>
      </c>
      <c r="C2" s="38" t="str">
        <f>RENCONTRES!A17</f>
        <v>VERBERIE 1</v>
      </c>
      <c r="D2" s="38">
        <f>RENCONTRES!H19</f>
        <v>15</v>
      </c>
      <c r="E2" s="38">
        <f>RENCONTRES!J19</f>
        <v>1</v>
      </c>
      <c r="F2" s="272" t="s">
        <v>28</v>
      </c>
      <c r="G2" s="55"/>
      <c r="H2" s="67" t="str">
        <f>RENCONTRES!C5</f>
        <v>RIB 1</v>
      </c>
      <c r="I2" s="41">
        <f>D2+D4+D6</f>
        <v>43</v>
      </c>
      <c r="J2" s="41">
        <f>E2+E4+E6</f>
        <v>5</v>
      </c>
      <c r="K2" s="41">
        <f>IF(D2&gt;E2,1,0)+IF(D4&gt;E4,1,0)+IF(D6&gt;E6,1,0)</f>
        <v>3</v>
      </c>
      <c r="L2" s="41">
        <f>I2-J2</f>
        <v>38</v>
      </c>
      <c r="M2" s="46">
        <f>RANK(K2,$K$2:$K$5)</f>
        <v>1</v>
      </c>
      <c r="N2" s="55"/>
      <c r="O2" s="58"/>
      <c r="P2" s="58"/>
      <c r="Q2" s="57"/>
      <c r="R2" s="57"/>
      <c r="S2" s="57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</row>
    <row r="3" spans="1:31" ht="35.25" x14ac:dyDescent="0.55000000000000004">
      <c r="A3" s="38" t="str">
        <f>RENCONTRES!A22</f>
        <v>BETZ 2</v>
      </c>
      <c r="B3" s="63" t="s">
        <v>15</v>
      </c>
      <c r="C3" s="38" t="str">
        <f>RENCONTRES!A23</f>
        <v>RIB 3</v>
      </c>
      <c r="D3" s="38">
        <f>RENCONTRES!H25</f>
        <v>19</v>
      </c>
      <c r="E3" s="38">
        <f>RENCONTRES!J25</f>
        <v>12</v>
      </c>
      <c r="F3" s="272"/>
      <c r="G3" s="55"/>
      <c r="H3" s="42" t="str">
        <f>RENCONTRES!E5</f>
        <v>VERBERIE 1</v>
      </c>
      <c r="I3" s="42">
        <f>E2+D5+D7</f>
        <v>21</v>
      </c>
      <c r="J3" s="42">
        <f>D2+E5+E7</f>
        <v>45</v>
      </c>
      <c r="K3" s="42">
        <f>IF(E2&gt;D2,1,0)+IF(D5&gt;E5,1,0)+IF(D7&gt;E7,1,0)</f>
        <v>1</v>
      </c>
      <c r="L3" s="42">
        <f>I3-J3</f>
        <v>-24</v>
      </c>
      <c r="M3" s="46">
        <f t="shared" ref="M3:M5" si="0">RANK(K3,$K$2:$K$5)</f>
        <v>3</v>
      </c>
      <c r="N3" s="55"/>
      <c r="O3" s="58"/>
      <c r="P3" s="58"/>
      <c r="Q3" s="57"/>
      <c r="R3" s="57"/>
      <c r="S3" s="57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</row>
    <row r="4" spans="1:31" ht="35.25" x14ac:dyDescent="0.55000000000000004">
      <c r="A4" s="39" t="str">
        <f>RENCONTRES!A28</f>
        <v>RIB 1</v>
      </c>
      <c r="B4" s="64" t="s">
        <v>15</v>
      </c>
      <c r="C4" s="39" t="str">
        <f>RENCONTRES!A29</f>
        <v>BETZ 2</v>
      </c>
      <c r="D4" s="39">
        <f>RENCONTRES!H31</f>
        <v>16</v>
      </c>
      <c r="E4" s="39">
        <f>RENCONTRES!J31</f>
        <v>1</v>
      </c>
      <c r="F4" s="272"/>
      <c r="G4" s="55"/>
      <c r="H4" s="43" t="str">
        <f>RENCONTRES!G5</f>
        <v>BETZ 2</v>
      </c>
      <c r="I4" s="43">
        <f>D3+E4+E7</f>
        <v>35</v>
      </c>
      <c r="J4" s="43">
        <f>E3+D4+D7</f>
        <v>29</v>
      </c>
      <c r="K4" s="43">
        <f>IF(D3&gt;E3,1,0)+IF(E4&gt;D4,1,0)+IF(E7&gt;D7,1,0)</f>
        <v>2</v>
      </c>
      <c r="L4" s="43">
        <f>I4-J4</f>
        <v>6</v>
      </c>
      <c r="M4" s="46">
        <f t="shared" si="0"/>
        <v>2</v>
      </c>
      <c r="N4" s="59"/>
      <c r="O4" s="58"/>
      <c r="P4" s="58"/>
      <c r="Q4" s="57"/>
      <c r="R4" s="57"/>
      <c r="S4" s="57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</row>
    <row r="5" spans="1:31" ht="35.25" x14ac:dyDescent="0.55000000000000004">
      <c r="A5" s="39" t="str">
        <f>RENCONTRES!A34</f>
        <v>VERBERIE 1</v>
      </c>
      <c r="B5" s="64" t="s">
        <v>15</v>
      </c>
      <c r="C5" s="39" t="str">
        <f>RENCONTRES!A35</f>
        <v>RIB 3</v>
      </c>
      <c r="D5" s="39">
        <f>RENCONTRES!H37</f>
        <v>19</v>
      </c>
      <c r="E5" s="39">
        <f>RENCONTRES!J37</f>
        <v>15</v>
      </c>
      <c r="F5" s="272"/>
      <c r="G5" s="55"/>
      <c r="H5" s="44" t="str">
        <f>RENCONTRES!I5</f>
        <v>RIB 3</v>
      </c>
      <c r="I5" s="44">
        <f>E3+E5+E6</f>
        <v>30</v>
      </c>
      <c r="J5" s="44">
        <f>D3+D5+D6</f>
        <v>50</v>
      </c>
      <c r="K5" s="44">
        <f>IF(E3&gt;D3,1,0)+IF(E5&gt;D5,1,0)+IF(E6&gt;D6,1,0)</f>
        <v>0</v>
      </c>
      <c r="L5" s="44">
        <f>I5-J5</f>
        <v>-20</v>
      </c>
      <c r="M5" s="46">
        <f t="shared" si="0"/>
        <v>4</v>
      </c>
      <c r="N5" s="55"/>
      <c r="O5" s="58"/>
      <c r="P5" s="58"/>
      <c r="Q5" s="57"/>
      <c r="R5" s="57"/>
      <c r="S5" s="57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</row>
    <row r="6" spans="1:31" ht="35.25" x14ac:dyDescent="0.55000000000000004">
      <c r="A6" s="40" t="str">
        <f>RENCONTRES!A40</f>
        <v>RIB 1</v>
      </c>
      <c r="B6" s="65" t="s">
        <v>15</v>
      </c>
      <c r="C6" s="40" t="str">
        <f>RENCONTRES!A41</f>
        <v>RIB 3</v>
      </c>
      <c r="D6" s="40">
        <f>RENCONTRES!H43</f>
        <v>12</v>
      </c>
      <c r="E6" s="40">
        <f>RENCONTRES!J43</f>
        <v>3</v>
      </c>
      <c r="F6" s="272"/>
      <c r="G6" s="55"/>
      <c r="H6" s="57"/>
      <c r="I6" s="57"/>
      <c r="J6" s="57"/>
      <c r="K6" s="57"/>
      <c r="L6" s="57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</row>
    <row r="7" spans="1:31" ht="35.25" x14ac:dyDescent="0.55000000000000004">
      <c r="A7" s="60" t="str">
        <f>RENCONTRES!A46</f>
        <v>VERBERIE 1</v>
      </c>
      <c r="B7" s="66" t="s">
        <v>15</v>
      </c>
      <c r="C7" s="60" t="str">
        <f>RENCONTRES!A47</f>
        <v>BETZ 2</v>
      </c>
      <c r="D7" s="60">
        <f>RENCONTRES!H49</f>
        <v>1</v>
      </c>
      <c r="E7" s="60">
        <f>RENCONTRES!J49</f>
        <v>15</v>
      </c>
      <c r="F7" s="272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</row>
    <row r="8" spans="1:31" ht="33.75" x14ac:dyDescent="0.5">
      <c r="A8" s="62"/>
      <c r="B8" s="62"/>
      <c r="C8" s="62"/>
      <c r="D8" s="62"/>
      <c r="E8" s="62"/>
      <c r="F8" s="55"/>
      <c r="G8" s="55"/>
      <c r="H8" s="57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</row>
    <row r="9" spans="1:31" ht="26.25" customHeight="1" x14ac:dyDescent="0.4">
      <c r="A9" s="37" t="s">
        <v>24</v>
      </c>
      <c r="B9" s="37" t="s">
        <v>15</v>
      </c>
      <c r="C9" s="37" t="s">
        <v>25</v>
      </c>
      <c r="D9" s="37" t="s">
        <v>4</v>
      </c>
      <c r="E9" s="37" t="s">
        <v>16</v>
      </c>
      <c r="F9" s="273" t="s">
        <v>29</v>
      </c>
      <c r="G9" s="55"/>
      <c r="H9" s="45" t="s">
        <v>20</v>
      </c>
      <c r="I9" s="45" t="s">
        <v>17</v>
      </c>
      <c r="J9" s="45" t="s">
        <v>23</v>
      </c>
      <c r="K9" s="45" t="s">
        <v>105</v>
      </c>
      <c r="L9" s="74" t="s">
        <v>18</v>
      </c>
      <c r="M9" s="47" t="s">
        <v>19</v>
      </c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</row>
    <row r="10" spans="1:31" ht="33" customHeight="1" x14ac:dyDescent="0.55000000000000004">
      <c r="A10" s="38" t="str">
        <f>RENCONTRES!T16</f>
        <v>BETZ 1</v>
      </c>
      <c r="B10" s="63" t="s">
        <v>15</v>
      </c>
      <c r="C10" s="38" t="str">
        <f>RENCONTRES!T17</f>
        <v>RIB 2</v>
      </c>
      <c r="D10" s="38">
        <f>RENCONTRES!AA19</f>
        <v>2</v>
      </c>
      <c r="E10" s="38">
        <f>RENCONTRES!AC19</f>
        <v>18</v>
      </c>
      <c r="F10" s="273"/>
      <c r="G10" s="55"/>
      <c r="H10" s="67" t="str">
        <f>RENCONTRES!X5</f>
        <v>BETZ 1</v>
      </c>
      <c r="I10" s="41">
        <f>D10+D12+D14</f>
        <v>33</v>
      </c>
      <c r="J10" s="41">
        <f>E10+E12+E14</f>
        <v>56</v>
      </c>
      <c r="K10" s="41">
        <f>IF(D10&gt;E10,1,0)+IF(D12&gt;E12,1,0)+IF(D14&gt;E14,1,0)</f>
        <v>1</v>
      </c>
      <c r="L10" s="41">
        <f>I10-J10</f>
        <v>-23</v>
      </c>
      <c r="M10" s="46">
        <f>RANK(K10,$K$10:$K$13)</f>
        <v>3</v>
      </c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  <c r="AE10" s="55"/>
    </row>
    <row r="11" spans="1:31" ht="31.5" customHeight="1" x14ac:dyDescent="0.55000000000000004">
      <c r="A11" s="38" t="str">
        <f>RENCONTRES!T22</f>
        <v>ST GOBAIN</v>
      </c>
      <c r="B11" s="63" t="s">
        <v>15</v>
      </c>
      <c r="C11" s="38" t="str">
        <f>RENCONTRES!T23</f>
        <v>VERBERIE 2</v>
      </c>
      <c r="D11" s="38">
        <f>RENCONTRES!AA25</f>
        <v>17</v>
      </c>
      <c r="E11" s="38">
        <f>RENCONTRES!AC25</f>
        <v>16</v>
      </c>
      <c r="F11" s="273"/>
      <c r="G11" s="55"/>
      <c r="H11" s="42" t="str">
        <f>RENCONTRES!Z5</f>
        <v>RIB 2</v>
      </c>
      <c r="I11" s="42">
        <f>E10+D13+D15</f>
        <v>53</v>
      </c>
      <c r="J11" s="42">
        <f>D10+E13+E15</f>
        <v>37</v>
      </c>
      <c r="K11" s="42">
        <f>IF(E10&gt;D10,1,0)+IF(D13&gt;E13,1,0)+IF(D15&gt;E15,1,0)</f>
        <v>2</v>
      </c>
      <c r="L11" s="42">
        <f>I11-J11</f>
        <v>16</v>
      </c>
      <c r="M11" s="46">
        <f t="shared" ref="M11:M13" si="1">RANK(K11,$K$10:$K$13)</f>
        <v>1</v>
      </c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</row>
    <row r="12" spans="1:31" ht="35.25" x14ac:dyDescent="0.55000000000000004">
      <c r="A12" s="39" t="str">
        <f>RENCONTRES!T28</f>
        <v>BETZ 1</v>
      </c>
      <c r="B12" s="64" t="s">
        <v>15</v>
      </c>
      <c r="C12" s="39" t="str">
        <f>RENCONTRES!T29</f>
        <v>ST GOBAIN</v>
      </c>
      <c r="D12" s="39">
        <f>RENCONTRES!AA31</f>
        <v>14</v>
      </c>
      <c r="E12" s="39">
        <f>RENCONTRES!AC31</f>
        <v>25</v>
      </c>
      <c r="F12" s="273"/>
      <c r="G12" s="55"/>
      <c r="H12" s="43" t="str">
        <f>RENCONTRES!AB5</f>
        <v>ST GOBAIN</v>
      </c>
      <c r="I12" s="43">
        <f>D11+E12+E15</f>
        <v>58</v>
      </c>
      <c r="J12" s="43">
        <f>E11+D12+D15</f>
        <v>48</v>
      </c>
      <c r="K12" s="43">
        <f>IF(D11&gt;E11,1,0)+IF(E12&gt;D12,1,0)+IF(E15&gt;D15,1,0)</f>
        <v>2</v>
      </c>
      <c r="L12" s="43">
        <f>I12-J12</f>
        <v>10</v>
      </c>
      <c r="M12" s="46">
        <f t="shared" si="1"/>
        <v>1</v>
      </c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</row>
    <row r="13" spans="1:31" ht="35.25" x14ac:dyDescent="0.55000000000000004">
      <c r="A13" s="39" t="str">
        <f>RENCONTRES!T34</f>
        <v>RIB 2</v>
      </c>
      <c r="B13" s="64" t="s">
        <v>15</v>
      </c>
      <c r="C13" s="39" t="str">
        <f>RENCONTRES!T35</f>
        <v>VERBERIE 2</v>
      </c>
      <c r="D13" s="39">
        <f>RENCONTRES!AA37</f>
        <v>17</v>
      </c>
      <c r="E13" s="39">
        <f>RENCONTRES!AC37</f>
        <v>19</v>
      </c>
      <c r="F13" s="273"/>
      <c r="G13" s="55"/>
      <c r="H13" s="44" t="str">
        <f>RENCONTRES!AD5</f>
        <v>VERBERIE 2</v>
      </c>
      <c r="I13" s="44">
        <f>E11+E13+E14</f>
        <v>48</v>
      </c>
      <c r="J13" s="44">
        <f>D11+D13+D14</f>
        <v>51</v>
      </c>
      <c r="K13" s="44">
        <f>IF(E11&gt;D11,1,0)+IF(E13&gt;D13,1,0)+IF(E15&gt;D15,1,0)</f>
        <v>1</v>
      </c>
      <c r="L13" s="44">
        <f>I13-J13</f>
        <v>-3</v>
      </c>
      <c r="M13" s="46">
        <f>RANK(K13,$K$10:$K$13)</f>
        <v>3</v>
      </c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</row>
    <row r="14" spans="1:31" ht="29.25" customHeight="1" x14ac:dyDescent="0.55000000000000004">
      <c r="A14" s="40" t="str">
        <f>RENCONTRES!T40</f>
        <v>BETZ 1</v>
      </c>
      <c r="B14" s="65" t="s">
        <v>15</v>
      </c>
      <c r="C14" s="40" t="str">
        <f>RENCONTRES!T41</f>
        <v>VERBERIE 2</v>
      </c>
      <c r="D14" s="40">
        <f>RENCONTRES!AA43</f>
        <v>17</v>
      </c>
      <c r="E14" s="40">
        <f>RENCONTRES!AC43</f>
        <v>13</v>
      </c>
      <c r="F14" s="273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</row>
    <row r="15" spans="1:31" ht="32.25" customHeight="1" x14ac:dyDescent="0.55000000000000004">
      <c r="A15" s="40" t="str">
        <f>RENCONTRES!T46</f>
        <v>RIB 2</v>
      </c>
      <c r="B15" s="65" t="s">
        <v>15</v>
      </c>
      <c r="C15" s="40" t="str">
        <f>RENCONTRES!T47</f>
        <v>ST GOBAIN</v>
      </c>
      <c r="D15" s="40">
        <f>RENCONTRES!AA49</f>
        <v>18</v>
      </c>
      <c r="E15" s="40">
        <f>RENCONTRES!AC49</f>
        <v>16</v>
      </c>
      <c r="F15" s="273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</row>
    <row r="16" spans="1:31" ht="35.25" x14ac:dyDescent="0.55000000000000004">
      <c r="A16" s="73"/>
      <c r="B16" s="73"/>
      <c r="C16" s="73"/>
      <c r="D16" s="73"/>
      <c r="E16" s="73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76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</row>
    <row r="17" spans="1:29" ht="23.25" x14ac:dyDescent="0.35">
      <c r="A17" s="271" t="s">
        <v>77</v>
      </c>
      <c r="B17" s="271"/>
      <c r="C17" s="271"/>
      <c r="D17" s="271"/>
      <c r="E17" s="271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134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</row>
    <row r="18" spans="1:29" x14ac:dyDescent="0.2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</row>
    <row r="19" spans="1:29" ht="33.75" x14ac:dyDescent="0.5">
      <c r="A19" s="127" t="str">
        <f>INDEX($H$2:$H$5,MATCH(1,$M$2:$M$5,0))</f>
        <v>RIB 1</v>
      </c>
      <c r="B19" s="128" t="s">
        <v>78</v>
      </c>
      <c r="C19" s="127" t="e">
        <f>INDEX($H$10:$H$13,MATCH(4,$M$10:$M$13,0))</f>
        <v>#N/A</v>
      </c>
      <c r="D19" s="127">
        <f>RENCONTRES!H58</f>
        <v>15</v>
      </c>
      <c r="E19" s="127">
        <f>RENCONTRES!J58</f>
        <v>1</v>
      </c>
      <c r="F19" s="102" t="s">
        <v>82</v>
      </c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55"/>
      <c r="AC19" s="55"/>
    </row>
    <row r="20" spans="1:29" ht="33.75" x14ac:dyDescent="0.5">
      <c r="A20" s="129" t="str">
        <f>INDEX($H$2:$H$5,MATCH(2,$M$2:$M$5,0))</f>
        <v>BETZ 2</v>
      </c>
      <c r="B20" s="130" t="s">
        <v>79</v>
      </c>
      <c r="C20" s="129" t="str">
        <f>INDEX($H$10:$H$13,MATCH(3,$M$10:$M$13,0))</f>
        <v>BETZ 1</v>
      </c>
      <c r="D20" s="129">
        <f>RENCONTRES!H64</f>
        <v>13</v>
      </c>
      <c r="E20" s="129">
        <f>RENCONTRES!J64</f>
        <v>9</v>
      </c>
      <c r="F20" s="102" t="s">
        <v>83</v>
      </c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</row>
    <row r="21" spans="1:29" ht="33.75" x14ac:dyDescent="0.5">
      <c r="A21" s="127" t="str">
        <f>INDEX($H$2:$H$5,MATCH(3,$M$2:$M$5,0))</f>
        <v>VERBERIE 1</v>
      </c>
      <c r="B21" s="128" t="s">
        <v>80</v>
      </c>
      <c r="C21" s="127" t="e">
        <f>INDEX($H$10:$H$13,MATCH(2,$M$10:$M$13,0))</f>
        <v>#N/A</v>
      </c>
      <c r="D21" s="127">
        <f>RENCONTRES!AA58</f>
        <v>7</v>
      </c>
      <c r="E21" s="127">
        <f>RENCONTRES!AC58</f>
        <v>15</v>
      </c>
      <c r="F21" s="102" t="s">
        <v>84</v>
      </c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</row>
    <row r="22" spans="1:29" ht="33.75" x14ac:dyDescent="0.5">
      <c r="A22" s="129" t="str">
        <f>INDEX($H$2:$H$5,MATCH(4,$M$2:$M$5,0))</f>
        <v>RIB 3</v>
      </c>
      <c r="B22" s="130" t="s">
        <v>81</v>
      </c>
      <c r="C22" s="129" t="str">
        <f>INDEX($H$10:$H$13,MATCH(1,$M$10:$M$13,0))</f>
        <v>RIB 2</v>
      </c>
      <c r="D22" s="129">
        <f>RENCONTRES!AA64</f>
        <v>1</v>
      </c>
      <c r="E22" s="129">
        <f>RENCONTRES!AC64</f>
        <v>15</v>
      </c>
      <c r="F22" s="102" t="s">
        <v>85</v>
      </c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</row>
    <row r="23" spans="1:29" s="55" customFormat="1" ht="33.75" x14ac:dyDescent="0.5">
      <c r="A23" s="62"/>
      <c r="B23" s="126"/>
      <c r="C23" s="62"/>
      <c r="D23" s="62"/>
      <c r="E23" s="62"/>
    </row>
    <row r="24" spans="1:29" s="55" customFormat="1" ht="33.75" x14ac:dyDescent="0.5">
      <c r="A24" s="62"/>
      <c r="B24" s="126"/>
      <c r="C24" s="62"/>
      <c r="D24" s="62"/>
      <c r="E24" s="62"/>
    </row>
    <row r="25" spans="1:29" x14ac:dyDescent="0.2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R25" s="55"/>
      <c r="S25" s="55"/>
      <c r="T25" s="55"/>
      <c r="U25" s="55"/>
      <c r="V25" s="55"/>
      <c r="W25" s="55"/>
      <c r="X25" s="55"/>
      <c r="Y25" s="55"/>
      <c r="Z25" s="55"/>
      <c r="AA25" s="55"/>
      <c r="AB25" s="55"/>
      <c r="AC25" s="55"/>
    </row>
    <row r="26" spans="1:29" ht="23.25" x14ac:dyDescent="0.35">
      <c r="A26" s="271" t="s">
        <v>35</v>
      </c>
      <c r="B26" s="271"/>
      <c r="C26" s="271"/>
      <c r="D26" s="271"/>
      <c r="E26" s="271"/>
      <c r="F26" s="55"/>
      <c r="G26" s="55"/>
      <c r="H26" s="55"/>
      <c r="I26" s="94" t="s">
        <v>37</v>
      </c>
      <c r="J26" s="94"/>
      <c r="K26" s="94"/>
      <c r="L26" s="94"/>
      <c r="M26" s="94"/>
      <c r="N26" s="94"/>
      <c r="O26" s="55"/>
      <c r="P26" s="55"/>
      <c r="Q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</row>
    <row r="27" spans="1:29" x14ac:dyDescent="0.25">
      <c r="A27" s="55"/>
      <c r="B27" s="55"/>
      <c r="C27" s="55"/>
      <c r="D27" s="55"/>
      <c r="E27" s="55"/>
      <c r="F27" s="55"/>
      <c r="G27" s="55"/>
      <c r="H27" s="55"/>
      <c r="I27" s="57"/>
      <c r="J27" s="57"/>
      <c r="K27" s="57"/>
      <c r="L27" s="57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  <c r="AA27" s="55"/>
      <c r="AB27" s="55"/>
      <c r="AC27" s="55"/>
    </row>
    <row r="28" spans="1:29" ht="33.75" x14ac:dyDescent="0.5">
      <c r="A28" s="61" t="str">
        <f>IF(D19&gt;E19,A19,C19)</f>
        <v>RIB 1</v>
      </c>
      <c r="B28" s="90" t="s">
        <v>86</v>
      </c>
      <c r="C28" s="61" t="str">
        <f>IF(D20&gt;E20,A20,C20)</f>
        <v>BETZ 2</v>
      </c>
      <c r="D28" s="61">
        <f>RENCONTRES!H80</f>
        <v>15</v>
      </c>
      <c r="E28" s="61">
        <f>RENCONTRES!J80</f>
        <v>12</v>
      </c>
      <c r="F28" s="102">
        <v>1</v>
      </c>
      <c r="G28" s="55"/>
      <c r="H28" s="61" t="str">
        <f>IF(D28&gt;E28,A28,C28)</f>
        <v>RIB 1</v>
      </c>
      <c r="I28" s="90" t="s">
        <v>41</v>
      </c>
      <c r="J28" s="61" t="e">
        <f>IF(D29&gt;E29,A29,C29)</f>
        <v>#N/A</v>
      </c>
      <c r="K28" s="61"/>
      <c r="L28" s="61">
        <f>RENCONTRES!H94</f>
        <v>19</v>
      </c>
      <c r="M28" s="61">
        <f>RENCONTRES!J94</f>
        <v>4</v>
      </c>
      <c r="N28" s="55"/>
      <c r="O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</row>
    <row r="29" spans="1:29" ht="34.5" thickBot="1" x14ac:dyDescent="0.55000000000000004">
      <c r="A29" s="56" t="e">
        <f>IF(D21&gt;E21,A21,C21)</f>
        <v>#N/A</v>
      </c>
      <c r="B29" s="91" t="s">
        <v>87</v>
      </c>
      <c r="C29" s="56" t="str">
        <f>IF(D22&gt;E22,A22,C22)</f>
        <v>RIB 2</v>
      </c>
      <c r="D29" s="56">
        <f>RENCONTRES!AA80</f>
        <v>19</v>
      </c>
      <c r="E29" s="56">
        <f>RENCONTRES!AC80</f>
        <v>2</v>
      </c>
      <c r="F29" s="102">
        <v>2</v>
      </c>
      <c r="G29" s="55"/>
      <c r="H29" s="279"/>
      <c r="I29" s="279"/>
      <c r="J29" s="279"/>
      <c r="K29" s="279"/>
      <c r="L29" s="279"/>
      <c r="M29" s="279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</row>
    <row r="30" spans="1:29" ht="33.75" customHeight="1" x14ac:dyDescent="0.35">
      <c r="A30" s="55"/>
      <c r="B30" s="55"/>
      <c r="C30" s="55"/>
      <c r="D30" s="55"/>
      <c r="E30" s="55"/>
      <c r="F30" s="55"/>
      <c r="G30" s="55"/>
      <c r="H30" s="55"/>
      <c r="I30" s="94" t="s">
        <v>38</v>
      </c>
      <c r="J30" s="55"/>
      <c r="K30" s="55"/>
      <c r="L30" s="55"/>
      <c r="M30" s="55"/>
      <c r="N30" s="55"/>
      <c r="O30" s="55"/>
      <c r="P30" s="131">
        <v>1</v>
      </c>
      <c r="Q30" s="105" t="str">
        <f>IF($L28&gt;$M28,$H28,$J28)</f>
        <v>RIB 1</v>
      </c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</row>
    <row r="31" spans="1:29" ht="30.75" customHeight="1" x14ac:dyDescent="0.35">
      <c r="A31" s="55"/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132">
        <v>2</v>
      </c>
      <c r="Q31" s="106" t="e">
        <f>IF($L28&lt;$M28,$H28,$J28)</f>
        <v>#N/A</v>
      </c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</row>
    <row r="32" spans="1:29" ht="33.75" x14ac:dyDescent="0.5">
      <c r="A32" s="55"/>
      <c r="B32" s="55"/>
      <c r="C32" s="55"/>
      <c r="D32" s="55"/>
      <c r="E32" s="55"/>
      <c r="F32" s="55"/>
      <c r="G32" s="55"/>
      <c r="H32" s="56" t="str">
        <f>IF(D29&gt;E29,C29,A29)</f>
        <v>RIB 2</v>
      </c>
      <c r="I32" s="91" t="s">
        <v>42</v>
      </c>
      <c r="J32" s="56" t="str">
        <f>IF(D28&gt;E28,C28,A28)</f>
        <v>BETZ 2</v>
      </c>
      <c r="K32" s="56"/>
      <c r="L32" s="56">
        <f>RENCONTRES!AA94</f>
        <v>4</v>
      </c>
      <c r="M32" s="56">
        <f>RENCONTRES!AC94</f>
        <v>16</v>
      </c>
      <c r="N32" s="55"/>
      <c r="O32" s="55"/>
      <c r="P32" s="132">
        <v>3</v>
      </c>
      <c r="Q32" s="106" t="str">
        <f>IF($L32&gt;$M32,$H32,$J32)</f>
        <v>BETZ 2</v>
      </c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</row>
    <row r="33" spans="1:29" ht="33" customHeight="1" x14ac:dyDescent="0.4">
      <c r="A33" s="55"/>
      <c r="B33" s="55"/>
      <c r="C33" s="55"/>
      <c r="D33" s="55"/>
      <c r="E33" s="55"/>
      <c r="F33" s="55"/>
      <c r="G33" s="55"/>
      <c r="H33" s="55"/>
      <c r="I33" s="55"/>
      <c r="J33" s="92"/>
      <c r="K33" s="92"/>
      <c r="L33" s="93"/>
      <c r="M33" s="55"/>
      <c r="N33" s="55"/>
      <c r="O33" s="55"/>
      <c r="P33" s="133">
        <v>4</v>
      </c>
      <c r="Q33" s="107" t="str">
        <f>IF($L32&lt;$M32,$H32,$J32)</f>
        <v>RIB 2</v>
      </c>
      <c r="R33" s="55"/>
      <c r="S33" s="55"/>
      <c r="T33" s="55"/>
      <c r="U33" s="55"/>
      <c r="V33" s="55"/>
      <c r="W33" s="55"/>
      <c r="X33" s="55"/>
      <c r="Y33" s="55"/>
      <c r="Z33" s="55"/>
      <c r="AA33" s="55"/>
      <c r="AB33" s="55"/>
      <c r="AC33" s="55"/>
    </row>
    <row r="34" spans="1:29" ht="32.25" customHeight="1" x14ac:dyDescent="0.35">
      <c r="A34" s="55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133">
        <v>5</v>
      </c>
      <c r="Q34" s="107" t="e">
        <f>IF($L38&gt;$M38,$H38,$J38)</f>
        <v>#N/A</v>
      </c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</row>
    <row r="35" spans="1:29" ht="32.25" customHeight="1" x14ac:dyDescent="0.35">
      <c r="A35" s="55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133">
        <v>6</v>
      </c>
      <c r="Q35" s="107" t="str">
        <f>IF($L38&lt;$M38,$H38,$J38)</f>
        <v>RIB 3</v>
      </c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</row>
    <row r="36" spans="1:29" ht="32.25" customHeight="1" x14ac:dyDescent="0.35">
      <c r="A36" s="271" t="s">
        <v>36</v>
      </c>
      <c r="B36" s="271"/>
      <c r="C36" s="271"/>
      <c r="D36" s="271"/>
      <c r="E36" s="271"/>
      <c r="F36" s="55"/>
      <c r="G36" s="55"/>
      <c r="H36" s="55"/>
      <c r="I36" s="95" t="s">
        <v>39</v>
      </c>
      <c r="J36" s="94"/>
      <c r="K36" s="94"/>
      <c r="L36" s="94"/>
      <c r="M36" s="94"/>
      <c r="N36" s="55"/>
      <c r="O36" s="55"/>
      <c r="P36" s="133">
        <v>7</v>
      </c>
      <c r="Q36" s="107" t="str">
        <f>IF($L42&gt;$M42,$H42,$J42)</f>
        <v>VERBERIE 1</v>
      </c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</row>
    <row r="37" spans="1:29" ht="36" customHeight="1" x14ac:dyDescent="0.35">
      <c r="A37" s="68"/>
      <c r="B37" s="68"/>
      <c r="C37" s="68"/>
      <c r="D37" s="68"/>
      <c r="E37" s="68"/>
      <c r="F37" s="55"/>
      <c r="G37" s="55"/>
      <c r="H37" s="55"/>
      <c r="I37" s="57"/>
      <c r="J37" s="57"/>
      <c r="K37" s="57"/>
      <c r="L37" s="57"/>
      <c r="M37" s="55"/>
      <c r="N37" s="55"/>
      <c r="O37" s="55"/>
      <c r="P37" s="133">
        <v>8</v>
      </c>
      <c r="Q37" s="107" t="str">
        <f>IF($L42&lt;$M42,$H42,$J42)</f>
        <v>BETZ 1</v>
      </c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</row>
    <row r="38" spans="1:29" ht="33.75" x14ac:dyDescent="0.5">
      <c r="A38" s="96" t="e">
        <f>IF(D19&gt;E19,C19,A19)</f>
        <v>#N/A</v>
      </c>
      <c r="B38" s="97" t="s">
        <v>88</v>
      </c>
      <c r="C38" s="96" t="str">
        <f>IF(D20&gt;E20,C20,A20)</f>
        <v>BETZ 1</v>
      </c>
      <c r="D38" s="96">
        <f>RENCONTRES!H86</f>
        <v>15</v>
      </c>
      <c r="E38" s="96">
        <f>RENCONTRES!J86</f>
        <v>12</v>
      </c>
      <c r="F38" s="102">
        <v>3</v>
      </c>
      <c r="G38" s="55"/>
      <c r="H38" s="96" t="e">
        <f>IF(D38&gt;E38,A38,C38)</f>
        <v>#N/A</v>
      </c>
      <c r="I38" s="100" t="s">
        <v>43</v>
      </c>
      <c r="J38" s="96" t="str">
        <f>IF(D39&gt;E39,A39,C39)</f>
        <v>RIB 3</v>
      </c>
      <c r="K38" s="96"/>
      <c r="L38" s="96">
        <f>RENCONTRES!H100</f>
        <v>15</v>
      </c>
      <c r="M38" s="96">
        <f>RENCONTRES!J100</f>
        <v>3</v>
      </c>
      <c r="N38" s="55"/>
      <c r="O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</row>
    <row r="39" spans="1:29" ht="33.75" x14ac:dyDescent="0.5">
      <c r="A39" s="98" t="str">
        <f>IF(D21&gt;E21,C21,A21)</f>
        <v>VERBERIE 1</v>
      </c>
      <c r="B39" s="99" t="s">
        <v>89</v>
      </c>
      <c r="C39" s="98" t="str">
        <f>IF(D22&gt;E22,C22,A22)</f>
        <v>RIB 3</v>
      </c>
      <c r="D39" s="98">
        <f>RENCONTRES!AA86</f>
        <v>4</v>
      </c>
      <c r="E39" s="98">
        <f>RENCONTRES!AC86</f>
        <v>19</v>
      </c>
      <c r="F39" s="102">
        <v>4</v>
      </c>
      <c r="G39" s="55"/>
      <c r="H39" s="279"/>
      <c r="I39" s="279"/>
      <c r="J39" s="279"/>
      <c r="K39" s="279"/>
      <c r="L39" s="279"/>
      <c r="M39" s="279"/>
      <c r="N39" s="55"/>
      <c r="O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</row>
    <row r="40" spans="1:29" ht="23.25" x14ac:dyDescent="0.35">
      <c r="A40" s="55"/>
      <c r="B40" s="55"/>
      <c r="C40" s="55"/>
      <c r="D40" s="55"/>
      <c r="E40" s="55"/>
      <c r="F40" s="55"/>
      <c r="G40" s="55"/>
      <c r="H40" s="55"/>
      <c r="I40" s="95" t="s">
        <v>40</v>
      </c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5"/>
      <c r="AA40" s="55"/>
      <c r="AB40" s="55"/>
      <c r="AC40" s="55"/>
    </row>
    <row r="41" spans="1:29" x14ac:dyDescent="0.25">
      <c r="A41" s="55"/>
      <c r="B41" s="55"/>
      <c r="C41" s="76"/>
      <c r="D41" s="76"/>
      <c r="E41" s="76"/>
      <c r="F41" s="76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55"/>
      <c r="AA41" s="55"/>
      <c r="AB41" s="55"/>
      <c r="AC41" s="55"/>
    </row>
    <row r="42" spans="1:29" ht="33.75" x14ac:dyDescent="0.5">
      <c r="A42" s="55"/>
      <c r="B42" s="55"/>
      <c r="C42" s="76"/>
      <c r="D42" s="76"/>
      <c r="E42" s="76"/>
      <c r="F42" s="76"/>
      <c r="G42" s="55"/>
      <c r="H42" s="98" t="str">
        <f>IF(D39&gt;E39,C39,A39)</f>
        <v>VERBERIE 1</v>
      </c>
      <c r="I42" s="101" t="s">
        <v>44</v>
      </c>
      <c r="J42" s="98" t="str">
        <f>IF(D38&gt;E38,C38,A38)</f>
        <v>BETZ 1</v>
      </c>
      <c r="K42" s="98"/>
      <c r="L42" s="98">
        <f>RENCONTRES!AA100</f>
        <v>19</v>
      </c>
      <c r="M42" s="98">
        <f>RENCONTRES!AC100</f>
        <v>1</v>
      </c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</row>
    <row r="43" spans="1:29" x14ac:dyDescent="0.25">
      <c r="A43" s="55"/>
      <c r="B43" s="55"/>
      <c r="C43" s="76"/>
      <c r="D43" s="76"/>
      <c r="E43" s="76"/>
      <c r="F43" s="76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</row>
    <row r="44" spans="1:29" x14ac:dyDescent="0.25">
      <c r="A44" s="55"/>
      <c r="B44" s="55"/>
      <c r="C44" s="76"/>
      <c r="D44" s="76"/>
      <c r="E44" s="76"/>
      <c r="F44" s="76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5"/>
      <c r="AA44" s="55"/>
      <c r="AB44" s="55"/>
      <c r="AC44" s="55"/>
    </row>
    <row r="45" spans="1:29" x14ac:dyDescent="0.25">
      <c r="A45" s="55"/>
      <c r="B45" s="55"/>
      <c r="C45" s="76"/>
      <c r="D45" s="76"/>
      <c r="E45" s="76"/>
      <c r="F45" s="76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55"/>
      <c r="AC45" s="55"/>
    </row>
    <row r="46" spans="1:29" x14ac:dyDescent="0.25">
      <c r="A46" s="55"/>
      <c r="B46" s="55"/>
      <c r="C46" s="76"/>
      <c r="D46" s="76"/>
      <c r="E46" s="76"/>
      <c r="F46" s="76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</row>
    <row r="47" spans="1:29" ht="26.25" x14ac:dyDescent="0.4">
      <c r="A47" s="277"/>
      <c r="B47" s="277"/>
      <c r="C47" s="277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52"/>
      <c r="R47" s="49"/>
      <c r="S47" s="55"/>
      <c r="T47" s="55"/>
      <c r="U47" s="55"/>
      <c r="V47" s="55"/>
      <c r="W47" s="55"/>
      <c r="X47" s="55"/>
      <c r="Y47" s="55"/>
      <c r="Z47" s="55"/>
      <c r="AA47" s="55"/>
      <c r="AB47" s="55"/>
      <c r="AC47" s="55"/>
    </row>
    <row r="48" spans="1:29" ht="60" x14ac:dyDescent="0.6">
      <c r="A48" s="278"/>
      <c r="B48" s="278"/>
      <c r="C48" s="278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1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</row>
    <row r="49" spans="1:29" ht="60" x14ac:dyDescent="0.6">
      <c r="A49" s="278"/>
      <c r="B49" s="278"/>
      <c r="C49" s="278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1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</row>
    <row r="50" spans="1:29" ht="26.25" x14ac:dyDescent="0.4">
      <c r="A50" s="277"/>
      <c r="B50" s="277"/>
      <c r="C50" s="277"/>
      <c r="D50" s="276"/>
      <c r="E50" s="276"/>
      <c r="F50" s="276"/>
      <c r="G50" s="276"/>
      <c r="H50" s="276"/>
      <c r="I50" s="276"/>
      <c r="J50" s="276"/>
      <c r="K50" s="276"/>
      <c r="L50" s="276"/>
      <c r="M50" s="276"/>
      <c r="N50" s="276"/>
      <c r="O50" s="276"/>
      <c r="P50" s="276"/>
      <c r="Q50" s="52"/>
      <c r="R50" s="53"/>
      <c r="S50" s="55"/>
      <c r="T50" s="55"/>
      <c r="U50" s="55"/>
      <c r="V50" s="55"/>
      <c r="W50" s="55"/>
      <c r="X50" s="55"/>
      <c r="Y50" s="55"/>
      <c r="Z50" s="55"/>
      <c r="AA50" s="55"/>
      <c r="AB50" s="55"/>
      <c r="AC50" s="55"/>
    </row>
    <row r="51" spans="1:29" ht="90.75" x14ac:dyDescent="0.8">
      <c r="A51" s="274"/>
      <c r="B51" s="274"/>
      <c r="C51" s="274"/>
      <c r="D51" s="275"/>
      <c r="E51" s="275"/>
      <c r="F51" s="275"/>
      <c r="G51" s="275"/>
      <c r="H51" s="280"/>
      <c r="I51" s="280"/>
      <c r="J51" s="280"/>
      <c r="K51" s="280"/>
      <c r="L51" s="280"/>
      <c r="M51" s="275"/>
      <c r="N51" s="275"/>
      <c r="O51" s="275"/>
      <c r="P51" s="275"/>
      <c r="Q51" s="52"/>
      <c r="R51" s="54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</row>
  </sheetData>
  <mergeCells count="22">
    <mergeCell ref="H29:M29"/>
    <mergeCell ref="H51:I51"/>
    <mergeCell ref="H39:M39"/>
    <mergeCell ref="J51:L51"/>
    <mergeCell ref="M51:P51"/>
    <mergeCell ref="H50:I50"/>
    <mergeCell ref="J50:L50"/>
    <mergeCell ref="M50:N50"/>
    <mergeCell ref="O50:P50"/>
    <mergeCell ref="F50:G50"/>
    <mergeCell ref="A17:E17"/>
    <mergeCell ref="F2:F7"/>
    <mergeCell ref="F9:F15"/>
    <mergeCell ref="A51:C51"/>
    <mergeCell ref="D51:G51"/>
    <mergeCell ref="A26:E26"/>
    <mergeCell ref="A47:C47"/>
    <mergeCell ref="A48:C48"/>
    <mergeCell ref="A49:C49"/>
    <mergeCell ref="A50:C50"/>
    <mergeCell ref="D50:E50"/>
    <mergeCell ref="A36:E3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J31"/>
  <sheetViews>
    <sheetView topLeftCell="A14" workbookViewId="0">
      <selection activeCell="J30" sqref="J30"/>
    </sheetView>
  </sheetViews>
  <sheetFormatPr baseColWidth="10" defaultRowHeight="15" x14ac:dyDescent="0.25"/>
  <cols>
    <col min="4" max="4" width="10.28515625" customWidth="1"/>
  </cols>
  <sheetData>
    <row r="1" spans="1:10" ht="18.75" x14ac:dyDescent="0.3">
      <c r="A1" s="286" t="s">
        <v>48</v>
      </c>
      <c r="B1" s="286"/>
      <c r="C1" s="286"/>
      <c r="D1" s="286"/>
      <c r="E1" s="286"/>
      <c r="F1" s="286"/>
      <c r="G1" s="286"/>
      <c r="H1" s="286"/>
      <c r="I1" s="286"/>
      <c r="J1" s="286"/>
    </row>
    <row r="3" spans="1:10" ht="18" x14ac:dyDescent="0.25">
      <c r="A3" s="109"/>
      <c r="B3" s="109"/>
      <c r="C3" s="287"/>
      <c r="D3" s="287"/>
      <c r="E3" s="287"/>
      <c r="F3" s="287"/>
      <c r="G3" s="287"/>
      <c r="H3" s="287"/>
      <c r="I3" s="287"/>
      <c r="J3" s="287"/>
    </row>
    <row r="4" spans="1:10" ht="19.5" x14ac:dyDescent="0.25">
      <c r="A4" s="281" t="s">
        <v>26</v>
      </c>
      <c r="B4" s="281"/>
      <c r="C4" s="282">
        <v>1</v>
      </c>
      <c r="D4" s="282"/>
      <c r="E4" s="283">
        <v>2</v>
      </c>
      <c r="F4" s="283"/>
      <c r="G4" s="284">
        <v>3</v>
      </c>
      <c r="H4" s="284"/>
      <c r="I4" s="285">
        <v>4</v>
      </c>
      <c r="J4" s="285"/>
    </row>
    <row r="5" spans="1:10" ht="19.5" x14ac:dyDescent="0.25">
      <c r="A5" s="281" t="s">
        <v>27</v>
      </c>
      <c r="B5" s="281"/>
      <c r="C5" s="282">
        <v>5</v>
      </c>
      <c r="D5" s="282"/>
      <c r="E5" s="283">
        <v>6</v>
      </c>
      <c r="F5" s="283"/>
      <c r="G5" s="284">
        <v>7</v>
      </c>
      <c r="H5" s="284"/>
      <c r="I5" s="285">
        <v>8</v>
      </c>
      <c r="J5" s="285"/>
    </row>
    <row r="11" spans="1:10" x14ac:dyDescent="0.25">
      <c r="C11" s="111" t="s">
        <v>50</v>
      </c>
      <c r="H11" s="113" t="s">
        <v>51</v>
      </c>
    </row>
    <row r="13" spans="1:10" x14ac:dyDescent="0.25">
      <c r="C13" s="115" t="s">
        <v>53</v>
      </c>
      <c r="D13" s="116"/>
      <c r="E13" s="289" t="s">
        <v>64</v>
      </c>
      <c r="F13" s="289"/>
      <c r="G13" s="116"/>
      <c r="H13" s="115" t="s">
        <v>58</v>
      </c>
    </row>
    <row r="14" spans="1:10" x14ac:dyDescent="0.25">
      <c r="C14" s="117" t="s">
        <v>54</v>
      </c>
      <c r="D14" s="116"/>
      <c r="E14" s="289"/>
      <c r="F14" s="289"/>
      <c r="G14" s="116"/>
      <c r="H14" s="117" t="s">
        <v>59</v>
      </c>
    </row>
    <row r="15" spans="1:10" x14ac:dyDescent="0.25">
      <c r="C15" s="119" t="s">
        <v>55</v>
      </c>
      <c r="D15" s="120"/>
      <c r="E15" s="290" t="s">
        <v>65</v>
      </c>
      <c r="F15" s="290"/>
      <c r="G15" s="120"/>
      <c r="H15" s="119" t="s">
        <v>60</v>
      </c>
    </row>
    <row r="16" spans="1:10" x14ac:dyDescent="0.25">
      <c r="C16" s="119" t="s">
        <v>56</v>
      </c>
      <c r="D16" s="120"/>
      <c r="E16" s="290"/>
      <c r="F16" s="290"/>
      <c r="G16" s="120"/>
      <c r="H16" s="119" t="s">
        <v>61</v>
      </c>
    </row>
    <row r="17" spans="1:10" x14ac:dyDescent="0.25">
      <c r="C17" s="121" t="s">
        <v>57</v>
      </c>
      <c r="D17" s="122"/>
      <c r="E17" s="291" t="s">
        <v>66</v>
      </c>
      <c r="F17" s="291"/>
      <c r="G17" s="122"/>
      <c r="H17" s="121" t="s">
        <v>63</v>
      </c>
    </row>
    <row r="18" spans="1:10" x14ac:dyDescent="0.25">
      <c r="C18" s="121" t="s">
        <v>52</v>
      </c>
      <c r="D18" s="122"/>
      <c r="E18" s="291"/>
      <c r="F18" s="291"/>
      <c r="G18" s="122"/>
      <c r="H18" s="121" t="s">
        <v>62</v>
      </c>
    </row>
    <row r="20" spans="1:10" ht="18.75" x14ac:dyDescent="0.3">
      <c r="A20" s="286" t="s">
        <v>49</v>
      </c>
      <c r="B20" s="286"/>
      <c r="C20" s="286"/>
      <c r="D20" s="286"/>
      <c r="E20" s="286"/>
      <c r="F20" s="286"/>
      <c r="G20" s="286"/>
      <c r="H20" s="286"/>
      <c r="I20" s="286"/>
      <c r="J20" s="286"/>
    </row>
    <row r="22" spans="1:10" x14ac:dyDescent="0.25">
      <c r="B22" s="135" t="s">
        <v>82</v>
      </c>
      <c r="C22" s="112" t="s">
        <v>90</v>
      </c>
      <c r="E22" s="288" t="s">
        <v>75</v>
      </c>
      <c r="F22" s="288"/>
      <c r="G22" s="135" t="s">
        <v>84</v>
      </c>
      <c r="H22" s="114" t="s">
        <v>92</v>
      </c>
    </row>
    <row r="23" spans="1:10" x14ac:dyDescent="0.25">
      <c r="B23" s="135" t="s">
        <v>83</v>
      </c>
      <c r="C23" s="123" t="s">
        <v>91</v>
      </c>
      <c r="G23" s="135" t="s">
        <v>85</v>
      </c>
      <c r="H23" s="124" t="s">
        <v>93</v>
      </c>
    </row>
    <row r="27" spans="1:10" x14ac:dyDescent="0.25">
      <c r="B27" s="135" t="s">
        <v>96</v>
      </c>
      <c r="C27" s="118" t="s">
        <v>94</v>
      </c>
      <c r="D27" s="110"/>
      <c r="E27" s="136" t="s">
        <v>98</v>
      </c>
      <c r="F27" t="s">
        <v>100</v>
      </c>
      <c r="I27" s="110"/>
    </row>
    <row r="28" spans="1:10" x14ac:dyDescent="0.25">
      <c r="B28" s="135" t="s">
        <v>97</v>
      </c>
      <c r="C28" s="119" t="s">
        <v>95</v>
      </c>
      <c r="D28" s="110"/>
      <c r="E28" s="137" t="s">
        <v>99</v>
      </c>
      <c r="F28" t="s">
        <v>21</v>
      </c>
      <c r="H28" s="110"/>
      <c r="I28" s="110"/>
    </row>
    <row r="29" spans="1:10" x14ac:dyDescent="0.25">
      <c r="D29" s="110"/>
      <c r="I29" s="110"/>
    </row>
    <row r="30" spans="1:10" x14ac:dyDescent="0.25">
      <c r="B30" s="135" t="s">
        <v>101</v>
      </c>
      <c r="C30" s="121" t="s">
        <v>88</v>
      </c>
      <c r="E30" s="117" t="s">
        <v>103</v>
      </c>
      <c r="F30" t="s">
        <v>33</v>
      </c>
    </row>
    <row r="31" spans="1:10" x14ac:dyDescent="0.25">
      <c r="B31" s="135" t="s">
        <v>102</v>
      </c>
      <c r="C31" s="118" t="s">
        <v>89</v>
      </c>
      <c r="E31" s="138" t="s">
        <v>104</v>
      </c>
      <c r="F31" t="s">
        <v>34</v>
      </c>
    </row>
  </sheetData>
  <mergeCells count="20">
    <mergeCell ref="E22:F22"/>
    <mergeCell ref="E13:F14"/>
    <mergeCell ref="E15:F16"/>
    <mergeCell ref="E17:F18"/>
    <mergeCell ref="A20:J20"/>
    <mergeCell ref="A5:B5"/>
    <mergeCell ref="C5:D5"/>
    <mergeCell ref="E5:F5"/>
    <mergeCell ref="G5:H5"/>
    <mergeCell ref="I5:J5"/>
    <mergeCell ref="A1:J1"/>
    <mergeCell ref="C3:D3"/>
    <mergeCell ref="E3:F3"/>
    <mergeCell ref="G3:H3"/>
    <mergeCell ref="I3:J3"/>
    <mergeCell ref="A4:B4"/>
    <mergeCell ref="C4:D4"/>
    <mergeCell ref="E4:F4"/>
    <mergeCell ref="G4:H4"/>
    <mergeCell ref="I4:J4"/>
  </mergeCells>
  <pageMargins left="0.7" right="0.7" top="0.75" bottom="0.75" header="0.3" footer="0.3"/>
  <pageSetup paperSize="9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RENCONTRES</vt:lpstr>
      <vt:lpstr>CLASSEMENT</vt:lpstr>
      <vt:lpstr>Présentation du tournoi</vt:lpstr>
    </vt:vector>
  </TitlesOfParts>
  <Company>CONSEIL GENERAL AISNE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lecreux jerome</dc:creator>
  <cp:lastModifiedBy>lecreux jerome</cp:lastModifiedBy>
  <cp:lastPrinted>2017-03-23T17:33:59Z</cp:lastPrinted>
  <dcterms:created xsi:type="dcterms:W3CDTF">2017-03-21T12:55:37Z</dcterms:created>
  <dcterms:modified xsi:type="dcterms:W3CDTF">2017-03-27T07:19:57Z</dcterms:modified>
</cp:coreProperties>
</file>