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45" windowWidth="19440" windowHeight="10035" tabRatio="614" activeTab="1"/>
  </bookViews>
  <sheets>
    <sheet name="Informations" sheetId="22" r:id="rId1"/>
    <sheet name="Affichage" sheetId="26" r:id="rId2"/>
    <sheet name="pics" sheetId="25" r:id="rId3"/>
    <sheet name="Actuel" sheetId="27" r:id="rId4"/>
  </sheets>
  <definedNames>
    <definedName name="NOK">pics!$C$3</definedName>
    <definedName name="OK">pics!$C$2</definedName>
  </definedNames>
  <calcPr calcId="145621"/>
</workbook>
</file>

<file path=xl/calcChain.xml><?xml version="1.0" encoding="utf-8"?>
<calcChain xmlns="http://schemas.openxmlformats.org/spreadsheetml/2006/main">
  <c r="E7" i="26" l="1"/>
  <c r="Z3" i="22" l="1"/>
  <c r="Z4" i="22"/>
  <c r="Z5" i="22"/>
  <c r="Z6" i="22"/>
  <c r="Z7" i="22"/>
  <c r="Z8" i="22"/>
  <c r="Z9" i="22"/>
  <c r="Z10" i="22"/>
  <c r="Z11" i="22"/>
  <c r="Z12" i="22"/>
  <c r="Z13" i="22"/>
  <c r="Z14" i="22"/>
  <c r="Z15" i="22"/>
  <c r="Z16" i="22"/>
  <c r="Z17" i="22"/>
  <c r="Z18" i="22"/>
  <c r="Z19" i="22"/>
  <c r="Z20" i="22"/>
  <c r="Z21" i="22"/>
  <c r="Z2" i="22"/>
  <c r="X21" i="22"/>
  <c r="Y21" i="22" s="1"/>
  <c r="X20" i="22"/>
  <c r="Y20" i="22" s="1"/>
  <c r="X19" i="22"/>
  <c r="Y19" i="22" s="1"/>
  <c r="X18" i="22"/>
  <c r="Y18" i="22" s="1"/>
  <c r="X17" i="22"/>
  <c r="Y17" i="22" s="1"/>
  <c r="X16" i="22"/>
  <c r="Y16" i="22" s="1"/>
  <c r="X15" i="22"/>
  <c r="Y15" i="22" s="1"/>
  <c r="X14" i="22"/>
  <c r="Y14" i="22" s="1"/>
  <c r="X13" i="22"/>
  <c r="Y13" i="22" s="1"/>
  <c r="X12" i="22"/>
  <c r="Y12" i="22" s="1"/>
  <c r="X11" i="22"/>
  <c r="Y11" i="22" s="1"/>
  <c r="X10" i="22"/>
  <c r="Y10" i="22" s="1"/>
  <c r="X9" i="22"/>
  <c r="Y9" i="22" s="1"/>
  <c r="X8" i="22"/>
  <c r="Y8" i="22" s="1"/>
  <c r="X7" i="22"/>
  <c r="Y7" i="22" s="1"/>
  <c r="X6" i="22"/>
  <c r="Y6" i="22" s="1"/>
  <c r="X5" i="22"/>
  <c r="Y5" i="22" s="1"/>
  <c r="X4" i="22"/>
  <c r="Y4" i="22" s="1"/>
  <c r="X3" i="22"/>
  <c r="Y3" i="22" s="1"/>
  <c r="X2" i="22"/>
  <c r="Y2" i="22" s="1"/>
  <c r="AA19" i="22" l="1"/>
  <c r="AB19" i="22" s="1"/>
  <c r="AC19" i="22" s="1"/>
  <c r="AD19" i="22" s="1"/>
  <c r="AA11" i="22"/>
  <c r="AB11" i="22" s="1"/>
  <c r="AC11" i="22" s="1"/>
  <c r="AD11" i="22" s="1"/>
  <c r="AA3" i="22"/>
  <c r="AB3" i="22" s="1"/>
  <c r="AC3" i="22" s="1"/>
  <c r="AD3" i="22" s="1"/>
  <c r="AA17" i="22"/>
  <c r="AB17" i="22" s="1"/>
  <c r="AC17" i="22" s="1"/>
  <c r="AD17" i="22" s="1"/>
  <c r="AA9" i="22"/>
  <c r="AB9" i="22" s="1"/>
  <c r="AC9" i="22" s="1"/>
  <c r="AD9" i="22" s="1"/>
  <c r="AA20" i="22"/>
  <c r="AB20" i="22" s="1"/>
  <c r="AC20" i="22" s="1"/>
  <c r="AD20" i="22" s="1"/>
  <c r="AA16" i="22"/>
  <c r="AB16" i="22" s="1"/>
  <c r="AC16" i="22" s="1"/>
  <c r="AD16" i="22" s="1"/>
  <c r="AA12" i="22"/>
  <c r="AB12" i="22" s="1"/>
  <c r="AC12" i="22" s="1"/>
  <c r="AD12" i="22" s="1"/>
  <c r="AA8" i="22"/>
  <c r="AB8" i="22" s="1"/>
  <c r="AC8" i="22" s="1"/>
  <c r="AD8" i="22" s="1"/>
  <c r="AA4" i="22"/>
  <c r="AB4" i="22" s="1"/>
  <c r="AC4" i="22" s="1"/>
  <c r="AD4" i="22" s="1"/>
  <c r="AA21" i="22"/>
  <c r="AB21" i="22" s="1"/>
  <c r="AC21" i="22" s="1"/>
  <c r="AD21" i="22" s="1"/>
  <c r="AA15" i="22"/>
  <c r="AB15" i="22" s="1"/>
  <c r="AC15" i="22" s="1"/>
  <c r="AD15" i="22" s="1"/>
  <c r="AA13" i="22"/>
  <c r="AB13" i="22" s="1"/>
  <c r="AC13" i="22" s="1"/>
  <c r="AD13" i="22" s="1"/>
  <c r="AA7" i="22"/>
  <c r="AB7" i="22" s="1"/>
  <c r="AC7" i="22" s="1"/>
  <c r="AD7" i="22" s="1"/>
  <c r="AA5" i="22"/>
  <c r="AB5" i="22" s="1"/>
  <c r="AC5" i="22" s="1"/>
  <c r="AD5" i="22" s="1"/>
  <c r="AA18" i="22"/>
  <c r="AB18" i="22" s="1"/>
  <c r="AC18" i="22" s="1"/>
  <c r="AD18" i="22" s="1"/>
  <c r="AA14" i="22"/>
  <c r="AB14" i="22" s="1"/>
  <c r="AC14" i="22" s="1"/>
  <c r="AD14" i="22" s="1"/>
  <c r="AA10" i="22"/>
  <c r="AB10" i="22" s="1"/>
  <c r="AC10" i="22" s="1"/>
  <c r="AD10" i="22" s="1"/>
  <c r="AA6" i="22"/>
  <c r="AB6" i="22" s="1"/>
  <c r="AC6" i="22" s="1"/>
  <c r="AD6" i="22" s="1"/>
  <c r="AA2" i="22"/>
  <c r="AB2" i="22" s="1"/>
  <c r="AC2" i="22" l="1"/>
  <c r="AD2" i="22" s="1"/>
  <c r="AB1" i="22"/>
  <c r="N1" i="26" s="1"/>
  <c r="D1" i="26" l="1"/>
  <c r="A235" i="27" l="1"/>
  <c r="A222" i="27"/>
  <c r="A209" i="27"/>
  <c r="AH246" i="27"/>
  <c r="AH245" i="27"/>
  <c r="AH244" i="27"/>
  <c r="AG244" i="27"/>
  <c r="AG243" i="27"/>
  <c r="AG242" i="27"/>
  <c r="AH242" i="27" s="1"/>
  <c r="AG241" i="27"/>
  <c r="AH240" i="27"/>
  <c r="AG240" i="27"/>
  <c r="AG239" i="27"/>
  <c r="AG238" i="27"/>
  <c r="AG237" i="27"/>
  <c r="AH233" i="27"/>
  <c r="AH232" i="27"/>
  <c r="AH231" i="27"/>
  <c r="AG231" i="27"/>
  <c r="AG230" i="27"/>
  <c r="AG229" i="27"/>
  <c r="AH229" i="27" s="1"/>
  <c r="AG228" i="27"/>
  <c r="AH227" i="27"/>
  <c r="AG227" i="27"/>
  <c r="AG226" i="27"/>
  <c r="AG225" i="27"/>
  <c r="AG224" i="27"/>
  <c r="AH220" i="27"/>
  <c r="AH219" i="27"/>
  <c r="AH218" i="27"/>
  <c r="AG218" i="27"/>
  <c r="AG217" i="27"/>
  <c r="AG216" i="27"/>
  <c r="AH216" i="27" s="1"/>
  <c r="AG215" i="27"/>
  <c r="AH214" i="27"/>
  <c r="AG214" i="27"/>
  <c r="AG213" i="27"/>
  <c r="AG212" i="27"/>
  <c r="AG211" i="27"/>
  <c r="A144" i="27"/>
  <c r="A131" i="27"/>
  <c r="A118" i="27"/>
  <c r="A105" i="27"/>
  <c r="AH207" i="27"/>
  <c r="AH206" i="27"/>
  <c r="AH205" i="27"/>
  <c r="AG205" i="27"/>
  <c r="AG204" i="27"/>
  <c r="AG203" i="27"/>
  <c r="AH203" i="27" s="1"/>
  <c r="AG202" i="27"/>
  <c r="AH201" i="27"/>
  <c r="AG201" i="27"/>
  <c r="AG200" i="27"/>
  <c r="AG199" i="27"/>
  <c r="AG198" i="27"/>
  <c r="AH194" i="27"/>
  <c r="AH193" i="27"/>
  <c r="AH192" i="27"/>
  <c r="AG192" i="27"/>
  <c r="AG191" i="27"/>
  <c r="AG190" i="27"/>
  <c r="AH190" i="27" s="1"/>
  <c r="AG189" i="27"/>
  <c r="AH188" i="27"/>
  <c r="AG188" i="27"/>
  <c r="AG187" i="27"/>
  <c r="AG186" i="27"/>
  <c r="AG185" i="27"/>
  <c r="AH181" i="27"/>
  <c r="AH180" i="27"/>
  <c r="AH179" i="27"/>
  <c r="AG179" i="27"/>
  <c r="AG178" i="27"/>
  <c r="AG177" i="27"/>
  <c r="AH177" i="27" s="1"/>
  <c r="AG176" i="27"/>
  <c r="AH175" i="27"/>
  <c r="AG175" i="27"/>
  <c r="AG174" i="27"/>
  <c r="AG173" i="27"/>
  <c r="AG172" i="27"/>
  <c r="AH168" i="27"/>
  <c r="AH167" i="27"/>
  <c r="AH166" i="27"/>
  <c r="AG166" i="27"/>
  <c r="AG165" i="27"/>
  <c r="AG164" i="27"/>
  <c r="AH164" i="27" s="1"/>
  <c r="AG163" i="27"/>
  <c r="AH162" i="27"/>
  <c r="AG162" i="27"/>
  <c r="AG161" i="27"/>
  <c r="AG160" i="27"/>
  <c r="AG159" i="27"/>
  <c r="AH153" i="27"/>
  <c r="AG153" i="27"/>
  <c r="AG152" i="27"/>
  <c r="AG151" i="27"/>
  <c r="AH151" i="27" s="1"/>
  <c r="AG150" i="27"/>
  <c r="AH149" i="27"/>
  <c r="AG149" i="27"/>
  <c r="AG148" i="27"/>
  <c r="AG147" i="27"/>
  <c r="AG146" i="27"/>
  <c r="AH140" i="27"/>
  <c r="AG140" i="27"/>
  <c r="AG139" i="27"/>
  <c r="AG138" i="27"/>
  <c r="AH138" i="27" s="1"/>
  <c r="AG137" i="27"/>
  <c r="AH136" i="27"/>
  <c r="AG136" i="27"/>
  <c r="AG135" i="27"/>
  <c r="AG134" i="27"/>
  <c r="AG133" i="27"/>
  <c r="AH127" i="27"/>
  <c r="AG127" i="27"/>
  <c r="AG126" i="27"/>
  <c r="AG125" i="27"/>
  <c r="AH125" i="27" s="1"/>
  <c r="AG124" i="27"/>
  <c r="AH123" i="27"/>
  <c r="AG123" i="27"/>
  <c r="AG122" i="27"/>
  <c r="AG121" i="27"/>
  <c r="AG120" i="27"/>
  <c r="AH114" i="27"/>
  <c r="AG114" i="27"/>
  <c r="AG113" i="27"/>
  <c r="AG112" i="27"/>
  <c r="AH112" i="27" s="1"/>
  <c r="AG111" i="27"/>
  <c r="AH110" i="27"/>
  <c r="AG110" i="27"/>
  <c r="AG109" i="27"/>
  <c r="AG108" i="27"/>
  <c r="AG107" i="27"/>
  <c r="AG101" i="27"/>
  <c r="AG100" i="27"/>
  <c r="AG99" i="27"/>
  <c r="AG98" i="27"/>
  <c r="AG97" i="27"/>
  <c r="AG96" i="27"/>
  <c r="AG95" i="27"/>
  <c r="AG94" i="27"/>
  <c r="AG88" i="27"/>
  <c r="AG87" i="27"/>
  <c r="AG86" i="27"/>
  <c r="AG85" i="27"/>
  <c r="AG84" i="27"/>
  <c r="AG83" i="27"/>
  <c r="AG82" i="27"/>
  <c r="AG81" i="27"/>
  <c r="AG75" i="27"/>
  <c r="AG74" i="27"/>
  <c r="AG73" i="27"/>
  <c r="AG72" i="27"/>
  <c r="AG71" i="27"/>
  <c r="AG70" i="27"/>
  <c r="AG69" i="27"/>
  <c r="AG68" i="27"/>
  <c r="AG62" i="27"/>
  <c r="AG61" i="27"/>
  <c r="AG60" i="27"/>
  <c r="AG59" i="27"/>
  <c r="AG58" i="27"/>
  <c r="AG57" i="27"/>
  <c r="AG56" i="27"/>
  <c r="AG55" i="27"/>
  <c r="AG49" i="27"/>
  <c r="AG48" i="27"/>
  <c r="AG47" i="27"/>
  <c r="AG46" i="27"/>
  <c r="AG45" i="27"/>
  <c r="AG44" i="27"/>
  <c r="AG43" i="27"/>
  <c r="AG42" i="27"/>
  <c r="AG36" i="27"/>
  <c r="AG35" i="27"/>
  <c r="AG34" i="27"/>
  <c r="AG33" i="27"/>
  <c r="AG32" i="27"/>
  <c r="AG31" i="27"/>
  <c r="AG30" i="27"/>
  <c r="AG29" i="27"/>
  <c r="AG23" i="27"/>
  <c r="AG22" i="27"/>
  <c r="AG21" i="27"/>
  <c r="AG20" i="27"/>
  <c r="AG19" i="27"/>
  <c r="AG18" i="27"/>
  <c r="AG17" i="27"/>
  <c r="AG16" i="27"/>
  <c r="AG4" i="27"/>
  <c r="AG5" i="27"/>
  <c r="AG6" i="27"/>
  <c r="AG7" i="27"/>
  <c r="AG8" i="27"/>
  <c r="AG9" i="27"/>
  <c r="AG10" i="27"/>
  <c r="AG3" i="27"/>
  <c r="A92" i="27"/>
  <c r="A79" i="27"/>
  <c r="A66" i="27"/>
  <c r="A53" i="27"/>
  <c r="A40" i="27"/>
  <c r="A27" i="27"/>
  <c r="A14" i="27"/>
  <c r="A1" i="27"/>
  <c r="AH103" i="27" l="1"/>
  <c r="AH102" i="27"/>
  <c r="AH101" i="27"/>
  <c r="AH99" i="27"/>
  <c r="AH97" i="27"/>
  <c r="AH90" i="27"/>
  <c r="AH89" i="27"/>
  <c r="AH88" i="27"/>
  <c r="AH84" i="27"/>
  <c r="AH77" i="27"/>
  <c r="AH76" i="27"/>
  <c r="AH75" i="27"/>
  <c r="AH71" i="27"/>
  <c r="AH64" i="27"/>
  <c r="AH63" i="27"/>
  <c r="AH62" i="27"/>
  <c r="AH58" i="27"/>
  <c r="AH49" i="27"/>
  <c r="AH45" i="27"/>
  <c r="AH36" i="27"/>
  <c r="AH32" i="27"/>
  <c r="AH23" i="27"/>
  <c r="AH19" i="27"/>
  <c r="AH6" i="27"/>
  <c r="AH86" i="27" l="1"/>
  <c r="AH73" i="27"/>
  <c r="AH60" i="27"/>
  <c r="AH47" i="27"/>
  <c r="AH34" i="27"/>
  <c r="AH21" i="27"/>
  <c r="AH10" i="27"/>
  <c r="AH8" i="27"/>
  <c r="C15" i="26"/>
  <c r="C40" i="26" s="1"/>
  <c r="H40" i="26" s="1"/>
  <c r="M40" i="26" s="1"/>
  <c r="R40" i="26" s="1"/>
  <c r="W40" i="26" s="1"/>
  <c r="C13" i="26"/>
  <c r="C38" i="26" s="1"/>
  <c r="H38" i="26" s="1"/>
  <c r="M38" i="26" s="1"/>
  <c r="R38" i="26" s="1"/>
  <c r="W38" i="26" s="1"/>
  <c r="H13" i="26" l="1"/>
  <c r="M13" i="26" s="1"/>
  <c r="R13" i="26" s="1"/>
  <c r="W13" i="26" s="1"/>
  <c r="H15" i="26"/>
  <c r="M15" i="26" s="1"/>
  <c r="R15" i="26" s="1"/>
  <c r="W15" i="26" s="1"/>
  <c r="C7" i="22"/>
  <c r="B28" i="26" s="1"/>
  <c r="L3" i="26"/>
  <c r="X40" i="26"/>
  <c r="Y38" i="26"/>
  <c r="X15" i="26"/>
  <c r="Y13" i="26" s="1"/>
  <c r="S40" i="26"/>
  <c r="T38" i="26" s="1"/>
  <c r="S15" i="26"/>
  <c r="T13" i="26"/>
  <c r="N40" i="26"/>
  <c r="O38" i="26" s="1"/>
  <c r="O13" i="26"/>
  <c r="I40" i="26"/>
  <c r="J38" i="26"/>
  <c r="I15" i="26"/>
  <c r="J13" i="26" s="1"/>
  <c r="D40" i="26"/>
  <c r="E38" i="26" s="1"/>
  <c r="E13" i="26"/>
  <c r="D15" i="26"/>
  <c r="C3" i="22"/>
  <c r="G3" i="26" s="1"/>
  <c r="C4" i="22"/>
  <c r="C5" i="22"/>
  <c r="Q3" i="26" s="1"/>
  <c r="C6" i="22"/>
  <c r="V3" i="26" s="1"/>
  <c r="C8" i="22"/>
  <c r="C9" i="22"/>
  <c r="C10" i="22"/>
  <c r="C11" i="22"/>
  <c r="V28" i="26" s="1"/>
  <c r="C12" i="22"/>
  <c r="C13" i="22"/>
  <c r="C14" i="22"/>
  <c r="C15" i="22"/>
  <c r="A157" i="27" s="1"/>
  <c r="C16" i="22"/>
  <c r="A170" i="27" s="1"/>
  <c r="C17" i="22"/>
  <c r="A183" i="27" s="1"/>
  <c r="C18" i="22"/>
  <c r="A196" i="27" s="1"/>
  <c r="C19" i="22"/>
  <c r="C20" i="22"/>
  <c r="C21" i="22"/>
  <c r="C2" i="22"/>
  <c r="G28" i="26" l="1"/>
  <c r="Q28" i="26"/>
  <c r="L28" i="26"/>
  <c r="B3" i="26"/>
  <c r="D12" i="22" l="1"/>
  <c r="E12" i="22" s="1"/>
  <c r="I12" i="22" s="1"/>
  <c r="G12" i="22"/>
  <c r="H12" i="22"/>
  <c r="K12" i="22"/>
  <c r="N12" i="22"/>
  <c r="U12" i="22"/>
  <c r="D13" i="22"/>
  <c r="G13" i="22"/>
  <c r="H13" i="22"/>
  <c r="K13" i="22"/>
  <c r="N13" i="22"/>
  <c r="U13" i="22"/>
  <c r="D14" i="22"/>
  <c r="E14" i="22"/>
  <c r="I14" i="22" s="1"/>
  <c r="G14" i="22"/>
  <c r="H14" i="22"/>
  <c r="K14" i="22"/>
  <c r="N14" i="22"/>
  <c r="U14" i="22"/>
  <c r="D15" i="22"/>
  <c r="E15" i="22"/>
  <c r="G15" i="22"/>
  <c r="H15" i="22"/>
  <c r="K15" i="22"/>
  <c r="N15" i="22"/>
  <c r="U15" i="22"/>
  <c r="D16" i="22"/>
  <c r="G16" i="22"/>
  <c r="H16" i="22"/>
  <c r="K16" i="22"/>
  <c r="N16" i="22"/>
  <c r="U16" i="22"/>
  <c r="D17" i="22"/>
  <c r="G17" i="22"/>
  <c r="H17" i="22"/>
  <c r="K17" i="22"/>
  <c r="N17" i="22"/>
  <c r="U17" i="22"/>
  <c r="D18" i="22"/>
  <c r="G18" i="22"/>
  <c r="H18" i="22"/>
  <c r="K18" i="22"/>
  <c r="N18" i="22"/>
  <c r="U18" i="22"/>
  <c r="D19" i="22"/>
  <c r="G19" i="22"/>
  <c r="H19" i="22"/>
  <c r="K19" i="22"/>
  <c r="N19" i="22"/>
  <c r="U19" i="22"/>
  <c r="D20" i="22"/>
  <c r="E20" i="22" s="1"/>
  <c r="G20" i="22"/>
  <c r="H20" i="22"/>
  <c r="K20" i="22"/>
  <c r="N20" i="22"/>
  <c r="U20" i="22"/>
  <c r="D21" i="22"/>
  <c r="G21" i="22" s="1"/>
  <c r="H21" i="22"/>
  <c r="K21" i="22"/>
  <c r="N21" i="22"/>
  <c r="U21" i="22"/>
  <c r="J21" i="22" l="1"/>
  <c r="M21" i="22"/>
  <c r="R21" i="22" s="1"/>
  <c r="E21" i="22"/>
  <c r="S20" i="22"/>
  <c r="V20" i="22" s="1"/>
  <c r="I20" i="22"/>
  <c r="M20" i="22"/>
  <c r="R20" i="22" s="1"/>
  <c r="J20" i="22"/>
  <c r="L20" i="22"/>
  <c r="Q20" i="22" s="1"/>
  <c r="J19" i="22"/>
  <c r="M19" i="22"/>
  <c r="R19" i="22" s="1"/>
  <c r="E19" i="22"/>
  <c r="M18" i="22"/>
  <c r="R18" i="22" s="1"/>
  <c r="J18" i="22"/>
  <c r="E18" i="22"/>
  <c r="J17" i="22"/>
  <c r="M17" i="22"/>
  <c r="R17" i="22" s="1"/>
  <c r="E17" i="22"/>
  <c r="W16" i="22"/>
  <c r="M16" i="22"/>
  <c r="R16" i="22" s="1"/>
  <c r="J16" i="22"/>
  <c r="E16" i="22"/>
  <c r="I15" i="22"/>
  <c r="S15" i="22"/>
  <c r="V15" i="22" s="1"/>
  <c r="J15" i="22"/>
  <c r="M15" i="22"/>
  <c r="R15" i="22" s="1"/>
  <c r="L15" i="22"/>
  <c r="Q15" i="22" s="1"/>
  <c r="P20" i="22"/>
  <c r="T20" i="22" s="1"/>
  <c r="W20" i="22" s="1"/>
  <c r="O20" i="22"/>
  <c r="P18" i="22"/>
  <c r="T18" i="22" s="1"/>
  <c r="W18" i="22" s="1"/>
  <c r="O18" i="22"/>
  <c r="P16" i="22"/>
  <c r="T16" i="22" s="1"/>
  <c r="O16" i="22"/>
  <c r="M13" i="22"/>
  <c r="J13" i="22"/>
  <c r="M12" i="22"/>
  <c r="R12" i="22" s="1"/>
  <c r="J12" i="22"/>
  <c r="O21" i="22"/>
  <c r="P21" i="22"/>
  <c r="T21" i="22" s="1"/>
  <c r="W21" i="22" s="1"/>
  <c r="O19" i="22"/>
  <c r="P19" i="22"/>
  <c r="T19" i="22" s="1"/>
  <c r="W19" i="22" s="1"/>
  <c r="O17" i="22"/>
  <c r="P17" i="22"/>
  <c r="T17" i="22" s="1"/>
  <c r="W17" i="22" s="1"/>
  <c r="O15" i="22"/>
  <c r="P15" i="22"/>
  <c r="T15" i="22" s="1"/>
  <c r="W15" i="22" s="1"/>
  <c r="M14" i="22"/>
  <c r="J14" i="22"/>
  <c r="W14" i="22"/>
  <c r="P14" i="22"/>
  <c r="T14" i="22" s="1"/>
  <c r="O14" i="22"/>
  <c r="S14" i="22"/>
  <c r="R14" i="22"/>
  <c r="L14" i="22"/>
  <c r="Q14" i="22" s="1"/>
  <c r="R13" i="22"/>
  <c r="P13" i="22"/>
  <c r="E13" i="22"/>
  <c r="I13" i="22" s="1"/>
  <c r="P12" i="22"/>
  <c r="T12" i="22" s="1"/>
  <c r="W12" i="22" s="1"/>
  <c r="O12" i="22"/>
  <c r="S12" i="22"/>
  <c r="L12" i="22"/>
  <c r="Q12" i="22" s="1"/>
  <c r="U3" i="22"/>
  <c r="U4" i="22"/>
  <c r="U5" i="22"/>
  <c r="U6" i="22"/>
  <c r="U7" i="22"/>
  <c r="U8" i="22"/>
  <c r="U9" i="22"/>
  <c r="U10" i="22"/>
  <c r="U11" i="22"/>
  <c r="U2" i="22"/>
  <c r="N3" i="22"/>
  <c r="N4" i="22"/>
  <c r="N5" i="22"/>
  <c r="N6" i="22"/>
  <c r="N7" i="22"/>
  <c r="N8" i="22"/>
  <c r="N9" i="22"/>
  <c r="N10" i="22"/>
  <c r="N11" i="22"/>
  <c r="N2" i="22"/>
  <c r="K3" i="22"/>
  <c r="K4" i="22"/>
  <c r="K5" i="22"/>
  <c r="K6" i="22"/>
  <c r="K7" i="22"/>
  <c r="K8" i="22"/>
  <c r="K9" i="22"/>
  <c r="K10" i="22"/>
  <c r="K11" i="22"/>
  <c r="K2" i="22"/>
  <c r="H3" i="22"/>
  <c r="H4" i="22"/>
  <c r="H5" i="22"/>
  <c r="H6" i="22"/>
  <c r="H7" i="22"/>
  <c r="H8" i="22"/>
  <c r="H9" i="22"/>
  <c r="H10" i="22"/>
  <c r="H11" i="22"/>
  <c r="H2" i="22"/>
  <c r="D3" i="22"/>
  <c r="D4" i="22"/>
  <c r="D5" i="22"/>
  <c r="D6" i="22"/>
  <c r="D7" i="22"/>
  <c r="D8" i="22"/>
  <c r="D9" i="22"/>
  <c r="D10" i="22"/>
  <c r="D11" i="22"/>
  <c r="D2" i="22"/>
  <c r="I21" i="22" l="1"/>
  <c r="S21" i="22"/>
  <c r="V21" i="22" s="1"/>
  <c r="L21" i="22"/>
  <c r="Q21" i="22" s="1"/>
  <c r="I19" i="22"/>
  <c r="S19" i="22"/>
  <c r="V19" i="22" s="1"/>
  <c r="L19" i="22"/>
  <c r="Q19" i="22" s="1"/>
  <c r="I18" i="22"/>
  <c r="S18" i="22"/>
  <c r="V18" i="22" s="1"/>
  <c r="L18" i="22"/>
  <c r="Q18" i="22" s="1"/>
  <c r="I17" i="22"/>
  <c r="S17" i="22"/>
  <c r="V17" i="22" s="1"/>
  <c r="L17" i="22"/>
  <c r="Q17" i="22" s="1"/>
  <c r="I16" i="22"/>
  <c r="S16" i="22"/>
  <c r="V16" i="22" s="1"/>
  <c r="L16" i="22"/>
  <c r="Q16" i="22" s="1"/>
  <c r="W13" i="22"/>
  <c r="T13" i="22"/>
  <c r="V14" i="22"/>
  <c r="S13" i="22"/>
  <c r="O13" i="22"/>
  <c r="L13" i="22"/>
  <c r="Q13" i="22" s="1"/>
  <c r="V12" i="22"/>
  <c r="N28" i="22"/>
  <c r="E2" i="22"/>
  <c r="G5" i="22"/>
  <c r="E6" i="22"/>
  <c r="G2" i="22"/>
  <c r="G4" i="22"/>
  <c r="G3" i="22"/>
  <c r="G6" i="22"/>
  <c r="G7" i="22"/>
  <c r="G8" i="22"/>
  <c r="G9" i="22"/>
  <c r="P9" i="22" s="1"/>
  <c r="G10" i="22"/>
  <c r="G11" i="22"/>
  <c r="E3" i="22"/>
  <c r="E7" i="22"/>
  <c r="O7" i="22" s="1"/>
  <c r="C45" i="26" s="1"/>
  <c r="E8" i="22"/>
  <c r="E9" i="22"/>
  <c r="E10" i="22"/>
  <c r="E11" i="22"/>
  <c r="O11" i="22" s="1"/>
  <c r="W45" i="26" s="1"/>
  <c r="R25" i="22"/>
  <c r="N45" i="26" l="1"/>
  <c r="T9" i="22"/>
  <c r="N34" i="26" s="1"/>
  <c r="M32" i="26"/>
  <c r="I9" i="22"/>
  <c r="M43" i="26" s="1"/>
  <c r="R32" i="26"/>
  <c r="I10" i="22"/>
  <c r="R43" i="26" s="1"/>
  <c r="H32" i="26"/>
  <c r="I8" i="22"/>
  <c r="H43" i="26" s="1"/>
  <c r="H7" i="26"/>
  <c r="I3" i="22"/>
  <c r="H18" i="26" s="1"/>
  <c r="S3" i="22"/>
  <c r="H9" i="26" s="1"/>
  <c r="S32" i="26"/>
  <c r="M10" i="22"/>
  <c r="J10" i="22"/>
  <c r="S43" i="26" s="1"/>
  <c r="I32" i="26"/>
  <c r="M8" i="22"/>
  <c r="J8" i="22"/>
  <c r="I43" i="26" s="1"/>
  <c r="X7" i="26"/>
  <c r="M6" i="22"/>
  <c r="J6" i="22"/>
  <c r="X18" i="26" s="1"/>
  <c r="N7" i="26"/>
  <c r="M4" i="22"/>
  <c r="J4" i="22"/>
  <c r="N18" i="26" s="1"/>
  <c r="W7" i="26"/>
  <c r="I6" i="22"/>
  <c r="W18" i="26" s="1"/>
  <c r="S6" i="22"/>
  <c r="W9" i="26" s="1"/>
  <c r="L2" i="22"/>
  <c r="Q2" i="22" s="1"/>
  <c r="C22" i="26" s="1"/>
  <c r="I2" i="22"/>
  <c r="C18" i="26" s="1"/>
  <c r="S2" i="22"/>
  <c r="L7" i="22"/>
  <c r="Q7" i="22" s="1"/>
  <c r="C47" i="26" s="1"/>
  <c r="L8" i="22"/>
  <c r="Q8" i="22" s="1"/>
  <c r="H47" i="26" s="1"/>
  <c r="O3" i="22"/>
  <c r="H20" i="26" s="1"/>
  <c r="P4" i="22"/>
  <c r="P6" i="22"/>
  <c r="O2" i="22"/>
  <c r="C20" i="26" s="1"/>
  <c r="W32" i="26"/>
  <c r="I11" i="22"/>
  <c r="W43" i="26" s="1"/>
  <c r="C32" i="26"/>
  <c r="I7" i="22"/>
  <c r="C43" i="26" s="1"/>
  <c r="S7" i="22"/>
  <c r="C34" i="26" s="1"/>
  <c r="X32" i="26"/>
  <c r="M11" i="22"/>
  <c r="J11" i="22"/>
  <c r="X43" i="26" s="1"/>
  <c r="N32" i="26"/>
  <c r="M9" i="22"/>
  <c r="J9" i="22"/>
  <c r="N43" i="26" s="1"/>
  <c r="D32" i="26"/>
  <c r="M7" i="22"/>
  <c r="J7" i="22"/>
  <c r="D43" i="26" s="1"/>
  <c r="I7" i="26"/>
  <c r="M3" i="22"/>
  <c r="J3" i="22"/>
  <c r="I18" i="26" s="1"/>
  <c r="M2" i="22"/>
  <c r="R2" i="22" s="1"/>
  <c r="J2" i="22"/>
  <c r="S7" i="26"/>
  <c r="M5" i="22"/>
  <c r="J5" i="22"/>
  <c r="S18" i="26" s="1"/>
  <c r="O8" i="22"/>
  <c r="H45" i="26" s="1"/>
  <c r="L9" i="22"/>
  <c r="Q9" i="22" s="1"/>
  <c r="M47" i="26" s="1"/>
  <c r="P3" i="22"/>
  <c r="P5" i="22"/>
  <c r="P7" i="22"/>
  <c r="O6" i="22"/>
  <c r="W20" i="26" s="1"/>
  <c r="P2" i="22"/>
  <c r="V13" i="22"/>
  <c r="S11" i="22"/>
  <c r="W34" i="26" s="1"/>
  <c r="P11" i="22"/>
  <c r="L11" i="22"/>
  <c r="Q11" i="22" s="1"/>
  <c r="W47" i="26" s="1"/>
  <c r="S10" i="22"/>
  <c r="R34" i="26" s="1"/>
  <c r="O10" i="22"/>
  <c r="R45" i="26" s="1"/>
  <c r="L10" i="22"/>
  <c r="Q10" i="22" s="1"/>
  <c r="R47" i="26" s="1"/>
  <c r="P10" i="22"/>
  <c r="S9" i="22"/>
  <c r="M34" i="26" s="1"/>
  <c r="W9" i="22"/>
  <c r="N49" i="26" s="1"/>
  <c r="O9" i="22"/>
  <c r="M45" i="26" s="1"/>
  <c r="S8" i="22"/>
  <c r="H34" i="26" s="1"/>
  <c r="P8" i="22"/>
  <c r="V3" i="22"/>
  <c r="H24" i="26" s="1"/>
  <c r="V6" i="22"/>
  <c r="W24" i="26" s="1"/>
  <c r="L3" i="22"/>
  <c r="Q3" i="22" s="1"/>
  <c r="H22" i="26" s="1"/>
  <c r="L6" i="22"/>
  <c r="Q6" i="22" s="1"/>
  <c r="W22" i="26" s="1"/>
  <c r="V7" i="22"/>
  <c r="C49" i="26" s="1"/>
  <c r="V2" i="22"/>
  <c r="C24" i="26" s="1"/>
  <c r="R6" i="22"/>
  <c r="X22" i="26" s="1"/>
  <c r="R4" i="22"/>
  <c r="N22" i="26" s="1"/>
  <c r="C7" i="26"/>
  <c r="R7" i="22"/>
  <c r="D47" i="26" s="1"/>
  <c r="R3" i="22"/>
  <c r="I22" i="26" s="1"/>
  <c r="D7" i="26"/>
  <c r="R5" i="22"/>
  <c r="S22" i="26" s="1"/>
  <c r="E5" i="22"/>
  <c r="E4" i="22"/>
  <c r="R7" i="26" l="1"/>
  <c r="I5" i="22"/>
  <c r="R18" i="26" s="1"/>
  <c r="S5" i="22"/>
  <c r="R9" i="26" s="1"/>
  <c r="O5" i="22"/>
  <c r="R20" i="26" s="1"/>
  <c r="S45" i="26"/>
  <c r="T10" i="22"/>
  <c r="S34" i="26" s="1"/>
  <c r="T2" i="22"/>
  <c r="D20" i="26"/>
  <c r="D45" i="26"/>
  <c r="T7" i="22"/>
  <c r="I20" i="26"/>
  <c r="T3" i="22"/>
  <c r="D18" i="26"/>
  <c r="X20" i="26"/>
  <c r="T6" i="22"/>
  <c r="E18" i="26"/>
  <c r="J18" i="26"/>
  <c r="T43" i="26"/>
  <c r="M7" i="26"/>
  <c r="I4" i="22"/>
  <c r="M18" i="26" s="1"/>
  <c r="S4" i="22"/>
  <c r="M9" i="26" s="1"/>
  <c r="O4" i="22"/>
  <c r="M20" i="26" s="1"/>
  <c r="I45" i="26"/>
  <c r="J43" i="26" s="1"/>
  <c r="T8" i="22"/>
  <c r="I34" i="26" s="1"/>
  <c r="X45" i="26"/>
  <c r="Y43" i="26" s="1"/>
  <c r="T11" i="22"/>
  <c r="X34" i="26" s="1"/>
  <c r="Y32" i="26" s="1"/>
  <c r="S20" i="26"/>
  <c r="T5" i="22"/>
  <c r="E43" i="26"/>
  <c r="N20" i="26"/>
  <c r="T4" i="22"/>
  <c r="Y18" i="26"/>
  <c r="J32" i="26"/>
  <c r="T32" i="26"/>
  <c r="O32" i="26"/>
  <c r="D22" i="26"/>
  <c r="W11" i="22"/>
  <c r="X49" i="26" s="1"/>
  <c r="R11" i="22"/>
  <c r="X47" i="26" s="1"/>
  <c r="V11" i="22"/>
  <c r="W49" i="26" s="1"/>
  <c r="Y49" i="26" s="1"/>
  <c r="R10" i="22"/>
  <c r="S47" i="26" s="1"/>
  <c r="W10" i="22"/>
  <c r="S49" i="26" s="1"/>
  <c r="V10" i="22"/>
  <c r="R49" i="26" s="1"/>
  <c r="R9" i="22"/>
  <c r="N47" i="26" s="1"/>
  <c r="O43" i="26" s="1"/>
  <c r="V9" i="22"/>
  <c r="M49" i="26" s="1"/>
  <c r="O49" i="26" s="1"/>
  <c r="W8" i="22"/>
  <c r="I49" i="26" s="1"/>
  <c r="V8" i="22"/>
  <c r="H49" i="26" s="1"/>
  <c r="R8" i="22"/>
  <c r="I47" i="26" s="1"/>
  <c r="L4" i="22"/>
  <c r="Q4" i="22" s="1"/>
  <c r="M22" i="26" s="1"/>
  <c r="V5" i="22"/>
  <c r="R24" i="26" s="1"/>
  <c r="L5" i="22"/>
  <c r="Q5" i="22" s="1"/>
  <c r="R22" i="26" s="1"/>
  <c r="D9" i="26"/>
  <c r="T24" i="26" l="1"/>
  <c r="V4" i="22"/>
  <c r="M24" i="26" s="1"/>
  <c r="J49" i="26"/>
  <c r="T49" i="26"/>
  <c r="N9" i="26"/>
  <c r="O7" i="26" s="1"/>
  <c r="W4" i="22"/>
  <c r="N24" i="26" s="1"/>
  <c r="S9" i="26"/>
  <c r="W5" i="22"/>
  <c r="S24" i="26" s="1"/>
  <c r="O18" i="26"/>
  <c r="X9" i="26"/>
  <c r="Y7" i="26" s="1"/>
  <c r="W6" i="22"/>
  <c r="X24" i="26" s="1"/>
  <c r="Y24" i="26" s="1"/>
  <c r="I9" i="26"/>
  <c r="J7" i="26" s="1"/>
  <c r="W3" i="22"/>
  <c r="I24" i="26" s="1"/>
  <c r="J24" i="26" s="1"/>
  <c r="D34" i="26"/>
  <c r="E32" i="26" s="1"/>
  <c r="W7" i="22"/>
  <c r="D49" i="26" s="1"/>
  <c r="E49" i="26" s="1"/>
  <c r="T7" i="26"/>
  <c r="W2" i="22"/>
  <c r="D24" i="26" s="1"/>
  <c r="E24" i="26" s="1"/>
  <c r="T18" i="26"/>
  <c r="C9" i="26"/>
  <c r="O24" i="26" l="1"/>
</calcChain>
</file>

<file path=xl/sharedStrings.xml><?xml version="1.0" encoding="utf-8"?>
<sst xmlns="http://schemas.openxmlformats.org/spreadsheetml/2006/main" count="587" uniqueCount="74">
  <si>
    <t>Transporteur</t>
  </si>
  <si>
    <t>Chronoroute</t>
  </si>
  <si>
    <t>Temps de déchargement</t>
  </si>
  <si>
    <t>Heure début rangement</t>
  </si>
  <si>
    <t>Décalage entre début déchargement et rangement</t>
  </si>
  <si>
    <t>Temps de rangement</t>
  </si>
  <si>
    <t>Heure départ camion</t>
  </si>
  <si>
    <t>Heure saisie BL</t>
  </si>
  <si>
    <t>Heure arrivée mini</t>
  </si>
  <si>
    <t>Heure arrivée maxi</t>
  </si>
  <si>
    <t>Heure fin saisie BL</t>
  </si>
  <si>
    <t>Heure arrivée camion</t>
  </si>
  <si>
    <t>Tolérance arrivée</t>
  </si>
  <si>
    <t>Heure max saisie BL (1h après départ camion)</t>
  </si>
  <si>
    <t>N°</t>
  </si>
  <si>
    <t>Heure arrivée</t>
  </si>
  <si>
    <t>Ecart en minutes entre début déchargement et rangement</t>
  </si>
  <si>
    <t>Intitulé</t>
  </si>
  <si>
    <t>Durée</t>
  </si>
  <si>
    <t>Heure départ</t>
  </si>
  <si>
    <t>Heure départ maxi</t>
  </si>
  <si>
    <t>Tolérance</t>
  </si>
  <si>
    <t>Heure départ mini</t>
  </si>
  <si>
    <t>Durée saisie BL</t>
  </si>
  <si>
    <t>Nb palette</t>
  </si>
  <si>
    <t>Heure fin déchargement</t>
  </si>
  <si>
    <t>Heure fin rangement</t>
  </si>
  <si>
    <t>Management visuel</t>
  </si>
  <si>
    <t>Nom</t>
  </si>
  <si>
    <t>Image1</t>
  </si>
  <si>
    <t>Image</t>
  </si>
  <si>
    <t>Numéro</t>
  </si>
  <si>
    <t>Taux remplissage</t>
  </si>
  <si>
    <t>Commentaires</t>
  </si>
  <si>
    <t>ML DISPO</t>
  </si>
  <si>
    <t>ML dispo</t>
  </si>
  <si>
    <t>Nb palettes</t>
  </si>
  <si>
    <t>Priorité</t>
  </si>
  <si>
    <t>Emplacement</t>
  </si>
  <si>
    <t>Logo Correspondant</t>
  </si>
  <si>
    <t>pics!$C$2</t>
  </si>
  <si>
    <t>Très Important</t>
  </si>
  <si>
    <t>pics!$C$3</t>
  </si>
  <si>
    <t xml:space="preserve"> </t>
  </si>
  <si>
    <t>A partir de combien de ML dispo on considere que c'est nok</t>
  </si>
  <si>
    <t>A partir de quel taux de remplissage on considere que c'est ok</t>
  </si>
  <si>
    <t>Heure mini</t>
  </si>
  <si>
    <t>Heure maxi</t>
  </si>
  <si>
    <t>Réel</t>
  </si>
  <si>
    <t>Critère</t>
  </si>
  <si>
    <t>Heure mini début déchargement</t>
  </si>
  <si>
    <t>Heure maxi fin de rangement</t>
  </si>
  <si>
    <t>Heure maxi debut rangement</t>
  </si>
  <si>
    <t>Heure mini fin rangement</t>
  </si>
  <si>
    <t>Heure maxi debut dechargement</t>
  </si>
  <si>
    <t>Heure mini debut rangement</t>
  </si>
  <si>
    <t>Heure mini fin déchargement</t>
  </si>
  <si>
    <t>Heure maxi fin dechargement</t>
  </si>
  <si>
    <t>:</t>
  </si>
  <si>
    <t>Heure mini fin saisie BL</t>
  </si>
  <si>
    <t>Heure maxi fin saisie BL</t>
  </si>
  <si>
    <t xml:space="preserve">Date -&gt; </t>
  </si>
  <si>
    <t>MOY</t>
  </si>
  <si>
    <t>DUREE</t>
  </si>
  <si>
    <t>Taux de remplissage</t>
  </si>
  <si>
    <t>Heure Début rangement</t>
  </si>
  <si>
    <t>Heure début zone verte</t>
  </si>
  <si>
    <t>Heure de fin zone verte</t>
  </si>
  <si>
    <t>DATE</t>
  </si>
  <si>
    <t>HEURE</t>
  </si>
  <si>
    <t>PROCHAIN CAMION</t>
  </si>
  <si>
    <t>Heures</t>
  </si>
  <si>
    <t>Minutes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</si>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</sst>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entury Gothic"/>
      <family val="2"/>
    </font>
    <font>
      <sz val="10"/>
      <name val="Verdana"/>
      <family val="2"/>
    </font>
    <font>
      <sz val="14"/>
      <color theme="1"/>
      <name val="Century Gothic"/>
      <family val="2"/>
    </font>
    <font>
      <sz val="14"/>
      <color rgb="FFFF0000"/>
      <name val="Century Gothic"/>
      <family val="2"/>
    </font>
    <font>
      <sz val="9"/>
      <color theme="1"/>
      <name val="Century Gothic"/>
      <family val="2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8"/>
      <color theme="1"/>
      <name val="Century Gothic"/>
      <family val="2"/>
    </font>
    <font>
      <sz val="20"/>
      <color theme="1"/>
      <name val="Century Gothic"/>
      <family val="2"/>
    </font>
    <font>
      <sz val="24"/>
      <color theme="1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</borders>
  <cellStyleXfs count="5">
    <xf numFmtId="0" fontId="0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  <xf numFmtId="0" fontId="4" fillId="0" borderId="0"/>
  </cellStyleXfs>
  <cellXfs count="103">
    <xf numFmtId="0" fontId="0" fillId="0" borderId="0" xfId="0"/>
    <xf numFmtId="0" fontId="3" fillId="0" borderId="0" xfId="0" applyFont="1"/>
    <xf numFmtId="0" fontId="3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20" fontId="3" fillId="4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20" fontId="3" fillId="0" borderId="0" xfId="0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left" vertical="center"/>
    </xf>
    <xf numFmtId="20" fontId="3" fillId="0" borderId="0" xfId="0" applyNumberFormat="1" applyFont="1" applyAlignment="1">
      <alignment horizontal="left" vertical="center"/>
    </xf>
    <xf numFmtId="0" fontId="3" fillId="5" borderId="9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20" fontId="5" fillId="0" borderId="19" xfId="0" applyNumberFormat="1" applyFont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10" fontId="3" fillId="0" borderId="1" xfId="0" applyNumberFormat="1" applyFont="1" applyBorder="1" applyAlignment="1">
      <alignment horizontal="center" vertical="center"/>
    </xf>
    <xf numFmtId="20" fontId="5" fillId="0" borderId="18" xfId="0" applyNumberFormat="1" applyFont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 wrapText="1"/>
    </xf>
    <xf numFmtId="20" fontId="5" fillId="0" borderId="23" xfId="0" applyNumberFormat="1" applyFont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5" fillId="7" borderId="23" xfId="0" applyFont="1" applyFill="1" applyBorder="1" applyAlignment="1">
      <alignment horizontal="center" vertical="center"/>
    </xf>
    <xf numFmtId="0" fontId="5" fillId="7" borderId="24" xfId="3" applyNumberFormat="1" applyFont="1" applyFill="1" applyBorder="1" applyAlignment="1">
      <alignment horizontal="center" vertical="center"/>
    </xf>
    <xf numFmtId="0" fontId="5" fillId="0" borderId="26" xfId="3" applyNumberFormat="1" applyFont="1" applyBorder="1" applyAlignment="1">
      <alignment horizontal="center" vertical="center"/>
    </xf>
    <xf numFmtId="9" fontId="5" fillId="7" borderId="25" xfId="0" applyNumberFormat="1" applyFont="1" applyFill="1" applyBorder="1" applyAlignment="1">
      <alignment horizontal="center" vertical="center"/>
    </xf>
    <xf numFmtId="9" fontId="5" fillId="0" borderId="21" xfId="0" applyNumberFormat="1" applyFont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0" fillId="0" borderId="0" xfId="0" applyNumberFormat="1"/>
    <xf numFmtId="0" fontId="9" fillId="0" borderId="3" xfId="0" applyFont="1" applyBorder="1" applyAlignment="1">
      <alignment horizontal="left" vertical="center"/>
    </xf>
    <xf numFmtId="0" fontId="11" fillId="0" borderId="29" xfId="0" applyNumberFormat="1" applyFont="1" applyBorder="1" applyAlignment="1">
      <alignment horizontal="center" vertical="center"/>
    </xf>
    <xf numFmtId="0" fontId="9" fillId="0" borderId="29" xfId="0" applyFont="1" applyBorder="1" applyAlignment="1">
      <alignment horizontal="center"/>
    </xf>
    <xf numFmtId="0" fontId="9" fillId="0" borderId="4" xfId="0" applyFont="1" applyBorder="1" applyAlignment="1">
      <alignment horizontal="left" vertical="center"/>
    </xf>
    <xf numFmtId="0" fontId="11" fillId="0" borderId="30" xfId="0" applyNumberFormat="1" applyFont="1" applyBorder="1" applyAlignment="1">
      <alignment horizontal="center" vertical="center"/>
    </xf>
    <xf numFmtId="0" fontId="9" fillId="0" borderId="31" xfId="0" applyFont="1" applyBorder="1" applyAlignment="1">
      <alignment horizontal="center"/>
    </xf>
    <xf numFmtId="9" fontId="11" fillId="0" borderId="30" xfId="3" applyFont="1" applyBorder="1" applyAlignment="1">
      <alignment horizontal="center" vertical="center"/>
    </xf>
    <xf numFmtId="164" fontId="11" fillId="0" borderId="31" xfId="0" applyNumberFormat="1" applyFont="1" applyBorder="1" applyAlignment="1">
      <alignment horizontal="center" vertical="center"/>
    </xf>
    <xf numFmtId="164" fontId="12" fillId="0" borderId="31" xfId="0" applyNumberFormat="1" applyFont="1" applyBorder="1" applyAlignment="1">
      <alignment horizontal="center" vertical="center"/>
    </xf>
    <xf numFmtId="164" fontId="9" fillId="0" borderId="31" xfId="0" applyNumberFormat="1" applyFont="1" applyBorder="1" applyAlignment="1">
      <alignment horizontal="center"/>
    </xf>
    <xf numFmtId="164" fontId="11" fillId="0" borderId="32" xfId="0" applyNumberFormat="1" applyFont="1" applyBorder="1" applyAlignment="1">
      <alignment horizontal="center" vertical="center"/>
    </xf>
    <xf numFmtId="164" fontId="12" fillId="0" borderId="32" xfId="0" applyNumberFormat="1" applyFont="1" applyBorder="1" applyAlignment="1">
      <alignment horizontal="center" vertical="center"/>
    </xf>
    <xf numFmtId="0" fontId="9" fillId="0" borderId="31" xfId="0" applyFont="1" applyBorder="1" applyAlignment="1">
      <alignment horizontal="left" vertical="center"/>
    </xf>
    <xf numFmtId="164" fontId="0" fillId="0" borderId="31" xfId="0" applyNumberFormat="1" applyBorder="1" applyAlignment="1">
      <alignment horizontal="center" vertical="center"/>
    </xf>
    <xf numFmtId="164" fontId="0" fillId="0" borderId="31" xfId="0" applyNumberFormat="1" applyBorder="1"/>
    <xf numFmtId="0" fontId="9" fillId="0" borderId="5" xfId="0" applyFont="1" applyBorder="1" applyAlignment="1">
      <alignment horizontal="left" vertical="center"/>
    </xf>
    <xf numFmtId="164" fontId="11" fillId="0" borderId="5" xfId="0" applyNumberFormat="1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5" xfId="0" applyNumberFormat="1" applyBorder="1"/>
    <xf numFmtId="0" fontId="9" fillId="0" borderId="5" xfId="0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20" fontId="0" fillId="0" borderId="0" xfId="0" applyNumberFormat="1"/>
    <xf numFmtId="0" fontId="9" fillId="0" borderId="29" xfId="0" applyFont="1" applyBorder="1"/>
    <xf numFmtId="0" fontId="9" fillId="0" borderId="31" xfId="0" applyFont="1" applyBorder="1"/>
    <xf numFmtId="164" fontId="9" fillId="0" borderId="3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4" fontId="14" fillId="7" borderId="27" xfId="0" applyNumberFormat="1" applyFont="1" applyFill="1" applyBorder="1" applyAlignment="1">
      <alignment horizontal="center" vertical="center"/>
    </xf>
    <xf numFmtId="14" fontId="14" fillId="7" borderId="13" xfId="0" applyNumberFormat="1" applyFont="1" applyFill="1" applyBorder="1" applyAlignment="1">
      <alignment horizontal="center" vertical="center"/>
    </xf>
    <xf numFmtId="165" fontId="14" fillId="7" borderId="27" xfId="0" applyNumberFormat="1" applyFont="1" applyFill="1" applyBorder="1" applyAlignment="1">
      <alignment horizontal="center" vertical="center"/>
    </xf>
    <xf numFmtId="165" fontId="14" fillId="7" borderId="13" xfId="0" applyNumberFormat="1" applyFont="1" applyFill="1" applyBorder="1" applyAlignment="1">
      <alignment horizontal="center" vertical="center"/>
    </xf>
    <xf numFmtId="0" fontId="13" fillId="4" borderId="27" xfId="0" applyFont="1" applyFill="1" applyBorder="1" applyAlignment="1">
      <alignment horizontal="center" vertical="center"/>
    </xf>
    <xf numFmtId="0" fontId="13" fillId="4" borderId="13" xfId="0" applyFont="1" applyFill="1" applyBorder="1" applyAlignment="1">
      <alignment horizontal="center" vertical="center"/>
    </xf>
    <xf numFmtId="20" fontId="5" fillId="7" borderId="22" xfId="0" applyNumberFormat="1" applyFont="1" applyFill="1" applyBorder="1" applyAlignment="1">
      <alignment horizontal="center" vertical="center"/>
    </xf>
    <xf numFmtId="20" fontId="5" fillId="7" borderId="14" xfId="0" applyNumberFormat="1" applyFont="1" applyFill="1" applyBorder="1" applyAlignment="1">
      <alignment horizontal="center" vertical="center"/>
    </xf>
    <xf numFmtId="20" fontId="5" fillId="7" borderId="20" xfId="0" applyNumberFormat="1" applyFont="1" applyFill="1" applyBorder="1" applyAlignment="1">
      <alignment horizontal="center" vertical="center"/>
    </xf>
    <xf numFmtId="20" fontId="5" fillId="7" borderId="16" xfId="0" applyNumberFormat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6" fillId="0" borderId="22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0" fontId="6" fillId="0" borderId="17" xfId="0" applyFont="1" applyFill="1" applyBorder="1" applyAlignment="1">
      <alignment horizontal="center"/>
    </xf>
    <xf numFmtId="0" fontId="6" fillId="0" borderId="14" xfId="0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164" fontId="9" fillId="0" borderId="31" xfId="0" applyNumberFormat="1" applyFont="1" applyBorder="1" applyAlignment="1">
      <alignment horizontal="center" vertical="center"/>
    </xf>
    <xf numFmtId="0" fontId="8" fillId="9" borderId="27" xfId="0" applyFont="1" applyFill="1" applyBorder="1" applyAlignment="1">
      <alignment horizontal="center" vertical="center"/>
    </xf>
    <xf numFmtId="0" fontId="8" fillId="9" borderId="28" xfId="0" applyFont="1" applyFill="1" applyBorder="1" applyAlignment="1">
      <alignment horizontal="center" vertical="center"/>
    </xf>
    <xf numFmtId="0" fontId="8" fillId="9" borderId="13" xfId="0" applyFont="1" applyFill="1" applyBorder="1" applyAlignment="1">
      <alignment horizontal="center" vertical="center"/>
    </xf>
    <xf numFmtId="165" fontId="3" fillId="0" borderId="0" xfId="0" applyNumberFormat="1" applyFont="1"/>
    <xf numFmtId="0" fontId="14" fillId="7" borderId="27" xfId="0" applyFont="1" applyFill="1" applyBorder="1" applyAlignment="1">
      <alignment horizontal="center" vertical="center"/>
    </xf>
    <xf numFmtId="0" fontId="14" fillId="7" borderId="13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/>
    </xf>
    <xf numFmtId="0" fontId="6" fillId="0" borderId="22" xfId="0" quotePrefix="1" applyFont="1" applyFill="1" applyBorder="1" applyAlignment="1">
      <alignment horizontal="center" vertical="center"/>
    </xf>
  </cellXfs>
  <cellStyles count="5">
    <cellStyle name="Normal" xfId="0" builtinId="0"/>
    <cellStyle name="Normal 2" xfId="1"/>
    <cellStyle name="Normal 2 2" xfId="2"/>
    <cellStyle name="Normal 3" xfId="4"/>
    <cellStyle name="Pourcentage" xfId="3" builtinId="5"/>
  </cellStyles>
  <dxfs count="84"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247650</xdr:colOff>
      <xdr:row>23</xdr:row>
      <xdr:rowOff>76200</xdr:rowOff>
    </xdr:from>
    <xdr:to>
      <xdr:col>13</xdr:col>
      <xdr:colOff>819150</xdr:colOff>
      <xdr:row>23</xdr:row>
      <xdr:rowOff>504825</xdr:rowOff>
    </xdr:to>
    <xdr:sp macro="" textlink="">
      <xdr:nvSpPr>
        <xdr:cNvPr id="2" name="Émoticône 1"/>
        <xdr:cNvSpPr/>
      </xdr:nvSpPr>
      <xdr:spPr>
        <a:xfrm>
          <a:off x="9648825" y="5086350"/>
          <a:ext cx="571500" cy="428625"/>
        </a:xfrm>
        <a:prstGeom prst="smileyFace">
          <a:avLst>
            <a:gd name="adj" fmla="val -4653"/>
          </a:avLst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115979</xdr:colOff>
          <xdr:row>18</xdr:row>
          <xdr:rowOff>224117</xdr:rowOff>
        </xdr:from>
        <xdr:to>
          <xdr:col>4</xdr:col>
          <xdr:colOff>1266265</xdr:colOff>
          <xdr:row>21</xdr:row>
          <xdr:rowOff>246527</xdr:rowOff>
        </xdr:to>
        <xdr:pic>
          <xdr:nvPicPr>
            <xdr:cNvPr id="4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29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3959597" y="5636558"/>
              <a:ext cx="1150286" cy="1333498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152959</xdr:colOff>
          <xdr:row>31</xdr:row>
          <xdr:rowOff>180976</xdr:rowOff>
        </xdr:from>
        <xdr:to>
          <xdr:col>4</xdr:col>
          <xdr:colOff>1255058</xdr:colOff>
          <xdr:row>34</xdr:row>
          <xdr:rowOff>67237</xdr:rowOff>
        </xdr:to>
        <xdr:pic>
          <xdr:nvPicPr>
            <xdr:cNvPr id="32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30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3996577" y="1469652"/>
              <a:ext cx="1102099" cy="928409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4</xdr:col>
      <xdr:colOff>108134</xdr:colOff>
      <xdr:row>37</xdr:row>
      <xdr:rowOff>112059</xdr:rowOff>
    </xdr:from>
    <xdr:to>
      <xdr:col>4</xdr:col>
      <xdr:colOff>1210234</xdr:colOff>
      <xdr:row>39</xdr:row>
      <xdr:rowOff>196663</xdr:rowOff>
    </xdr:to>
    <xdr:sp macro="" textlink="">
      <xdr:nvSpPr>
        <xdr:cNvPr id="33" name="Émoticône 32"/>
        <xdr:cNvSpPr/>
      </xdr:nvSpPr>
      <xdr:spPr>
        <a:xfrm>
          <a:off x="3951752" y="3350559"/>
          <a:ext cx="1102100" cy="779369"/>
        </a:xfrm>
        <a:prstGeom prst="smileyFace">
          <a:avLst>
            <a:gd name="adj" fmla="val -4653"/>
          </a:avLst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152959</xdr:colOff>
          <xdr:row>6</xdr:row>
          <xdr:rowOff>180976</xdr:rowOff>
        </xdr:from>
        <xdr:to>
          <xdr:col>9</xdr:col>
          <xdr:colOff>1255058</xdr:colOff>
          <xdr:row>9</xdr:row>
          <xdr:rowOff>67237</xdr:rowOff>
        </xdr:to>
        <xdr:pic>
          <xdr:nvPicPr>
            <xdr:cNvPr id="35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31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3996577" y="1469652"/>
              <a:ext cx="1102099" cy="928409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9</xdr:col>
      <xdr:colOff>108134</xdr:colOff>
      <xdr:row>12</xdr:row>
      <xdr:rowOff>112059</xdr:rowOff>
    </xdr:from>
    <xdr:to>
      <xdr:col>9</xdr:col>
      <xdr:colOff>1210234</xdr:colOff>
      <xdr:row>14</xdr:row>
      <xdr:rowOff>196663</xdr:rowOff>
    </xdr:to>
    <xdr:sp macro="" textlink="">
      <xdr:nvSpPr>
        <xdr:cNvPr id="36" name="Émoticône 35"/>
        <xdr:cNvSpPr/>
      </xdr:nvSpPr>
      <xdr:spPr>
        <a:xfrm>
          <a:off x="3951752" y="3350559"/>
          <a:ext cx="1102100" cy="779369"/>
        </a:xfrm>
        <a:prstGeom prst="smileyFace">
          <a:avLst>
            <a:gd name="adj" fmla="val -4653"/>
          </a:avLst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115979</xdr:colOff>
          <xdr:row>18</xdr:row>
          <xdr:rowOff>224117</xdr:rowOff>
        </xdr:from>
        <xdr:to>
          <xdr:col>9</xdr:col>
          <xdr:colOff>1266265</xdr:colOff>
          <xdr:row>21</xdr:row>
          <xdr:rowOff>246527</xdr:rowOff>
        </xdr:to>
        <xdr:pic>
          <xdr:nvPicPr>
            <xdr:cNvPr id="37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32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3959597" y="5636558"/>
              <a:ext cx="1150286" cy="1333498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152959</xdr:colOff>
          <xdr:row>31</xdr:row>
          <xdr:rowOff>180976</xdr:rowOff>
        </xdr:from>
        <xdr:to>
          <xdr:col>9</xdr:col>
          <xdr:colOff>1255058</xdr:colOff>
          <xdr:row>34</xdr:row>
          <xdr:rowOff>67237</xdr:rowOff>
        </xdr:to>
        <xdr:pic>
          <xdr:nvPicPr>
            <xdr:cNvPr id="38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33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3996577" y="10131800"/>
              <a:ext cx="1102099" cy="1331819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9</xdr:col>
      <xdr:colOff>108134</xdr:colOff>
      <xdr:row>37</xdr:row>
      <xdr:rowOff>112059</xdr:rowOff>
    </xdr:from>
    <xdr:to>
      <xdr:col>9</xdr:col>
      <xdr:colOff>1210234</xdr:colOff>
      <xdr:row>39</xdr:row>
      <xdr:rowOff>196663</xdr:rowOff>
    </xdr:to>
    <xdr:sp macro="" textlink="">
      <xdr:nvSpPr>
        <xdr:cNvPr id="39" name="Émoticône 38"/>
        <xdr:cNvSpPr/>
      </xdr:nvSpPr>
      <xdr:spPr>
        <a:xfrm>
          <a:off x="3951752" y="12954000"/>
          <a:ext cx="1102100" cy="1048310"/>
        </a:xfrm>
        <a:prstGeom prst="smileyFace">
          <a:avLst>
            <a:gd name="adj" fmla="val -4653"/>
          </a:avLst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152959</xdr:colOff>
          <xdr:row>6</xdr:row>
          <xdr:rowOff>180976</xdr:rowOff>
        </xdr:from>
        <xdr:to>
          <xdr:col>14</xdr:col>
          <xdr:colOff>1255058</xdr:colOff>
          <xdr:row>9</xdr:row>
          <xdr:rowOff>67237</xdr:rowOff>
        </xdr:to>
        <xdr:pic>
          <xdr:nvPicPr>
            <xdr:cNvPr id="41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34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9218518" y="1469652"/>
              <a:ext cx="1102099" cy="928409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14</xdr:col>
      <xdr:colOff>108134</xdr:colOff>
      <xdr:row>12</xdr:row>
      <xdr:rowOff>112059</xdr:rowOff>
    </xdr:from>
    <xdr:to>
      <xdr:col>14</xdr:col>
      <xdr:colOff>1210234</xdr:colOff>
      <xdr:row>14</xdr:row>
      <xdr:rowOff>196663</xdr:rowOff>
    </xdr:to>
    <xdr:sp macro="" textlink="">
      <xdr:nvSpPr>
        <xdr:cNvPr id="42" name="Émoticône 41"/>
        <xdr:cNvSpPr/>
      </xdr:nvSpPr>
      <xdr:spPr>
        <a:xfrm>
          <a:off x="9173693" y="3350559"/>
          <a:ext cx="1102100" cy="779369"/>
        </a:xfrm>
        <a:prstGeom prst="smileyFace">
          <a:avLst>
            <a:gd name="adj" fmla="val -4653"/>
          </a:avLst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152959</xdr:colOff>
          <xdr:row>31</xdr:row>
          <xdr:rowOff>180976</xdr:rowOff>
        </xdr:from>
        <xdr:to>
          <xdr:col>14</xdr:col>
          <xdr:colOff>1255058</xdr:colOff>
          <xdr:row>34</xdr:row>
          <xdr:rowOff>67237</xdr:rowOff>
        </xdr:to>
        <xdr:pic>
          <xdr:nvPicPr>
            <xdr:cNvPr id="44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35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9218518" y="10131800"/>
              <a:ext cx="1102099" cy="1331819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14</xdr:col>
      <xdr:colOff>108134</xdr:colOff>
      <xdr:row>37</xdr:row>
      <xdr:rowOff>112059</xdr:rowOff>
    </xdr:from>
    <xdr:to>
      <xdr:col>14</xdr:col>
      <xdr:colOff>1210234</xdr:colOff>
      <xdr:row>39</xdr:row>
      <xdr:rowOff>196663</xdr:rowOff>
    </xdr:to>
    <xdr:sp macro="" textlink="">
      <xdr:nvSpPr>
        <xdr:cNvPr id="45" name="Émoticône 44"/>
        <xdr:cNvSpPr/>
      </xdr:nvSpPr>
      <xdr:spPr>
        <a:xfrm>
          <a:off x="9173693" y="12954000"/>
          <a:ext cx="1102100" cy="1048310"/>
        </a:xfrm>
        <a:prstGeom prst="smileyFace">
          <a:avLst>
            <a:gd name="adj" fmla="val -4653"/>
          </a:avLst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152959</xdr:colOff>
          <xdr:row>6</xdr:row>
          <xdr:rowOff>180976</xdr:rowOff>
        </xdr:from>
        <xdr:to>
          <xdr:col>19</xdr:col>
          <xdr:colOff>1255058</xdr:colOff>
          <xdr:row>9</xdr:row>
          <xdr:rowOff>67237</xdr:rowOff>
        </xdr:to>
        <xdr:pic>
          <xdr:nvPicPr>
            <xdr:cNvPr id="47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36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4474077" y="1469652"/>
              <a:ext cx="1102099" cy="928409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19</xdr:col>
      <xdr:colOff>108134</xdr:colOff>
      <xdr:row>12</xdr:row>
      <xdr:rowOff>112059</xdr:rowOff>
    </xdr:from>
    <xdr:to>
      <xdr:col>19</xdr:col>
      <xdr:colOff>1210234</xdr:colOff>
      <xdr:row>14</xdr:row>
      <xdr:rowOff>196663</xdr:rowOff>
    </xdr:to>
    <xdr:sp macro="" textlink="">
      <xdr:nvSpPr>
        <xdr:cNvPr id="48" name="Émoticône 47"/>
        <xdr:cNvSpPr/>
      </xdr:nvSpPr>
      <xdr:spPr>
        <a:xfrm>
          <a:off x="14429252" y="3350559"/>
          <a:ext cx="1102100" cy="779369"/>
        </a:xfrm>
        <a:prstGeom prst="smileyFace">
          <a:avLst>
            <a:gd name="adj" fmla="val -4653"/>
          </a:avLst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152959</xdr:colOff>
          <xdr:row>31</xdr:row>
          <xdr:rowOff>180976</xdr:rowOff>
        </xdr:from>
        <xdr:to>
          <xdr:col>19</xdr:col>
          <xdr:colOff>1255058</xdr:colOff>
          <xdr:row>34</xdr:row>
          <xdr:rowOff>67237</xdr:rowOff>
        </xdr:to>
        <xdr:pic>
          <xdr:nvPicPr>
            <xdr:cNvPr id="50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37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4474077" y="10131800"/>
              <a:ext cx="1102099" cy="1331819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19</xdr:col>
      <xdr:colOff>108134</xdr:colOff>
      <xdr:row>37</xdr:row>
      <xdr:rowOff>112059</xdr:rowOff>
    </xdr:from>
    <xdr:to>
      <xdr:col>19</xdr:col>
      <xdr:colOff>1210234</xdr:colOff>
      <xdr:row>39</xdr:row>
      <xdr:rowOff>196663</xdr:rowOff>
    </xdr:to>
    <xdr:sp macro="" textlink="">
      <xdr:nvSpPr>
        <xdr:cNvPr id="51" name="Émoticône 50"/>
        <xdr:cNvSpPr/>
      </xdr:nvSpPr>
      <xdr:spPr>
        <a:xfrm>
          <a:off x="14429252" y="12954000"/>
          <a:ext cx="1102100" cy="1048310"/>
        </a:xfrm>
        <a:prstGeom prst="smileyFace">
          <a:avLst>
            <a:gd name="adj" fmla="val -4653"/>
          </a:avLst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152959</xdr:colOff>
          <xdr:row>6</xdr:row>
          <xdr:rowOff>180976</xdr:rowOff>
        </xdr:from>
        <xdr:to>
          <xdr:col>24</xdr:col>
          <xdr:colOff>1255058</xdr:colOff>
          <xdr:row>9</xdr:row>
          <xdr:rowOff>67237</xdr:rowOff>
        </xdr:to>
        <xdr:pic>
          <xdr:nvPicPr>
            <xdr:cNvPr id="53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38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9684812" y="1469652"/>
              <a:ext cx="1102099" cy="928409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24</xdr:col>
      <xdr:colOff>108134</xdr:colOff>
      <xdr:row>12</xdr:row>
      <xdr:rowOff>112059</xdr:rowOff>
    </xdr:from>
    <xdr:to>
      <xdr:col>24</xdr:col>
      <xdr:colOff>1210234</xdr:colOff>
      <xdr:row>14</xdr:row>
      <xdr:rowOff>196663</xdr:rowOff>
    </xdr:to>
    <xdr:sp macro="" textlink="">
      <xdr:nvSpPr>
        <xdr:cNvPr id="54" name="Émoticône 53"/>
        <xdr:cNvSpPr/>
      </xdr:nvSpPr>
      <xdr:spPr>
        <a:xfrm>
          <a:off x="19639987" y="3350559"/>
          <a:ext cx="1102100" cy="779369"/>
        </a:xfrm>
        <a:prstGeom prst="smileyFace">
          <a:avLst>
            <a:gd name="adj" fmla="val -4653"/>
          </a:avLst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152959</xdr:colOff>
          <xdr:row>31</xdr:row>
          <xdr:rowOff>180976</xdr:rowOff>
        </xdr:from>
        <xdr:to>
          <xdr:col>24</xdr:col>
          <xdr:colOff>1255058</xdr:colOff>
          <xdr:row>34</xdr:row>
          <xdr:rowOff>67237</xdr:rowOff>
        </xdr:to>
        <xdr:pic>
          <xdr:nvPicPr>
            <xdr:cNvPr id="56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39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9684812" y="10131800"/>
              <a:ext cx="1102099" cy="1331819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24</xdr:col>
      <xdr:colOff>108134</xdr:colOff>
      <xdr:row>37</xdr:row>
      <xdr:rowOff>112059</xdr:rowOff>
    </xdr:from>
    <xdr:to>
      <xdr:col>24</xdr:col>
      <xdr:colOff>1210234</xdr:colOff>
      <xdr:row>39</xdr:row>
      <xdr:rowOff>196663</xdr:rowOff>
    </xdr:to>
    <xdr:sp macro="" textlink="">
      <xdr:nvSpPr>
        <xdr:cNvPr id="57" name="Émoticône 56"/>
        <xdr:cNvSpPr/>
      </xdr:nvSpPr>
      <xdr:spPr>
        <a:xfrm>
          <a:off x="19639987" y="12954000"/>
          <a:ext cx="1102100" cy="1048310"/>
        </a:xfrm>
        <a:prstGeom prst="smileyFace">
          <a:avLst>
            <a:gd name="adj" fmla="val -4653"/>
          </a:avLst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306479</xdr:colOff>
          <xdr:row>23</xdr:row>
          <xdr:rowOff>22412</xdr:rowOff>
        </xdr:from>
        <xdr:to>
          <xdr:col>9</xdr:col>
          <xdr:colOff>1019735</xdr:colOff>
          <xdr:row>24</xdr:row>
          <xdr:rowOff>291353</xdr:rowOff>
        </xdr:to>
        <xdr:pic>
          <xdr:nvPicPr>
            <xdr:cNvPr id="70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40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9372038" y="6947647"/>
              <a:ext cx="713256" cy="616324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295273</xdr:colOff>
          <xdr:row>23</xdr:row>
          <xdr:rowOff>22412</xdr:rowOff>
        </xdr:from>
        <xdr:to>
          <xdr:col>9</xdr:col>
          <xdr:colOff>1008529</xdr:colOff>
          <xdr:row>24</xdr:row>
          <xdr:rowOff>291353</xdr:rowOff>
        </xdr:to>
        <xdr:pic>
          <xdr:nvPicPr>
            <xdr:cNvPr id="71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41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4138891" y="6947647"/>
              <a:ext cx="713256" cy="616324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115979</xdr:colOff>
          <xdr:row>18</xdr:row>
          <xdr:rowOff>224117</xdr:rowOff>
        </xdr:from>
        <xdr:to>
          <xdr:col>14</xdr:col>
          <xdr:colOff>1266265</xdr:colOff>
          <xdr:row>21</xdr:row>
          <xdr:rowOff>246527</xdr:rowOff>
        </xdr:to>
        <xdr:pic>
          <xdr:nvPicPr>
            <xdr:cNvPr id="72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42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9181538" y="5412441"/>
              <a:ext cx="1150286" cy="1064557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115979</xdr:colOff>
          <xdr:row>18</xdr:row>
          <xdr:rowOff>224117</xdr:rowOff>
        </xdr:from>
        <xdr:to>
          <xdr:col>19</xdr:col>
          <xdr:colOff>1266265</xdr:colOff>
          <xdr:row>21</xdr:row>
          <xdr:rowOff>246527</xdr:rowOff>
        </xdr:to>
        <xdr:pic>
          <xdr:nvPicPr>
            <xdr:cNvPr id="76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43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4437097" y="5412441"/>
              <a:ext cx="1150286" cy="1064557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115979</xdr:colOff>
          <xdr:row>18</xdr:row>
          <xdr:rowOff>224117</xdr:rowOff>
        </xdr:from>
        <xdr:to>
          <xdr:col>24</xdr:col>
          <xdr:colOff>1266265</xdr:colOff>
          <xdr:row>21</xdr:row>
          <xdr:rowOff>246527</xdr:rowOff>
        </xdr:to>
        <xdr:pic>
          <xdr:nvPicPr>
            <xdr:cNvPr id="77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44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9647832" y="5412441"/>
              <a:ext cx="1150286" cy="1064557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115979</xdr:colOff>
          <xdr:row>43</xdr:row>
          <xdr:rowOff>224117</xdr:rowOff>
        </xdr:from>
        <xdr:to>
          <xdr:col>14</xdr:col>
          <xdr:colOff>1266265</xdr:colOff>
          <xdr:row>46</xdr:row>
          <xdr:rowOff>246527</xdr:rowOff>
        </xdr:to>
        <xdr:pic>
          <xdr:nvPicPr>
            <xdr:cNvPr id="78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45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4437097" y="5412441"/>
              <a:ext cx="1150286" cy="1064557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115979</xdr:colOff>
          <xdr:row>43</xdr:row>
          <xdr:rowOff>224117</xdr:rowOff>
        </xdr:from>
        <xdr:to>
          <xdr:col>19</xdr:col>
          <xdr:colOff>1266265</xdr:colOff>
          <xdr:row>46</xdr:row>
          <xdr:rowOff>246527</xdr:rowOff>
        </xdr:to>
        <xdr:pic>
          <xdr:nvPicPr>
            <xdr:cNvPr id="79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46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4437097" y="13166911"/>
              <a:ext cx="1150286" cy="1064557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115979</xdr:colOff>
          <xdr:row>43</xdr:row>
          <xdr:rowOff>224117</xdr:rowOff>
        </xdr:from>
        <xdr:to>
          <xdr:col>24</xdr:col>
          <xdr:colOff>1266265</xdr:colOff>
          <xdr:row>46</xdr:row>
          <xdr:rowOff>246527</xdr:rowOff>
        </xdr:to>
        <xdr:pic>
          <xdr:nvPicPr>
            <xdr:cNvPr id="80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47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9647832" y="13166911"/>
              <a:ext cx="1150286" cy="1064557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115979</xdr:colOff>
          <xdr:row>43</xdr:row>
          <xdr:rowOff>224117</xdr:rowOff>
        </xdr:from>
        <xdr:to>
          <xdr:col>9</xdr:col>
          <xdr:colOff>1266265</xdr:colOff>
          <xdr:row>46</xdr:row>
          <xdr:rowOff>246527</xdr:rowOff>
        </xdr:to>
        <xdr:pic>
          <xdr:nvPicPr>
            <xdr:cNvPr id="81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48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4437097" y="13166911"/>
              <a:ext cx="1150286" cy="1064557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115979</xdr:colOff>
          <xdr:row>43</xdr:row>
          <xdr:rowOff>224117</xdr:rowOff>
        </xdr:from>
        <xdr:to>
          <xdr:col>4</xdr:col>
          <xdr:colOff>1266265</xdr:colOff>
          <xdr:row>46</xdr:row>
          <xdr:rowOff>246527</xdr:rowOff>
        </xdr:to>
        <xdr:pic>
          <xdr:nvPicPr>
            <xdr:cNvPr id="82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49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9181538" y="13166911"/>
              <a:ext cx="1150286" cy="1064557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306479</xdr:colOff>
          <xdr:row>23</xdr:row>
          <xdr:rowOff>22412</xdr:rowOff>
        </xdr:from>
        <xdr:to>
          <xdr:col>4</xdr:col>
          <xdr:colOff>1019735</xdr:colOff>
          <xdr:row>24</xdr:row>
          <xdr:rowOff>291353</xdr:rowOff>
        </xdr:to>
        <xdr:pic>
          <xdr:nvPicPr>
            <xdr:cNvPr id="83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50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9372038" y="6947647"/>
              <a:ext cx="713256" cy="616324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295273</xdr:colOff>
          <xdr:row>23</xdr:row>
          <xdr:rowOff>22412</xdr:rowOff>
        </xdr:from>
        <xdr:to>
          <xdr:col>4</xdr:col>
          <xdr:colOff>1008529</xdr:colOff>
          <xdr:row>24</xdr:row>
          <xdr:rowOff>291353</xdr:rowOff>
        </xdr:to>
        <xdr:pic>
          <xdr:nvPicPr>
            <xdr:cNvPr id="84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51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9360832" y="6947647"/>
              <a:ext cx="713256" cy="616324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306479</xdr:colOff>
          <xdr:row>23</xdr:row>
          <xdr:rowOff>22412</xdr:rowOff>
        </xdr:from>
        <xdr:to>
          <xdr:col>14</xdr:col>
          <xdr:colOff>1019735</xdr:colOff>
          <xdr:row>24</xdr:row>
          <xdr:rowOff>291353</xdr:rowOff>
        </xdr:to>
        <xdr:pic>
          <xdr:nvPicPr>
            <xdr:cNvPr id="85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52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9372038" y="6947647"/>
              <a:ext cx="713256" cy="616324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295273</xdr:colOff>
          <xdr:row>23</xdr:row>
          <xdr:rowOff>22412</xdr:rowOff>
        </xdr:from>
        <xdr:to>
          <xdr:col>14</xdr:col>
          <xdr:colOff>1008529</xdr:colOff>
          <xdr:row>24</xdr:row>
          <xdr:rowOff>291353</xdr:rowOff>
        </xdr:to>
        <xdr:pic>
          <xdr:nvPicPr>
            <xdr:cNvPr id="86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53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9360832" y="6947647"/>
              <a:ext cx="713256" cy="616324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306479</xdr:colOff>
          <xdr:row>23</xdr:row>
          <xdr:rowOff>22412</xdr:rowOff>
        </xdr:from>
        <xdr:to>
          <xdr:col>19</xdr:col>
          <xdr:colOff>1019735</xdr:colOff>
          <xdr:row>24</xdr:row>
          <xdr:rowOff>291353</xdr:rowOff>
        </xdr:to>
        <xdr:pic>
          <xdr:nvPicPr>
            <xdr:cNvPr id="87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54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4627597" y="6947647"/>
              <a:ext cx="713256" cy="616324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295273</xdr:colOff>
          <xdr:row>23</xdr:row>
          <xdr:rowOff>22412</xdr:rowOff>
        </xdr:from>
        <xdr:to>
          <xdr:col>19</xdr:col>
          <xdr:colOff>1008529</xdr:colOff>
          <xdr:row>24</xdr:row>
          <xdr:rowOff>291353</xdr:rowOff>
        </xdr:to>
        <xdr:pic>
          <xdr:nvPicPr>
            <xdr:cNvPr id="88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55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4616391" y="6947647"/>
              <a:ext cx="713256" cy="616324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306479</xdr:colOff>
          <xdr:row>23</xdr:row>
          <xdr:rowOff>22412</xdr:rowOff>
        </xdr:from>
        <xdr:to>
          <xdr:col>24</xdr:col>
          <xdr:colOff>1019735</xdr:colOff>
          <xdr:row>24</xdr:row>
          <xdr:rowOff>291353</xdr:rowOff>
        </xdr:to>
        <xdr:pic>
          <xdr:nvPicPr>
            <xdr:cNvPr id="89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56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9838332" y="6947647"/>
              <a:ext cx="713256" cy="616324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295273</xdr:colOff>
          <xdr:row>23</xdr:row>
          <xdr:rowOff>22412</xdr:rowOff>
        </xdr:from>
        <xdr:to>
          <xdr:col>24</xdr:col>
          <xdr:colOff>1008529</xdr:colOff>
          <xdr:row>24</xdr:row>
          <xdr:rowOff>291353</xdr:rowOff>
        </xdr:to>
        <xdr:pic>
          <xdr:nvPicPr>
            <xdr:cNvPr id="90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57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9827126" y="6947647"/>
              <a:ext cx="713256" cy="616324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306479</xdr:colOff>
          <xdr:row>48</xdr:row>
          <xdr:rowOff>22412</xdr:rowOff>
        </xdr:from>
        <xdr:to>
          <xdr:col>4</xdr:col>
          <xdr:colOff>1019735</xdr:colOff>
          <xdr:row>49</xdr:row>
          <xdr:rowOff>291353</xdr:rowOff>
        </xdr:to>
        <xdr:pic>
          <xdr:nvPicPr>
            <xdr:cNvPr id="91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58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9838332" y="6947647"/>
              <a:ext cx="713256" cy="616324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295273</xdr:colOff>
          <xdr:row>48</xdr:row>
          <xdr:rowOff>22412</xdr:rowOff>
        </xdr:from>
        <xdr:to>
          <xdr:col>4</xdr:col>
          <xdr:colOff>1008529</xdr:colOff>
          <xdr:row>49</xdr:row>
          <xdr:rowOff>291353</xdr:rowOff>
        </xdr:to>
        <xdr:pic>
          <xdr:nvPicPr>
            <xdr:cNvPr id="92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59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9827126" y="6947647"/>
              <a:ext cx="713256" cy="616324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306479</xdr:colOff>
          <xdr:row>48</xdr:row>
          <xdr:rowOff>22412</xdr:rowOff>
        </xdr:from>
        <xdr:to>
          <xdr:col>9</xdr:col>
          <xdr:colOff>1019735</xdr:colOff>
          <xdr:row>49</xdr:row>
          <xdr:rowOff>291353</xdr:rowOff>
        </xdr:to>
        <xdr:pic>
          <xdr:nvPicPr>
            <xdr:cNvPr id="93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60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4150097" y="14702118"/>
              <a:ext cx="713256" cy="616323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295273</xdr:colOff>
          <xdr:row>48</xdr:row>
          <xdr:rowOff>22412</xdr:rowOff>
        </xdr:from>
        <xdr:to>
          <xdr:col>9</xdr:col>
          <xdr:colOff>1008529</xdr:colOff>
          <xdr:row>49</xdr:row>
          <xdr:rowOff>291353</xdr:rowOff>
        </xdr:to>
        <xdr:pic>
          <xdr:nvPicPr>
            <xdr:cNvPr id="94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61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4138891" y="14702118"/>
              <a:ext cx="713256" cy="616323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306479</xdr:colOff>
          <xdr:row>48</xdr:row>
          <xdr:rowOff>22412</xdr:rowOff>
        </xdr:from>
        <xdr:to>
          <xdr:col>14</xdr:col>
          <xdr:colOff>1019735</xdr:colOff>
          <xdr:row>49</xdr:row>
          <xdr:rowOff>291353</xdr:rowOff>
        </xdr:to>
        <xdr:pic>
          <xdr:nvPicPr>
            <xdr:cNvPr id="95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62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9372038" y="14702118"/>
              <a:ext cx="713256" cy="616323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295273</xdr:colOff>
          <xdr:row>48</xdr:row>
          <xdr:rowOff>22412</xdr:rowOff>
        </xdr:from>
        <xdr:to>
          <xdr:col>14</xdr:col>
          <xdr:colOff>1008529</xdr:colOff>
          <xdr:row>49</xdr:row>
          <xdr:rowOff>291353</xdr:rowOff>
        </xdr:to>
        <xdr:pic>
          <xdr:nvPicPr>
            <xdr:cNvPr id="96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63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9360832" y="14702118"/>
              <a:ext cx="713256" cy="616323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306479</xdr:colOff>
          <xdr:row>48</xdr:row>
          <xdr:rowOff>22412</xdr:rowOff>
        </xdr:from>
        <xdr:to>
          <xdr:col>19</xdr:col>
          <xdr:colOff>1019735</xdr:colOff>
          <xdr:row>49</xdr:row>
          <xdr:rowOff>291353</xdr:rowOff>
        </xdr:to>
        <xdr:pic>
          <xdr:nvPicPr>
            <xdr:cNvPr id="97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64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4627597" y="14702118"/>
              <a:ext cx="713256" cy="616323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295273</xdr:colOff>
          <xdr:row>48</xdr:row>
          <xdr:rowOff>22412</xdr:rowOff>
        </xdr:from>
        <xdr:to>
          <xdr:col>19</xdr:col>
          <xdr:colOff>1008529</xdr:colOff>
          <xdr:row>49</xdr:row>
          <xdr:rowOff>291353</xdr:rowOff>
        </xdr:to>
        <xdr:pic>
          <xdr:nvPicPr>
            <xdr:cNvPr id="98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65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4616391" y="14702118"/>
              <a:ext cx="713256" cy="616323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306479</xdr:colOff>
          <xdr:row>48</xdr:row>
          <xdr:rowOff>22412</xdr:rowOff>
        </xdr:from>
        <xdr:to>
          <xdr:col>24</xdr:col>
          <xdr:colOff>1019735</xdr:colOff>
          <xdr:row>49</xdr:row>
          <xdr:rowOff>291353</xdr:rowOff>
        </xdr:to>
        <xdr:pic>
          <xdr:nvPicPr>
            <xdr:cNvPr id="99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66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9838332" y="14702118"/>
              <a:ext cx="713256" cy="616323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295273</xdr:colOff>
          <xdr:row>48</xdr:row>
          <xdr:rowOff>22412</xdr:rowOff>
        </xdr:from>
        <xdr:to>
          <xdr:col>24</xdr:col>
          <xdr:colOff>1008529</xdr:colOff>
          <xdr:row>49</xdr:row>
          <xdr:rowOff>291353</xdr:rowOff>
        </xdr:to>
        <xdr:pic>
          <xdr:nvPicPr>
            <xdr:cNvPr id="100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67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19827126" y="14702118"/>
              <a:ext cx="713256" cy="616323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333375</xdr:colOff>
          <xdr:row>6</xdr:row>
          <xdr:rowOff>123825</xdr:rowOff>
        </xdr:from>
        <xdr:to>
          <xdr:col>4</xdr:col>
          <xdr:colOff>1238250</xdr:colOff>
          <xdr:row>8</xdr:row>
          <xdr:rowOff>142875</xdr:rowOff>
        </xdr:to>
        <xdr:sp macro="" textlink="">
          <xdr:nvSpPr>
            <xdr:cNvPr id="16549" name="Image1" hidden="1">
              <a:extLst>
                <a:ext uri="{63B3BB69-23CF-44E3-9099-C40C66FF867C}">
                  <a14:compatExt spid="_x0000_s16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240506</xdr:colOff>
          <xdr:row>6</xdr:row>
          <xdr:rowOff>145256</xdr:rowOff>
        </xdr:from>
        <xdr:to>
          <xdr:col>4</xdr:col>
          <xdr:colOff>1231106</xdr:colOff>
          <xdr:row>9</xdr:row>
          <xdr:rowOff>107156</xdr:rowOff>
        </xdr:to>
        <xdr:sp macro="" textlink="">
          <xdr:nvSpPr>
            <xdr:cNvPr id="16589" name="Image2" hidden="1">
              <a:extLst>
                <a:ext uri="{63B3BB69-23CF-44E3-9099-C40C66FF867C}">
                  <a14:compatExt spid="_x0000_s16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125784</xdr:colOff>
          <xdr:row>11</xdr:row>
          <xdr:rowOff>195402</xdr:rowOff>
        </xdr:from>
        <xdr:to>
          <xdr:col>4</xdr:col>
          <xdr:colOff>1276070</xdr:colOff>
          <xdr:row>15</xdr:row>
          <xdr:rowOff>3500</xdr:rowOff>
        </xdr:to>
        <xdr:pic>
          <xdr:nvPicPr>
            <xdr:cNvPr id="59" name="Picture 5" descr="Abelard"/>
            <xdr:cNvPicPr>
              <a:picLocks noChangeArrowheads="1"/>
              <a:extLst>
                <a:ext uri="{84589F7E-364E-4C9E-8A38-B11213B215E9}">
                  <a14:cameraTool cellRange="AdrImage" spid="_x0000_s16668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3983409" y="3338652"/>
              <a:ext cx="1150286" cy="1058254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12</xdr:col>
      <xdr:colOff>310091</xdr:colOff>
      <xdr:row>2</xdr:row>
      <xdr:rowOff>161925</xdr:rowOff>
    </xdr:to>
    <xdr:sp macro="" textlink="">
      <xdr:nvSpPr>
        <xdr:cNvPr id="5" name="Text Box 19"/>
        <xdr:cNvSpPr txBox="1">
          <a:spLocks noChangeArrowheads="1"/>
        </xdr:cNvSpPr>
      </xdr:nvSpPr>
      <xdr:spPr bwMode="auto">
        <a:xfrm>
          <a:off x="5324475" y="190500"/>
          <a:ext cx="4882091" cy="10572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-Placer une photo dans la feuille en B4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-Créer les noms de champ avec </a:t>
          </a:r>
          <a:r>
            <a:rPr lang="fr-FR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Insertion/Nom/Définir</a:t>
          </a: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NomsImages</a:t>
          </a: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=DECALER(Images!$B$3;;;;NBVAL(Images!$3:$3)-1)</a:t>
          </a: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ImageChoisie:</a:t>
          </a: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=DECALER(Images!$B$5;;EQUIV(Choix!$B$3;NomsImages;0)-1)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-Cliquer sur l'image en B4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-Dans la barre de formule:</a:t>
          </a:r>
          <a:r>
            <a:rPr lang="fr-FR" sz="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=ImageChoisie</a:t>
          </a: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35300</xdr:colOff>
          <xdr:row>1</xdr:row>
          <xdr:rowOff>66675</xdr:rowOff>
        </xdr:from>
        <xdr:to>
          <xdr:col>3</xdr:col>
          <xdr:colOff>0</xdr:colOff>
          <xdr:row>1</xdr:row>
          <xdr:rowOff>876300</xdr:rowOff>
        </xdr:to>
        <xdr:pic>
          <xdr:nvPicPr>
            <xdr:cNvPr id="6" name="Picture 5" descr="Abelard"/>
            <xdr:cNvPicPr>
              <a:picLocks noChangeArrowheads="1"/>
              <a:extLst>
                <a:ext uri="{84589F7E-364E-4C9E-8A38-B11213B215E9}">
                  <a14:cameraTool cellRange="AdrImage" spid="_x0000_s17414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13072" r="17385" b="27541"/>
            <a:stretch/>
          </xdr:blipFill>
          <xdr:spPr bwMode="auto">
            <a:xfrm>
              <a:off x="2168900" y="257175"/>
              <a:ext cx="1002925" cy="80962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xdr:twoCellAnchor>
    <xdr:from>
      <xdr:col>2</xdr:col>
      <xdr:colOff>66675</xdr:colOff>
      <xdr:row>2</xdr:row>
      <xdr:rowOff>128727</xdr:rowOff>
    </xdr:from>
    <xdr:to>
      <xdr:col>2</xdr:col>
      <xdr:colOff>966675</xdr:colOff>
      <xdr:row>2</xdr:row>
      <xdr:rowOff>863127</xdr:rowOff>
    </xdr:to>
    <xdr:sp macro="" textlink="">
      <xdr:nvSpPr>
        <xdr:cNvPr id="7" name="Émoticône 6"/>
        <xdr:cNvSpPr/>
      </xdr:nvSpPr>
      <xdr:spPr>
        <a:xfrm>
          <a:off x="2200275" y="1214577"/>
          <a:ext cx="900000" cy="734400"/>
        </a:xfrm>
        <a:prstGeom prst="smileyFace">
          <a:avLst>
            <a:gd name="adj" fmla="val -4653"/>
          </a:avLst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0000"/>
        </a:solidFill>
        <a:ln>
          <a:solidFill>
            <a:sysClr val="windowText" lastClr="000000"/>
          </a:solidFill>
        </a:ln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33"/>
  <sheetViews>
    <sheetView topLeftCell="O1" workbookViewId="0">
      <selection activeCell="P31" sqref="P31"/>
    </sheetView>
  </sheetViews>
  <sheetFormatPr baseColWidth="10" defaultRowHeight="16.5" x14ac:dyDescent="0.3"/>
  <cols>
    <col min="1" max="1" width="3.85546875" style="5" customWidth="1"/>
    <col min="2" max="3" width="21.140625" style="5" customWidth="1"/>
    <col min="4" max="4" width="11.42578125" style="5" customWidth="1"/>
    <col min="5" max="5" width="13.5703125" style="1" customWidth="1"/>
    <col min="6" max="6" width="13.140625" style="5" customWidth="1"/>
    <col min="7" max="7" width="13.5703125" style="1" customWidth="1"/>
    <col min="8" max="8" width="17.140625" style="5" customWidth="1"/>
    <col min="9" max="9" width="20.85546875" style="5" customWidth="1"/>
    <col min="10" max="10" width="19.5703125" style="5" customWidth="1"/>
    <col min="11" max="11" width="28" style="5" customWidth="1"/>
    <col min="12" max="12" width="18.85546875" style="5" customWidth="1"/>
    <col min="13" max="13" width="23.28515625" style="5" customWidth="1"/>
    <col min="14" max="14" width="19" style="5" customWidth="1"/>
    <col min="15" max="15" width="18" style="5" customWidth="1"/>
    <col min="16" max="16" width="16.5703125" style="5" customWidth="1"/>
    <col min="17" max="17" width="18.85546875" style="5" customWidth="1"/>
    <col min="18" max="18" width="17.140625" style="5" customWidth="1"/>
    <col min="19" max="19" width="14.85546875" style="5" customWidth="1"/>
    <col min="20" max="20" width="14.5703125" style="5" customWidth="1"/>
    <col min="21" max="21" width="12" style="5" customWidth="1"/>
    <col min="22" max="22" width="13.28515625" style="5" customWidth="1"/>
    <col min="23" max="23" width="12.7109375" style="5" customWidth="1"/>
    <col min="24" max="24" width="14.5703125" style="5" customWidth="1"/>
    <col min="25" max="16384" width="11.42578125" style="5"/>
  </cols>
  <sheetData>
    <row r="1" spans="1:30" s="2" customFormat="1" ht="31.5" customHeight="1" x14ac:dyDescent="0.25">
      <c r="A1" s="2" t="s">
        <v>14</v>
      </c>
      <c r="B1" s="2" t="s">
        <v>0</v>
      </c>
      <c r="C1" s="2" t="s">
        <v>28</v>
      </c>
      <c r="D1" s="2" t="s">
        <v>21</v>
      </c>
      <c r="E1" s="36" t="s">
        <v>8</v>
      </c>
      <c r="F1" s="38" t="s">
        <v>15</v>
      </c>
      <c r="G1" s="37" t="s">
        <v>9</v>
      </c>
      <c r="H1" s="2" t="s">
        <v>2</v>
      </c>
      <c r="I1" s="36" t="s">
        <v>50</v>
      </c>
      <c r="J1" s="37" t="s">
        <v>54</v>
      </c>
      <c r="K1" s="39" t="s">
        <v>4</v>
      </c>
      <c r="L1" s="36" t="s">
        <v>55</v>
      </c>
      <c r="M1" s="37" t="s">
        <v>52</v>
      </c>
      <c r="N1" s="2" t="s">
        <v>5</v>
      </c>
      <c r="O1" s="36" t="s">
        <v>56</v>
      </c>
      <c r="P1" s="37" t="s">
        <v>57</v>
      </c>
      <c r="Q1" s="36" t="s">
        <v>53</v>
      </c>
      <c r="R1" s="37" t="s">
        <v>51</v>
      </c>
      <c r="S1" s="36" t="s">
        <v>22</v>
      </c>
      <c r="T1" s="37" t="s">
        <v>20</v>
      </c>
      <c r="U1" s="2" t="s">
        <v>23</v>
      </c>
      <c r="V1" s="36" t="s">
        <v>59</v>
      </c>
      <c r="W1" s="37" t="s">
        <v>60</v>
      </c>
      <c r="AB1" s="2">
        <f>MIN(AB2:AB21)</f>
        <v>1.2833333333333334</v>
      </c>
      <c r="AC1" s="2" t="s">
        <v>71</v>
      </c>
      <c r="AD1" s="2" t="s">
        <v>72</v>
      </c>
    </row>
    <row r="2" spans="1:30" x14ac:dyDescent="0.25">
      <c r="A2" s="3">
        <v>1</v>
      </c>
      <c r="B2" s="3" t="s">
        <v>1</v>
      </c>
      <c r="C2" s="13" t="str">
        <f>IF(B2&lt;&gt;"",CONCATENATE(B2," ",IF(B2&lt;&gt;"",TEXT(F2,HOUR(F2))&amp;"H"&amp;TEXT(,MINUTE(F2)),"")),"")</f>
        <v>Chronoroute 5H30</v>
      </c>
      <c r="D2" s="4">
        <f t="shared" ref="D2:D11" si="0">IF(F2&lt;&gt;"",$H$28,"")</f>
        <v>3.472222222222222E-3</v>
      </c>
      <c r="E2" s="4">
        <f t="shared" ref="E2:E11" si="1">IF(F2&lt;&gt;"",F2-D2,"")</f>
        <v>0.22569444444444445</v>
      </c>
      <c r="F2" s="7">
        <v>0.22916666666666666</v>
      </c>
      <c r="G2" s="4">
        <f t="shared" ref="G2:G11" si="2">IF(F2&lt;&gt;"",F2+D2,"")</f>
        <v>0.23263888888888887</v>
      </c>
      <c r="H2" s="4">
        <f t="shared" ref="H2:H11" si="3">IF(F2&lt;&gt;"",$H$27,"")</f>
        <v>4.1666666666666664E-2</v>
      </c>
      <c r="I2" s="4">
        <f>IF(F2&lt;&gt;"",E2+D2,"")</f>
        <v>0.22916666666666666</v>
      </c>
      <c r="J2" s="4">
        <f>IF(F2&lt;&gt;"",G2+D2,"")</f>
        <v>0.23611111111111108</v>
      </c>
      <c r="K2" s="4">
        <f t="shared" ref="K2:K21" si="4">IF(F2&lt;&gt;"",$H$29,"")</f>
        <v>3.472222222222222E-3</v>
      </c>
      <c r="L2" s="4">
        <f>IF(D2&lt;&gt;"",E2+K2,"")</f>
        <v>0.22916666666666666</v>
      </c>
      <c r="M2" s="4">
        <f>IF(F2&lt;&gt;"",G2+H2,"")</f>
        <v>0.27430555555555552</v>
      </c>
      <c r="N2" s="4">
        <f t="shared" ref="N2:N21" si="5">IF(F2&lt;&gt;"",$H$30,"")</f>
        <v>8.3333333333333329E-2</v>
      </c>
      <c r="O2" s="4">
        <f>IF(H2&lt;&gt;"",H2+E2,"")</f>
        <v>0.2673611111111111</v>
      </c>
      <c r="P2" s="4">
        <f>IF(H2&lt;&gt;"",G2+K2+H2,"")</f>
        <v>0.27777777777777773</v>
      </c>
      <c r="Q2" s="4">
        <f>IF(F2&lt;&gt;"",N2+L2,"")</f>
        <v>0.3125</v>
      </c>
      <c r="R2" s="4">
        <f>IF(F2&lt;&gt;"",M2+N2,"")</f>
        <v>0.35763888888888884</v>
      </c>
      <c r="S2" s="4">
        <f>IF(F2&lt;&gt;"",E2+H2+K2,"")</f>
        <v>0.27083333333333331</v>
      </c>
      <c r="T2" s="4">
        <f>IF(F2&lt;&gt;"",P2+K2,"")</f>
        <v>0.28124999999999994</v>
      </c>
      <c r="U2" s="4">
        <f t="shared" ref="U2:U21" si="6">IF(F2&lt;&gt;"",$H$31,"")</f>
        <v>4.1666666666666664E-2</v>
      </c>
      <c r="V2" s="4">
        <f t="shared" ref="V2:V21" si="7">IF(F2&lt;&gt;"",S2+U2,"")</f>
        <v>0.3125</v>
      </c>
      <c r="W2" s="4">
        <f t="shared" ref="W2:W21" si="8">IF(F2&lt;&gt;"",U2+T2,"")</f>
        <v>0.32291666666666663</v>
      </c>
      <c r="X2" s="6">
        <f>Affichage!$I$1</f>
        <v>42852.676064814812</v>
      </c>
      <c r="Y2" s="14">
        <f>HOUR(X2)*3600+MINUTE(X2)*60</f>
        <v>58380</v>
      </c>
      <c r="Z2" s="14">
        <f>HOUR(F2)*3600+MINUTE(F2)*60</f>
        <v>19800</v>
      </c>
      <c r="AA2" s="5">
        <f>ABS(Y2-Z2)</f>
        <v>38580</v>
      </c>
      <c r="AB2" s="5">
        <f>AA2/3600</f>
        <v>10.716666666666667</v>
      </c>
      <c r="AC2" s="5">
        <f>INT(AB2)</f>
        <v>10</v>
      </c>
      <c r="AD2" s="5">
        <f>(AB2-AC2)*60</f>
        <v>43.000000000000007</v>
      </c>
    </row>
    <row r="3" spans="1:30" x14ac:dyDescent="0.25">
      <c r="A3" s="3">
        <v>2</v>
      </c>
      <c r="B3" s="3" t="s">
        <v>1</v>
      </c>
      <c r="C3" s="13" t="str">
        <f t="shared" ref="C3:C21" si="9">IF(B3&lt;&gt;"",CONCATENATE(B3," ",IF(B3&lt;&gt;"",TEXT(F3,HOUR(F3))&amp;"H"&amp;TEXT(,MINUTE(F3)),"")),"")</f>
        <v>Chronoroute 8H30</v>
      </c>
      <c r="D3" s="4">
        <f t="shared" si="0"/>
        <v>3.472222222222222E-3</v>
      </c>
      <c r="E3" s="4">
        <f t="shared" si="1"/>
        <v>0.35069444444444448</v>
      </c>
      <c r="F3" s="7">
        <v>0.35416666666666669</v>
      </c>
      <c r="G3" s="4">
        <f t="shared" si="2"/>
        <v>0.3576388888888889</v>
      </c>
      <c r="H3" s="4">
        <f t="shared" si="3"/>
        <v>4.1666666666666664E-2</v>
      </c>
      <c r="I3" s="4">
        <f t="shared" ref="I3:I21" si="10">IF(F3&lt;&gt;"",E3+D3,"")</f>
        <v>0.35416666666666669</v>
      </c>
      <c r="J3" s="4">
        <f t="shared" ref="J3:J21" si="11">IF(F3&lt;&gt;"",G3+D3,"")</f>
        <v>0.3611111111111111</v>
      </c>
      <c r="K3" s="4">
        <f t="shared" si="4"/>
        <v>3.472222222222222E-3</v>
      </c>
      <c r="L3" s="4">
        <f t="shared" ref="L3:L21" si="12">IF(D3&lt;&gt;"",E3+K3,"")</f>
        <v>0.35416666666666669</v>
      </c>
      <c r="M3" s="4">
        <f t="shared" ref="M3:M21" si="13">IF(F3&lt;&gt;"",G3+H3,"")</f>
        <v>0.39930555555555558</v>
      </c>
      <c r="N3" s="4">
        <f t="shared" si="5"/>
        <v>8.3333333333333329E-2</v>
      </c>
      <c r="O3" s="4">
        <f t="shared" ref="O3:O21" si="14">IF(H3&lt;&gt;"",H3+E3,"")</f>
        <v>0.39236111111111116</v>
      </c>
      <c r="P3" s="4">
        <f t="shared" ref="P3:P21" si="15">IF(H3&lt;&gt;"",G3+K3+H3,"")</f>
        <v>0.40277777777777779</v>
      </c>
      <c r="Q3" s="4">
        <f t="shared" ref="Q3:Q21" si="16">IF(F3&lt;&gt;"",N3+L3,"")</f>
        <v>0.4375</v>
      </c>
      <c r="R3" s="4">
        <f t="shared" ref="R3:R21" si="17">IF(F3&lt;&gt;"",M3+N3,"")</f>
        <v>0.4826388888888889</v>
      </c>
      <c r="S3" s="4">
        <f t="shared" ref="S3:S21" si="18">IF(F3&lt;&gt;"",E3+H3+K3,"")</f>
        <v>0.39583333333333337</v>
      </c>
      <c r="T3" s="4">
        <f t="shared" ref="T3:T21" si="19">IF(F3&lt;&gt;"",P3+K3,"")</f>
        <v>0.40625</v>
      </c>
      <c r="U3" s="4">
        <f t="shared" si="6"/>
        <v>4.1666666666666664E-2</v>
      </c>
      <c r="V3" s="4">
        <f t="shared" si="7"/>
        <v>0.43750000000000006</v>
      </c>
      <c r="W3" s="4">
        <f t="shared" si="8"/>
        <v>0.44791666666666669</v>
      </c>
      <c r="X3" s="6">
        <f>Affichage!$I$1</f>
        <v>42852.676064814812</v>
      </c>
      <c r="Y3" s="14">
        <f t="shared" ref="Y3:Y21" si="20">HOUR(X3)*3600+MINUTE(X3)*60</f>
        <v>58380</v>
      </c>
      <c r="Z3" s="14">
        <f t="shared" ref="Z3:Z21" si="21">HOUR(F3)*3600+MINUTE(F3)*60</f>
        <v>30600</v>
      </c>
      <c r="AA3" s="5">
        <f t="shared" ref="AA3:AA21" si="22">ABS(Y3-Z3)</f>
        <v>27780</v>
      </c>
      <c r="AB3" s="5">
        <f t="shared" ref="AB3:AB21" si="23">AA3/3600</f>
        <v>7.7166666666666668</v>
      </c>
      <c r="AC3" s="5">
        <f t="shared" ref="AC3:AC21" si="24">INT(AB3)</f>
        <v>7</v>
      </c>
      <c r="AD3" s="5">
        <f t="shared" ref="AD3:AD21" si="25">(AB3-AC3)*60</f>
        <v>43.000000000000007</v>
      </c>
    </row>
    <row r="4" spans="1:30" x14ac:dyDescent="0.25">
      <c r="A4" s="3">
        <v>3</v>
      </c>
      <c r="B4" s="3" t="s">
        <v>1</v>
      </c>
      <c r="C4" s="13" t="str">
        <f t="shared" si="9"/>
        <v>Chronoroute 13H30</v>
      </c>
      <c r="D4" s="4">
        <f t="shared" si="0"/>
        <v>3.472222222222222E-3</v>
      </c>
      <c r="E4" s="4">
        <f t="shared" si="1"/>
        <v>0.55902777777777779</v>
      </c>
      <c r="F4" s="7">
        <v>0.5625</v>
      </c>
      <c r="G4" s="4">
        <f t="shared" si="2"/>
        <v>0.56597222222222221</v>
      </c>
      <c r="H4" s="4">
        <f t="shared" si="3"/>
        <v>4.1666666666666664E-2</v>
      </c>
      <c r="I4" s="4">
        <f t="shared" si="10"/>
        <v>0.5625</v>
      </c>
      <c r="J4" s="4">
        <f t="shared" si="11"/>
        <v>0.56944444444444442</v>
      </c>
      <c r="K4" s="4">
        <f t="shared" si="4"/>
        <v>3.472222222222222E-3</v>
      </c>
      <c r="L4" s="4">
        <f t="shared" si="12"/>
        <v>0.5625</v>
      </c>
      <c r="M4" s="4">
        <f t="shared" si="13"/>
        <v>0.60763888888888884</v>
      </c>
      <c r="N4" s="4">
        <f t="shared" si="5"/>
        <v>8.3333333333333329E-2</v>
      </c>
      <c r="O4" s="4">
        <f t="shared" si="14"/>
        <v>0.60069444444444442</v>
      </c>
      <c r="P4" s="4">
        <f t="shared" si="15"/>
        <v>0.61111111111111105</v>
      </c>
      <c r="Q4" s="4">
        <f t="shared" si="16"/>
        <v>0.64583333333333337</v>
      </c>
      <c r="R4" s="4">
        <f t="shared" si="17"/>
        <v>0.69097222222222221</v>
      </c>
      <c r="S4" s="4">
        <f t="shared" si="18"/>
        <v>0.60416666666666663</v>
      </c>
      <c r="T4" s="4">
        <f t="shared" si="19"/>
        <v>0.61458333333333326</v>
      </c>
      <c r="U4" s="4">
        <f t="shared" si="6"/>
        <v>4.1666666666666664E-2</v>
      </c>
      <c r="V4" s="4">
        <f t="shared" si="7"/>
        <v>0.64583333333333326</v>
      </c>
      <c r="W4" s="4">
        <f t="shared" si="8"/>
        <v>0.65624999999999989</v>
      </c>
      <c r="X4" s="6">
        <f>Affichage!$I$1</f>
        <v>42852.676064814812</v>
      </c>
      <c r="Y4" s="14">
        <f t="shared" si="20"/>
        <v>58380</v>
      </c>
      <c r="Z4" s="14">
        <f t="shared" si="21"/>
        <v>48600</v>
      </c>
      <c r="AA4" s="5">
        <f t="shared" si="22"/>
        <v>9780</v>
      </c>
      <c r="AB4" s="5">
        <f t="shared" si="23"/>
        <v>2.7166666666666668</v>
      </c>
      <c r="AC4" s="5">
        <f t="shared" si="24"/>
        <v>2</v>
      </c>
      <c r="AD4" s="5">
        <f t="shared" si="25"/>
        <v>43.000000000000007</v>
      </c>
    </row>
    <row r="5" spans="1:30" x14ac:dyDescent="0.25">
      <c r="A5" s="3">
        <v>4</v>
      </c>
      <c r="B5" s="3" t="s">
        <v>1</v>
      </c>
      <c r="C5" s="13" t="str">
        <f t="shared" si="9"/>
        <v>Chronoroute 17H30</v>
      </c>
      <c r="D5" s="4">
        <f t="shared" si="0"/>
        <v>3.472222222222222E-3</v>
      </c>
      <c r="E5" s="4">
        <f t="shared" si="1"/>
        <v>0.72569444444444442</v>
      </c>
      <c r="F5" s="7">
        <v>0.72916666666666663</v>
      </c>
      <c r="G5" s="4">
        <f t="shared" si="2"/>
        <v>0.73263888888888884</v>
      </c>
      <c r="H5" s="4">
        <f t="shared" si="3"/>
        <v>4.1666666666666664E-2</v>
      </c>
      <c r="I5" s="4">
        <f t="shared" si="10"/>
        <v>0.72916666666666663</v>
      </c>
      <c r="J5" s="4">
        <f t="shared" si="11"/>
        <v>0.73611111111111105</v>
      </c>
      <c r="K5" s="4">
        <f t="shared" si="4"/>
        <v>3.472222222222222E-3</v>
      </c>
      <c r="L5" s="4">
        <f t="shared" si="12"/>
        <v>0.72916666666666663</v>
      </c>
      <c r="M5" s="4">
        <f t="shared" si="13"/>
        <v>0.77430555555555547</v>
      </c>
      <c r="N5" s="4">
        <f t="shared" si="5"/>
        <v>8.3333333333333329E-2</v>
      </c>
      <c r="O5" s="4">
        <f t="shared" si="14"/>
        <v>0.76736111111111105</v>
      </c>
      <c r="P5" s="4">
        <f t="shared" si="15"/>
        <v>0.77777777777777768</v>
      </c>
      <c r="Q5" s="4">
        <f t="shared" si="16"/>
        <v>0.8125</v>
      </c>
      <c r="R5" s="4">
        <f t="shared" si="17"/>
        <v>0.85763888888888884</v>
      </c>
      <c r="S5" s="4">
        <f t="shared" si="18"/>
        <v>0.77083333333333326</v>
      </c>
      <c r="T5" s="4">
        <f t="shared" si="19"/>
        <v>0.78124999999999989</v>
      </c>
      <c r="U5" s="4">
        <f t="shared" si="6"/>
        <v>4.1666666666666664E-2</v>
      </c>
      <c r="V5" s="4">
        <f t="shared" si="7"/>
        <v>0.81249999999999989</v>
      </c>
      <c r="W5" s="4">
        <f t="shared" si="8"/>
        <v>0.82291666666666652</v>
      </c>
      <c r="X5" s="6">
        <f>Affichage!$I$1</f>
        <v>42852.676064814812</v>
      </c>
      <c r="Y5" s="14">
        <f t="shared" si="20"/>
        <v>58380</v>
      </c>
      <c r="Z5" s="14">
        <f t="shared" si="21"/>
        <v>63000</v>
      </c>
      <c r="AA5" s="5">
        <f t="shared" si="22"/>
        <v>4620</v>
      </c>
      <c r="AB5" s="5">
        <f t="shared" si="23"/>
        <v>1.2833333333333334</v>
      </c>
      <c r="AC5" s="5">
        <f t="shared" si="24"/>
        <v>1</v>
      </c>
      <c r="AD5" s="5">
        <f t="shared" si="25"/>
        <v>17.000000000000007</v>
      </c>
    </row>
    <row r="6" spans="1:30" x14ac:dyDescent="0.25">
      <c r="A6" s="3">
        <v>5</v>
      </c>
      <c r="B6" s="3" t="s">
        <v>1</v>
      </c>
      <c r="C6" s="13" t="str">
        <f t="shared" si="9"/>
        <v>Chronoroute 22H30</v>
      </c>
      <c r="D6" s="4">
        <f t="shared" si="0"/>
        <v>3.472222222222222E-3</v>
      </c>
      <c r="E6" s="4">
        <f t="shared" si="1"/>
        <v>0.93402777777777779</v>
      </c>
      <c r="F6" s="7">
        <v>0.9375</v>
      </c>
      <c r="G6" s="4">
        <f t="shared" si="2"/>
        <v>0.94097222222222221</v>
      </c>
      <c r="H6" s="4">
        <f t="shared" si="3"/>
        <v>4.1666666666666664E-2</v>
      </c>
      <c r="I6" s="4">
        <f t="shared" si="10"/>
        <v>0.9375</v>
      </c>
      <c r="J6" s="4">
        <f t="shared" si="11"/>
        <v>0.94444444444444442</v>
      </c>
      <c r="K6" s="4">
        <f t="shared" si="4"/>
        <v>3.472222222222222E-3</v>
      </c>
      <c r="L6" s="4">
        <f t="shared" si="12"/>
        <v>0.9375</v>
      </c>
      <c r="M6" s="4">
        <f t="shared" si="13"/>
        <v>0.98263888888888884</v>
      </c>
      <c r="N6" s="4">
        <f t="shared" si="5"/>
        <v>8.3333333333333329E-2</v>
      </c>
      <c r="O6" s="4">
        <f t="shared" si="14"/>
        <v>0.97569444444444442</v>
      </c>
      <c r="P6" s="4">
        <f t="shared" si="15"/>
        <v>0.98611111111111105</v>
      </c>
      <c r="Q6" s="4">
        <f t="shared" si="16"/>
        <v>1.0208333333333333</v>
      </c>
      <c r="R6" s="4">
        <f t="shared" si="17"/>
        <v>1.0659722222222221</v>
      </c>
      <c r="S6" s="4">
        <f t="shared" si="18"/>
        <v>0.97916666666666663</v>
      </c>
      <c r="T6" s="4">
        <f t="shared" si="19"/>
        <v>0.98958333333333326</v>
      </c>
      <c r="U6" s="4">
        <f t="shared" si="6"/>
        <v>4.1666666666666664E-2</v>
      </c>
      <c r="V6" s="4">
        <f t="shared" si="7"/>
        <v>1.0208333333333333</v>
      </c>
      <c r="W6" s="4">
        <f t="shared" si="8"/>
        <v>1.03125</v>
      </c>
      <c r="X6" s="6">
        <f>Affichage!$I$1</f>
        <v>42852.676064814812</v>
      </c>
      <c r="Y6" s="14">
        <f t="shared" si="20"/>
        <v>58380</v>
      </c>
      <c r="Z6" s="14">
        <f t="shared" si="21"/>
        <v>81000</v>
      </c>
      <c r="AA6" s="5">
        <f t="shared" si="22"/>
        <v>22620</v>
      </c>
      <c r="AB6" s="5">
        <f t="shared" si="23"/>
        <v>6.2833333333333332</v>
      </c>
      <c r="AC6" s="5">
        <f t="shared" si="24"/>
        <v>6</v>
      </c>
      <c r="AD6" s="5">
        <f t="shared" si="25"/>
        <v>16.999999999999993</v>
      </c>
    </row>
    <row r="7" spans="1:30" x14ac:dyDescent="0.25">
      <c r="A7" s="3">
        <v>6</v>
      </c>
      <c r="B7" s="3" t="s">
        <v>1</v>
      </c>
      <c r="C7" s="13" t="str">
        <f>IF(B7&lt;&gt;"",CONCATENATE(B7," ",IF(B7&lt;&gt;"",TEXT(F7,HOUR(F7))&amp;"H"&amp;TEXT(,MINUTE(F7)),"")),"")</f>
        <v>Chronoroute 2H0</v>
      </c>
      <c r="D7" s="4">
        <f t="shared" si="0"/>
        <v>3.472222222222222E-3</v>
      </c>
      <c r="E7" s="4">
        <f t="shared" si="1"/>
        <v>7.9861111111111105E-2</v>
      </c>
      <c r="F7" s="7">
        <v>8.3333333333333329E-2</v>
      </c>
      <c r="G7" s="4">
        <f t="shared" si="2"/>
        <v>8.6805555555555552E-2</v>
      </c>
      <c r="H7" s="4">
        <f t="shared" si="3"/>
        <v>4.1666666666666664E-2</v>
      </c>
      <c r="I7" s="4">
        <f t="shared" si="10"/>
        <v>8.3333333333333329E-2</v>
      </c>
      <c r="J7" s="4">
        <f t="shared" si="11"/>
        <v>9.0277777777777776E-2</v>
      </c>
      <c r="K7" s="4">
        <f t="shared" si="4"/>
        <v>3.472222222222222E-3</v>
      </c>
      <c r="L7" s="4">
        <f t="shared" si="12"/>
        <v>8.3333333333333329E-2</v>
      </c>
      <c r="M7" s="4">
        <f t="shared" si="13"/>
        <v>0.12847222222222221</v>
      </c>
      <c r="N7" s="4">
        <f t="shared" si="5"/>
        <v>8.3333333333333329E-2</v>
      </c>
      <c r="O7" s="4">
        <f t="shared" si="14"/>
        <v>0.12152777777777776</v>
      </c>
      <c r="P7" s="4">
        <f t="shared" si="15"/>
        <v>0.13194444444444445</v>
      </c>
      <c r="Q7" s="4">
        <f t="shared" si="16"/>
        <v>0.16666666666666666</v>
      </c>
      <c r="R7" s="4">
        <f t="shared" si="17"/>
        <v>0.21180555555555552</v>
      </c>
      <c r="S7" s="4">
        <f t="shared" si="18"/>
        <v>0.12499999999999999</v>
      </c>
      <c r="T7" s="4">
        <f t="shared" si="19"/>
        <v>0.13541666666666666</v>
      </c>
      <c r="U7" s="4">
        <f t="shared" si="6"/>
        <v>4.1666666666666664E-2</v>
      </c>
      <c r="V7" s="4">
        <f t="shared" si="7"/>
        <v>0.16666666666666666</v>
      </c>
      <c r="W7" s="4">
        <f t="shared" si="8"/>
        <v>0.17708333333333331</v>
      </c>
      <c r="X7" s="6">
        <f>Affichage!$I$1</f>
        <v>42852.676064814812</v>
      </c>
      <c r="Y7" s="14">
        <f t="shared" si="20"/>
        <v>58380</v>
      </c>
      <c r="Z7" s="14">
        <f t="shared" si="21"/>
        <v>7200</v>
      </c>
      <c r="AA7" s="5">
        <f t="shared" si="22"/>
        <v>51180</v>
      </c>
      <c r="AB7" s="5">
        <f t="shared" si="23"/>
        <v>14.216666666666667</v>
      </c>
      <c r="AC7" s="5">
        <f t="shared" si="24"/>
        <v>14</v>
      </c>
      <c r="AD7" s="5">
        <f t="shared" si="25"/>
        <v>13.000000000000007</v>
      </c>
    </row>
    <row r="8" spans="1:30" x14ac:dyDescent="0.25">
      <c r="A8" s="3">
        <v>7</v>
      </c>
      <c r="B8" s="13" t="s">
        <v>1</v>
      </c>
      <c r="C8" s="13" t="str">
        <f t="shared" si="9"/>
        <v>Chronoroute 4H0</v>
      </c>
      <c r="D8" s="4">
        <f t="shared" si="0"/>
        <v>3.472222222222222E-3</v>
      </c>
      <c r="E8" s="4">
        <f t="shared" si="1"/>
        <v>0.16319444444444445</v>
      </c>
      <c r="F8" s="7">
        <v>0.16666666666666666</v>
      </c>
      <c r="G8" s="4">
        <f t="shared" si="2"/>
        <v>0.17013888888888887</v>
      </c>
      <c r="H8" s="4">
        <f t="shared" si="3"/>
        <v>4.1666666666666664E-2</v>
      </c>
      <c r="I8" s="4">
        <f t="shared" si="10"/>
        <v>0.16666666666666666</v>
      </c>
      <c r="J8" s="4">
        <f t="shared" si="11"/>
        <v>0.17361111111111108</v>
      </c>
      <c r="K8" s="4">
        <f t="shared" si="4"/>
        <v>3.472222222222222E-3</v>
      </c>
      <c r="L8" s="4">
        <f t="shared" si="12"/>
        <v>0.16666666666666666</v>
      </c>
      <c r="M8" s="4">
        <f t="shared" si="13"/>
        <v>0.21180555555555552</v>
      </c>
      <c r="N8" s="4">
        <f t="shared" si="5"/>
        <v>8.3333333333333329E-2</v>
      </c>
      <c r="O8" s="4">
        <f t="shared" si="14"/>
        <v>0.2048611111111111</v>
      </c>
      <c r="P8" s="4">
        <f t="shared" si="15"/>
        <v>0.21527777777777773</v>
      </c>
      <c r="Q8" s="4">
        <f t="shared" si="16"/>
        <v>0.25</v>
      </c>
      <c r="R8" s="4">
        <f t="shared" si="17"/>
        <v>0.29513888888888884</v>
      </c>
      <c r="S8" s="4">
        <f t="shared" si="18"/>
        <v>0.20833333333333331</v>
      </c>
      <c r="T8" s="4">
        <f t="shared" si="19"/>
        <v>0.21874999999999994</v>
      </c>
      <c r="U8" s="4">
        <f t="shared" si="6"/>
        <v>4.1666666666666664E-2</v>
      </c>
      <c r="V8" s="4">
        <f t="shared" si="7"/>
        <v>0.24999999999999997</v>
      </c>
      <c r="W8" s="4">
        <f t="shared" si="8"/>
        <v>0.26041666666666663</v>
      </c>
      <c r="X8" s="6">
        <f>Affichage!$I$1</f>
        <v>42852.676064814812</v>
      </c>
      <c r="Y8" s="14">
        <f t="shared" si="20"/>
        <v>58380</v>
      </c>
      <c r="Z8" s="14">
        <f t="shared" si="21"/>
        <v>14400</v>
      </c>
      <c r="AA8" s="5">
        <f t="shared" si="22"/>
        <v>43980</v>
      </c>
      <c r="AB8" s="5">
        <f t="shared" si="23"/>
        <v>12.216666666666667</v>
      </c>
      <c r="AC8" s="5">
        <f t="shared" si="24"/>
        <v>12</v>
      </c>
      <c r="AD8" s="5">
        <f t="shared" si="25"/>
        <v>13.000000000000007</v>
      </c>
    </row>
    <row r="9" spans="1:30" x14ac:dyDescent="0.25">
      <c r="A9" s="3">
        <v>8</v>
      </c>
      <c r="B9" s="13" t="s">
        <v>1</v>
      </c>
      <c r="C9" s="13" t="str">
        <f t="shared" si="9"/>
        <v>Chronoroute 5H0</v>
      </c>
      <c r="D9" s="4">
        <f t="shared" si="0"/>
        <v>3.472222222222222E-3</v>
      </c>
      <c r="E9" s="4">
        <f t="shared" si="1"/>
        <v>0.20486111111111113</v>
      </c>
      <c r="F9" s="7">
        <v>0.20833333333333334</v>
      </c>
      <c r="G9" s="4">
        <f t="shared" si="2"/>
        <v>0.21180555555555555</v>
      </c>
      <c r="H9" s="4">
        <f t="shared" si="3"/>
        <v>4.1666666666666664E-2</v>
      </c>
      <c r="I9" s="4">
        <f t="shared" si="10"/>
        <v>0.20833333333333334</v>
      </c>
      <c r="J9" s="4">
        <f t="shared" si="11"/>
        <v>0.21527777777777776</v>
      </c>
      <c r="K9" s="4">
        <f t="shared" si="4"/>
        <v>3.472222222222222E-3</v>
      </c>
      <c r="L9" s="4">
        <f t="shared" si="12"/>
        <v>0.20833333333333334</v>
      </c>
      <c r="M9" s="4">
        <f t="shared" si="13"/>
        <v>0.25347222222222221</v>
      </c>
      <c r="N9" s="4">
        <f t="shared" si="5"/>
        <v>8.3333333333333329E-2</v>
      </c>
      <c r="O9" s="4">
        <f t="shared" si="14"/>
        <v>0.24652777777777779</v>
      </c>
      <c r="P9" s="4">
        <f t="shared" si="15"/>
        <v>0.25694444444444442</v>
      </c>
      <c r="Q9" s="4">
        <f t="shared" si="16"/>
        <v>0.29166666666666669</v>
      </c>
      <c r="R9" s="4">
        <f t="shared" si="17"/>
        <v>0.33680555555555552</v>
      </c>
      <c r="S9" s="4">
        <f t="shared" si="18"/>
        <v>0.25</v>
      </c>
      <c r="T9" s="4">
        <f t="shared" si="19"/>
        <v>0.26041666666666663</v>
      </c>
      <c r="U9" s="4">
        <f t="shared" si="6"/>
        <v>4.1666666666666664E-2</v>
      </c>
      <c r="V9" s="4">
        <f t="shared" si="7"/>
        <v>0.29166666666666669</v>
      </c>
      <c r="W9" s="4">
        <f t="shared" si="8"/>
        <v>0.30208333333333331</v>
      </c>
      <c r="X9" s="6">
        <f>Affichage!$I$1</f>
        <v>42852.676064814812</v>
      </c>
      <c r="Y9" s="14">
        <f t="shared" si="20"/>
        <v>58380</v>
      </c>
      <c r="Z9" s="14">
        <f t="shared" si="21"/>
        <v>18000</v>
      </c>
      <c r="AA9" s="5">
        <f t="shared" si="22"/>
        <v>40380</v>
      </c>
      <c r="AB9" s="5">
        <f t="shared" si="23"/>
        <v>11.216666666666667</v>
      </c>
      <c r="AC9" s="5">
        <f t="shared" si="24"/>
        <v>11</v>
      </c>
      <c r="AD9" s="5">
        <f t="shared" si="25"/>
        <v>13.000000000000007</v>
      </c>
    </row>
    <row r="10" spans="1:30" x14ac:dyDescent="0.25">
      <c r="A10" s="3">
        <v>9</v>
      </c>
      <c r="B10" s="13" t="s">
        <v>1</v>
      </c>
      <c r="C10" s="13" t="str">
        <f t="shared" si="9"/>
        <v>Chronoroute 6H0</v>
      </c>
      <c r="D10" s="4">
        <f t="shared" si="0"/>
        <v>3.472222222222222E-3</v>
      </c>
      <c r="E10" s="4">
        <f t="shared" si="1"/>
        <v>0.24652777777777779</v>
      </c>
      <c r="F10" s="7">
        <v>0.25</v>
      </c>
      <c r="G10" s="4">
        <f t="shared" si="2"/>
        <v>0.25347222222222221</v>
      </c>
      <c r="H10" s="4">
        <f t="shared" si="3"/>
        <v>4.1666666666666664E-2</v>
      </c>
      <c r="I10" s="4">
        <f t="shared" si="10"/>
        <v>0.25</v>
      </c>
      <c r="J10" s="4">
        <f t="shared" si="11"/>
        <v>0.25694444444444442</v>
      </c>
      <c r="K10" s="4">
        <f t="shared" si="4"/>
        <v>3.472222222222222E-3</v>
      </c>
      <c r="L10" s="4">
        <f t="shared" si="12"/>
        <v>0.25</v>
      </c>
      <c r="M10" s="4">
        <f t="shared" si="13"/>
        <v>0.2951388888888889</v>
      </c>
      <c r="N10" s="4">
        <f t="shared" si="5"/>
        <v>8.3333333333333329E-2</v>
      </c>
      <c r="O10" s="4">
        <f t="shared" si="14"/>
        <v>0.28819444444444448</v>
      </c>
      <c r="P10" s="4">
        <f t="shared" si="15"/>
        <v>0.2986111111111111</v>
      </c>
      <c r="Q10" s="4">
        <f t="shared" si="16"/>
        <v>0.33333333333333331</v>
      </c>
      <c r="R10" s="4">
        <f t="shared" si="17"/>
        <v>0.37847222222222221</v>
      </c>
      <c r="S10" s="4">
        <f t="shared" si="18"/>
        <v>0.29166666666666669</v>
      </c>
      <c r="T10" s="4">
        <f t="shared" si="19"/>
        <v>0.30208333333333331</v>
      </c>
      <c r="U10" s="4">
        <f t="shared" si="6"/>
        <v>4.1666666666666664E-2</v>
      </c>
      <c r="V10" s="4">
        <f t="shared" si="7"/>
        <v>0.33333333333333337</v>
      </c>
      <c r="W10" s="4">
        <f t="shared" si="8"/>
        <v>0.34375</v>
      </c>
      <c r="X10" s="6">
        <f>Affichage!$I$1</f>
        <v>42852.676064814812</v>
      </c>
      <c r="Y10" s="14">
        <f t="shared" si="20"/>
        <v>58380</v>
      </c>
      <c r="Z10" s="14">
        <f t="shared" si="21"/>
        <v>21600</v>
      </c>
      <c r="AA10" s="5">
        <f t="shared" si="22"/>
        <v>36780</v>
      </c>
      <c r="AB10" s="5">
        <f t="shared" si="23"/>
        <v>10.216666666666667</v>
      </c>
      <c r="AC10" s="5">
        <f t="shared" si="24"/>
        <v>10</v>
      </c>
      <c r="AD10" s="5">
        <f t="shared" si="25"/>
        <v>13.000000000000007</v>
      </c>
    </row>
    <row r="11" spans="1:30" x14ac:dyDescent="0.25">
      <c r="A11" s="3">
        <v>10</v>
      </c>
      <c r="B11" s="13" t="s">
        <v>1</v>
      </c>
      <c r="C11" s="13" t="str">
        <f t="shared" si="9"/>
        <v>Chronoroute 7H0</v>
      </c>
      <c r="D11" s="4">
        <f t="shared" si="0"/>
        <v>3.472222222222222E-3</v>
      </c>
      <c r="E11" s="4">
        <f t="shared" si="1"/>
        <v>0.28819444444444448</v>
      </c>
      <c r="F11" s="7">
        <v>0.29166666666666669</v>
      </c>
      <c r="G11" s="4">
        <f t="shared" si="2"/>
        <v>0.2951388888888889</v>
      </c>
      <c r="H11" s="4">
        <f t="shared" si="3"/>
        <v>4.1666666666666664E-2</v>
      </c>
      <c r="I11" s="4">
        <f t="shared" si="10"/>
        <v>0.29166666666666669</v>
      </c>
      <c r="J11" s="4">
        <f t="shared" si="11"/>
        <v>0.2986111111111111</v>
      </c>
      <c r="K11" s="4">
        <f t="shared" si="4"/>
        <v>3.472222222222222E-3</v>
      </c>
      <c r="L11" s="4">
        <f t="shared" si="12"/>
        <v>0.29166666666666669</v>
      </c>
      <c r="M11" s="4">
        <f t="shared" si="13"/>
        <v>0.33680555555555558</v>
      </c>
      <c r="N11" s="4">
        <f t="shared" si="5"/>
        <v>8.3333333333333329E-2</v>
      </c>
      <c r="O11" s="4">
        <f t="shared" si="14"/>
        <v>0.32986111111111116</v>
      </c>
      <c r="P11" s="4">
        <f t="shared" si="15"/>
        <v>0.34027777777777779</v>
      </c>
      <c r="Q11" s="4">
        <f t="shared" si="16"/>
        <v>0.375</v>
      </c>
      <c r="R11" s="4">
        <f t="shared" si="17"/>
        <v>0.4201388888888889</v>
      </c>
      <c r="S11" s="4">
        <f t="shared" si="18"/>
        <v>0.33333333333333337</v>
      </c>
      <c r="T11" s="4">
        <f t="shared" si="19"/>
        <v>0.34375</v>
      </c>
      <c r="U11" s="4">
        <f t="shared" si="6"/>
        <v>4.1666666666666664E-2</v>
      </c>
      <c r="V11" s="4">
        <f t="shared" si="7"/>
        <v>0.37500000000000006</v>
      </c>
      <c r="W11" s="4">
        <f t="shared" si="8"/>
        <v>0.38541666666666669</v>
      </c>
      <c r="X11" s="6">
        <f>Affichage!$I$1</f>
        <v>42852.676064814812</v>
      </c>
      <c r="Y11" s="14">
        <f t="shared" si="20"/>
        <v>58380</v>
      </c>
      <c r="Z11" s="14">
        <f t="shared" si="21"/>
        <v>25200</v>
      </c>
      <c r="AA11" s="5">
        <f t="shared" si="22"/>
        <v>33180</v>
      </c>
      <c r="AB11" s="5">
        <f t="shared" si="23"/>
        <v>9.2166666666666668</v>
      </c>
      <c r="AC11" s="5">
        <f t="shared" si="24"/>
        <v>9</v>
      </c>
      <c r="AD11" s="5">
        <f t="shared" si="25"/>
        <v>13.000000000000007</v>
      </c>
    </row>
    <row r="12" spans="1:30" x14ac:dyDescent="0.25">
      <c r="A12" s="8">
        <v>11</v>
      </c>
      <c r="B12" s="13" t="s">
        <v>1</v>
      </c>
      <c r="C12" s="13" t="str">
        <f t="shared" si="9"/>
        <v>Chronoroute 8H0</v>
      </c>
      <c r="D12" s="4">
        <f t="shared" ref="D12:D21" si="26">IF(F12&lt;&gt;"",$H$28,"")</f>
        <v>3.472222222222222E-3</v>
      </c>
      <c r="E12" s="4">
        <f t="shared" ref="E12:E21" si="27">IF(F12&lt;&gt;"",F12-D12,"")</f>
        <v>0.3298611111111111</v>
      </c>
      <c r="F12" s="7">
        <v>0.33333333333333331</v>
      </c>
      <c r="G12" s="4">
        <f t="shared" ref="G12:G21" si="28">IF(F12&lt;&gt;"",F12+D12,"")</f>
        <v>0.33680555555555552</v>
      </c>
      <c r="H12" s="4">
        <f t="shared" ref="H12:H21" si="29">IF(F12&lt;&gt;"",$H$27,"")</f>
        <v>4.1666666666666664E-2</v>
      </c>
      <c r="I12" s="4">
        <f t="shared" si="10"/>
        <v>0.33333333333333331</v>
      </c>
      <c r="J12" s="4">
        <f t="shared" si="11"/>
        <v>0.34027777777777773</v>
      </c>
      <c r="K12" s="4">
        <f t="shared" si="4"/>
        <v>3.472222222222222E-3</v>
      </c>
      <c r="L12" s="4">
        <f t="shared" si="12"/>
        <v>0.33333333333333331</v>
      </c>
      <c r="M12" s="4">
        <f t="shared" si="13"/>
        <v>0.37847222222222221</v>
      </c>
      <c r="N12" s="4">
        <f t="shared" si="5"/>
        <v>8.3333333333333329E-2</v>
      </c>
      <c r="O12" s="4">
        <f t="shared" si="14"/>
        <v>0.37152777777777779</v>
      </c>
      <c r="P12" s="4">
        <f t="shared" si="15"/>
        <v>0.38194444444444442</v>
      </c>
      <c r="Q12" s="4">
        <f t="shared" si="16"/>
        <v>0.41666666666666663</v>
      </c>
      <c r="R12" s="4">
        <f t="shared" si="17"/>
        <v>0.46180555555555552</v>
      </c>
      <c r="S12" s="4">
        <f t="shared" si="18"/>
        <v>0.375</v>
      </c>
      <c r="T12" s="4">
        <f t="shared" si="19"/>
        <v>0.38541666666666663</v>
      </c>
      <c r="U12" s="4">
        <f t="shared" si="6"/>
        <v>4.1666666666666664E-2</v>
      </c>
      <c r="V12" s="4">
        <f t="shared" si="7"/>
        <v>0.41666666666666669</v>
      </c>
      <c r="W12" s="4">
        <f t="shared" si="8"/>
        <v>0.42708333333333331</v>
      </c>
      <c r="X12" s="6">
        <f>Affichage!$I$1</f>
        <v>42852.676064814812</v>
      </c>
      <c r="Y12" s="14">
        <f t="shared" si="20"/>
        <v>58380</v>
      </c>
      <c r="Z12" s="14">
        <f t="shared" si="21"/>
        <v>28800</v>
      </c>
      <c r="AA12" s="5">
        <f t="shared" si="22"/>
        <v>29580</v>
      </c>
      <c r="AB12" s="5">
        <f t="shared" si="23"/>
        <v>8.2166666666666668</v>
      </c>
      <c r="AC12" s="5">
        <f t="shared" si="24"/>
        <v>8</v>
      </c>
      <c r="AD12" s="5">
        <f t="shared" si="25"/>
        <v>13.000000000000007</v>
      </c>
    </row>
    <row r="13" spans="1:30" x14ac:dyDescent="0.25">
      <c r="A13" s="8">
        <v>12</v>
      </c>
      <c r="B13" s="13" t="s">
        <v>1</v>
      </c>
      <c r="C13" s="13" t="str">
        <f t="shared" si="9"/>
        <v>Chronoroute 9H0</v>
      </c>
      <c r="D13" s="4">
        <f t="shared" si="26"/>
        <v>3.472222222222222E-3</v>
      </c>
      <c r="E13" s="4">
        <f t="shared" si="27"/>
        <v>0.37152777777777779</v>
      </c>
      <c r="F13" s="7">
        <v>0.375</v>
      </c>
      <c r="G13" s="4">
        <f t="shared" si="28"/>
        <v>0.37847222222222221</v>
      </c>
      <c r="H13" s="4">
        <f t="shared" si="29"/>
        <v>4.1666666666666664E-2</v>
      </c>
      <c r="I13" s="4">
        <f t="shared" si="10"/>
        <v>0.375</v>
      </c>
      <c r="J13" s="4">
        <f t="shared" si="11"/>
        <v>0.38194444444444442</v>
      </c>
      <c r="K13" s="4">
        <f t="shared" si="4"/>
        <v>3.472222222222222E-3</v>
      </c>
      <c r="L13" s="4">
        <f t="shared" si="12"/>
        <v>0.375</v>
      </c>
      <c r="M13" s="4">
        <f t="shared" si="13"/>
        <v>0.4201388888888889</v>
      </c>
      <c r="N13" s="4">
        <f t="shared" si="5"/>
        <v>8.3333333333333329E-2</v>
      </c>
      <c r="O13" s="4">
        <f t="shared" si="14"/>
        <v>0.41319444444444448</v>
      </c>
      <c r="P13" s="4">
        <f t="shared" si="15"/>
        <v>0.4236111111111111</v>
      </c>
      <c r="Q13" s="4">
        <f t="shared" si="16"/>
        <v>0.45833333333333331</v>
      </c>
      <c r="R13" s="4">
        <f t="shared" si="17"/>
        <v>0.50347222222222221</v>
      </c>
      <c r="S13" s="4">
        <f t="shared" si="18"/>
        <v>0.41666666666666669</v>
      </c>
      <c r="T13" s="4">
        <f t="shared" si="19"/>
        <v>0.42708333333333331</v>
      </c>
      <c r="U13" s="4">
        <f t="shared" si="6"/>
        <v>4.1666666666666664E-2</v>
      </c>
      <c r="V13" s="4">
        <f t="shared" si="7"/>
        <v>0.45833333333333337</v>
      </c>
      <c r="W13" s="4">
        <f t="shared" si="8"/>
        <v>0.46875</v>
      </c>
      <c r="X13" s="6">
        <f>Affichage!$I$1</f>
        <v>42852.676064814812</v>
      </c>
      <c r="Y13" s="14">
        <f t="shared" si="20"/>
        <v>58380</v>
      </c>
      <c r="Z13" s="14">
        <f t="shared" si="21"/>
        <v>32400</v>
      </c>
      <c r="AA13" s="5">
        <f t="shared" si="22"/>
        <v>25980</v>
      </c>
      <c r="AB13" s="5">
        <f t="shared" si="23"/>
        <v>7.2166666666666668</v>
      </c>
      <c r="AC13" s="5">
        <f t="shared" si="24"/>
        <v>7</v>
      </c>
      <c r="AD13" s="5">
        <f t="shared" si="25"/>
        <v>13.000000000000007</v>
      </c>
    </row>
    <row r="14" spans="1:30" x14ac:dyDescent="0.25">
      <c r="A14" s="8">
        <v>13</v>
      </c>
      <c r="B14" s="13" t="s">
        <v>1</v>
      </c>
      <c r="C14" s="13" t="str">
        <f t="shared" si="9"/>
        <v>Chronoroute 10H0</v>
      </c>
      <c r="D14" s="4">
        <f t="shared" si="26"/>
        <v>3.472222222222222E-3</v>
      </c>
      <c r="E14" s="4">
        <f t="shared" si="27"/>
        <v>0.41319444444444448</v>
      </c>
      <c r="F14" s="7">
        <v>0.41666666666666669</v>
      </c>
      <c r="G14" s="4">
        <f t="shared" si="28"/>
        <v>0.4201388888888889</v>
      </c>
      <c r="H14" s="4">
        <f t="shared" si="29"/>
        <v>4.1666666666666664E-2</v>
      </c>
      <c r="I14" s="4">
        <f t="shared" si="10"/>
        <v>0.41666666666666669</v>
      </c>
      <c r="J14" s="4">
        <f t="shared" si="11"/>
        <v>0.4236111111111111</v>
      </c>
      <c r="K14" s="4">
        <f t="shared" si="4"/>
        <v>3.472222222222222E-3</v>
      </c>
      <c r="L14" s="4">
        <f t="shared" si="12"/>
        <v>0.41666666666666669</v>
      </c>
      <c r="M14" s="4">
        <f t="shared" si="13"/>
        <v>0.46180555555555558</v>
      </c>
      <c r="N14" s="4">
        <f t="shared" si="5"/>
        <v>8.3333333333333329E-2</v>
      </c>
      <c r="O14" s="4">
        <f t="shared" si="14"/>
        <v>0.45486111111111116</v>
      </c>
      <c r="P14" s="4">
        <f t="shared" si="15"/>
        <v>0.46527777777777779</v>
      </c>
      <c r="Q14" s="4">
        <f t="shared" si="16"/>
        <v>0.5</v>
      </c>
      <c r="R14" s="4">
        <f t="shared" si="17"/>
        <v>0.54513888888888895</v>
      </c>
      <c r="S14" s="4">
        <f t="shared" si="18"/>
        <v>0.45833333333333337</v>
      </c>
      <c r="T14" s="4">
        <f t="shared" si="19"/>
        <v>0.46875</v>
      </c>
      <c r="U14" s="4">
        <f t="shared" si="6"/>
        <v>4.1666666666666664E-2</v>
      </c>
      <c r="V14" s="4">
        <f t="shared" si="7"/>
        <v>0.5</v>
      </c>
      <c r="W14" s="4">
        <f t="shared" si="8"/>
        <v>0.51041666666666663</v>
      </c>
      <c r="X14" s="6">
        <f>Affichage!$I$1</f>
        <v>42852.676064814812</v>
      </c>
      <c r="Y14" s="14">
        <f t="shared" si="20"/>
        <v>58380</v>
      </c>
      <c r="Z14" s="14">
        <f t="shared" si="21"/>
        <v>36000</v>
      </c>
      <c r="AA14" s="5">
        <f t="shared" si="22"/>
        <v>22380</v>
      </c>
      <c r="AB14" s="5">
        <f t="shared" si="23"/>
        <v>6.2166666666666668</v>
      </c>
      <c r="AC14" s="5">
        <f t="shared" si="24"/>
        <v>6</v>
      </c>
      <c r="AD14" s="5">
        <f t="shared" si="25"/>
        <v>13.000000000000007</v>
      </c>
    </row>
    <row r="15" spans="1:30" x14ac:dyDescent="0.25">
      <c r="A15" s="8">
        <v>14</v>
      </c>
      <c r="B15" s="13" t="s">
        <v>1</v>
      </c>
      <c r="C15" s="13" t="str">
        <f t="shared" si="9"/>
        <v>Chronoroute 10H30</v>
      </c>
      <c r="D15" s="4">
        <f t="shared" si="26"/>
        <v>3.472222222222222E-3</v>
      </c>
      <c r="E15" s="4">
        <f t="shared" si="27"/>
        <v>0.43402777777777779</v>
      </c>
      <c r="F15" s="7">
        <v>0.4375</v>
      </c>
      <c r="G15" s="4">
        <f t="shared" si="28"/>
        <v>0.44097222222222221</v>
      </c>
      <c r="H15" s="4">
        <f t="shared" si="29"/>
        <v>4.1666666666666664E-2</v>
      </c>
      <c r="I15" s="4">
        <f t="shared" si="10"/>
        <v>0.4375</v>
      </c>
      <c r="J15" s="4">
        <f t="shared" si="11"/>
        <v>0.44444444444444442</v>
      </c>
      <c r="K15" s="4">
        <f t="shared" si="4"/>
        <v>3.472222222222222E-3</v>
      </c>
      <c r="L15" s="4">
        <f t="shared" si="12"/>
        <v>0.4375</v>
      </c>
      <c r="M15" s="4">
        <f t="shared" si="13"/>
        <v>0.4826388888888889</v>
      </c>
      <c r="N15" s="4">
        <f t="shared" si="5"/>
        <v>8.3333333333333329E-2</v>
      </c>
      <c r="O15" s="4">
        <f t="shared" si="14"/>
        <v>0.47569444444444448</v>
      </c>
      <c r="P15" s="4">
        <f t="shared" si="15"/>
        <v>0.4861111111111111</v>
      </c>
      <c r="Q15" s="4">
        <f t="shared" si="16"/>
        <v>0.52083333333333337</v>
      </c>
      <c r="R15" s="4">
        <f t="shared" si="17"/>
        <v>0.56597222222222221</v>
      </c>
      <c r="S15" s="4">
        <f t="shared" si="18"/>
        <v>0.47916666666666669</v>
      </c>
      <c r="T15" s="4">
        <f t="shared" si="19"/>
        <v>0.48958333333333331</v>
      </c>
      <c r="U15" s="4">
        <f t="shared" si="6"/>
        <v>4.1666666666666664E-2</v>
      </c>
      <c r="V15" s="4">
        <f t="shared" si="7"/>
        <v>0.52083333333333337</v>
      </c>
      <c r="W15" s="4">
        <f t="shared" si="8"/>
        <v>0.53125</v>
      </c>
      <c r="X15" s="6">
        <f>Affichage!$I$1</f>
        <v>42852.676064814812</v>
      </c>
      <c r="Y15" s="14">
        <f t="shared" si="20"/>
        <v>58380</v>
      </c>
      <c r="Z15" s="14">
        <f t="shared" si="21"/>
        <v>37800</v>
      </c>
      <c r="AA15" s="5">
        <f t="shared" si="22"/>
        <v>20580</v>
      </c>
      <c r="AB15" s="5">
        <f t="shared" si="23"/>
        <v>5.7166666666666668</v>
      </c>
      <c r="AC15" s="5">
        <f t="shared" si="24"/>
        <v>5</v>
      </c>
      <c r="AD15" s="5">
        <f t="shared" si="25"/>
        <v>43.000000000000007</v>
      </c>
    </row>
    <row r="16" spans="1:30" x14ac:dyDescent="0.25">
      <c r="A16" s="8">
        <v>15</v>
      </c>
      <c r="B16" s="13" t="s">
        <v>1</v>
      </c>
      <c r="C16" s="13" t="str">
        <f t="shared" si="9"/>
        <v>Chronoroute 11H0</v>
      </c>
      <c r="D16" s="4">
        <f t="shared" si="26"/>
        <v>3.472222222222222E-3</v>
      </c>
      <c r="E16" s="4">
        <f t="shared" si="27"/>
        <v>0.4548611111111111</v>
      </c>
      <c r="F16" s="7">
        <v>0.45833333333333331</v>
      </c>
      <c r="G16" s="4">
        <f t="shared" si="28"/>
        <v>0.46180555555555552</v>
      </c>
      <c r="H16" s="4">
        <f t="shared" si="29"/>
        <v>4.1666666666666664E-2</v>
      </c>
      <c r="I16" s="4">
        <f t="shared" si="10"/>
        <v>0.45833333333333331</v>
      </c>
      <c r="J16" s="4">
        <f t="shared" si="11"/>
        <v>0.46527777777777773</v>
      </c>
      <c r="K16" s="4">
        <f t="shared" si="4"/>
        <v>3.472222222222222E-3</v>
      </c>
      <c r="L16" s="4">
        <f t="shared" si="12"/>
        <v>0.45833333333333331</v>
      </c>
      <c r="M16" s="4">
        <f t="shared" si="13"/>
        <v>0.50347222222222221</v>
      </c>
      <c r="N16" s="4">
        <f t="shared" si="5"/>
        <v>8.3333333333333329E-2</v>
      </c>
      <c r="O16" s="4">
        <f t="shared" si="14"/>
        <v>0.49652777777777779</v>
      </c>
      <c r="P16" s="4">
        <f t="shared" si="15"/>
        <v>0.50694444444444442</v>
      </c>
      <c r="Q16" s="4">
        <f t="shared" si="16"/>
        <v>0.54166666666666663</v>
      </c>
      <c r="R16" s="4">
        <f t="shared" si="17"/>
        <v>0.58680555555555558</v>
      </c>
      <c r="S16" s="4">
        <f t="shared" si="18"/>
        <v>0.5</v>
      </c>
      <c r="T16" s="4">
        <f t="shared" si="19"/>
        <v>0.51041666666666663</v>
      </c>
      <c r="U16" s="4">
        <f t="shared" si="6"/>
        <v>4.1666666666666664E-2</v>
      </c>
      <c r="V16" s="4">
        <f t="shared" si="7"/>
        <v>0.54166666666666663</v>
      </c>
      <c r="W16" s="4">
        <f t="shared" si="8"/>
        <v>0.55208333333333326</v>
      </c>
      <c r="X16" s="6">
        <f>Affichage!$I$1</f>
        <v>42852.676064814812</v>
      </c>
      <c r="Y16" s="14">
        <f t="shared" si="20"/>
        <v>58380</v>
      </c>
      <c r="Z16" s="14">
        <f t="shared" si="21"/>
        <v>39600</v>
      </c>
      <c r="AA16" s="5">
        <f t="shared" si="22"/>
        <v>18780</v>
      </c>
      <c r="AB16" s="5">
        <f t="shared" si="23"/>
        <v>5.2166666666666668</v>
      </c>
      <c r="AC16" s="5">
        <f t="shared" si="24"/>
        <v>5</v>
      </c>
      <c r="AD16" s="5">
        <f t="shared" si="25"/>
        <v>13.000000000000007</v>
      </c>
    </row>
    <row r="17" spans="1:30" x14ac:dyDescent="0.25">
      <c r="A17" s="8">
        <v>16</v>
      </c>
      <c r="B17" s="13" t="s">
        <v>1</v>
      </c>
      <c r="C17" s="13" t="str">
        <f t="shared" si="9"/>
        <v>Chronoroute 11H30</v>
      </c>
      <c r="D17" s="4">
        <f t="shared" si="26"/>
        <v>3.472222222222222E-3</v>
      </c>
      <c r="E17" s="4">
        <f t="shared" si="27"/>
        <v>0.47569444444444448</v>
      </c>
      <c r="F17" s="7">
        <v>0.47916666666666669</v>
      </c>
      <c r="G17" s="4">
        <f t="shared" si="28"/>
        <v>0.4826388888888889</v>
      </c>
      <c r="H17" s="4">
        <f t="shared" si="29"/>
        <v>4.1666666666666664E-2</v>
      </c>
      <c r="I17" s="4">
        <f t="shared" si="10"/>
        <v>0.47916666666666669</v>
      </c>
      <c r="J17" s="4">
        <f t="shared" si="11"/>
        <v>0.4861111111111111</v>
      </c>
      <c r="K17" s="4">
        <f t="shared" si="4"/>
        <v>3.472222222222222E-3</v>
      </c>
      <c r="L17" s="4">
        <f t="shared" si="12"/>
        <v>0.47916666666666669</v>
      </c>
      <c r="M17" s="4">
        <f t="shared" si="13"/>
        <v>0.52430555555555558</v>
      </c>
      <c r="N17" s="4">
        <f t="shared" si="5"/>
        <v>8.3333333333333329E-2</v>
      </c>
      <c r="O17" s="4">
        <f t="shared" si="14"/>
        <v>0.51736111111111116</v>
      </c>
      <c r="P17" s="4">
        <f t="shared" si="15"/>
        <v>0.52777777777777779</v>
      </c>
      <c r="Q17" s="4">
        <f t="shared" si="16"/>
        <v>0.5625</v>
      </c>
      <c r="R17" s="4">
        <f t="shared" si="17"/>
        <v>0.60763888888888895</v>
      </c>
      <c r="S17" s="4">
        <f t="shared" si="18"/>
        <v>0.52083333333333337</v>
      </c>
      <c r="T17" s="4">
        <f t="shared" si="19"/>
        <v>0.53125</v>
      </c>
      <c r="U17" s="4">
        <f t="shared" si="6"/>
        <v>4.1666666666666664E-2</v>
      </c>
      <c r="V17" s="4">
        <f t="shared" si="7"/>
        <v>0.5625</v>
      </c>
      <c r="W17" s="4">
        <f t="shared" si="8"/>
        <v>0.57291666666666663</v>
      </c>
      <c r="X17" s="6">
        <f>Affichage!$I$1</f>
        <v>42852.676064814812</v>
      </c>
      <c r="Y17" s="14">
        <f t="shared" si="20"/>
        <v>58380</v>
      </c>
      <c r="Z17" s="14">
        <f t="shared" si="21"/>
        <v>41400</v>
      </c>
      <c r="AA17" s="5">
        <f t="shared" si="22"/>
        <v>16980</v>
      </c>
      <c r="AB17" s="5">
        <f t="shared" si="23"/>
        <v>4.7166666666666668</v>
      </c>
      <c r="AC17" s="5">
        <f t="shared" si="24"/>
        <v>4</v>
      </c>
      <c r="AD17" s="5">
        <f t="shared" si="25"/>
        <v>43.000000000000007</v>
      </c>
    </row>
    <row r="18" spans="1:30" x14ac:dyDescent="0.25">
      <c r="A18" s="8">
        <v>17</v>
      </c>
      <c r="B18" s="13" t="s">
        <v>1</v>
      </c>
      <c r="C18" s="13" t="str">
        <f t="shared" si="9"/>
        <v>Chronoroute 12H0</v>
      </c>
      <c r="D18" s="4">
        <f t="shared" si="26"/>
        <v>3.472222222222222E-3</v>
      </c>
      <c r="E18" s="4">
        <f t="shared" si="27"/>
        <v>0.49652777777777779</v>
      </c>
      <c r="F18" s="7">
        <v>0.5</v>
      </c>
      <c r="G18" s="4">
        <f t="shared" si="28"/>
        <v>0.50347222222222221</v>
      </c>
      <c r="H18" s="4">
        <f t="shared" si="29"/>
        <v>4.1666666666666664E-2</v>
      </c>
      <c r="I18" s="4">
        <f t="shared" si="10"/>
        <v>0.5</v>
      </c>
      <c r="J18" s="4">
        <f t="shared" si="11"/>
        <v>0.50694444444444442</v>
      </c>
      <c r="K18" s="4">
        <f t="shared" si="4"/>
        <v>3.472222222222222E-3</v>
      </c>
      <c r="L18" s="4">
        <f t="shared" si="12"/>
        <v>0.5</v>
      </c>
      <c r="M18" s="4">
        <f t="shared" si="13"/>
        <v>0.54513888888888884</v>
      </c>
      <c r="N18" s="4">
        <f t="shared" si="5"/>
        <v>8.3333333333333329E-2</v>
      </c>
      <c r="O18" s="4">
        <f t="shared" si="14"/>
        <v>0.53819444444444442</v>
      </c>
      <c r="P18" s="4">
        <f t="shared" si="15"/>
        <v>0.54861111111111105</v>
      </c>
      <c r="Q18" s="4">
        <f t="shared" si="16"/>
        <v>0.58333333333333337</v>
      </c>
      <c r="R18" s="4">
        <f t="shared" si="17"/>
        <v>0.62847222222222221</v>
      </c>
      <c r="S18" s="4">
        <f t="shared" si="18"/>
        <v>0.54166666666666663</v>
      </c>
      <c r="T18" s="4">
        <f t="shared" si="19"/>
        <v>0.55208333333333326</v>
      </c>
      <c r="U18" s="4">
        <f t="shared" si="6"/>
        <v>4.1666666666666664E-2</v>
      </c>
      <c r="V18" s="4">
        <f t="shared" si="7"/>
        <v>0.58333333333333326</v>
      </c>
      <c r="W18" s="4">
        <f t="shared" si="8"/>
        <v>0.59374999999999989</v>
      </c>
      <c r="X18" s="6">
        <f>Affichage!$I$1</f>
        <v>42852.676064814812</v>
      </c>
      <c r="Y18" s="14">
        <f t="shared" si="20"/>
        <v>58380</v>
      </c>
      <c r="Z18" s="14">
        <f t="shared" si="21"/>
        <v>43200</v>
      </c>
      <c r="AA18" s="5">
        <f t="shared" si="22"/>
        <v>15180</v>
      </c>
      <c r="AB18" s="5">
        <f t="shared" si="23"/>
        <v>4.2166666666666668</v>
      </c>
      <c r="AC18" s="5">
        <f t="shared" si="24"/>
        <v>4</v>
      </c>
      <c r="AD18" s="5">
        <f t="shared" si="25"/>
        <v>13.000000000000007</v>
      </c>
    </row>
    <row r="19" spans="1:30" x14ac:dyDescent="0.25">
      <c r="A19" s="8">
        <v>18</v>
      </c>
      <c r="B19" s="13" t="s">
        <v>1</v>
      </c>
      <c r="C19" s="13" t="str">
        <f t="shared" si="9"/>
        <v>Chronoroute 12H30</v>
      </c>
      <c r="D19" s="4">
        <f t="shared" si="26"/>
        <v>3.472222222222222E-3</v>
      </c>
      <c r="E19" s="4">
        <f t="shared" si="27"/>
        <v>0.51736111111111116</v>
      </c>
      <c r="F19" s="7">
        <v>0.52083333333333337</v>
      </c>
      <c r="G19" s="4">
        <f t="shared" si="28"/>
        <v>0.52430555555555558</v>
      </c>
      <c r="H19" s="4">
        <f t="shared" si="29"/>
        <v>4.1666666666666664E-2</v>
      </c>
      <c r="I19" s="4">
        <f t="shared" si="10"/>
        <v>0.52083333333333337</v>
      </c>
      <c r="J19" s="4">
        <f t="shared" si="11"/>
        <v>0.52777777777777779</v>
      </c>
      <c r="K19" s="4">
        <f t="shared" si="4"/>
        <v>3.472222222222222E-3</v>
      </c>
      <c r="L19" s="4">
        <f t="shared" si="12"/>
        <v>0.52083333333333337</v>
      </c>
      <c r="M19" s="4">
        <f t="shared" si="13"/>
        <v>0.56597222222222221</v>
      </c>
      <c r="N19" s="4">
        <f t="shared" si="5"/>
        <v>8.3333333333333329E-2</v>
      </c>
      <c r="O19" s="4">
        <f t="shared" si="14"/>
        <v>0.55902777777777779</v>
      </c>
      <c r="P19" s="4">
        <f t="shared" si="15"/>
        <v>0.56944444444444442</v>
      </c>
      <c r="Q19" s="4">
        <f t="shared" si="16"/>
        <v>0.60416666666666674</v>
      </c>
      <c r="R19" s="4">
        <f t="shared" si="17"/>
        <v>0.64930555555555558</v>
      </c>
      <c r="S19" s="4">
        <f t="shared" si="18"/>
        <v>0.5625</v>
      </c>
      <c r="T19" s="4">
        <f t="shared" si="19"/>
        <v>0.57291666666666663</v>
      </c>
      <c r="U19" s="4">
        <f t="shared" si="6"/>
        <v>4.1666666666666664E-2</v>
      </c>
      <c r="V19" s="4">
        <f t="shared" si="7"/>
        <v>0.60416666666666663</v>
      </c>
      <c r="W19" s="4">
        <f t="shared" si="8"/>
        <v>0.61458333333333326</v>
      </c>
      <c r="X19" s="6">
        <f>Affichage!$I$1</f>
        <v>42852.676064814812</v>
      </c>
      <c r="Y19" s="14">
        <f t="shared" si="20"/>
        <v>58380</v>
      </c>
      <c r="Z19" s="14">
        <f t="shared" si="21"/>
        <v>45000</v>
      </c>
      <c r="AA19" s="5">
        <f t="shared" si="22"/>
        <v>13380</v>
      </c>
      <c r="AB19" s="5">
        <f t="shared" si="23"/>
        <v>3.7166666666666668</v>
      </c>
      <c r="AC19" s="5">
        <f t="shared" si="24"/>
        <v>3</v>
      </c>
      <c r="AD19" s="5">
        <f t="shared" si="25"/>
        <v>43.000000000000007</v>
      </c>
    </row>
    <row r="20" spans="1:30" x14ac:dyDescent="0.25">
      <c r="A20" s="8">
        <v>19</v>
      </c>
      <c r="B20" s="13" t="s">
        <v>1</v>
      </c>
      <c r="C20" s="13" t="str">
        <f t="shared" si="9"/>
        <v>Chronoroute 13H0</v>
      </c>
      <c r="D20" s="4">
        <f t="shared" si="26"/>
        <v>3.472222222222222E-3</v>
      </c>
      <c r="E20" s="4">
        <f t="shared" si="27"/>
        <v>0.53819444444444442</v>
      </c>
      <c r="F20" s="7">
        <v>0.54166666666666663</v>
      </c>
      <c r="G20" s="4">
        <f t="shared" si="28"/>
        <v>0.54513888888888884</v>
      </c>
      <c r="H20" s="4">
        <f t="shared" si="29"/>
        <v>4.1666666666666664E-2</v>
      </c>
      <c r="I20" s="4">
        <f t="shared" si="10"/>
        <v>0.54166666666666663</v>
      </c>
      <c r="J20" s="4">
        <f t="shared" si="11"/>
        <v>0.54861111111111105</v>
      </c>
      <c r="K20" s="4">
        <f t="shared" si="4"/>
        <v>3.472222222222222E-3</v>
      </c>
      <c r="L20" s="4">
        <f t="shared" si="12"/>
        <v>0.54166666666666663</v>
      </c>
      <c r="M20" s="4">
        <f t="shared" si="13"/>
        <v>0.58680555555555547</v>
      </c>
      <c r="N20" s="4">
        <f t="shared" si="5"/>
        <v>8.3333333333333329E-2</v>
      </c>
      <c r="O20" s="4">
        <f t="shared" si="14"/>
        <v>0.57986111111111105</v>
      </c>
      <c r="P20" s="4">
        <f t="shared" si="15"/>
        <v>0.59027777777777768</v>
      </c>
      <c r="Q20" s="4">
        <f t="shared" si="16"/>
        <v>0.625</v>
      </c>
      <c r="R20" s="4">
        <f t="shared" si="17"/>
        <v>0.67013888888888884</v>
      </c>
      <c r="S20" s="4">
        <f t="shared" si="18"/>
        <v>0.58333333333333326</v>
      </c>
      <c r="T20" s="4">
        <f t="shared" si="19"/>
        <v>0.59374999999999989</v>
      </c>
      <c r="U20" s="4">
        <f t="shared" si="6"/>
        <v>4.1666666666666664E-2</v>
      </c>
      <c r="V20" s="4">
        <f t="shared" si="7"/>
        <v>0.62499999999999989</v>
      </c>
      <c r="W20" s="4">
        <f t="shared" si="8"/>
        <v>0.63541666666666652</v>
      </c>
      <c r="X20" s="6">
        <f>Affichage!$I$1</f>
        <v>42852.676064814812</v>
      </c>
      <c r="Y20" s="14">
        <f t="shared" si="20"/>
        <v>58380</v>
      </c>
      <c r="Z20" s="14">
        <f t="shared" si="21"/>
        <v>46800</v>
      </c>
      <c r="AA20" s="5">
        <f t="shared" si="22"/>
        <v>11580</v>
      </c>
      <c r="AB20" s="5">
        <f t="shared" si="23"/>
        <v>3.2166666666666668</v>
      </c>
      <c r="AC20" s="5">
        <f t="shared" si="24"/>
        <v>3</v>
      </c>
      <c r="AD20" s="5">
        <f t="shared" si="25"/>
        <v>13.000000000000007</v>
      </c>
    </row>
    <row r="21" spans="1:30" x14ac:dyDescent="0.25">
      <c r="A21" s="8">
        <v>20</v>
      </c>
      <c r="B21" s="13" t="s">
        <v>1</v>
      </c>
      <c r="C21" s="13" t="str">
        <f t="shared" si="9"/>
        <v>Chronoroute 13H30</v>
      </c>
      <c r="D21" s="4">
        <f t="shared" si="26"/>
        <v>3.472222222222222E-3</v>
      </c>
      <c r="E21" s="4">
        <f t="shared" si="27"/>
        <v>0.55902777777777779</v>
      </c>
      <c r="F21" s="7">
        <v>0.5625</v>
      </c>
      <c r="G21" s="4">
        <f t="shared" si="28"/>
        <v>0.56597222222222221</v>
      </c>
      <c r="H21" s="4">
        <f t="shared" si="29"/>
        <v>4.1666666666666664E-2</v>
      </c>
      <c r="I21" s="4">
        <f t="shared" si="10"/>
        <v>0.5625</v>
      </c>
      <c r="J21" s="4">
        <f t="shared" si="11"/>
        <v>0.56944444444444442</v>
      </c>
      <c r="K21" s="4">
        <f t="shared" si="4"/>
        <v>3.472222222222222E-3</v>
      </c>
      <c r="L21" s="4">
        <f t="shared" si="12"/>
        <v>0.5625</v>
      </c>
      <c r="M21" s="4">
        <f t="shared" si="13"/>
        <v>0.60763888888888884</v>
      </c>
      <c r="N21" s="4">
        <f t="shared" si="5"/>
        <v>8.3333333333333329E-2</v>
      </c>
      <c r="O21" s="4">
        <f t="shared" si="14"/>
        <v>0.60069444444444442</v>
      </c>
      <c r="P21" s="4">
        <f t="shared" si="15"/>
        <v>0.61111111111111105</v>
      </c>
      <c r="Q21" s="4">
        <f t="shared" si="16"/>
        <v>0.64583333333333337</v>
      </c>
      <c r="R21" s="4">
        <f t="shared" si="17"/>
        <v>0.69097222222222221</v>
      </c>
      <c r="S21" s="4">
        <f t="shared" si="18"/>
        <v>0.60416666666666663</v>
      </c>
      <c r="T21" s="4">
        <f t="shared" si="19"/>
        <v>0.61458333333333326</v>
      </c>
      <c r="U21" s="4">
        <f t="shared" si="6"/>
        <v>4.1666666666666664E-2</v>
      </c>
      <c r="V21" s="4">
        <f t="shared" si="7"/>
        <v>0.64583333333333326</v>
      </c>
      <c r="W21" s="4">
        <f t="shared" si="8"/>
        <v>0.65624999999999989</v>
      </c>
      <c r="X21" s="6">
        <f>Affichage!$I$1</f>
        <v>42852.676064814812</v>
      </c>
      <c r="Y21" s="14">
        <f t="shared" si="20"/>
        <v>58380</v>
      </c>
      <c r="Z21" s="14">
        <f t="shared" si="21"/>
        <v>48600</v>
      </c>
      <c r="AA21" s="5">
        <f t="shared" si="22"/>
        <v>9780</v>
      </c>
      <c r="AB21" s="5">
        <f t="shared" si="23"/>
        <v>2.7166666666666668</v>
      </c>
      <c r="AC21" s="5">
        <f t="shared" si="24"/>
        <v>2</v>
      </c>
      <c r="AD21" s="5">
        <f t="shared" si="25"/>
        <v>43.000000000000007</v>
      </c>
    </row>
    <row r="22" spans="1:30" x14ac:dyDescent="0.25">
      <c r="A22" s="9"/>
      <c r="B22" s="9"/>
      <c r="C22" s="9"/>
      <c r="D22" s="10"/>
      <c r="E22" s="10"/>
      <c r="F22" s="11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:30" x14ac:dyDescent="0.25">
      <c r="A23" s="9"/>
      <c r="B23" s="9"/>
      <c r="C23" s="9"/>
      <c r="D23" s="10"/>
      <c r="E23" s="10"/>
      <c r="F23" s="11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  <row r="24" spans="1:30" ht="48" customHeight="1" x14ac:dyDescent="0.25">
      <c r="A24" s="9"/>
      <c r="B24" s="9"/>
      <c r="C24" s="9"/>
      <c r="D24" s="10"/>
      <c r="E24" s="10"/>
      <c r="F24" s="11"/>
      <c r="G24" s="10"/>
      <c r="H24" s="10"/>
      <c r="I24" s="10"/>
      <c r="J24" s="10"/>
      <c r="K24" s="10"/>
      <c r="L24" s="10"/>
      <c r="M24" s="10" t="s">
        <v>30</v>
      </c>
      <c r="N24" s="10"/>
      <c r="O24" s="10"/>
      <c r="P24" s="10"/>
      <c r="Q24" s="10"/>
      <c r="R24" s="10"/>
      <c r="S24" s="10"/>
      <c r="T24" s="10"/>
      <c r="U24" s="10"/>
      <c r="V24" s="10"/>
    </row>
    <row r="25" spans="1:30" x14ac:dyDescent="0.3">
      <c r="M25" s="5" t="s">
        <v>31</v>
      </c>
      <c r="N25" s="14">
        <v>1</v>
      </c>
      <c r="O25" s="15"/>
      <c r="P25" s="6"/>
      <c r="R25" s="6" t="str">
        <f t="shared" ref="R25" si="30">IF(F25&lt;&gt;"","02:00","")</f>
        <v/>
      </c>
    </row>
    <row r="26" spans="1:30" x14ac:dyDescent="0.25">
      <c r="B26" s="69" t="s">
        <v>17</v>
      </c>
      <c r="C26" s="70"/>
      <c r="D26" s="70"/>
      <c r="E26" s="70"/>
      <c r="F26" s="70"/>
      <c r="G26" s="71"/>
      <c r="H26" s="2" t="s">
        <v>18</v>
      </c>
      <c r="I26" s="12"/>
      <c r="J26" s="12"/>
      <c r="K26" s="12"/>
      <c r="L26" s="12"/>
      <c r="M26" s="5" t="s">
        <v>28</v>
      </c>
      <c r="N26" s="5" t="s">
        <v>29</v>
      </c>
      <c r="O26" s="16"/>
      <c r="P26" s="6"/>
      <c r="R26" s="6"/>
    </row>
    <row r="27" spans="1:30" x14ac:dyDescent="0.25">
      <c r="B27" s="68" t="s">
        <v>2</v>
      </c>
      <c r="C27" s="68"/>
      <c r="D27" s="68"/>
      <c r="E27" s="68"/>
      <c r="F27" s="68"/>
      <c r="G27" s="68"/>
      <c r="H27" s="4">
        <v>4.1666666666666664E-2</v>
      </c>
      <c r="I27" s="10"/>
      <c r="J27" s="10"/>
      <c r="K27" s="10"/>
      <c r="L27" s="10"/>
    </row>
    <row r="28" spans="1:30" x14ac:dyDescent="0.25">
      <c r="B28" s="68" t="s">
        <v>12</v>
      </c>
      <c r="C28" s="68"/>
      <c r="D28" s="68"/>
      <c r="E28" s="68"/>
      <c r="F28" s="68"/>
      <c r="G28" s="68"/>
      <c r="H28" s="4">
        <v>3.472222222222222E-3</v>
      </c>
      <c r="I28" s="10"/>
      <c r="J28" s="10"/>
      <c r="K28" s="10"/>
      <c r="L28" s="10"/>
      <c r="N28" s="5" t="str">
        <f>IF($D$7&gt;100,$Q$1,IF($D$7&lt;50,$T$1,$K$1))</f>
        <v>Heure départ maxi</v>
      </c>
    </row>
    <row r="29" spans="1:30" x14ac:dyDescent="0.25">
      <c r="B29" s="68" t="s">
        <v>16</v>
      </c>
      <c r="C29" s="68"/>
      <c r="D29" s="68"/>
      <c r="E29" s="68"/>
      <c r="F29" s="68"/>
      <c r="G29" s="68"/>
      <c r="H29" s="4">
        <v>3.472222222222222E-3</v>
      </c>
      <c r="I29" s="10"/>
      <c r="J29" s="10"/>
      <c r="K29" s="10"/>
      <c r="L29" s="10"/>
    </row>
    <row r="30" spans="1:30" x14ac:dyDescent="0.25">
      <c r="B30" s="68" t="s">
        <v>5</v>
      </c>
      <c r="C30" s="68"/>
      <c r="D30" s="68"/>
      <c r="E30" s="68"/>
      <c r="F30" s="68"/>
      <c r="G30" s="68"/>
      <c r="H30" s="4">
        <v>8.3333333333333329E-2</v>
      </c>
      <c r="I30" s="10"/>
      <c r="J30" s="10"/>
      <c r="K30" s="10"/>
      <c r="L30" s="10"/>
    </row>
    <row r="31" spans="1:30" x14ac:dyDescent="0.25">
      <c r="B31" s="68" t="s">
        <v>13</v>
      </c>
      <c r="C31" s="68"/>
      <c r="D31" s="68"/>
      <c r="E31" s="68"/>
      <c r="F31" s="68"/>
      <c r="G31" s="68"/>
      <c r="H31" s="4">
        <v>4.1666666666666664E-2</v>
      </c>
      <c r="I31" s="10"/>
      <c r="J31" s="10"/>
      <c r="K31" s="10"/>
      <c r="L31" s="10"/>
    </row>
    <row r="32" spans="1:30" x14ac:dyDescent="0.25">
      <c r="B32" s="68" t="s">
        <v>44</v>
      </c>
      <c r="C32" s="68"/>
      <c r="D32" s="68"/>
      <c r="E32" s="68"/>
      <c r="F32" s="68"/>
      <c r="G32" s="68"/>
      <c r="H32" s="25">
        <v>3</v>
      </c>
      <c r="I32" s="10"/>
      <c r="J32" s="10"/>
      <c r="K32" s="10"/>
      <c r="L32" s="10"/>
    </row>
    <row r="33" spans="2:12" x14ac:dyDescent="0.25">
      <c r="B33" s="68" t="s">
        <v>45</v>
      </c>
      <c r="C33" s="68"/>
      <c r="D33" s="68"/>
      <c r="E33" s="68"/>
      <c r="F33" s="68"/>
      <c r="G33" s="68"/>
      <c r="H33" s="26">
        <v>0.75</v>
      </c>
      <c r="I33" s="10"/>
      <c r="J33" s="10"/>
      <c r="K33" s="10"/>
      <c r="L33" s="10"/>
    </row>
  </sheetData>
  <mergeCells count="8">
    <mergeCell ref="B31:G31"/>
    <mergeCell ref="B32:G32"/>
    <mergeCell ref="B33:G33"/>
    <mergeCell ref="B26:G26"/>
    <mergeCell ref="B27:G27"/>
    <mergeCell ref="B28:G28"/>
    <mergeCell ref="B29:G29"/>
    <mergeCell ref="B30:G30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Y51"/>
  <sheetViews>
    <sheetView tabSelected="1" zoomScale="80" zoomScaleNormal="80" workbookViewId="0">
      <pane ySplit="2" topLeftCell="A3" activePane="bottomLeft" state="frozen"/>
      <selection pane="bottomLeft" activeCell="G44" sqref="G44"/>
    </sheetView>
  </sheetViews>
  <sheetFormatPr baseColWidth="10" defaultRowHeight="16.5" x14ac:dyDescent="0.3"/>
  <cols>
    <col min="1" max="1" width="1.7109375" style="1" customWidth="1"/>
    <col min="2" max="2" width="19.7109375" style="1" customWidth="1"/>
    <col min="3" max="4" width="18.140625" style="1" customWidth="1"/>
    <col min="5" max="5" width="20.7109375" style="1" customWidth="1"/>
    <col min="6" max="6" width="1.7109375" style="1" customWidth="1"/>
    <col min="7" max="7" width="19.7109375" style="1" customWidth="1"/>
    <col min="8" max="9" width="18.140625" style="1" customWidth="1"/>
    <col min="10" max="10" width="20.7109375" style="1" customWidth="1"/>
    <col min="11" max="11" width="2.140625" style="1" customWidth="1"/>
    <col min="12" max="12" width="19.7109375" style="1" customWidth="1"/>
    <col min="13" max="14" width="18.140625" style="1" customWidth="1"/>
    <col min="15" max="15" width="20.7109375" style="1" customWidth="1"/>
    <col min="16" max="16" width="1.5703125" style="1" customWidth="1"/>
    <col min="17" max="17" width="19.7109375" style="1" customWidth="1"/>
    <col min="18" max="19" width="18.140625" style="1" customWidth="1"/>
    <col min="20" max="20" width="20.7109375" style="1" customWidth="1"/>
    <col min="21" max="21" width="1.85546875" style="1" customWidth="1"/>
    <col min="22" max="22" width="19.7109375" style="1" customWidth="1"/>
    <col min="23" max="24" width="18.140625" style="1" customWidth="1"/>
    <col min="25" max="25" width="20.7109375" style="1" customWidth="1"/>
    <col min="26" max="16384" width="11.42578125" style="1"/>
  </cols>
  <sheetData>
    <row r="1" spans="2:25" ht="27" thickBot="1" x14ac:dyDescent="0.35">
      <c r="B1" s="76" t="s">
        <v>68</v>
      </c>
      <c r="C1" s="77"/>
      <c r="D1" s="72">
        <f ca="1">TODAY()</f>
        <v>42852</v>
      </c>
      <c r="E1" s="73"/>
      <c r="G1" s="76" t="s">
        <v>69</v>
      </c>
      <c r="H1" s="77"/>
      <c r="I1" s="74">
        <v>42852.676064814812</v>
      </c>
      <c r="J1" s="75"/>
      <c r="L1" s="76" t="s">
        <v>70</v>
      </c>
      <c r="M1" s="77"/>
      <c r="N1" s="99" t="str">
        <f>CONCATENATE("Dans ",VLOOKUP(Informations!$AB$1,Informations!$AB$2:$AD$21,2,0)," H ",VLOOKUP(Informations!$AB$1,Informations!$AB$2:$AD$21,3,0)," Min")</f>
        <v>Dans 1 H 17 Min</v>
      </c>
      <c r="O1" s="100"/>
    </row>
    <row r="2" spans="2:25" x14ac:dyDescent="0.3">
      <c r="I2" s="98"/>
    </row>
    <row r="3" spans="2:25" ht="16.5" customHeight="1" x14ac:dyDescent="0.3">
      <c r="B3" s="101" t="str">
        <f>Informations!C2</f>
        <v>Chronoroute 5H30</v>
      </c>
      <c r="C3" s="101"/>
      <c r="D3" s="101"/>
      <c r="E3" s="101"/>
      <c r="G3" s="101" t="str">
        <f>Informations!C3</f>
        <v>Chronoroute 8H30</v>
      </c>
      <c r="H3" s="101"/>
      <c r="I3" s="101"/>
      <c r="J3" s="101"/>
      <c r="L3" s="101" t="str">
        <f>Informations!C4</f>
        <v>Chronoroute 13H30</v>
      </c>
      <c r="M3" s="101"/>
      <c r="N3" s="101"/>
      <c r="O3" s="101"/>
      <c r="Q3" s="101" t="str">
        <f>Informations!C5</f>
        <v>Chronoroute 17H30</v>
      </c>
      <c r="R3" s="101"/>
      <c r="S3" s="101"/>
      <c r="T3" s="101"/>
      <c r="V3" s="101" t="str">
        <f>Informations!C6</f>
        <v>Chronoroute 22H30</v>
      </c>
      <c r="W3" s="101"/>
      <c r="X3" s="101"/>
      <c r="Y3" s="101"/>
    </row>
    <row r="4" spans="2:25" ht="16.5" customHeight="1" x14ac:dyDescent="0.3">
      <c r="B4" s="101"/>
      <c r="C4" s="101"/>
      <c r="D4" s="101"/>
      <c r="E4" s="101"/>
      <c r="G4" s="101"/>
      <c r="H4" s="101"/>
      <c r="I4" s="101"/>
      <c r="J4" s="101"/>
      <c r="L4" s="101"/>
      <c r="M4" s="101"/>
      <c r="N4" s="101"/>
      <c r="O4" s="101"/>
      <c r="Q4" s="101"/>
      <c r="R4" s="101"/>
      <c r="S4" s="101"/>
      <c r="T4" s="101"/>
      <c r="V4" s="101"/>
      <c r="W4" s="101"/>
      <c r="X4" s="101"/>
      <c r="Y4" s="101"/>
    </row>
    <row r="5" spans="2:25" ht="17.25" thickBot="1" x14ac:dyDescent="0.35"/>
    <row r="6" spans="2:25" ht="17.100000000000001" customHeight="1" thickBot="1" x14ac:dyDescent="0.35">
      <c r="C6" s="22" t="s">
        <v>46</v>
      </c>
      <c r="D6" s="21" t="s">
        <v>47</v>
      </c>
      <c r="E6" s="21" t="s">
        <v>27</v>
      </c>
      <c r="H6" s="22" t="s">
        <v>46</v>
      </c>
      <c r="I6" s="21" t="s">
        <v>47</v>
      </c>
      <c r="J6" s="21" t="s">
        <v>27</v>
      </c>
      <c r="M6" s="22" t="s">
        <v>46</v>
      </c>
      <c r="N6" s="21" t="s">
        <v>47</v>
      </c>
      <c r="O6" s="21" t="s">
        <v>27</v>
      </c>
      <c r="R6" s="22" t="s">
        <v>46</v>
      </c>
      <c r="S6" s="21" t="s">
        <v>47</v>
      </c>
      <c r="T6" s="21" t="s">
        <v>27</v>
      </c>
      <c r="W6" s="22" t="s">
        <v>46</v>
      </c>
      <c r="X6" s="21" t="s">
        <v>47</v>
      </c>
      <c r="Y6" s="21" t="s">
        <v>27</v>
      </c>
    </row>
    <row r="7" spans="2:25" ht="27" customHeight="1" x14ac:dyDescent="0.3">
      <c r="B7" s="17" t="s">
        <v>15</v>
      </c>
      <c r="C7" s="23">
        <f>Informations!E2</f>
        <v>0.22569444444444445</v>
      </c>
      <c r="D7" s="29">
        <f>Informations!G2</f>
        <v>0.23263888888888887</v>
      </c>
      <c r="E7" s="82" t="str">
        <f>IF(AND(C10&gt;C8,C8&gt;C7,C7&lt;D7,C10&lt;D9),"ok","nok")</f>
        <v>ok</v>
      </c>
      <c r="G7" s="17" t="s">
        <v>15</v>
      </c>
      <c r="H7" s="23">
        <f>Informations!E3</f>
        <v>0.35069444444444448</v>
      </c>
      <c r="I7" s="29">
        <f>Informations!G3</f>
        <v>0.3576388888888889</v>
      </c>
      <c r="J7" s="82" t="str">
        <f>IF(AND(H10&gt;H8,H8&gt;H7,H7&lt;I7,H10&lt;I9),"ok","nok")</f>
        <v>nok</v>
      </c>
      <c r="L7" s="17" t="s">
        <v>15</v>
      </c>
      <c r="M7" s="23">
        <f>Informations!E4</f>
        <v>0.55902777777777779</v>
      </c>
      <c r="N7" s="29">
        <f>Informations!G4</f>
        <v>0.56597222222222221</v>
      </c>
      <c r="O7" s="82" t="str">
        <f>IF(AND(M10&gt;M8,M8&gt;M7,M7&lt;N7,M10&lt;N9),"ok","nok")</f>
        <v>nok</v>
      </c>
      <c r="Q7" s="17" t="s">
        <v>15</v>
      </c>
      <c r="R7" s="23">
        <f>Informations!E5</f>
        <v>0.72569444444444442</v>
      </c>
      <c r="S7" s="29">
        <f>Informations!G5</f>
        <v>0.73263888888888884</v>
      </c>
      <c r="T7" s="82" t="str">
        <f>IF(AND(R10&gt;R8,R8&gt;R7,R7&lt;S7,R10&lt;S9),"ok","nok")</f>
        <v>nok</v>
      </c>
      <c r="V7" s="17" t="s">
        <v>15</v>
      </c>
      <c r="W7" s="23">
        <f>Informations!E6</f>
        <v>0.93402777777777779</v>
      </c>
      <c r="X7" s="29">
        <f>Informations!G6</f>
        <v>0.94097222222222221</v>
      </c>
      <c r="Y7" s="82" t="str">
        <f>IF(AND(W10&gt;W8,W8&gt;W7,W7&lt;X7,W10&lt;X9),"ok","nok")</f>
        <v>nok</v>
      </c>
    </row>
    <row r="8" spans="2:25" ht="27" customHeight="1" thickBot="1" x14ac:dyDescent="0.35">
      <c r="B8" s="28" t="s">
        <v>48</v>
      </c>
      <c r="C8" s="78">
        <v>0.23055555555555554</v>
      </c>
      <c r="D8" s="79"/>
      <c r="E8" s="93"/>
      <c r="G8" s="28" t="s">
        <v>48</v>
      </c>
      <c r="H8" s="78">
        <v>0.22638888888888889</v>
      </c>
      <c r="I8" s="79"/>
      <c r="J8" s="93"/>
      <c r="L8" s="28" t="s">
        <v>48</v>
      </c>
      <c r="M8" s="78"/>
      <c r="N8" s="79"/>
      <c r="O8" s="93"/>
      <c r="Q8" s="28" t="s">
        <v>48</v>
      </c>
      <c r="R8" s="78">
        <v>0.22638888888888889</v>
      </c>
      <c r="S8" s="79"/>
      <c r="T8" s="93"/>
      <c r="V8" s="28" t="s">
        <v>48</v>
      </c>
      <c r="W8" s="78">
        <v>0.22638888888888889</v>
      </c>
      <c r="X8" s="79"/>
      <c r="Y8" s="93"/>
    </row>
    <row r="9" spans="2:25" ht="27" customHeight="1" x14ac:dyDescent="0.3">
      <c r="B9" s="17" t="s">
        <v>19</v>
      </c>
      <c r="C9" s="23">
        <f>Informations!S2</f>
        <v>0.27083333333333331</v>
      </c>
      <c r="D9" s="27">
        <f>Informations!T2</f>
        <v>0.28124999999999994</v>
      </c>
      <c r="E9" s="93"/>
      <c r="G9" s="17" t="s">
        <v>19</v>
      </c>
      <c r="H9" s="23">
        <f>Informations!S3</f>
        <v>0.39583333333333337</v>
      </c>
      <c r="I9" s="27">
        <f>Informations!T3</f>
        <v>0.40625</v>
      </c>
      <c r="J9" s="93"/>
      <c r="L9" s="17" t="s">
        <v>19</v>
      </c>
      <c r="M9" s="23">
        <f>Informations!S4</f>
        <v>0.60416666666666663</v>
      </c>
      <c r="N9" s="27">
        <f>Informations!T4</f>
        <v>0.61458333333333326</v>
      </c>
      <c r="O9" s="93"/>
      <c r="Q9" s="17" t="s">
        <v>19</v>
      </c>
      <c r="R9" s="23">
        <f>Informations!S5</f>
        <v>0.77083333333333326</v>
      </c>
      <c r="S9" s="27">
        <f>Informations!T5</f>
        <v>0.78124999999999989</v>
      </c>
      <c r="T9" s="93"/>
      <c r="V9" s="17" t="s">
        <v>19</v>
      </c>
      <c r="W9" s="23">
        <f>Informations!S6</f>
        <v>0.97916666666666663</v>
      </c>
      <c r="X9" s="27">
        <f>Informations!T6</f>
        <v>0.98958333333333326</v>
      </c>
      <c r="Y9" s="93"/>
    </row>
    <row r="10" spans="2:25" ht="27" customHeight="1" thickBot="1" x14ac:dyDescent="0.35">
      <c r="B10" s="28" t="s">
        <v>48</v>
      </c>
      <c r="C10" s="80">
        <v>0.27430555555555552</v>
      </c>
      <c r="D10" s="81"/>
      <c r="E10" s="83"/>
      <c r="G10" s="28" t="s">
        <v>48</v>
      </c>
      <c r="H10" s="80">
        <v>0.27777777777777779</v>
      </c>
      <c r="I10" s="81"/>
      <c r="J10" s="83"/>
      <c r="L10" s="28" t="s">
        <v>48</v>
      </c>
      <c r="M10" s="80"/>
      <c r="N10" s="81"/>
      <c r="O10" s="83"/>
      <c r="Q10" s="28" t="s">
        <v>48</v>
      </c>
      <c r="R10" s="80">
        <v>0.27777777777777779</v>
      </c>
      <c r="S10" s="81"/>
      <c r="T10" s="83"/>
      <c r="V10" s="28" t="s">
        <v>48</v>
      </c>
      <c r="W10" s="80">
        <v>0.27777777777777779</v>
      </c>
      <c r="X10" s="81"/>
      <c r="Y10" s="83"/>
    </row>
    <row r="11" spans="2:25" ht="27" customHeight="1" thickBot="1" x14ac:dyDescent="0.35">
      <c r="B11" s="19" t="s">
        <v>33</v>
      </c>
      <c r="C11" s="102"/>
      <c r="D11" s="85"/>
      <c r="E11" s="86"/>
      <c r="G11" s="19" t="s">
        <v>33</v>
      </c>
      <c r="H11" s="84"/>
      <c r="I11" s="85"/>
      <c r="J11" s="86"/>
      <c r="L11" s="19" t="s">
        <v>33</v>
      </c>
      <c r="M11" s="84"/>
      <c r="N11" s="85"/>
      <c r="O11" s="86"/>
      <c r="Q11" s="19" t="s">
        <v>33</v>
      </c>
      <c r="R11" s="84"/>
      <c r="S11" s="85"/>
      <c r="T11" s="86"/>
      <c r="V11" s="19" t="s">
        <v>33</v>
      </c>
      <c r="W11" s="84"/>
      <c r="X11" s="85"/>
      <c r="Y11" s="86"/>
    </row>
    <row r="12" spans="2:25" ht="17.100000000000001" customHeight="1" thickBot="1" x14ac:dyDescent="0.35">
      <c r="B12" s="30"/>
      <c r="C12" s="22" t="s">
        <v>49</v>
      </c>
      <c r="D12" s="21" t="s">
        <v>48</v>
      </c>
      <c r="E12" s="21" t="s">
        <v>27</v>
      </c>
      <c r="G12" s="30"/>
      <c r="H12" s="22" t="s">
        <v>49</v>
      </c>
      <c r="I12" s="21" t="s">
        <v>48</v>
      </c>
      <c r="J12" s="21" t="s">
        <v>27</v>
      </c>
      <c r="L12" s="30"/>
      <c r="M12" s="22" t="s">
        <v>49</v>
      </c>
      <c r="N12" s="21" t="s">
        <v>48</v>
      </c>
      <c r="O12" s="21" t="s">
        <v>27</v>
      </c>
      <c r="Q12" s="30"/>
      <c r="R12" s="22" t="s">
        <v>49</v>
      </c>
      <c r="S12" s="21" t="s">
        <v>48</v>
      </c>
      <c r="T12" s="21" t="s">
        <v>27</v>
      </c>
      <c r="V12" s="30"/>
      <c r="W12" s="22" t="s">
        <v>49</v>
      </c>
      <c r="X12" s="21" t="s">
        <v>48</v>
      </c>
      <c r="Y12" s="21" t="s">
        <v>27</v>
      </c>
    </row>
    <row r="13" spans="2:25" ht="27" customHeight="1" x14ac:dyDescent="0.3">
      <c r="B13" s="17" t="s">
        <v>34</v>
      </c>
      <c r="C13" s="24">
        <f>Informations!H32</f>
        <v>3</v>
      </c>
      <c r="D13" s="31">
        <v>4</v>
      </c>
      <c r="E13" s="87" t="str">
        <f>IF(AND(D13&gt;C13,D15&lt;C15),"nok",IF(AND(D13&gt;C13,D15&gt;C15),"nok",IF(AND(D13&lt;C13,D15&lt;C15),"nok","ok")))</f>
        <v>nok</v>
      </c>
      <c r="G13" s="17" t="s">
        <v>34</v>
      </c>
      <c r="H13" s="24">
        <f>C13</f>
        <v>3</v>
      </c>
      <c r="I13" s="31">
        <v>4</v>
      </c>
      <c r="J13" s="87" t="str">
        <f>IF(AND(I13&gt;H13,I15&lt;H15),"nok",IF(AND(I13&gt;H13,I15&gt;H15),"nok",IF(AND(I13&lt;H13,I15&lt;H15),"nok","ok")))</f>
        <v>nok</v>
      </c>
      <c r="L13" s="17" t="s">
        <v>34</v>
      </c>
      <c r="M13" s="24">
        <f>H13</f>
        <v>3</v>
      </c>
      <c r="N13" s="31"/>
      <c r="O13" s="87" t="str">
        <f>IF(AND(N13&gt;M13,N15&lt;M15),"nok",IF(AND(N13&gt;M13,N15&gt;M15),"nok",IF(AND(N13&lt;M13,N15&lt;M15),"nok","ok")))</f>
        <v>nok</v>
      </c>
      <c r="Q13" s="17" t="s">
        <v>34</v>
      </c>
      <c r="R13" s="24">
        <f>M13</f>
        <v>3</v>
      </c>
      <c r="S13" s="31">
        <v>4</v>
      </c>
      <c r="T13" s="87" t="str">
        <f>IF(AND(S13&gt;R13,S15&lt;R15),"nok",IF(AND(S13&gt;R13,S15&gt;R15),"nok",IF(AND(S13&lt;R13,S15&lt;R15),"nok","ok")))</f>
        <v>nok</v>
      </c>
      <c r="V13" s="17" t="s">
        <v>34</v>
      </c>
      <c r="W13" s="24">
        <f>R13</f>
        <v>3</v>
      </c>
      <c r="X13" s="31">
        <v>4</v>
      </c>
      <c r="Y13" s="87" t="str">
        <f>IF(AND(X13&gt;W13,X15&lt;W15),"nok",IF(AND(X13&gt;W13,X15&gt;W15),"nok",IF(AND(X13&lt;W13,X15&lt;W15),"nok","ok")))</f>
        <v>nok</v>
      </c>
    </row>
    <row r="14" spans="2:25" ht="27" customHeight="1" x14ac:dyDescent="0.3">
      <c r="B14" s="18" t="s">
        <v>24</v>
      </c>
      <c r="C14" s="33"/>
      <c r="D14" s="32">
        <v>76</v>
      </c>
      <c r="E14" s="88"/>
      <c r="G14" s="18" t="s">
        <v>24</v>
      </c>
      <c r="H14" s="33"/>
      <c r="I14" s="32">
        <v>100</v>
      </c>
      <c r="J14" s="88"/>
      <c r="L14" s="18" t="s">
        <v>24</v>
      </c>
      <c r="M14" s="33"/>
      <c r="N14" s="32"/>
      <c r="O14" s="88"/>
      <c r="Q14" s="18" t="s">
        <v>24</v>
      </c>
      <c r="R14" s="33"/>
      <c r="S14" s="32">
        <v>76</v>
      </c>
      <c r="T14" s="88"/>
      <c r="V14" s="18" t="s">
        <v>24</v>
      </c>
      <c r="W14" s="33"/>
      <c r="X14" s="32">
        <v>76</v>
      </c>
      <c r="Y14" s="88"/>
    </row>
    <row r="15" spans="2:25" ht="27" customHeight="1" thickBot="1" x14ac:dyDescent="0.35">
      <c r="B15" s="20" t="s">
        <v>32</v>
      </c>
      <c r="C15" s="35">
        <f>Informations!H33</f>
        <v>0.75</v>
      </c>
      <c r="D15" s="34">
        <f>IF(D13&lt;&gt;"",D14/78,"")</f>
        <v>0.97435897435897434</v>
      </c>
      <c r="E15" s="89"/>
      <c r="G15" s="20" t="s">
        <v>32</v>
      </c>
      <c r="H15" s="35">
        <f>C15</f>
        <v>0.75</v>
      </c>
      <c r="I15" s="34">
        <f>IF(I13&lt;&gt;"",I14/78,"")</f>
        <v>1.2820512820512822</v>
      </c>
      <c r="J15" s="89"/>
      <c r="L15" s="20" t="s">
        <v>32</v>
      </c>
      <c r="M15" s="35">
        <f>H15</f>
        <v>0.75</v>
      </c>
      <c r="N15" s="34"/>
      <c r="O15" s="89"/>
      <c r="Q15" s="20" t="s">
        <v>32</v>
      </c>
      <c r="R15" s="35">
        <f>M15</f>
        <v>0.75</v>
      </c>
      <c r="S15" s="34">
        <f>IF(S13&lt;&gt;"",S14/78,"")</f>
        <v>0.97435897435897434</v>
      </c>
      <c r="T15" s="89"/>
      <c r="V15" s="20" t="s">
        <v>32</v>
      </c>
      <c r="W15" s="35">
        <f>R15</f>
        <v>0.75</v>
      </c>
      <c r="X15" s="34">
        <f>IF(X13&lt;&gt;"",X14/78,"")</f>
        <v>0.97435897435897434</v>
      </c>
      <c r="Y15" s="89"/>
    </row>
    <row r="16" spans="2:25" ht="27" customHeight="1" thickBot="1" x14ac:dyDescent="0.35">
      <c r="B16" s="19" t="s">
        <v>33</v>
      </c>
      <c r="C16" s="84"/>
      <c r="D16" s="85"/>
      <c r="E16" s="86"/>
      <c r="G16" s="19" t="s">
        <v>33</v>
      </c>
      <c r="H16" s="84"/>
      <c r="I16" s="85"/>
      <c r="J16" s="86"/>
      <c r="L16" s="19" t="s">
        <v>33</v>
      </c>
      <c r="M16" s="84"/>
      <c r="N16" s="85"/>
      <c r="O16" s="86"/>
      <c r="Q16" s="19" t="s">
        <v>33</v>
      </c>
      <c r="R16" s="84"/>
      <c r="S16" s="85"/>
      <c r="T16" s="86"/>
      <c r="V16" s="19" t="s">
        <v>33</v>
      </c>
      <c r="W16" s="84"/>
      <c r="X16" s="85"/>
      <c r="Y16" s="86"/>
    </row>
    <row r="17" spans="2:25" ht="17.100000000000001" customHeight="1" thickBot="1" x14ac:dyDescent="0.35">
      <c r="B17" s="30"/>
      <c r="C17" s="22" t="s">
        <v>46</v>
      </c>
      <c r="D17" s="21" t="s">
        <v>47</v>
      </c>
      <c r="E17" s="21" t="s">
        <v>27</v>
      </c>
      <c r="G17" s="30"/>
      <c r="H17" s="22" t="s">
        <v>46</v>
      </c>
      <c r="I17" s="21" t="s">
        <v>47</v>
      </c>
      <c r="J17" s="21" t="s">
        <v>27</v>
      </c>
      <c r="L17" s="30"/>
      <c r="M17" s="22" t="s">
        <v>46</v>
      </c>
      <c r="N17" s="21" t="s">
        <v>47</v>
      </c>
      <c r="O17" s="21" t="s">
        <v>27</v>
      </c>
      <c r="Q17" s="30"/>
      <c r="R17" s="22" t="s">
        <v>46</v>
      </c>
      <c r="S17" s="21" t="s">
        <v>47</v>
      </c>
      <c r="T17" s="21" t="s">
        <v>27</v>
      </c>
      <c r="V17" s="30"/>
      <c r="W17" s="22" t="s">
        <v>46</v>
      </c>
      <c r="X17" s="21" t="s">
        <v>47</v>
      </c>
      <c r="Y17" s="21" t="s">
        <v>27</v>
      </c>
    </row>
    <row r="18" spans="2:25" ht="27" customHeight="1" x14ac:dyDescent="0.3">
      <c r="B18" s="17" t="s">
        <v>3</v>
      </c>
      <c r="C18" s="23">
        <f>Informations!I2</f>
        <v>0.22916666666666666</v>
      </c>
      <c r="D18" s="29">
        <f>Informations!J2</f>
        <v>0.23611111111111108</v>
      </c>
      <c r="E18" s="90" t="str">
        <f>IF(AND(C19&gt;=C18,C19&lt;=D18,C21&gt;=C20,C21&lt;=D20,C23&gt;=C22,C23&lt;=D22),"ok","nok")</f>
        <v>nok</v>
      </c>
      <c r="G18" s="17" t="s">
        <v>3</v>
      </c>
      <c r="H18" s="23">
        <f>Informations!I3</f>
        <v>0.35416666666666669</v>
      </c>
      <c r="I18" s="29">
        <f>Informations!J3</f>
        <v>0.3611111111111111</v>
      </c>
      <c r="J18" s="90" t="str">
        <f>IF(AND(H19&gt;=H18,H19&lt;=I18,H21&gt;=H20,H21&lt;=I20,H23&gt;=H22,H23&lt;=I22),"ok","nok")</f>
        <v>nok</v>
      </c>
      <c r="L18" s="17" t="s">
        <v>3</v>
      </c>
      <c r="M18" s="23">
        <f>Informations!I4</f>
        <v>0.5625</v>
      </c>
      <c r="N18" s="29">
        <f>Informations!J4</f>
        <v>0.56944444444444442</v>
      </c>
      <c r="O18" s="90" t="str">
        <f>IF(AND(M19&gt;=M18,M19&lt;=N18,M21&gt;=M20,M21&lt;=N20,M23&gt;=M22,M23&lt;=N22),"ok","nok")</f>
        <v>nok</v>
      </c>
      <c r="Q18" s="17" t="s">
        <v>3</v>
      </c>
      <c r="R18" s="23">
        <f>Informations!I5</f>
        <v>0.72916666666666663</v>
      </c>
      <c r="S18" s="29">
        <f>Informations!J5</f>
        <v>0.73611111111111105</v>
      </c>
      <c r="T18" s="90" t="str">
        <f>IF(AND(R19&gt;=R18,R19&lt;=S18,R21&gt;=R20,R21&lt;=S20,R23&gt;=R22,R23&lt;=S22),"ok","nok")</f>
        <v>nok</v>
      </c>
      <c r="V18" s="17" t="s">
        <v>3</v>
      </c>
      <c r="W18" s="23">
        <f>Informations!I6</f>
        <v>0.9375</v>
      </c>
      <c r="X18" s="29">
        <f>Informations!J6</f>
        <v>0.94444444444444442</v>
      </c>
      <c r="Y18" s="90" t="str">
        <f>IF(AND(W19&gt;=W18,W19&lt;=X18,W21&gt;=W20,W21&lt;=X20,W23&gt;=W22,W23&lt;=X22),"ok","nok")</f>
        <v>nok</v>
      </c>
    </row>
    <row r="19" spans="2:25" ht="27" customHeight="1" thickBot="1" x14ac:dyDescent="0.35">
      <c r="B19" s="28" t="s">
        <v>48</v>
      </c>
      <c r="C19" s="78">
        <v>0.22916666666666666</v>
      </c>
      <c r="D19" s="79"/>
      <c r="E19" s="91"/>
      <c r="G19" s="28" t="s">
        <v>48</v>
      </c>
      <c r="H19" s="78">
        <v>0.35486111111111113</v>
      </c>
      <c r="I19" s="79"/>
      <c r="J19" s="91"/>
      <c r="L19" s="28" t="s">
        <v>48</v>
      </c>
      <c r="M19" s="78">
        <v>0.5625</v>
      </c>
      <c r="N19" s="79"/>
      <c r="O19" s="91"/>
      <c r="Q19" s="28" t="s">
        <v>48</v>
      </c>
      <c r="R19" s="78">
        <v>0.73055555555555562</v>
      </c>
      <c r="S19" s="79"/>
      <c r="T19" s="91"/>
      <c r="V19" s="28" t="s">
        <v>48</v>
      </c>
      <c r="W19" s="78">
        <v>0.93819444444444444</v>
      </c>
      <c r="X19" s="79"/>
      <c r="Y19" s="91"/>
    </row>
    <row r="20" spans="2:25" ht="27" customHeight="1" x14ac:dyDescent="0.3">
      <c r="B20" s="18" t="s">
        <v>25</v>
      </c>
      <c r="C20" s="23">
        <f>Informations!O2</f>
        <v>0.2673611111111111</v>
      </c>
      <c r="D20" s="27">
        <f>Informations!P2</f>
        <v>0.27777777777777773</v>
      </c>
      <c r="E20" s="91"/>
      <c r="G20" s="18" t="s">
        <v>25</v>
      </c>
      <c r="H20" s="23">
        <f>Informations!O3</f>
        <v>0.39236111111111116</v>
      </c>
      <c r="I20" s="27">
        <f>Informations!P3</f>
        <v>0.40277777777777779</v>
      </c>
      <c r="J20" s="91"/>
      <c r="L20" s="18" t="s">
        <v>25</v>
      </c>
      <c r="M20" s="23">
        <f>Informations!O4</f>
        <v>0.60069444444444442</v>
      </c>
      <c r="N20" s="27">
        <f>Informations!P4</f>
        <v>0.61111111111111105</v>
      </c>
      <c r="O20" s="91"/>
      <c r="Q20" s="18" t="s">
        <v>25</v>
      </c>
      <c r="R20" s="23">
        <f>Informations!O5</f>
        <v>0.76736111111111105</v>
      </c>
      <c r="S20" s="27">
        <f>Informations!P5</f>
        <v>0.77777777777777768</v>
      </c>
      <c r="T20" s="91"/>
      <c r="V20" s="18" t="s">
        <v>25</v>
      </c>
      <c r="W20" s="23">
        <f>Informations!O6</f>
        <v>0.97569444444444442</v>
      </c>
      <c r="X20" s="27">
        <f>Informations!P6</f>
        <v>0.98611111111111105</v>
      </c>
      <c r="Y20" s="91"/>
    </row>
    <row r="21" spans="2:25" ht="27" customHeight="1" thickBot="1" x14ac:dyDescent="0.35">
      <c r="B21" s="28" t="s">
        <v>48</v>
      </c>
      <c r="C21" s="80">
        <v>0.27708333333333335</v>
      </c>
      <c r="D21" s="81"/>
      <c r="E21" s="91"/>
      <c r="G21" s="28" t="s">
        <v>48</v>
      </c>
      <c r="H21" s="80">
        <v>0.40347222222222223</v>
      </c>
      <c r="I21" s="81"/>
      <c r="J21" s="91"/>
      <c r="L21" s="28" t="s">
        <v>48</v>
      </c>
      <c r="M21" s="80">
        <v>0.6118055555555556</v>
      </c>
      <c r="N21" s="81"/>
      <c r="O21" s="91"/>
      <c r="Q21" s="28" t="s">
        <v>48</v>
      </c>
      <c r="R21" s="80">
        <v>0.7680555555555556</v>
      </c>
      <c r="S21" s="81"/>
      <c r="T21" s="91"/>
      <c r="V21" s="28" t="s">
        <v>48</v>
      </c>
      <c r="W21" s="80">
        <v>0.97638888888888886</v>
      </c>
      <c r="X21" s="81"/>
      <c r="Y21" s="91"/>
    </row>
    <row r="22" spans="2:25" ht="27" customHeight="1" x14ac:dyDescent="0.3">
      <c r="B22" s="17" t="s">
        <v>26</v>
      </c>
      <c r="C22" s="23">
        <f>Informations!Q2</f>
        <v>0.3125</v>
      </c>
      <c r="D22" s="29">
        <f>Informations!R2</f>
        <v>0.35763888888888884</v>
      </c>
      <c r="E22" s="91"/>
      <c r="G22" s="17" t="s">
        <v>26</v>
      </c>
      <c r="H22" s="23">
        <f>Informations!Q3</f>
        <v>0.4375</v>
      </c>
      <c r="I22" s="29">
        <f>Informations!R3</f>
        <v>0.4826388888888889</v>
      </c>
      <c r="J22" s="91"/>
      <c r="L22" s="17" t="s">
        <v>26</v>
      </c>
      <c r="M22" s="23">
        <f>Informations!Q4</f>
        <v>0.64583333333333337</v>
      </c>
      <c r="N22" s="29">
        <f>Informations!R4</f>
        <v>0.69097222222222221</v>
      </c>
      <c r="O22" s="91"/>
      <c r="Q22" s="17" t="s">
        <v>26</v>
      </c>
      <c r="R22" s="23">
        <f>Informations!Q5</f>
        <v>0.8125</v>
      </c>
      <c r="S22" s="29">
        <f>Informations!R5</f>
        <v>0.85763888888888884</v>
      </c>
      <c r="T22" s="91"/>
      <c r="V22" s="17" t="s">
        <v>26</v>
      </c>
      <c r="W22" s="23">
        <f>Informations!Q6</f>
        <v>1.0208333333333333</v>
      </c>
      <c r="X22" s="29">
        <f>Informations!R6</f>
        <v>1.0659722222222221</v>
      </c>
      <c r="Y22" s="91"/>
    </row>
    <row r="23" spans="2:25" ht="27" customHeight="1" thickBot="1" x14ac:dyDescent="0.35">
      <c r="B23" s="28" t="s">
        <v>48</v>
      </c>
      <c r="C23" s="78">
        <v>0.35833333333333334</v>
      </c>
      <c r="D23" s="79"/>
      <c r="E23" s="92"/>
      <c r="G23" s="28" t="s">
        <v>48</v>
      </c>
      <c r="H23" s="78">
        <v>0.4375</v>
      </c>
      <c r="I23" s="79"/>
      <c r="J23" s="92"/>
      <c r="L23" s="28" t="s">
        <v>48</v>
      </c>
      <c r="M23" s="78">
        <v>0.64652777777777781</v>
      </c>
      <c r="N23" s="79"/>
      <c r="O23" s="92"/>
      <c r="Q23" s="28" t="s">
        <v>48</v>
      </c>
      <c r="R23" s="78">
        <v>0.85833333333333339</v>
      </c>
      <c r="S23" s="79"/>
      <c r="T23" s="92"/>
      <c r="V23" s="28" t="s">
        <v>48</v>
      </c>
      <c r="W23" s="78">
        <v>2.4305555555555556E-2</v>
      </c>
      <c r="X23" s="79"/>
      <c r="Y23" s="92"/>
    </row>
    <row r="24" spans="2:25" ht="27" customHeight="1" x14ac:dyDescent="0.3">
      <c r="B24" s="17" t="s">
        <v>10</v>
      </c>
      <c r="C24" s="23">
        <f>Informations!V2</f>
        <v>0.3125</v>
      </c>
      <c r="D24" s="29">
        <f>Informations!W2</f>
        <v>0.32291666666666663</v>
      </c>
      <c r="E24" s="82" t="str">
        <f>IF(AND(C25&gt;=C24,C25&lt;=D24),"ok","nok")</f>
        <v>ok</v>
      </c>
      <c r="G24" s="17" t="s">
        <v>10</v>
      </c>
      <c r="H24" s="23">
        <f>Informations!V3</f>
        <v>0.43750000000000006</v>
      </c>
      <c r="I24" s="29">
        <f>Informations!W3</f>
        <v>0.44791666666666669</v>
      </c>
      <c r="J24" s="82" t="str">
        <f>IF(AND(H25&gt;=H24,H25&lt;=I24),"ok","nok")</f>
        <v>nok</v>
      </c>
      <c r="L24" s="17" t="s">
        <v>10</v>
      </c>
      <c r="M24" s="23">
        <f>Informations!V4</f>
        <v>0.64583333333333326</v>
      </c>
      <c r="N24" s="29">
        <f>Informations!W4</f>
        <v>0.65624999999999989</v>
      </c>
      <c r="O24" s="82" t="str">
        <f>IF(AND(M25&gt;=M24,M25&lt;=N24),"ok","nok")</f>
        <v>nok</v>
      </c>
      <c r="Q24" s="17" t="s">
        <v>10</v>
      </c>
      <c r="R24" s="23">
        <f>Informations!V5</f>
        <v>0.81249999999999989</v>
      </c>
      <c r="S24" s="29">
        <f>Informations!W5</f>
        <v>0.82291666666666652</v>
      </c>
      <c r="T24" s="82" t="str">
        <f>IF(AND(R25&gt;=R24,R25&lt;=S24),"ok","nok")</f>
        <v>nok</v>
      </c>
      <c r="V24" s="17" t="s">
        <v>10</v>
      </c>
      <c r="W24" s="23">
        <f>Informations!V6</f>
        <v>1.0208333333333333</v>
      </c>
      <c r="X24" s="29">
        <f>Informations!W6</f>
        <v>1.03125</v>
      </c>
      <c r="Y24" s="82" t="str">
        <f>IF(AND(W25&gt;=W24,W25&lt;=X24),"ok","nok")</f>
        <v>nok</v>
      </c>
    </row>
    <row r="25" spans="2:25" ht="27" customHeight="1" thickBot="1" x14ac:dyDescent="0.35">
      <c r="B25" s="28" t="s">
        <v>48</v>
      </c>
      <c r="C25" s="78">
        <v>0.31319444444444444</v>
      </c>
      <c r="D25" s="79"/>
      <c r="E25" s="83"/>
      <c r="G25" s="28" t="s">
        <v>48</v>
      </c>
      <c r="H25" s="78">
        <v>0.22638888888888889</v>
      </c>
      <c r="I25" s="79"/>
      <c r="J25" s="83"/>
      <c r="L25" s="28" t="s">
        <v>48</v>
      </c>
      <c r="M25" s="78">
        <v>0.22638888888888889</v>
      </c>
      <c r="N25" s="79"/>
      <c r="O25" s="83"/>
      <c r="Q25" s="28" t="s">
        <v>48</v>
      </c>
      <c r="R25" s="78">
        <v>0.22638888888888889</v>
      </c>
      <c r="S25" s="79"/>
      <c r="T25" s="83"/>
      <c r="V25" s="28" t="s">
        <v>48</v>
      </c>
      <c r="W25" s="78">
        <v>0.22638888888888889</v>
      </c>
      <c r="X25" s="79"/>
      <c r="Y25" s="83"/>
    </row>
    <row r="26" spans="2:25" ht="27" customHeight="1" thickBot="1" x14ac:dyDescent="0.35">
      <c r="B26" s="19" t="s">
        <v>33</v>
      </c>
      <c r="C26" s="84"/>
      <c r="D26" s="85"/>
      <c r="E26" s="86"/>
      <c r="G26" s="19" t="s">
        <v>33</v>
      </c>
      <c r="H26" s="84"/>
      <c r="I26" s="85"/>
      <c r="J26" s="86"/>
      <c r="L26" s="19" t="s">
        <v>33</v>
      </c>
      <c r="M26" s="84"/>
      <c r="N26" s="85"/>
      <c r="O26" s="86"/>
      <c r="Q26" s="19" t="s">
        <v>33</v>
      </c>
      <c r="R26" s="84"/>
      <c r="S26" s="85"/>
      <c r="T26" s="86"/>
      <c r="V26" s="19" t="s">
        <v>33</v>
      </c>
      <c r="W26" s="84"/>
      <c r="X26" s="85"/>
      <c r="Y26" s="86"/>
    </row>
    <row r="28" spans="2:25" ht="16.5" customHeight="1" x14ac:dyDescent="0.3">
      <c r="B28" s="101" t="str">
        <f>Informations!C7</f>
        <v>Chronoroute 2H0</v>
      </c>
      <c r="C28" s="101"/>
      <c r="D28" s="101"/>
      <c r="E28" s="101"/>
      <c r="G28" s="101" t="str">
        <f>Informations!C8</f>
        <v>Chronoroute 4H0</v>
      </c>
      <c r="H28" s="101"/>
      <c r="I28" s="101"/>
      <c r="J28" s="101"/>
      <c r="L28" s="101" t="str">
        <f>Informations!C9</f>
        <v>Chronoroute 5H0</v>
      </c>
      <c r="M28" s="101"/>
      <c r="N28" s="101"/>
      <c r="O28" s="101"/>
      <c r="Q28" s="101" t="str">
        <f>Informations!C10</f>
        <v>Chronoroute 6H0</v>
      </c>
      <c r="R28" s="101"/>
      <c r="S28" s="101"/>
      <c r="T28" s="101"/>
      <c r="V28" s="101" t="str">
        <f>Informations!C11</f>
        <v>Chronoroute 7H0</v>
      </c>
      <c r="W28" s="101"/>
      <c r="X28" s="101"/>
      <c r="Y28" s="101"/>
    </row>
    <row r="29" spans="2:25" ht="16.5" customHeight="1" x14ac:dyDescent="0.3">
      <c r="B29" s="101"/>
      <c r="C29" s="101"/>
      <c r="D29" s="101"/>
      <c r="E29" s="101"/>
      <c r="G29" s="101"/>
      <c r="H29" s="101"/>
      <c r="I29" s="101"/>
      <c r="J29" s="101"/>
      <c r="L29" s="101"/>
      <c r="M29" s="101"/>
      <c r="N29" s="101"/>
      <c r="O29" s="101"/>
      <c r="Q29" s="101"/>
      <c r="R29" s="101"/>
      <c r="S29" s="101"/>
      <c r="T29" s="101"/>
      <c r="V29" s="101"/>
      <c r="W29" s="101"/>
      <c r="X29" s="101"/>
      <c r="Y29" s="101"/>
    </row>
    <row r="30" spans="2:25" ht="17.25" thickBot="1" x14ac:dyDescent="0.35"/>
    <row r="31" spans="2:25" ht="17.100000000000001" customHeight="1" thickBot="1" x14ac:dyDescent="0.35">
      <c r="C31" s="22" t="s">
        <v>46</v>
      </c>
      <c r="D31" s="21" t="s">
        <v>47</v>
      </c>
      <c r="E31" s="21" t="s">
        <v>27</v>
      </c>
      <c r="H31" s="22" t="s">
        <v>46</v>
      </c>
      <c r="I31" s="21" t="s">
        <v>47</v>
      </c>
      <c r="J31" s="21" t="s">
        <v>27</v>
      </c>
      <c r="M31" s="22" t="s">
        <v>46</v>
      </c>
      <c r="N31" s="21" t="s">
        <v>47</v>
      </c>
      <c r="O31" s="21" t="s">
        <v>27</v>
      </c>
      <c r="R31" s="22" t="s">
        <v>46</v>
      </c>
      <c r="S31" s="21" t="s">
        <v>47</v>
      </c>
      <c r="T31" s="21" t="s">
        <v>27</v>
      </c>
      <c r="W31" s="22" t="s">
        <v>46</v>
      </c>
      <c r="X31" s="21" t="s">
        <v>47</v>
      </c>
      <c r="Y31" s="21" t="s">
        <v>27</v>
      </c>
    </row>
    <row r="32" spans="2:25" ht="27" customHeight="1" x14ac:dyDescent="0.3">
      <c r="B32" s="17" t="s">
        <v>15</v>
      </c>
      <c r="C32" s="23">
        <f>Informations!E7</f>
        <v>7.9861111111111105E-2</v>
      </c>
      <c r="D32" s="29">
        <f>Informations!G7</f>
        <v>8.6805555555555552E-2</v>
      </c>
      <c r="E32" s="82" t="str">
        <f>IF(AND(C35&gt;C33,C33&gt;C32,C32&lt;D32,C35&lt;D34),"ok","nok")</f>
        <v>nok</v>
      </c>
      <c r="G32" s="17" t="s">
        <v>15</v>
      </c>
      <c r="H32" s="23">
        <f>Informations!E8</f>
        <v>0.16319444444444445</v>
      </c>
      <c r="I32" s="29">
        <f>Informations!G8</f>
        <v>0.17013888888888887</v>
      </c>
      <c r="J32" s="82" t="str">
        <f>IF(AND(H35&gt;H33,H33&gt;H32,H32&lt;I32,H35&lt;I34),"ok","nok")</f>
        <v>nok</v>
      </c>
      <c r="L32" s="17" t="s">
        <v>15</v>
      </c>
      <c r="M32" s="23">
        <f>Informations!E9</f>
        <v>0.20486111111111113</v>
      </c>
      <c r="N32" s="29">
        <f>Informations!G9</f>
        <v>0.21180555555555555</v>
      </c>
      <c r="O32" s="82" t="str">
        <f>IF(AND(M35&gt;M33,M33&gt;M32,M32&lt;N32,M35&lt;N34),"ok","nok")</f>
        <v>nok</v>
      </c>
      <c r="Q32" s="17" t="s">
        <v>15</v>
      </c>
      <c r="R32" s="23">
        <f>Informations!E10</f>
        <v>0.24652777777777779</v>
      </c>
      <c r="S32" s="29">
        <f>Informations!G10</f>
        <v>0.25347222222222221</v>
      </c>
      <c r="T32" s="82" t="str">
        <f>IF(AND(R35&gt;R33,R33&gt;R32,R32&lt;S32,R35&lt;S34),"ok","nok")</f>
        <v>nok</v>
      </c>
      <c r="V32" s="17" t="s">
        <v>15</v>
      </c>
      <c r="W32" s="23">
        <f>Informations!E11</f>
        <v>0.28819444444444448</v>
      </c>
      <c r="X32" s="29">
        <f>Informations!G11</f>
        <v>0.2951388888888889</v>
      </c>
      <c r="Y32" s="82" t="str">
        <f>IF(AND(W35&gt;W33,W33&gt;W32,W32&lt;X32,W35&lt;X34),"ok","nok")</f>
        <v>nok</v>
      </c>
    </row>
    <row r="33" spans="2:25" ht="27" customHeight="1" thickBot="1" x14ac:dyDescent="0.35">
      <c r="B33" s="28" t="s">
        <v>48</v>
      </c>
      <c r="C33" s="78">
        <v>0.22638888888888889</v>
      </c>
      <c r="D33" s="79"/>
      <c r="E33" s="93"/>
      <c r="G33" s="28" t="s">
        <v>48</v>
      </c>
      <c r="H33" s="78">
        <v>0.22638888888888889</v>
      </c>
      <c r="I33" s="79"/>
      <c r="J33" s="93"/>
      <c r="L33" s="28" t="s">
        <v>48</v>
      </c>
      <c r="M33" s="78">
        <v>0.22638888888888889</v>
      </c>
      <c r="N33" s="79"/>
      <c r="O33" s="93"/>
      <c r="Q33" s="28" t="s">
        <v>48</v>
      </c>
      <c r="R33" s="78">
        <v>0.22638888888888889</v>
      </c>
      <c r="S33" s="79"/>
      <c r="T33" s="93"/>
      <c r="V33" s="28" t="s">
        <v>48</v>
      </c>
      <c r="W33" s="78">
        <v>0.22638888888888889</v>
      </c>
      <c r="X33" s="79"/>
      <c r="Y33" s="93"/>
    </row>
    <row r="34" spans="2:25" ht="27" customHeight="1" x14ac:dyDescent="0.3">
      <c r="B34" s="17" t="s">
        <v>19</v>
      </c>
      <c r="C34" s="23">
        <f>Informations!S7</f>
        <v>0.12499999999999999</v>
      </c>
      <c r="D34" s="27">
        <f>Informations!T7</f>
        <v>0.13541666666666666</v>
      </c>
      <c r="E34" s="93"/>
      <c r="G34" s="17" t="s">
        <v>19</v>
      </c>
      <c r="H34" s="23">
        <f>Informations!S8</f>
        <v>0.20833333333333331</v>
      </c>
      <c r="I34" s="27">
        <f>Informations!T8</f>
        <v>0.21874999999999994</v>
      </c>
      <c r="J34" s="93"/>
      <c r="L34" s="17" t="s">
        <v>19</v>
      </c>
      <c r="M34" s="23">
        <f>Informations!S9</f>
        <v>0.25</v>
      </c>
      <c r="N34" s="27">
        <f>Informations!T9</f>
        <v>0.26041666666666663</v>
      </c>
      <c r="O34" s="93"/>
      <c r="Q34" s="17" t="s">
        <v>19</v>
      </c>
      <c r="R34" s="23">
        <f>Informations!S10</f>
        <v>0.29166666666666669</v>
      </c>
      <c r="S34" s="27">
        <f>Informations!T10</f>
        <v>0.30208333333333331</v>
      </c>
      <c r="T34" s="93"/>
      <c r="V34" s="17" t="s">
        <v>19</v>
      </c>
      <c r="W34" s="23">
        <f>Informations!S11</f>
        <v>0.33333333333333337</v>
      </c>
      <c r="X34" s="27">
        <f>Informations!T11</f>
        <v>0.34375</v>
      </c>
      <c r="Y34" s="93"/>
    </row>
    <row r="35" spans="2:25" ht="27" customHeight="1" thickBot="1" x14ac:dyDescent="0.35">
      <c r="B35" s="28" t="s">
        <v>48</v>
      </c>
      <c r="C35" s="80">
        <v>0.27777777777777779</v>
      </c>
      <c r="D35" s="81"/>
      <c r="E35" s="83"/>
      <c r="G35" s="28" t="s">
        <v>48</v>
      </c>
      <c r="H35" s="80">
        <v>0.27777777777777779</v>
      </c>
      <c r="I35" s="81"/>
      <c r="J35" s="83"/>
      <c r="L35" s="28" t="s">
        <v>48</v>
      </c>
      <c r="M35" s="80">
        <v>0.27777777777777779</v>
      </c>
      <c r="N35" s="81"/>
      <c r="O35" s="83"/>
      <c r="Q35" s="28" t="s">
        <v>48</v>
      </c>
      <c r="R35" s="80">
        <v>0.27777777777777779</v>
      </c>
      <c r="S35" s="81"/>
      <c r="T35" s="83"/>
      <c r="V35" s="28" t="s">
        <v>48</v>
      </c>
      <c r="W35" s="80">
        <v>0.27777777777777779</v>
      </c>
      <c r="X35" s="81"/>
      <c r="Y35" s="83"/>
    </row>
    <row r="36" spans="2:25" ht="27" customHeight="1" thickBot="1" x14ac:dyDescent="0.35">
      <c r="B36" s="19" t="s">
        <v>33</v>
      </c>
      <c r="C36" s="84"/>
      <c r="D36" s="85"/>
      <c r="E36" s="86"/>
      <c r="G36" s="19" t="s">
        <v>33</v>
      </c>
      <c r="H36" s="84"/>
      <c r="I36" s="85"/>
      <c r="J36" s="86"/>
      <c r="L36" s="19" t="s">
        <v>33</v>
      </c>
      <c r="M36" s="84"/>
      <c r="N36" s="85"/>
      <c r="O36" s="86"/>
      <c r="Q36" s="19" t="s">
        <v>33</v>
      </c>
      <c r="R36" s="84"/>
      <c r="S36" s="85"/>
      <c r="T36" s="86"/>
      <c r="V36" s="19" t="s">
        <v>33</v>
      </c>
      <c r="W36" s="84"/>
      <c r="X36" s="85"/>
      <c r="Y36" s="86"/>
    </row>
    <row r="37" spans="2:25" ht="17.100000000000001" customHeight="1" thickBot="1" x14ac:dyDescent="0.35">
      <c r="B37" s="30"/>
      <c r="C37" s="22" t="s">
        <v>49</v>
      </c>
      <c r="D37" s="21" t="s">
        <v>48</v>
      </c>
      <c r="E37" s="21" t="s">
        <v>27</v>
      </c>
      <c r="G37" s="30"/>
      <c r="H37" s="22" t="s">
        <v>49</v>
      </c>
      <c r="I37" s="21" t="s">
        <v>48</v>
      </c>
      <c r="J37" s="21" t="s">
        <v>27</v>
      </c>
      <c r="L37" s="30"/>
      <c r="M37" s="22" t="s">
        <v>49</v>
      </c>
      <c r="N37" s="21" t="s">
        <v>48</v>
      </c>
      <c r="O37" s="21" t="s">
        <v>27</v>
      </c>
      <c r="Q37" s="30"/>
      <c r="R37" s="22" t="s">
        <v>49</v>
      </c>
      <c r="S37" s="21" t="s">
        <v>48</v>
      </c>
      <c r="T37" s="21" t="s">
        <v>27</v>
      </c>
      <c r="V37" s="30"/>
      <c r="W37" s="22" t="s">
        <v>49</v>
      </c>
      <c r="X37" s="21" t="s">
        <v>48</v>
      </c>
      <c r="Y37" s="21" t="s">
        <v>27</v>
      </c>
    </row>
    <row r="38" spans="2:25" ht="27" customHeight="1" x14ac:dyDescent="0.3">
      <c r="B38" s="17" t="s">
        <v>34</v>
      </c>
      <c r="C38" s="24">
        <f>C13</f>
        <v>3</v>
      </c>
      <c r="D38" s="31">
        <v>4</v>
      </c>
      <c r="E38" s="87" t="str">
        <f>IF(AND(D38&gt;C38,D40&lt;C40),"nok",IF(AND(D38&gt;C38,D40&gt;C40),"nok",IF(AND(D38&lt;C38,D40&lt;C40),"nok","ok")))</f>
        <v>nok</v>
      </c>
      <c r="G38" s="17" t="s">
        <v>34</v>
      </c>
      <c r="H38" s="24">
        <f>C38</f>
        <v>3</v>
      </c>
      <c r="I38" s="31">
        <v>4</v>
      </c>
      <c r="J38" s="87" t="str">
        <f>IF(AND(I38&gt;H38,I40&lt;H40),"nok",IF(AND(I38&gt;H38,I40&gt;H40),"nok",IF(AND(I38&lt;H38,I40&lt;H40),"nok","ok")))</f>
        <v>nok</v>
      </c>
      <c r="L38" s="17" t="s">
        <v>34</v>
      </c>
      <c r="M38" s="24">
        <f>H38</f>
        <v>3</v>
      </c>
      <c r="N38" s="31">
        <v>4</v>
      </c>
      <c r="O38" s="87" t="str">
        <f>IF(AND(N38&gt;M38,N40&lt;M40),"nok",IF(AND(N38&gt;M38,N40&gt;M40),"nok",IF(AND(N38&lt;M38,N40&lt;M40),"nok","ok")))</f>
        <v>nok</v>
      </c>
      <c r="Q38" s="17" t="s">
        <v>34</v>
      </c>
      <c r="R38" s="24">
        <f>M38</f>
        <v>3</v>
      </c>
      <c r="S38" s="31">
        <v>4</v>
      </c>
      <c r="T38" s="87" t="str">
        <f>IF(AND(S38&gt;R38,S40&lt;R40),"nok",IF(AND(S38&gt;R38,S40&gt;R40),"nok",IF(AND(S38&lt;R38,S40&lt;R40),"nok","ok")))</f>
        <v>nok</v>
      </c>
      <c r="V38" s="17" t="s">
        <v>34</v>
      </c>
      <c r="W38" s="24">
        <f>R38</f>
        <v>3</v>
      </c>
      <c r="X38" s="31">
        <v>4</v>
      </c>
      <c r="Y38" s="87" t="str">
        <f>IF(AND(X38&gt;W38,X40&lt;W40),"nok",IF(AND(X38&gt;W38,X40&gt;W40),"nok",IF(AND(X38&lt;W38,X40&lt;W40),"nok","ok")))</f>
        <v>nok</v>
      </c>
    </row>
    <row r="39" spans="2:25" ht="27" customHeight="1" x14ac:dyDescent="0.3">
      <c r="B39" s="18" t="s">
        <v>24</v>
      </c>
      <c r="C39" s="33"/>
      <c r="D39" s="32">
        <v>76</v>
      </c>
      <c r="E39" s="88"/>
      <c r="G39" s="18" t="s">
        <v>24</v>
      </c>
      <c r="H39" s="33"/>
      <c r="I39" s="32">
        <v>76</v>
      </c>
      <c r="J39" s="88"/>
      <c r="L39" s="18" t="s">
        <v>24</v>
      </c>
      <c r="M39" s="33"/>
      <c r="N39" s="32">
        <v>76</v>
      </c>
      <c r="O39" s="88"/>
      <c r="Q39" s="18" t="s">
        <v>24</v>
      </c>
      <c r="R39" s="33"/>
      <c r="S39" s="32">
        <v>76</v>
      </c>
      <c r="T39" s="88"/>
      <c r="V39" s="18" t="s">
        <v>24</v>
      </c>
      <c r="W39" s="33"/>
      <c r="X39" s="32">
        <v>76</v>
      </c>
      <c r="Y39" s="88"/>
    </row>
    <row r="40" spans="2:25" ht="27" customHeight="1" thickBot="1" x14ac:dyDescent="0.35">
      <c r="B40" s="20" t="s">
        <v>32</v>
      </c>
      <c r="C40" s="35">
        <f>C15</f>
        <v>0.75</v>
      </c>
      <c r="D40" s="34">
        <f>IF(D38&lt;&gt;"",D39/78,"")</f>
        <v>0.97435897435897434</v>
      </c>
      <c r="E40" s="89"/>
      <c r="G40" s="20" t="s">
        <v>32</v>
      </c>
      <c r="H40" s="35">
        <f>C40</f>
        <v>0.75</v>
      </c>
      <c r="I40" s="34">
        <f>IF(I38&lt;&gt;"",I39/78,"")</f>
        <v>0.97435897435897434</v>
      </c>
      <c r="J40" s="89"/>
      <c r="L40" s="20" t="s">
        <v>32</v>
      </c>
      <c r="M40" s="35">
        <f>H40</f>
        <v>0.75</v>
      </c>
      <c r="N40" s="34">
        <f>IF(N38&lt;&gt;"",N39/78,"")</f>
        <v>0.97435897435897434</v>
      </c>
      <c r="O40" s="89"/>
      <c r="Q40" s="20" t="s">
        <v>32</v>
      </c>
      <c r="R40" s="35">
        <f>M40</f>
        <v>0.75</v>
      </c>
      <c r="S40" s="34">
        <f>IF(S38&lt;&gt;"",S39/78,"")</f>
        <v>0.97435897435897434</v>
      </c>
      <c r="T40" s="89"/>
      <c r="V40" s="20" t="s">
        <v>32</v>
      </c>
      <c r="W40" s="35">
        <f>R40</f>
        <v>0.75</v>
      </c>
      <c r="X40" s="34">
        <f>IF(X38&lt;&gt;"",X39/78,"")</f>
        <v>0.97435897435897434</v>
      </c>
      <c r="Y40" s="89"/>
    </row>
    <row r="41" spans="2:25" ht="27" customHeight="1" thickBot="1" x14ac:dyDescent="0.35">
      <c r="B41" s="19" t="s">
        <v>33</v>
      </c>
      <c r="C41" s="84"/>
      <c r="D41" s="85"/>
      <c r="E41" s="86"/>
      <c r="G41" s="19" t="s">
        <v>33</v>
      </c>
      <c r="H41" s="84"/>
      <c r="I41" s="85"/>
      <c r="J41" s="86"/>
      <c r="L41" s="19" t="s">
        <v>33</v>
      </c>
      <c r="M41" s="84"/>
      <c r="N41" s="85"/>
      <c r="O41" s="86"/>
      <c r="Q41" s="19" t="s">
        <v>33</v>
      </c>
      <c r="R41" s="84"/>
      <c r="S41" s="85"/>
      <c r="T41" s="86"/>
      <c r="V41" s="19" t="s">
        <v>33</v>
      </c>
      <c r="W41" s="84"/>
      <c r="X41" s="85"/>
      <c r="Y41" s="86"/>
    </row>
    <row r="42" spans="2:25" ht="17.100000000000001" customHeight="1" thickBot="1" x14ac:dyDescent="0.35">
      <c r="B42" s="30"/>
      <c r="C42" s="22" t="s">
        <v>46</v>
      </c>
      <c r="D42" s="21" t="s">
        <v>47</v>
      </c>
      <c r="E42" s="21" t="s">
        <v>27</v>
      </c>
      <c r="G42" s="30"/>
      <c r="H42" s="22" t="s">
        <v>46</v>
      </c>
      <c r="I42" s="21" t="s">
        <v>47</v>
      </c>
      <c r="J42" s="21" t="s">
        <v>27</v>
      </c>
      <c r="L42" s="30"/>
      <c r="M42" s="22" t="s">
        <v>46</v>
      </c>
      <c r="N42" s="21" t="s">
        <v>47</v>
      </c>
      <c r="O42" s="21" t="s">
        <v>27</v>
      </c>
      <c r="Q42" s="30"/>
      <c r="R42" s="22" t="s">
        <v>46</v>
      </c>
      <c r="S42" s="21" t="s">
        <v>47</v>
      </c>
      <c r="T42" s="21" t="s">
        <v>27</v>
      </c>
      <c r="V42" s="30"/>
      <c r="W42" s="22" t="s">
        <v>46</v>
      </c>
      <c r="X42" s="21" t="s">
        <v>47</v>
      </c>
      <c r="Y42" s="21" t="s">
        <v>27</v>
      </c>
    </row>
    <row r="43" spans="2:25" ht="27" customHeight="1" x14ac:dyDescent="0.3">
      <c r="B43" s="17" t="s">
        <v>3</v>
      </c>
      <c r="C43" s="23">
        <f>Informations!I7</f>
        <v>8.3333333333333329E-2</v>
      </c>
      <c r="D43" s="29">
        <f>Informations!J7</f>
        <v>9.0277777777777776E-2</v>
      </c>
      <c r="E43" s="90" t="str">
        <f>IF(AND(C44&gt;=C43,C44&lt;=D43,C46&gt;=C45,C46&lt;=D45,C48&gt;=C47,C48&lt;=D47),"ok","nok")</f>
        <v>nok</v>
      </c>
      <c r="G43" s="17" t="s">
        <v>3</v>
      </c>
      <c r="H43" s="23">
        <f>Informations!I8</f>
        <v>0.16666666666666666</v>
      </c>
      <c r="I43" s="29">
        <f>Informations!J8</f>
        <v>0.17361111111111108</v>
      </c>
      <c r="J43" s="90" t="str">
        <f>IF(AND(H44&gt;=H43,H44&lt;=I43,H46&gt;=H45,H46&lt;=I45,H48&gt;=H47,H48&lt;=I47),"ok","nok")</f>
        <v>nok</v>
      </c>
      <c r="L43" s="17" t="s">
        <v>3</v>
      </c>
      <c r="M43" s="23">
        <f>Informations!I9</f>
        <v>0.20833333333333334</v>
      </c>
      <c r="N43" s="29">
        <f>Informations!J9</f>
        <v>0.21527777777777776</v>
      </c>
      <c r="O43" s="90" t="str">
        <f>IF(AND(M44&gt;=M43,M44&lt;=N43,M46&gt;=M45,M46&lt;=N45,M48&gt;=M47,M48&lt;=N47),"ok","nok")</f>
        <v>nok</v>
      </c>
      <c r="Q43" s="17" t="s">
        <v>3</v>
      </c>
      <c r="R43" s="23">
        <f>Informations!I10</f>
        <v>0.25</v>
      </c>
      <c r="S43" s="29">
        <f>Informations!J10</f>
        <v>0.25694444444444442</v>
      </c>
      <c r="T43" s="90" t="str">
        <f>IF(AND(R44&gt;=R43,R44&lt;=S43,R46&gt;=R45,R46&lt;=S45,R48&gt;=R47,R48&lt;=S47),"ok","nok")</f>
        <v>nok</v>
      </c>
      <c r="V43" s="17" t="s">
        <v>3</v>
      </c>
      <c r="W43" s="23">
        <f>Informations!I11</f>
        <v>0.29166666666666669</v>
      </c>
      <c r="X43" s="29">
        <f>Informations!J11</f>
        <v>0.2986111111111111</v>
      </c>
      <c r="Y43" s="90" t="str">
        <f>IF(AND(W44&gt;=W43,W44&lt;=X43,W46&gt;=W45,W46&lt;=X45,W48&gt;=W47,W48&lt;=X47),"ok","nok")</f>
        <v>ok</v>
      </c>
    </row>
    <row r="44" spans="2:25" ht="27" customHeight="1" thickBot="1" x14ac:dyDescent="0.35">
      <c r="B44" s="28" t="s">
        <v>48</v>
      </c>
      <c r="C44" s="78">
        <v>0.22638888888888889</v>
      </c>
      <c r="D44" s="79"/>
      <c r="E44" s="91"/>
      <c r="G44" s="28" t="s">
        <v>48</v>
      </c>
      <c r="H44" s="78">
        <v>0.22638888888888889</v>
      </c>
      <c r="I44" s="79"/>
      <c r="J44" s="91"/>
      <c r="L44" s="28" t="s">
        <v>48</v>
      </c>
      <c r="M44" s="78">
        <v>0.21180555555555555</v>
      </c>
      <c r="N44" s="79"/>
      <c r="O44" s="91"/>
      <c r="Q44" s="28" t="s">
        <v>48</v>
      </c>
      <c r="R44" s="78">
        <v>0.22638888888888889</v>
      </c>
      <c r="S44" s="79"/>
      <c r="T44" s="91"/>
      <c r="V44" s="28" t="s">
        <v>48</v>
      </c>
      <c r="W44" s="78">
        <v>0.2986111111111111</v>
      </c>
      <c r="X44" s="79"/>
      <c r="Y44" s="91"/>
    </row>
    <row r="45" spans="2:25" ht="27" customHeight="1" x14ac:dyDescent="0.3">
      <c r="B45" s="18" t="s">
        <v>25</v>
      </c>
      <c r="C45" s="23">
        <f>Informations!O7</f>
        <v>0.12152777777777776</v>
      </c>
      <c r="D45" s="27">
        <f>Informations!P7</f>
        <v>0.13194444444444445</v>
      </c>
      <c r="E45" s="91"/>
      <c r="G45" s="18" t="s">
        <v>25</v>
      </c>
      <c r="H45" s="23">
        <f>Informations!O8</f>
        <v>0.2048611111111111</v>
      </c>
      <c r="I45" s="27">
        <f>Informations!P8</f>
        <v>0.21527777777777773</v>
      </c>
      <c r="J45" s="91"/>
      <c r="L45" s="18" t="s">
        <v>25</v>
      </c>
      <c r="M45" s="23">
        <f>Informations!O9</f>
        <v>0.24652777777777779</v>
      </c>
      <c r="N45" s="27">
        <f>Informations!P9</f>
        <v>0.25694444444444442</v>
      </c>
      <c r="O45" s="91"/>
      <c r="Q45" s="18" t="s">
        <v>25</v>
      </c>
      <c r="R45" s="23">
        <f>Informations!O10</f>
        <v>0.28819444444444448</v>
      </c>
      <c r="S45" s="27">
        <f>Informations!P10</f>
        <v>0.2986111111111111</v>
      </c>
      <c r="T45" s="91"/>
      <c r="V45" s="18" t="s">
        <v>25</v>
      </c>
      <c r="W45" s="23">
        <f>Informations!O11</f>
        <v>0.32986111111111116</v>
      </c>
      <c r="X45" s="27">
        <f>Informations!P11</f>
        <v>0.34027777777777779</v>
      </c>
      <c r="Y45" s="91"/>
    </row>
    <row r="46" spans="2:25" ht="27" customHeight="1" thickBot="1" x14ac:dyDescent="0.35">
      <c r="B46" s="28" t="s">
        <v>48</v>
      </c>
      <c r="C46" s="80">
        <v>0.27777777777777779</v>
      </c>
      <c r="D46" s="81"/>
      <c r="E46" s="91"/>
      <c r="G46" s="28" t="s">
        <v>48</v>
      </c>
      <c r="H46" s="80">
        <v>0.27777777777777779</v>
      </c>
      <c r="I46" s="81"/>
      <c r="J46" s="91"/>
      <c r="L46" s="28" t="s">
        <v>48</v>
      </c>
      <c r="M46" s="80">
        <v>0.25347222222222221</v>
      </c>
      <c r="N46" s="81"/>
      <c r="O46" s="91"/>
      <c r="Q46" s="28" t="s">
        <v>48</v>
      </c>
      <c r="R46" s="80">
        <v>0.27777777777777779</v>
      </c>
      <c r="S46" s="81"/>
      <c r="T46" s="91"/>
      <c r="V46" s="28" t="s">
        <v>48</v>
      </c>
      <c r="W46" s="80">
        <v>0.33055555555555555</v>
      </c>
      <c r="X46" s="81"/>
      <c r="Y46" s="91"/>
    </row>
    <row r="47" spans="2:25" ht="27" customHeight="1" x14ac:dyDescent="0.3">
      <c r="B47" s="17" t="s">
        <v>26</v>
      </c>
      <c r="C47" s="23">
        <f>Informations!Q7</f>
        <v>0.16666666666666666</v>
      </c>
      <c r="D47" s="29">
        <f>Informations!R7</f>
        <v>0.21180555555555552</v>
      </c>
      <c r="E47" s="91"/>
      <c r="G47" s="17" t="s">
        <v>26</v>
      </c>
      <c r="H47" s="23">
        <f>Informations!Q8</f>
        <v>0.25</v>
      </c>
      <c r="I47" s="29">
        <f>Informations!R8</f>
        <v>0.29513888888888884</v>
      </c>
      <c r="J47" s="91"/>
      <c r="L47" s="17" t="s">
        <v>26</v>
      </c>
      <c r="M47" s="23">
        <f>Informations!Q9</f>
        <v>0.29166666666666669</v>
      </c>
      <c r="N47" s="29">
        <f>Informations!R9</f>
        <v>0.33680555555555552</v>
      </c>
      <c r="O47" s="91"/>
      <c r="Q47" s="17" t="s">
        <v>26</v>
      </c>
      <c r="R47" s="23">
        <f>Informations!Q10</f>
        <v>0.33333333333333331</v>
      </c>
      <c r="S47" s="29">
        <f>Informations!R10</f>
        <v>0.37847222222222221</v>
      </c>
      <c r="T47" s="91"/>
      <c r="V47" s="17" t="s">
        <v>26</v>
      </c>
      <c r="W47" s="23">
        <f>Informations!Q11</f>
        <v>0.375</v>
      </c>
      <c r="X47" s="29">
        <f>Informations!R11</f>
        <v>0.4201388888888889</v>
      </c>
      <c r="Y47" s="91"/>
    </row>
    <row r="48" spans="2:25" ht="27" customHeight="1" thickBot="1" x14ac:dyDescent="0.35">
      <c r="B48" s="28" t="s">
        <v>48</v>
      </c>
      <c r="C48" s="78">
        <v>0.22638888888888889</v>
      </c>
      <c r="D48" s="79"/>
      <c r="E48" s="92"/>
      <c r="G48" s="28" t="s">
        <v>48</v>
      </c>
      <c r="H48" s="78">
        <v>0.22638888888888889</v>
      </c>
      <c r="I48" s="79"/>
      <c r="J48" s="92"/>
      <c r="L48" s="28" t="s">
        <v>48</v>
      </c>
      <c r="M48" s="78">
        <v>0.33749999999999997</v>
      </c>
      <c r="N48" s="79"/>
      <c r="O48" s="92"/>
      <c r="Q48" s="28" t="s">
        <v>48</v>
      </c>
      <c r="R48" s="78">
        <v>0.22638888888888889</v>
      </c>
      <c r="S48" s="79"/>
      <c r="T48" s="92"/>
      <c r="V48" s="28" t="s">
        <v>48</v>
      </c>
      <c r="W48" s="78">
        <v>0.37847222222222227</v>
      </c>
      <c r="X48" s="79"/>
      <c r="Y48" s="92"/>
    </row>
    <row r="49" spans="1:25" ht="27" customHeight="1" x14ac:dyDescent="0.3">
      <c r="B49" s="17" t="s">
        <v>10</v>
      </c>
      <c r="C49" s="23">
        <f>Informations!V7</f>
        <v>0.16666666666666666</v>
      </c>
      <c r="D49" s="29">
        <f>Informations!W7</f>
        <v>0.17708333333333331</v>
      </c>
      <c r="E49" s="82" t="str">
        <f>IF(AND(C50&gt;=C49,C50&lt;=D49),"ok","nok")</f>
        <v>nok</v>
      </c>
      <c r="G49" s="17" t="s">
        <v>10</v>
      </c>
      <c r="H49" s="23">
        <f>Informations!V8</f>
        <v>0.24999999999999997</v>
      </c>
      <c r="I49" s="29">
        <f>Informations!W8</f>
        <v>0.26041666666666663</v>
      </c>
      <c r="J49" s="82" t="str">
        <f>IF(AND(H50&gt;=H49,H50&lt;=I49),"ok","nok")</f>
        <v>nok</v>
      </c>
      <c r="L49" s="17" t="s">
        <v>10</v>
      </c>
      <c r="M49" s="23">
        <f>Informations!V9</f>
        <v>0.29166666666666669</v>
      </c>
      <c r="N49" s="29">
        <f>Informations!W9</f>
        <v>0.30208333333333331</v>
      </c>
      <c r="O49" s="82" t="str">
        <f>IF(AND(M50&gt;=M49,M50&lt;=N49),"ok","nok")</f>
        <v>nok</v>
      </c>
      <c r="Q49" s="17" t="s">
        <v>10</v>
      </c>
      <c r="R49" s="23">
        <f>Informations!V10</f>
        <v>0.33333333333333337</v>
      </c>
      <c r="S49" s="29">
        <f>Informations!W10</f>
        <v>0.34375</v>
      </c>
      <c r="T49" s="82" t="str">
        <f>IF(AND(R50&gt;=R49,R50&lt;=S49),"ok","nok")</f>
        <v>nok</v>
      </c>
      <c r="V49" s="17" t="s">
        <v>10</v>
      </c>
      <c r="W49" s="23">
        <f>Informations!V11</f>
        <v>0.37500000000000006</v>
      </c>
      <c r="X49" s="29">
        <f>Informations!W11</f>
        <v>0.38541666666666669</v>
      </c>
      <c r="Y49" s="82" t="str">
        <f>IF(AND(W50&gt;=W49,W50&lt;=X49),"ok","nok")</f>
        <v>nok</v>
      </c>
    </row>
    <row r="50" spans="1:25" ht="27" customHeight="1" thickBot="1" x14ac:dyDescent="0.35">
      <c r="A50" s="1" t="s">
        <v>58</v>
      </c>
      <c r="B50" s="28" t="s">
        <v>48</v>
      </c>
      <c r="C50" s="78">
        <v>0.22638888888888889</v>
      </c>
      <c r="D50" s="79"/>
      <c r="E50" s="83"/>
      <c r="G50" s="28" t="s">
        <v>48</v>
      </c>
      <c r="H50" s="78">
        <v>0.22638888888888889</v>
      </c>
      <c r="I50" s="79"/>
      <c r="J50" s="83"/>
      <c r="L50" s="28" t="s">
        <v>48</v>
      </c>
      <c r="M50" s="78">
        <v>0.22638888888888889</v>
      </c>
      <c r="N50" s="79"/>
      <c r="O50" s="83"/>
      <c r="Q50" s="28" t="s">
        <v>48</v>
      </c>
      <c r="R50" s="78">
        <v>0.22638888888888889</v>
      </c>
      <c r="S50" s="79"/>
      <c r="T50" s="83"/>
      <c r="V50" s="28" t="s">
        <v>48</v>
      </c>
      <c r="W50" s="78">
        <v>0.22638888888888889</v>
      </c>
      <c r="X50" s="79"/>
      <c r="Y50" s="83"/>
    </row>
    <row r="51" spans="1:25" ht="27" customHeight="1" thickBot="1" x14ac:dyDescent="0.35">
      <c r="B51" s="19" t="s">
        <v>33</v>
      </c>
      <c r="C51" s="84"/>
      <c r="D51" s="85"/>
      <c r="E51" s="86"/>
      <c r="G51" s="19" t="s">
        <v>33</v>
      </c>
      <c r="H51" s="84"/>
      <c r="I51" s="85"/>
      <c r="J51" s="86"/>
      <c r="L51" s="19" t="s">
        <v>33</v>
      </c>
      <c r="M51" s="84"/>
      <c r="N51" s="85"/>
      <c r="O51" s="86"/>
      <c r="Q51" s="19" t="s">
        <v>33</v>
      </c>
      <c r="R51" s="84"/>
      <c r="S51" s="85"/>
      <c r="T51" s="86"/>
      <c r="V51" s="19" t="s">
        <v>33</v>
      </c>
      <c r="W51" s="84"/>
      <c r="X51" s="85"/>
      <c r="Y51" s="86"/>
    </row>
  </sheetData>
  <mergeCells count="146">
    <mergeCell ref="C16:E16"/>
    <mergeCell ref="E18:E23"/>
    <mergeCell ref="C11:E11"/>
    <mergeCell ref="E13:E15"/>
    <mergeCell ref="B3:E4"/>
    <mergeCell ref="C19:D19"/>
    <mergeCell ref="C21:D21"/>
    <mergeCell ref="C23:D23"/>
    <mergeCell ref="C25:D25"/>
    <mergeCell ref="E24:E25"/>
    <mergeCell ref="C8:D8"/>
    <mergeCell ref="E7:E10"/>
    <mergeCell ref="C10:D10"/>
    <mergeCell ref="C51:E51"/>
    <mergeCell ref="G3:J4"/>
    <mergeCell ref="H8:I8"/>
    <mergeCell ref="H10:I10"/>
    <mergeCell ref="J13:J15"/>
    <mergeCell ref="H16:J16"/>
    <mergeCell ref="J18:J23"/>
    <mergeCell ref="H19:I19"/>
    <mergeCell ref="H21:I21"/>
    <mergeCell ref="H23:I23"/>
    <mergeCell ref="E43:E48"/>
    <mergeCell ref="C44:D44"/>
    <mergeCell ref="C46:D46"/>
    <mergeCell ref="C48:D48"/>
    <mergeCell ref="E49:E50"/>
    <mergeCell ref="C50:D50"/>
    <mergeCell ref="E32:E35"/>
    <mergeCell ref="C33:D33"/>
    <mergeCell ref="C35:D35"/>
    <mergeCell ref="C26:E26"/>
    <mergeCell ref="B28:E29"/>
    <mergeCell ref="C36:E36"/>
    <mergeCell ref="E38:E40"/>
    <mergeCell ref="C41:E41"/>
    <mergeCell ref="J7:J10"/>
    <mergeCell ref="H11:J11"/>
    <mergeCell ref="H50:I50"/>
    <mergeCell ref="H51:J51"/>
    <mergeCell ref="L3:O4"/>
    <mergeCell ref="O7:O10"/>
    <mergeCell ref="M8:N8"/>
    <mergeCell ref="M10:N10"/>
    <mergeCell ref="M11:O11"/>
    <mergeCell ref="O13:O15"/>
    <mergeCell ref="M16:O16"/>
    <mergeCell ref="J38:J40"/>
    <mergeCell ref="H41:J41"/>
    <mergeCell ref="J43:J48"/>
    <mergeCell ref="H44:I44"/>
    <mergeCell ref="H46:I46"/>
    <mergeCell ref="H48:I48"/>
    <mergeCell ref="H26:J26"/>
    <mergeCell ref="G28:J29"/>
    <mergeCell ref="J32:J35"/>
    <mergeCell ref="H33:I33"/>
    <mergeCell ref="H35:I35"/>
    <mergeCell ref="H36:J36"/>
    <mergeCell ref="M35:N35"/>
    <mergeCell ref="M51:O51"/>
    <mergeCell ref="O43:O48"/>
    <mergeCell ref="M44:N44"/>
    <mergeCell ref="M46:N46"/>
    <mergeCell ref="M48:N48"/>
    <mergeCell ref="T49:T50"/>
    <mergeCell ref="R50:S50"/>
    <mergeCell ref="R51:T51"/>
    <mergeCell ref="T43:T48"/>
    <mergeCell ref="R44:S44"/>
    <mergeCell ref="R46:S46"/>
    <mergeCell ref="R48:S48"/>
    <mergeCell ref="O38:O40"/>
    <mergeCell ref="M41:O41"/>
    <mergeCell ref="M26:O26"/>
    <mergeCell ref="L28:O29"/>
    <mergeCell ref="O32:O35"/>
    <mergeCell ref="H25:I25"/>
    <mergeCell ref="J49:J50"/>
    <mergeCell ref="R21:S21"/>
    <mergeCell ref="R23:S23"/>
    <mergeCell ref="R25:S25"/>
    <mergeCell ref="O49:O50"/>
    <mergeCell ref="M50:N50"/>
    <mergeCell ref="M36:O36"/>
    <mergeCell ref="O18:O23"/>
    <mergeCell ref="M19:N19"/>
    <mergeCell ref="M21:N21"/>
    <mergeCell ref="M23:N23"/>
    <mergeCell ref="O24:O25"/>
    <mergeCell ref="M25:N25"/>
    <mergeCell ref="M33:N33"/>
    <mergeCell ref="J24:J25"/>
    <mergeCell ref="T38:T40"/>
    <mergeCell ref="R41:T41"/>
    <mergeCell ref="R26:T26"/>
    <mergeCell ref="Q28:T29"/>
    <mergeCell ref="T32:T35"/>
    <mergeCell ref="R33:S33"/>
    <mergeCell ref="R35:S35"/>
    <mergeCell ref="R36:T36"/>
    <mergeCell ref="T18:T23"/>
    <mergeCell ref="R19:S19"/>
    <mergeCell ref="T24:T25"/>
    <mergeCell ref="Y24:Y25"/>
    <mergeCell ref="W25:X25"/>
    <mergeCell ref="Y49:Y50"/>
    <mergeCell ref="W50:X50"/>
    <mergeCell ref="W51:Y51"/>
    <mergeCell ref="Y38:Y40"/>
    <mergeCell ref="W41:Y41"/>
    <mergeCell ref="Y43:Y48"/>
    <mergeCell ref="W44:X44"/>
    <mergeCell ref="W46:X46"/>
    <mergeCell ref="W48:X48"/>
    <mergeCell ref="W26:Y26"/>
    <mergeCell ref="V28:Y29"/>
    <mergeCell ref="Y32:Y35"/>
    <mergeCell ref="W33:X33"/>
    <mergeCell ref="W35:X35"/>
    <mergeCell ref="W36:Y36"/>
    <mergeCell ref="D1:E1"/>
    <mergeCell ref="I1:J1"/>
    <mergeCell ref="B1:C1"/>
    <mergeCell ref="G1:H1"/>
    <mergeCell ref="L1:M1"/>
    <mergeCell ref="N1:O1"/>
    <mergeCell ref="W19:X19"/>
    <mergeCell ref="W21:X21"/>
    <mergeCell ref="W23:X23"/>
    <mergeCell ref="V3:Y4"/>
    <mergeCell ref="Y7:Y10"/>
    <mergeCell ref="W8:X8"/>
    <mergeCell ref="W10:X10"/>
    <mergeCell ref="W11:Y11"/>
    <mergeCell ref="Y13:Y15"/>
    <mergeCell ref="W16:Y16"/>
    <mergeCell ref="Y18:Y23"/>
    <mergeCell ref="Q3:T4"/>
    <mergeCell ref="T7:T10"/>
    <mergeCell ref="R8:S8"/>
    <mergeCell ref="R10:S10"/>
    <mergeCell ref="R11:T11"/>
    <mergeCell ref="T13:T15"/>
    <mergeCell ref="R16:T16"/>
  </mergeCells>
  <printOptions horizontalCentered="1"/>
  <pageMargins left="0" right="0" top="0" bottom="0" header="0.31496062992125984" footer="0.31496062992125984"/>
  <pageSetup paperSize="9" scale="36" orientation="landscape" r:id="rId1"/>
  <drawing r:id="rId2"/>
  <legacyDrawing r:id="rId3"/>
  <controls>
    <mc:AlternateContent xmlns:mc="http://schemas.openxmlformats.org/markup-compatibility/2006">
      <mc:Choice Requires="x14">
        <control shapeId="16589" r:id="rId4" name="Image2">
          <controlPr defaultSize="0" autoLine="0" r:id="rId5">
            <anchor moveWithCells="1">
              <from>
                <xdr:col>4</xdr:col>
                <xdr:colOff>238125</xdr:colOff>
                <xdr:row>6</xdr:row>
                <xdr:rowOff>142875</xdr:rowOff>
              </from>
              <to>
                <xdr:col>4</xdr:col>
                <xdr:colOff>1228725</xdr:colOff>
                <xdr:row>9</xdr:row>
                <xdr:rowOff>104775</xdr:rowOff>
              </to>
            </anchor>
          </controlPr>
        </control>
      </mc:Choice>
      <mc:Fallback>
        <control shapeId="16589" r:id="rId4" name="Image2"/>
      </mc:Fallback>
    </mc:AlternateContent>
    <mc:AlternateContent xmlns:mc="http://schemas.openxmlformats.org/markup-compatibility/2006">
      <mc:Choice Requires="x14">
        <control shapeId="16549" r:id="rId6" name="Image1">
          <controlPr defaultSize="0" autoLine="0" r:id="rId7">
            <anchor moveWithCells="1">
              <from>
                <xdr:col>4</xdr:col>
                <xdr:colOff>333375</xdr:colOff>
                <xdr:row>6</xdr:row>
                <xdr:rowOff>123825</xdr:rowOff>
              </from>
              <to>
                <xdr:col>4</xdr:col>
                <xdr:colOff>1238250</xdr:colOff>
                <xdr:row>8</xdr:row>
                <xdr:rowOff>142875</xdr:rowOff>
              </to>
            </anchor>
          </controlPr>
        </control>
      </mc:Choice>
      <mc:Fallback>
        <control shapeId="16549" r:id="rId6" name="Imag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C5"/>
  <sheetViews>
    <sheetView workbookViewId="0">
      <selection activeCell="D4" sqref="D4"/>
    </sheetView>
  </sheetViews>
  <sheetFormatPr baseColWidth="10" defaultRowHeight="15" x14ac:dyDescent="0.25"/>
  <cols>
    <col min="1" max="2" width="16" customWidth="1"/>
    <col min="3" max="3" width="15.5703125" customWidth="1"/>
  </cols>
  <sheetData>
    <row r="1" spans="1:3" x14ac:dyDescent="0.25">
      <c r="A1" t="s">
        <v>37</v>
      </c>
      <c r="B1" t="s">
        <v>38</v>
      </c>
      <c r="C1" t="s">
        <v>39</v>
      </c>
    </row>
    <row r="2" spans="1:3" ht="70.5" customHeight="1" x14ac:dyDescent="0.25">
      <c r="A2" t="s">
        <v>73</v>
      </c>
      <c r="B2" t="s">
        <v>40</v>
      </c>
    </row>
    <row r="3" spans="1:3" ht="72.75" customHeight="1" x14ac:dyDescent="0.25">
      <c r="A3" t="s">
        <v>41</v>
      </c>
      <c r="B3" t="s">
        <v>42</v>
      </c>
    </row>
    <row r="4" spans="1:3" ht="69.75" customHeight="1" x14ac:dyDescent="0.25"/>
    <row r="5" spans="1:3" ht="69.75" customHeight="1" x14ac:dyDescent="0.25">
      <c r="A5" t="s">
        <v>43</v>
      </c>
    </row>
  </sheetData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BT246"/>
  <sheetViews>
    <sheetView workbookViewId="0">
      <selection activeCell="F28" sqref="F28"/>
    </sheetView>
  </sheetViews>
  <sheetFormatPr baseColWidth="10" defaultRowHeight="15" x14ac:dyDescent="0.25"/>
  <cols>
    <col min="1" max="1" width="21.5703125" customWidth="1"/>
    <col min="2" max="32" width="5.28515625" customWidth="1"/>
    <col min="33" max="34" width="5.7109375" customWidth="1"/>
    <col min="35" max="68" width="2.28515625" customWidth="1"/>
  </cols>
  <sheetData>
    <row r="1" spans="1:45" ht="15.75" customHeight="1" thickBot="1" x14ac:dyDescent="0.3">
      <c r="A1" s="95" t="str">
        <f>Informations!C2</f>
        <v>Chronoroute 5H30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7"/>
    </row>
    <row r="2" spans="1:45" ht="15.75" thickBot="1" x14ac:dyDescent="0.3">
      <c r="A2" s="40" t="s">
        <v>61</v>
      </c>
      <c r="B2" s="41">
        <v>1</v>
      </c>
      <c r="C2" s="41">
        <v>2</v>
      </c>
      <c r="D2" s="41">
        <v>3</v>
      </c>
      <c r="E2" s="41">
        <v>4</v>
      </c>
      <c r="F2" s="41">
        <v>5</v>
      </c>
      <c r="G2" s="41">
        <v>6</v>
      </c>
      <c r="H2" s="41">
        <v>7</v>
      </c>
      <c r="I2" s="41">
        <v>8</v>
      </c>
      <c r="J2" s="41">
        <v>9</v>
      </c>
      <c r="K2" s="41">
        <v>10</v>
      </c>
      <c r="L2" s="41">
        <v>11</v>
      </c>
      <c r="M2" s="41">
        <v>12</v>
      </c>
      <c r="N2" s="41">
        <v>13</v>
      </c>
      <c r="O2" s="41">
        <v>14</v>
      </c>
      <c r="P2" s="41">
        <v>15</v>
      </c>
      <c r="Q2" s="41">
        <v>16</v>
      </c>
      <c r="R2" s="41">
        <v>17</v>
      </c>
      <c r="S2" s="41">
        <v>18</v>
      </c>
      <c r="T2" s="41">
        <v>19</v>
      </c>
      <c r="U2" s="41">
        <v>20</v>
      </c>
      <c r="V2" s="41">
        <v>21</v>
      </c>
      <c r="W2" s="41">
        <v>22</v>
      </c>
      <c r="X2" s="41">
        <v>23</v>
      </c>
      <c r="Y2" s="41">
        <v>24</v>
      </c>
      <c r="Z2" s="41">
        <v>25</v>
      </c>
      <c r="AA2" s="41">
        <v>26</v>
      </c>
      <c r="AB2" s="41">
        <v>27</v>
      </c>
      <c r="AC2" s="41">
        <v>28</v>
      </c>
      <c r="AD2" s="41">
        <v>29</v>
      </c>
      <c r="AE2" s="41">
        <v>30</v>
      </c>
      <c r="AF2" s="41">
        <v>31</v>
      </c>
      <c r="AG2" s="41" t="s">
        <v>62</v>
      </c>
      <c r="AH2" s="41" t="s">
        <v>63</v>
      </c>
      <c r="AS2" s="42"/>
    </row>
    <row r="3" spans="1:45" x14ac:dyDescent="0.25">
      <c r="A3" s="43" t="s">
        <v>35</v>
      </c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5" t="str">
        <f>IF(OR(B3&lt;&gt;"",C3&lt;&gt;"",D3&lt;&gt;"",E3&lt;&gt;"",F3&lt;&gt;"",G3&lt;&gt;"",H3&lt;&gt;"",I3&lt;&gt;"",J3&lt;&gt;"",K3&lt;&gt;"",L3&lt;&gt;"",M3&lt;&gt;"",N3&lt;&gt;"",O3&lt;&gt;"",P3&lt;&gt;"",Q3&lt;&gt;"",R3&lt;&gt;"",S3&lt;&gt;"",T3&lt;&gt;"",U3&lt;&gt;"",V3&lt;&gt;"",W3&lt;&gt;"",X3&lt;&gt;"",Y3&lt;&gt;"",Z3&lt;&gt;"",AA3&lt;&gt;"",AB3&lt;&gt;"",AC3&lt;&gt;"",AD3&lt;&gt;"",AE3&lt;&gt;"",AF3&lt;&gt;""),AVERAGE(B3:AF3),"")</f>
        <v/>
      </c>
      <c r="AH3" s="45"/>
    </row>
    <row r="4" spans="1:45" x14ac:dyDescent="0.25">
      <c r="A4" s="46" t="s">
        <v>36</v>
      </c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8" t="str">
        <f t="shared" ref="AG4:AG10" si="0">IF(OR(B4&lt;&gt;"",C4&lt;&gt;"",D4&lt;&gt;"",E4&lt;&gt;"",F4&lt;&gt;"",G4&lt;&gt;"",H4&lt;&gt;"",I4&lt;&gt;"",J4&lt;&gt;"",K4&lt;&gt;"",L4&lt;&gt;"",M4&lt;&gt;"",N4&lt;&gt;"",O4&lt;&gt;"",P4&lt;&gt;"",Q4&lt;&gt;"",R4&lt;&gt;"",S4&lt;&gt;"",T4&lt;&gt;"",U4&lt;&gt;"",V4&lt;&gt;"",W4&lt;&gt;"",X4&lt;&gt;"",Y4&lt;&gt;"",Z4&lt;&gt;"",AA4&lt;&gt;"",AB4&lt;&gt;"",AC4&lt;&gt;"",AD4&lt;&gt;"",AE4&lt;&gt;"",AF4&lt;&gt;""),AVERAGE(B4:AF4),"")</f>
        <v/>
      </c>
      <c r="AH4" s="48"/>
    </row>
    <row r="5" spans="1:45" x14ac:dyDescent="0.25">
      <c r="A5" s="46" t="s">
        <v>64</v>
      </c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8" t="str">
        <f t="shared" si="0"/>
        <v/>
      </c>
      <c r="AH5" s="48"/>
    </row>
    <row r="6" spans="1:45" x14ac:dyDescent="0.25">
      <c r="A6" s="46" t="s">
        <v>11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1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48" t="str">
        <f t="shared" si="0"/>
        <v/>
      </c>
      <c r="AH6" s="94" t="str">
        <f>IF(AND(AG6&lt;&gt;"",AG7&lt;&gt;""),AG7-AG6,"")</f>
        <v/>
      </c>
    </row>
    <row r="7" spans="1:45" x14ac:dyDescent="0.25">
      <c r="A7" s="46" t="s">
        <v>6</v>
      </c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1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48" t="str">
        <f t="shared" si="0"/>
        <v/>
      </c>
      <c r="AH7" s="94"/>
    </row>
    <row r="8" spans="1:45" x14ac:dyDescent="0.25">
      <c r="A8" s="46" t="s">
        <v>65</v>
      </c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1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48" t="str">
        <f t="shared" si="0"/>
        <v/>
      </c>
      <c r="AH8" s="94" t="str">
        <f>IF(AND(AG8&lt;&gt;"",AG9&lt;&gt;""),AG9-AG8,"")</f>
        <v/>
      </c>
    </row>
    <row r="9" spans="1:45" x14ac:dyDescent="0.25">
      <c r="A9" s="46" t="s">
        <v>26</v>
      </c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1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48" t="str">
        <f t="shared" si="0"/>
        <v/>
      </c>
      <c r="AH9" s="94"/>
    </row>
    <row r="10" spans="1:45" x14ac:dyDescent="0.25">
      <c r="A10" s="46" t="s">
        <v>7</v>
      </c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4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48" t="str">
        <f t="shared" si="0"/>
        <v/>
      </c>
      <c r="AH10" s="52" t="str">
        <f>IF(AG10&lt;&gt;"",AG10-AG7,"")</f>
        <v/>
      </c>
    </row>
    <row r="11" spans="1:45" x14ac:dyDescent="0.25">
      <c r="A11" s="55" t="s">
        <v>66</v>
      </c>
      <c r="B11" s="50">
        <v>0.22916666666666666</v>
      </c>
      <c r="C11" s="50">
        <v>0.22916666666666666</v>
      </c>
      <c r="D11" s="50">
        <v>0.22916666666666666</v>
      </c>
      <c r="E11" s="50">
        <v>0.22916666666666666</v>
      </c>
      <c r="F11" s="50">
        <v>0.22916666666666666</v>
      </c>
      <c r="G11" s="50">
        <v>0.22916666666666666</v>
      </c>
      <c r="H11" s="50">
        <v>0.22916666666666666</v>
      </c>
      <c r="I11" s="50">
        <v>0.22916666666666666</v>
      </c>
      <c r="J11" s="50">
        <v>0.22916666666666666</v>
      </c>
      <c r="K11" s="50">
        <v>0.22916666666666666</v>
      </c>
      <c r="L11" s="50">
        <v>0.22916666666666666</v>
      </c>
      <c r="M11" s="50">
        <v>0.22916666666666666</v>
      </c>
      <c r="N11" s="50">
        <v>0.22916666666666666</v>
      </c>
      <c r="O11" s="50">
        <v>0.22916666666666666</v>
      </c>
      <c r="P11" s="50">
        <v>0.22916666666666666</v>
      </c>
      <c r="Q11" s="50">
        <v>0.22916666666666666</v>
      </c>
      <c r="R11" s="50">
        <v>0.22916666666666666</v>
      </c>
      <c r="S11" s="50">
        <v>0.22916666666666666</v>
      </c>
      <c r="T11" s="50">
        <v>0.22916666666666666</v>
      </c>
      <c r="U11" s="50">
        <v>0.22916666666666666</v>
      </c>
      <c r="V11" s="50">
        <v>0.22916666666666666</v>
      </c>
      <c r="W11" s="50">
        <v>0.22916666666666666</v>
      </c>
      <c r="X11" s="50">
        <v>0.22916666666666666</v>
      </c>
      <c r="Y11" s="50">
        <v>0.22916666666666666</v>
      </c>
      <c r="Z11" s="50">
        <v>0.22916666666666666</v>
      </c>
      <c r="AA11" s="50">
        <v>0.22916666666666666</v>
      </c>
      <c r="AB11" s="50">
        <v>0.22916666666666666</v>
      </c>
      <c r="AC11" s="50">
        <v>0.22916666666666666</v>
      </c>
      <c r="AD11" s="50">
        <v>0.22916666666666666</v>
      </c>
      <c r="AE11" s="50">
        <v>0.22916666666666666</v>
      </c>
      <c r="AF11" s="50">
        <v>0.22916666666666666</v>
      </c>
      <c r="AG11" s="56"/>
      <c r="AH11" s="57"/>
    </row>
    <row r="12" spans="1:45" ht="15.75" thickBot="1" x14ac:dyDescent="0.3">
      <c r="A12" s="58" t="s">
        <v>67</v>
      </c>
      <c r="B12" s="59">
        <v>0.3125</v>
      </c>
      <c r="C12" s="59">
        <v>0.3125</v>
      </c>
      <c r="D12" s="59">
        <v>0.3125</v>
      </c>
      <c r="E12" s="59">
        <v>0.3125</v>
      </c>
      <c r="F12" s="59">
        <v>0.3125</v>
      </c>
      <c r="G12" s="59">
        <v>0.3125</v>
      </c>
      <c r="H12" s="59">
        <v>0.3125</v>
      </c>
      <c r="I12" s="59">
        <v>0.3125</v>
      </c>
      <c r="J12" s="59">
        <v>0.3125</v>
      </c>
      <c r="K12" s="59">
        <v>0.3125</v>
      </c>
      <c r="L12" s="59">
        <v>0.3125</v>
      </c>
      <c r="M12" s="59">
        <v>0.3125</v>
      </c>
      <c r="N12" s="59">
        <v>0.3125</v>
      </c>
      <c r="O12" s="59">
        <v>0.3125</v>
      </c>
      <c r="P12" s="59">
        <v>0.3125</v>
      </c>
      <c r="Q12" s="59">
        <v>0.3125</v>
      </c>
      <c r="R12" s="59">
        <v>0.3125</v>
      </c>
      <c r="S12" s="59">
        <v>0.3125</v>
      </c>
      <c r="T12" s="59">
        <v>0.3125</v>
      </c>
      <c r="U12" s="59">
        <v>0.3125</v>
      </c>
      <c r="V12" s="59">
        <v>0.3125</v>
      </c>
      <c r="W12" s="59">
        <v>0.3125</v>
      </c>
      <c r="X12" s="59">
        <v>0.3125</v>
      </c>
      <c r="Y12" s="59">
        <v>0.3125</v>
      </c>
      <c r="Z12" s="59">
        <v>0.3125</v>
      </c>
      <c r="AA12" s="59">
        <v>0.3125</v>
      </c>
      <c r="AB12" s="59">
        <v>0.3125</v>
      </c>
      <c r="AC12" s="59">
        <v>0.3125</v>
      </c>
      <c r="AD12" s="59">
        <v>0.3125</v>
      </c>
      <c r="AE12" s="59">
        <v>0.3125</v>
      </c>
      <c r="AF12" s="59">
        <v>0.3125</v>
      </c>
      <c r="AG12" s="60"/>
      <c r="AH12" s="61"/>
    </row>
    <row r="13" spans="1:45" ht="5.0999999999999996" customHeight="1" thickBot="1" x14ac:dyDescent="0.3"/>
    <row r="14" spans="1:45" ht="15.75" customHeight="1" thickBot="1" x14ac:dyDescent="0.3">
      <c r="A14" s="95" t="str">
        <f>Informations!C3</f>
        <v>Chronoroute 8H30</v>
      </c>
      <c r="B14" s="96"/>
      <c r="C14" s="96"/>
      <c r="D14" s="96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96"/>
      <c r="Y14" s="96"/>
      <c r="Z14" s="96"/>
      <c r="AA14" s="96"/>
      <c r="AB14" s="96"/>
      <c r="AC14" s="96"/>
      <c r="AD14" s="96"/>
      <c r="AE14" s="96"/>
      <c r="AF14" s="96"/>
      <c r="AG14" s="96"/>
      <c r="AH14" s="97"/>
    </row>
    <row r="15" spans="1:45" ht="15.75" thickBot="1" x14ac:dyDescent="0.3">
      <c r="A15" s="62" t="s">
        <v>61</v>
      </c>
      <c r="B15" s="63">
        <v>1</v>
      </c>
      <c r="C15" s="63">
        <v>2</v>
      </c>
      <c r="D15" s="63">
        <v>3</v>
      </c>
      <c r="E15" s="63">
        <v>4</v>
      </c>
      <c r="F15" s="63">
        <v>5</v>
      </c>
      <c r="G15" s="63">
        <v>6</v>
      </c>
      <c r="H15" s="63">
        <v>7</v>
      </c>
      <c r="I15" s="63">
        <v>8</v>
      </c>
      <c r="J15" s="63">
        <v>9</v>
      </c>
      <c r="K15" s="63">
        <v>10</v>
      </c>
      <c r="L15" s="63">
        <v>11</v>
      </c>
      <c r="M15" s="63">
        <v>12</v>
      </c>
      <c r="N15" s="63">
        <v>13</v>
      </c>
      <c r="O15" s="63">
        <v>14</v>
      </c>
      <c r="P15" s="63">
        <v>15</v>
      </c>
      <c r="Q15" s="63">
        <v>16</v>
      </c>
      <c r="R15" s="63">
        <v>17</v>
      </c>
      <c r="S15" s="63">
        <v>18</v>
      </c>
      <c r="T15" s="63">
        <v>19</v>
      </c>
      <c r="U15" s="63">
        <v>20</v>
      </c>
      <c r="V15" s="63">
        <v>21</v>
      </c>
      <c r="W15" s="63">
        <v>22</v>
      </c>
      <c r="X15" s="63">
        <v>23</v>
      </c>
      <c r="Y15" s="63">
        <v>24</v>
      </c>
      <c r="Z15" s="63">
        <v>25</v>
      </c>
      <c r="AA15" s="63">
        <v>26</v>
      </c>
      <c r="AB15" s="63">
        <v>27</v>
      </c>
      <c r="AC15" s="63">
        <v>28</v>
      </c>
      <c r="AD15" s="63">
        <v>29</v>
      </c>
      <c r="AE15" s="63">
        <v>30</v>
      </c>
      <c r="AF15" s="63">
        <v>31</v>
      </c>
      <c r="AG15" s="41" t="s">
        <v>62</v>
      </c>
      <c r="AH15" s="41" t="s">
        <v>63</v>
      </c>
    </row>
    <row r="16" spans="1:45" x14ac:dyDescent="0.25">
      <c r="A16" s="43" t="s">
        <v>35</v>
      </c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5" t="str">
        <f>IF(OR(B16&lt;&gt;"",C16&lt;&gt;"",D16&lt;&gt;"",E16&lt;&gt;"",F16&lt;&gt;"",G16&lt;&gt;"",H16&lt;&gt;"",I16&lt;&gt;"",J16&lt;&gt;"",K16&lt;&gt;"",L16&lt;&gt;"",M16&lt;&gt;"",N16&lt;&gt;"",O16&lt;&gt;"",P16&lt;&gt;"",Q16&lt;&gt;"",R16&lt;&gt;"",S16&lt;&gt;"",T16&lt;&gt;"",U16&lt;&gt;"",V16&lt;&gt;"",W16&lt;&gt;"",X16&lt;&gt;"",Y16&lt;&gt;"",Z16&lt;&gt;"",AA16&lt;&gt;"",AB16&lt;&gt;"",AC16&lt;&gt;"",AD16&lt;&gt;"",AE16&lt;&gt;"",AF16&lt;&gt;""),AVERAGE(B16:AF16),"")</f>
        <v/>
      </c>
      <c r="AH16" s="45"/>
    </row>
    <row r="17" spans="1:72" x14ac:dyDescent="0.25">
      <c r="A17" s="46" t="s">
        <v>36</v>
      </c>
      <c r="B17" s="47"/>
      <c r="C17" s="47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8" t="str">
        <f t="shared" ref="AG17:AG23" si="1">IF(OR(B17&lt;&gt;"",C17&lt;&gt;"",D17&lt;&gt;"",E17&lt;&gt;"",F17&lt;&gt;"",G17&lt;&gt;"",H17&lt;&gt;"",I17&lt;&gt;"",J17&lt;&gt;"",K17&lt;&gt;"",L17&lt;&gt;"",M17&lt;&gt;"",N17&lt;&gt;"",O17&lt;&gt;"",P17&lt;&gt;"",Q17&lt;&gt;"",R17&lt;&gt;"",S17&lt;&gt;"",T17&lt;&gt;"",U17&lt;&gt;"",V17&lt;&gt;"",W17&lt;&gt;"",X17&lt;&gt;"",Y17&lt;&gt;"",Z17&lt;&gt;"",AA17&lt;&gt;"",AB17&lt;&gt;"",AC17&lt;&gt;"",AD17&lt;&gt;"",AE17&lt;&gt;"",AF17&lt;&gt;""),AVERAGE(B17:AF17),"")</f>
        <v/>
      </c>
      <c r="AH17" s="48"/>
      <c r="BS17" s="64"/>
      <c r="BT17" s="42"/>
    </row>
    <row r="18" spans="1:72" x14ac:dyDescent="0.25">
      <c r="A18" s="46" t="s">
        <v>64</v>
      </c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  <c r="AB18" s="49"/>
      <c r="AC18" s="49"/>
      <c r="AD18" s="49"/>
      <c r="AE18" s="49"/>
      <c r="AF18" s="49"/>
      <c r="AG18" s="48" t="str">
        <f t="shared" si="1"/>
        <v/>
      </c>
      <c r="AH18" s="48"/>
      <c r="BS18" s="64"/>
      <c r="BT18" s="42"/>
    </row>
    <row r="19" spans="1:72" x14ac:dyDescent="0.25">
      <c r="A19" s="46" t="s">
        <v>11</v>
      </c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1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48" t="str">
        <f t="shared" si="1"/>
        <v/>
      </c>
      <c r="AH19" s="94" t="str">
        <f>IF(AND(AG19&lt;&gt;"",AG20&lt;&gt;""),AG20-AG19,"")</f>
        <v/>
      </c>
      <c r="BS19" s="64"/>
      <c r="BT19" s="42"/>
    </row>
    <row r="20" spans="1:72" x14ac:dyDescent="0.25">
      <c r="A20" s="46" t="s">
        <v>6</v>
      </c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1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48" t="str">
        <f t="shared" si="1"/>
        <v/>
      </c>
      <c r="AH20" s="94"/>
      <c r="BS20" s="64"/>
      <c r="BT20" s="42"/>
    </row>
    <row r="21" spans="1:72" x14ac:dyDescent="0.25">
      <c r="A21" s="46" t="s">
        <v>3</v>
      </c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1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48" t="str">
        <f t="shared" si="1"/>
        <v/>
      </c>
      <c r="AH21" s="94" t="str">
        <f>IF(AND(AG21&lt;&gt;"",AG22&lt;&gt;""),AG22-AG21,"")</f>
        <v/>
      </c>
      <c r="BS21" s="64"/>
      <c r="BT21" s="42"/>
    </row>
    <row r="22" spans="1:72" x14ac:dyDescent="0.25">
      <c r="A22" s="46" t="s">
        <v>26</v>
      </c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1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48" t="str">
        <f t="shared" si="1"/>
        <v/>
      </c>
      <c r="AH22" s="94"/>
      <c r="BS22" s="64"/>
      <c r="BT22" s="42"/>
    </row>
    <row r="23" spans="1:72" x14ac:dyDescent="0.25">
      <c r="A23" s="55" t="s">
        <v>7</v>
      </c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1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48" t="str">
        <f t="shared" si="1"/>
        <v/>
      </c>
      <c r="AH23" s="52" t="str">
        <f>IF(AG23&lt;&gt;"",AG23-AG20,"")</f>
        <v/>
      </c>
      <c r="BS23" s="64"/>
      <c r="BT23" s="42"/>
    </row>
    <row r="24" spans="1:72" x14ac:dyDescent="0.25">
      <c r="A24" s="55" t="s">
        <v>66</v>
      </c>
      <c r="B24" s="50">
        <v>0.35416666666666669</v>
      </c>
      <c r="C24" s="50">
        <v>0.35416666666666669</v>
      </c>
      <c r="D24" s="50">
        <v>0.35416666666666669</v>
      </c>
      <c r="E24" s="50">
        <v>0.35416666666666669</v>
      </c>
      <c r="F24" s="50">
        <v>0.35416666666666669</v>
      </c>
      <c r="G24" s="50">
        <v>0.35416666666666669</v>
      </c>
      <c r="H24" s="50">
        <v>0.35416666666666669</v>
      </c>
      <c r="I24" s="50">
        <v>0.35416666666666669</v>
      </c>
      <c r="J24" s="50">
        <v>0.35416666666666669</v>
      </c>
      <c r="K24" s="50">
        <v>0.35416666666666669</v>
      </c>
      <c r="L24" s="50">
        <v>0.35416666666666669</v>
      </c>
      <c r="M24" s="50">
        <v>0.35416666666666669</v>
      </c>
      <c r="N24" s="50">
        <v>0.35416666666666669</v>
      </c>
      <c r="O24" s="50">
        <v>0.35416666666666669</v>
      </c>
      <c r="P24" s="50">
        <v>0.35416666666666669</v>
      </c>
      <c r="Q24" s="50">
        <v>0.35416666666666669</v>
      </c>
      <c r="R24" s="50">
        <v>0.35416666666666669</v>
      </c>
      <c r="S24" s="50">
        <v>0.35416666666666669</v>
      </c>
      <c r="T24" s="50">
        <v>0.35416666666666669</v>
      </c>
      <c r="U24" s="50">
        <v>0.35416666666666669</v>
      </c>
      <c r="V24" s="50">
        <v>0.35416666666666669</v>
      </c>
      <c r="W24" s="50">
        <v>0.35416666666666669</v>
      </c>
      <c r="X24" s="50">
        <v>0.35416666666666669</v>
      </c>
      <c r="Y24" s="50">
        <v>0.35416666666666669</v>
      </c>
      <c r="Z24" s="50">
        <v>0.35416666666666669</v>
      </c>
      <c r="AA24" s="50">
        <v>0.35416666666666669</v>
      </c>
      <c r="AB24" s="50">
        <v>0.35416666666666669</v>
      </c>
      <c r="AC24" s="50">
        <v>0.35416666666666669</v>
      </c>
      <c r="AD24" s="50">
        <v>0.35416666666666669</v>
      </c>
      <c r="AE24" s="50">
        <v>0.35416666666666669</v>
      </c>
      <c r="AF24" s="50">
        <v>0.35416666666666669</v>
      </c>
      <c r="AG24" s="56"/>
      <c r="AH24" s="57"/>
    </row>
    <row r="25" spans="1:72" ht="15.75" thickBot="1" x14ac:dyDescent="0.3">
      <c r="A25" s="58" t="s">
        <v>67</v>
      </c>
      <c r="B25" s="59">
        <v>0.4375</v>
      </c>
      <c r="C25" s="59">
        <v>0.4375</v>
      </c>
      <c r="D25" s="59">
        <v>0.4375</v>
      </c>
      <c r="E25" s="59">
        <v>0.4375</v>
      </c>
      <c r="F25" s="59">
        <v>0.4375</v>
      </c>
      <c r="G25" s="59">
        <v>0.4375</v>
      </c>
      <c r="H25" s="59">
        <v>0.4375</v>
      </c>
      <c r="I25" s="59">
        <v>0.4375</v>
      </c>
      <c r="J25" s="59">
        <v>0.4375</v>
      </c>
      <c r="K25" s="59">
        <v>0.4375</v>
      </c>
      <c r="L25" s="59">
        <v>0.4375</v>
      </c>
      <c r="M25" s="59">
        <v>0.4375</v>
      </c>
      <c r="N25" s="59">
        <v>0.4375</v>
      </c>
      <c r="O25" s="59">
        <v>0.4375</v>
      </c>
      <c r="P25" s="59">
        <v>0.4375</v>
      </c>
      <c r="Q25" s="59">
        <v>0.4375</v>
      </c>
      <c r="R25" s="59">
        <v>0.4375</v>
      </c>
      <c r="S25" s="59">
        <v>0.4375</v>
      </c>
      <c r="T25" s="59">
        <v>0.4375</v>
      </c>
      <c r="U25" s="59">
        <v>0.4375</v>
      </c>
      <c r="V25" s="59">
        <v>0.4375</v>
      </c>
      <c r="W25" s="59">
        <v>0.4375</v>
      </c>
      <c r="X25" s="59">
        <v>0.4375</v>
      </c>
      <c r="Y25" s="59">
        <v>0.4375</v>
      </c>
      <c r="Z25" s="59">
        <v>0.4375</v>
      </c>
      <c r="AA25" s="59">
        <v>0.4375</v>
      </c>
      <c r="AB25" s="59">
        <v>0.4375</v>
      </c>
      <c r="AC25" s="59">
        <v>0.4375</v>
      </c>
      <c r="AD25" s="59">
        <v>0.4375</v>
      </c>
      <c r="AE25" s="59">
        <v>0.4375</v>
      </c>
      <c r="AF25" s="59">
        <v>0.4375</v>
      </c>
      <c r="AG25" s="60"/>
      <c r="AH25" s="61"/>
    </row>
    <row r="26" spans="1:72" ht="5.0999999999999996" customHeight="1" thickBot="1" x14ac:dyDescent="0.3">
      <c r="BS26" s="64"/>
      <c r="BT26" s="42"/>
    </row>
    <row r="27" spans="1:72" ht="15.75" customHeight="1" thickBot="1" x14ac:dyDescent="0.3">
      <c r="A27" s="95" t="str">
        <f>Informations!C4</f>
        <v>Chronoroute 13H30</v>
      </c>
      <c r="B27" s="96"/>
      <c r="C27" s="96"/>
      <c r="D27" s="96"/>
      <c r="E27" s="96"/>
      <c r="F27" s="96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6"/>
      <c r="S27" s="96"/>
      <c r="T27" s="96"/>
      <c r="U27" s="96"/>
      <c r="V27" s="96"/>
      <c r="W27" s="96"/>
      <c r="X27" s="96"/>
      <c r="Y27" s="96"/>
      <c r="Z27" s="96"/>
      <c r="AA27" s="96"/>
      <c r="AB27" s="96"/>
      <c r="AC27" s="96"/>
      <c r="AD27" s="96"/>
      <c r="AE27" s="96"/>
      <c r="AF27" s="96"/>
      <c r="AG27" s="96"/>
      <c r="AH27" s="97"/>
      <c r="BS27" s="64"/>
      <c r="BT27" s="42"/>
    </row>
    <row r="28" spans="1:72" ht="15.75" thickBot="1" x14ac:dyDescent="0.3">
      <c r="A28" s="62" t="s">
        <v>61</v>
      </c>
      <c r="B28" s="63">
        <v>1</v>
      </c>
      <c r="C28" s="63">
        <v>2</v>
      </c>
      <c r="D28" s="63">
        <v>3</v>
      </c>
      <c r="E28" s="63">
        <v>4</v>
      </c>
      <c r="F28" s="63">
        <v>5</v>
      </c>
      <c r="G28" s="63">
        <v>6</v>
      </c>
      <c r="H28" s="63">
        <v>7</v>
      </c>
      <c r="I28" s="63">
        <v>8</v>
      </c>
      <c r="J28" s="63">
        <v>9</v>
      </c>
      <c r="K28" s="63">
        <v>10</v>
      </c>
      <c r="L28" s="63">
        <v>11</v>
      </c>
      <c r="M28" s="63">
        <v>12</v>
      </c>
      <c r="N28" s="63">
        <v>13</v>
      </c>
      <c r="O28" s="63">
        <v>14</v>
      </c>
      <c r="P28" s="63">
        <v>15</v>
      </c>
      <c r="Q28" s="63">
        <v>16</v>
      </c>
      <c r="R28" s="63">
        <v>17</v>
      </c>
      <c r="S28" s="63">
        <v>18</v>
      </c>
      <c r="T28" s="63">
        <v>19</v>
      </c>
      <c r="U28" s="63">
        <v>20</v>
      </c>
      <c r="V28" s="63">
        <v>21</v>
      </c>
      <c r="W28" s="63">
        <v>22</v>
      </c>
      <c r="X28" s="63">
        <v>23</v>
      </c>
      <c r="Y28" s="63">
        <v>24</v>
      </c>
      <c r="Z28" s="63">
        <v>25</v>
      </c>
      <c r="AA28" s="63">
        <v>26</v>
      </c>
      <c r="AB28" s="63">
        <v>27</v>
      </c>
      <c r="AC28" s="63">
        <v>28</v>
      </c>
      <c r="AD28" s="63">
        <v>29</v>
      </c>
      <c r="AE28" s="63">
        <v>30</v>
      </c>
      <c r="AF28" s="63">
        <v>31</v>
      </c>
      <c r="AG28" s="41" t="s">
        <v>62</v>
      </c>
      <c r="AH28" s="41" t="s">
        <v>63</v>
      </c>
      <c r="BS28" s="64"/>
      <c r="BT28" s="42"/>
    </row>
    <row r="29" spans="1:72" x14ac:dyDescent="0.25">
      <c r="A29" s="43" t="s">
        <v>35</v>
      </c>
      <c r="B29" s="44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5" t="str">
        <f>IF(OR(B29&lt;&gt;"",C29&lt;&gt;"",D29&lt;&gt;"",E29&lt;&gt;"",F29&lt;&gt;"",G29&lt;&gt;"",H29&lt;&gt;"",I29&lt;&gt;"",J29&lt;&gt;"",K29&lt;&gt;"",L29&lt;&gt;"",M29&lt;&gt;"",N29&lt;&gt;"",O29&lt;&gt;"",P29&lt;&gt;"",Q29&lt;&gt;"",R29&lt;&gt;"",S29&lt;&gt;"",T29&lt;&gt;"",U29&lt;&gt;"",V29&lt;&gt;"",W29&lt;&gt;"",X29&lt;&gt;"",Y29&lt;&gt;"",Z29&lt;&gt;"",AA29&lt;&gt;"",AB29&lt;&gt;"",AC29&lt;&gt;"",AD29&lt;&gt;"",AE29&lt;&gt;"",AF29&lt;&gt;""),AVERAGE(B29:AF29),"")</f>
        <v/>
      </c>
      <c r="AH29" s="65"/>
      <c r="BS29" s="64"/>
      <c r="BT29" s="42"/>
    </row>
    <row r="30" spans="1:72" x14ac:dyDescent="0.25">
      <c r="A30" s="46" t="s">
        <v>36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8" t="str">
        <f t="shared" ref="AG30:AG36" si="2">IF(OR(B30&lt;&gt;"",C30&lt;&gt;"",D30&lt;&gt;"",E30&lt;&gt;"",F30&lt;&gt;"",G30&lt;&gt;"",H30&lt;&gt;"",I30&lt;&gt;"",J30&lt;&gt;"",K30&lt;&gt;"",L30&lt;&gt;"",M30&lt;&gt;"",N30&lt;&gt;"",O30&lt;&gt;"",P30&lt;&gt;"",Q30&lt;&gt;"",R30&lt;&gt;"",S30&lt;&gt;"",T30&lt;&gt;"",U30&lt;&gt;"",V30&lt;&gt;"",W30&lt;&gt;"",X30&lt;&gt;"",Y30&lt;&gt;"",Z30&lt;&gt;"",AA30&lt;&gt;"",AB30&lt;&gt;"",AC30&lt;&gt;"",AD30&lt;&gt;"",AE30&lt;&gt;"",AF30&lt;&gt;""),AVERAGE(B30:AF30),"")</f>
        <v/>
      </c>
      <c r="AH30" s="66"/>
      <c r="BS30" s="64"/>
      <c r="BT30" s="42"/>
    </row>
    <row r="31" spans="1:72" x14ac:dyDescent="0.25">
      <c r="A31" s="46" t="s">
        <v>64</v>
      </c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49"/>
      <c r="AD31" s="49"/>
      <c r="AE31" s="49"/>
      <c r="AF31" s="49"/>
      <c r="AG31" s="48" t="str">
        <f t="shared" si="2"/>
        <v/>
      </c>
      <c r="AH31" s="66"/>
      <c r="BS31" s="64"/>
      <c r="BT31" s="42"/>
    </row>
    <row r="32" spans="1:72" x14ac:dyDescent="0.25">
      <c r="A32" s="46" t="s">
        <v>11</v>
      </c>
      <c r="B32" s="50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/>
      <c r="U32" s="51"/>
      <c r="V32" s="50"/>
      <c r="W32" s="50"/>
      <c r="X32" s="50"/>
      <c r="Y32" s="50"/>
      <c r="Z32" s="50"/>
      <c r="AA32" s="50"/>
      <c r="AB32" s="50"/>
      <c r="AC32" s="50"/>
      <c r="AD32" s="50"/>
      <c r="AE32" s="50"/>
      <c r="AF32" s="50"/>
      <c r="AG32" s="48" t="str">
        <f t="shared" si="2"/>
        <v/>
      </c>
      <c r="AH32" s="94" t="str">
        <f>IF(AND(AG32&lt;&gt;"",AG33&lt;&gt;""),AG33-AG32,"")</f>
        <v/>
      </c>
      <c r="BS32" s="64"/>
      <c r="BT32" s="42"/>
    </row>
    <row r="33" spans="1:72" x14ac:dyDescent="0.25">
      <c r="A33" s="46" t="s">
        <v>6</v>
      </c>
      <c r="B33" s="50"/>
      <c r="C33" s="50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1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48" t="str">
        <f t="shared" si="2"/>
        <v/>
      </c>
      <c r="AH33" s="94"/>
      <c r="BS33" s="64"/>
      <c r="BT33" s="42"/>
    </row>
    <row r="34" spans="1:72" x14ac:dyDescent="0.25">
      <c r="A34" s="46" t="s">
        <v>3</v>
      </c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1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48" t="str">
        <f t="shared" si="2"/>
        <v/>
      </c>
      <c r="AH34" s="94" t="str">
        <f>IF(AND(AG34&lt;&gt;"",AG35&lt;&gt;""),AG35-AG34,"")</f>
        <v/>
      </c>
      <c r="BS34" s="64"/>
      <c r="BT34" s="42"/>
    </row>
    <row r="35" spans="1:72" x14ac:dyDescent="0.25">
      <c r="A35" s="46" t="s">
        <v>26</v>
      </c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1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48" t="str">
        <f t="shared" si="2"/>
        <v/>
      </c>
      <c r="AH35" s="94"/>
      <c r="BS35" s="64"/>
      <c r="BT35" s="42"/>
    </row>
    <row r="36" spans="1:72" x14ac:dyDescent="0.25">
      <c r="A36" s="55" t="s">
        <v>7</v>
      </c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1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48" t="str">
        <f t="shared" si="2"/>
        <v/>
      </c>
      <c r="AH36" s="67" t="str">
        <f t="shared" ref="AH36" si="3">IF(C36&lt;&gt;"",AVERAGE(C36:AG36),"")</f>
        <v/>
      </c>
      <c r="BS36" s="64"/>
      <c r="BT36" s="42"/>
    </row>
    <row r="37" spans="1:72" x14ac:dyDescent="0.25">
      <c r="A37" s="55" t="s">
        <v>66</v>
      </c>
      <c r="B37" s="50">
        <v>0.5625</v>
      </c>
      <c r="C37" s="50">
        <v>0.5625</v>
      </c>
      <c r="D37" s="50">
        <v>0.5625</v>
      </c>
      <c r="E37" s="50">
        <v>0.5625</v>
      </c>
      <c r="F37" s="50">
        <v>0.5625</v>
      </c>
      <c r="G37" s="50">
        <v>0.5625</v>
      </c>
      <c r="H37" s="50">
        <v>0.5625</v>
      </c>
      <c r="I37" s="50">
        <v>0.5625</v>
      </c>
      <c r="J37" s="50">
        <v>0.5625</v>
      </c>
      <c r="K37" s="50">
        <v>0.5625</v>
      </c>
      <c r="L37" s="50">
        <v>0.5625</v>
      </c>
      <c r="M37" s="50">
        <v>0.5625</v>
      </c>
      <c r="N37" s="50">
        <v>0.5625</v>
      </c>
      <c r="O37" s="50">
        <v>0.5625</v>
      </c>
      <c r="P37" s="50">
        <v>0.5625</v>
      </c>
      <c r="Q37" s="50">
        <v>0.5625</v>
      </c>
      <c r="R37" s="50">
        <v>0.5625</v>
      </c>
      <c r="S37" s="50">
        <v>0.5625</v>
      </c>
      <c r="T37" s="50">
        <v>0.5625</v>
      </c>
      <c r="U37" s="50">
        <v>0.5625</v>
      </c>
      <c r="V37" s="50">
        <v>0.5625</v>
      </c>
      <c r="W37" s="50">
        <v>0.5625</v>
      </c>
      <c r="X37" s="50">
        <v>0.5625</v>
      </c>
      <c r="Y37" s="50">
        <v>0.5625</v>
      </c>
      <c r="Z37" s="50">
        <v>0.5625</v>
      </c>
      <c r="AA37" s="50">
        <v>0.5625</v>
      </c>
      <c r="AB37" s="50">
        <v>0.5625</v>
      </c>
      <c r="AC37" s="50">
        <v>0.5625</v>
      </c>
      <c r="AD37" s="50">
        <v>0.5625</v>
      </c>
      <c r="AE37" s="50">
        <v>0.5625</v>
      </c>
      <c r="AF37" s="50">
        <v>0.5625</v>
      </c>
      <c r="AG37" s="56"/>
      <c r="AH37" s="57"/>
    </row>
    <row r="38" spans="1:72" ht="15.75" thickBot="1" x14ac:dyDescent="0.3">
      <c r="A38" s="58" t="s">
        <v>67</v>
      </c>
      <c r="B38" s="59">
        <v>0.64583333333333326</v>
      </c>
      <c r="C38" s="59">
        <v>0.64583333333333326</v>
      </c>
      <c r="D38" s="59">
        <v>0.64583333333333326</v>
      </c>
      <c r="E38" s="59">
        <v>0.64583333333333326</v>
      </c>
      <c r="F38" s="59">
        <v>0.64583333333333326</v>
      </c>
      <c r="G38" s="59">
        <v>0.64583333333333326</v>
      </c>
      <c r="H38" s="59">
        <v>0.64583333333333326</v>
      </c>
      <c r="I38" s="59">
        <v>0.64583333333333326</v>
      </c>
      <c r="J38" s="59">
        <v>0.64583333333333326</v>
      </c>
      <c r="K38" s="59">
        <v>0.64583333333333326</v>
      </c>
      <c r="L38" s="59">
        <v>0.64583333333333326</v>
      </c>
      <c r="M38" s="59">
        <v>0.64583333333333326</v>
      </c>
      <c r="N38" s="59">
        <v>0.64583333333333326</v>
      </c>
      <c r="O38" s="59">
        <v>0.64583333333333326</v>
      </c>
      <c r="P38" s="59">
        <v>0.64583333333333326</v>
      </c>
      <c r="Q38" s="59">
        <v>0.64583333333333326</v>
      </c>
      <c r="R38" s="59">
        <v>0.64583333333333326</v>
      </c>
      <c r="S38" s="59">
        <v>0.64583333333333326</v>
      </c>
      <c r="T38" s="59">
        <v>0.64583333333333326</v>
      </c>
      <c r="U38" s="59">
        <v>0.64583333333333326</v>
      </c>
      <c r="V38" s="59">
        <v>0.64583333333333326</v>
      </c>
      <c r="W38" s="59">
        <v>0.64583333333333326</v>
      </c>
      <c r="X38" s="59">
        <v>0.64583333333333326</v>
      </c>
      <c r="Y38" s="59">
        <v>0.64583333333333326</v>
      </c>
      <c r="Z38" s="59">
        <v>0.64583333333333326</v>
      </c>
      <c r="AA38" s="59">
        <v>0.64583333333333326</v>
      </c>
      <c r="AB38" s="59">
        <v>0.64583333333333326</v>
      </c>
      <c r="AC38" s="59">
        <v>0.64583333333333326</v>
      </c>
      <c r="AD38" s="59">
        <v>0.64583333333333326</v>
      </c>
      <c r="AE38" s="59">
        <v>0.64583333333333326</v>
      </c>
      <c r="AF38" s="59">
        <v>0.64583333333333326</v>
      </c>
      <c r="AG38" s="60"/>
      <c r="AH38" s="61"/>
    </row>
    <row r="39" spans="1:72" ht="5.0999999999999996" customHeight="1" thickBot="1" x14ac:dyDescent="0.3">
      <c r="BS39" s="64"/>
      <c r="BT39" s="42"/>
    </row>
    <row r="40" spans="1:72" ht="15.75" customHeight="1" thickBot="1" x14ac:dyDescent="0.3">
      <c r="A40" s="95" t="str">
        <f>Informations!C5</f>
        <v>Chronoroute 17H30</v>
      </c>
      <c r="B40" s="96"/>
      <c r="C40" s="96"/>
      <c r="D40" s="96"/>
      <c r="E40" s="96"/>
      <c r="F40" s="96"/>
      <c r="G40" s="96"/>
      <c r="H40" s="96"/>
      <c r="I40" s="96"/>
      <c r="J40" s="96"/>
      <c r="K40" s="96"/>
      <c r="L40" s="96"/>
      <c r="M40" s="96"/>
      <c r="N40" s="96"/>
      <c r="O40" s="96"/>
      <c r="P40" s="96"/>
      <c r="Q40" s="96"/>
      <c r="R40" s="96"/>
      <c r="S40" s="96"/>
      <c r="T40" s="96"/>
      <c r="U40" s="96"/>
      <c r="V40" s="96"/>
      <c r="W40" s="96"/>
      <c r="X40" s="96"/>
      <c r="Y40" s="96"/>
      <c r="Z40" s="96"/>
      <c r="AA40" s="96"/>
      <c r="AB40" s="96"/>
      <c r="AC40" s="96"/>
      <c r="AD40" s="96"/>
      <c r="AE40" s="96"/>
      <c r="AF40" s="96"/>
      <c r="AG40" s="96"/>
      <c r="AH40" s="97"/>
      <c r="BS40" s="64"/>
      <c r="BT40" s="42"/>
    </row>
    <row r="41" spans="1:72" ht="15.75" thickBot="1" x14ac:dyDescent="0.3">
      <c r="A41" s="62" t="s">
        <v>61</v>
      </c>
      <c r="B41" s="63">
        <v>1</v>
      </c>
      <c r="C41" s="63">
        <v>2</v>
      </c>
      <c r="D41" s="63">
        <v>3</v>
      </c>
      <c r="E41" s="63">
        <v>4</v>
      </c>
      <c r="F41" s="63">
        <v>5</v>
      </c>
      <c r="G41" s="63">
        <v>6</v>
      </c>
      <c r="H41" s="63">
        <v>7</v>
      </c>
      <c r="I41" s="63">
        <v>8</v>
      </c>
      <c r="J41" s="63">
        <v>9</v>
      </c>
      <c r="K41" s="63">
        <v>10</v>
      </c>
      <c r="L41" s="63">
        <v>11</v>
      </c>
      <c r="M41" s="63">
        <v>12</v>
      </c>
      <c r="N41" s="63">
        <v>13</v>
      </c>
      <c r="O41" s="63">
        <v>14</v>
      </c>
      <c r="P41" s="63">
        <v>15</v>
      </c>
      <c r="Q41" s="63">
        <v>16</v>
      </c>
      <c r="R41" s="63">
        <v>17</v>
      </c>
      <c r="S41" s="63">
        <v>18</v>
      </c>
      <c r="T41" s="63">
        <v>19</v>
      </c>
      <c r="U41" s="63">
        <v>20</v>
      </c>
      <c r="V41" s="63">
        <v>21</v>
      </c>
      <c r="W41" s="63">
        <v>22</v>
      </c>
      <c r="X41" s="63">
        <v>23</v>
      </c>
      <c r="Y41" s="63">
        <v>24</v>
      </c>
      <c r="Z41" s="63">
        <v>25</v>
      </c>
      <c r="AA41" s="63">
        <v>26</v>
      </c>
      <c r="AB41" s="63">
        <v>27</v>
      </c>
      <c r="AC41" s="63">
        <v>28</v>
      </c>
      <c r="AD41" s="63">
        <v>29</v>
      </c>
      <c r="AE41" s="63">
        <v>30</v>
      </c>
      <c r="AF41" s="63">
        <v>31</v>
      </c>
      <c r="AG41" s="41" t="s">
        <v>62</v>
      </c>
      <c r="AH41" s="41" t="s">
        <v>63</v>
      </c>
      <c r="BS41" s="64"/>
      <c r="BT41" s="42"/>
    </row>
    <row r="42" spans="1:72" x14ac:dyDescent="0.25">
      <c r="A42" s="43" t="s">
        <v>35</v>
      </c>
      <c r="B42" s="44"/>
      <c r="C42" s="44"/>
      <c r="D42" s="44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44"/>
      <c r="AA42" s="44"/>
      <c r="AB42" s="44"/>
      <c r="AC42" s="44"/>
      <c r="AD42" s="44"/>
      <c r="AE42" s="44"/>
      <c r="AF42" s="44"/>
      <c r="AG42" s="45" t="str">
        <f>IF(OR(B42&lt;&gt;"",C42&lt;&gt;"",D42&lt;&gt;"",E42&lt;&gt;"",F42&lt;&gt;"",G42&lt;&gt;"",H42&lt;&gt;"",I42&lt;&gt;"",J42&lt;&gt;"",K42&lt;&gt;"",L42&lt;&gt;"",M42&lt;&gt;"",N42&lt;&gt;"",O42&lt;&gt;"",P42&lt;&gt;"",Q42&lt;&gt;"",R42&lt;&gt;"",S42&lt;&gt;"",T42&lt;&gt;"",U42&lt;&gt;"",V42&lt;&gt;"",W42&lt;&gt;"",X42&lt;&gt;"",Y42&lt;&gt;"",Z42&lt;&gt;"",AA42&lt;&gt;"",AB42&lt;&gt;"",AC42&lt;&gt;"",AD42&lt;&gt;"",AE42&lt;&gt;"",AF42&lt;&gt;""),AVERAGE(B42:AF42),"")</f>
        <v/>
      </c>
      <c r="AH42" s="65"/>
      <c r="BS42" s="64"/>
      <c r="BT42" s="42"/>
    </row>
    <row r="43" spans="1:72" x14ac:dyDescent="0.25">
      <c r="A43" s="46" t="s">
        <v>36</v>
      </c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7"/>
      <c r="X43" s="47"/>
      <c r="Y43" s="47"/>
      <c r="Z43" s="47"/>
      <c r="AA43" s="47"/>
      <c r="AB43" s="47"/>
      <c r="AC43" s="47"/>
      <c r="AD43" s="47"/>
      <c r="AE43" s="47"/>
      <c r="AF43" s="47"/>
      <c r="AG43" s="48" t="str">
        <f t="shared" ref="AG43:AG49" si="4">IF(OR(B43&lt;&gt;"",C43&lt;&gt;"",D43&lt;&gt;"",E43&lt;&gt;"",F43&lt;&gt;"",G43&lt;&gt;"",H43&lt;&gt;"",I43&lt;&gt;"",J43&lt;&gt;"",K43&lt;&gt;"",L43&lt;&gt;"",M43&lt;&gt;"",N43&lt;&gt;"",O43&lt;&gt;"",P43&lt;&gt;"",Q43&lt;&gt;"",R43&lt;&gt;"",S43&lt;&gt;"",T43&lt;&gt;"",U43&lt;&gt;"",V43&lt;&gt;"",W43&lt;&gt;"",X43&lt;&gt;"",Y43&lt;&gt;"",Z43&lt;&gt;"",AA43&lt;&gt;"",AB43&lt;&gt;"",AC43&lt;&gt;"",AD43&lt;&gt;"",AE43&lt;&gt;"",AF43&lt;&gt;""),AVERAGE(B43:AF43),"")</f>
        <v/>
      </c>
      <c r="AH43" s="66"/>
      <c r="BS43" s="64"/>
      <c r="BT43" s="42"/>
    </row>
    <row r="44" spans="1:72" x14ac:dyDescent="0.25">
      <c r="A44" s="46" t="s">
        <v>64</v>
      </c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49"/>
      <c r="U44" s="49"/>
      <c r="V44" s="49"/>
      <c r="W44" s="49"/>
      <c r="X44" s="49"/>
      <c r="Y44" s="49"/>
      <c r="Z44" s="49"/>
      <c r="AA44" s="49"/>
      <c r="AB44" s="49"/>
      <c r="AC44" s="49"/>
      <c r="AD44" s="49"/>
      <c r="AE44" s="49"/>
      <c r="AF44" s="49"/>
      <c r="AG44" s="48" t="str">
        <f t="shared" si="4"/>
        <v/>
      </c>
      <c r="AH44" s="66"/>
      <c r="BS44" s="64"/>
      <c r="BT44" s="42"/>
    </row>
    <row r="45" spans="1:72" x14ac:dyDescent="0.25">
      <c r="A45" s="46" t="s">
        <v>11</v>
      </c>
      <c r="B45" s="50"/>
      <c r="C45" s="50"/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1"/>
      <c r="V45" s="50"/>
      <c r="W45" s="50"/>
      <c r="X45" s="50"/>
      <c r="Y45" s="50"/>
      <c r="Z45" s="50"/>
      <c r="AA45" s="50"/>
      <c r="AB45" s="50"/>
      <c r="AC45" s="50"/>
      <c r="AD45" s="50"/>
      <c r="AE45" s="50"/>
      <c r="AF45" s="50"/>
      <c r="AG45" s="48" t="str">
        <f t="shared" si="4"/>
        <v/>
      </c>
      <c r="AH45" s="94" t="str">
        <f>IF(AND(AG45&lt;&gt;"",AG46&lt;&gt;""),AG46-AG45,"")</f>
        <v/>
      </c>
      <c r="BS45" s="64"/>
      <c r="BT45" s="42"/>
    </row>
    <row r="46" spans="1:72" x14ac:dyDescent="0.25">
      <c r="A46" s="46" t="s">
        <v>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  <c r="U46" s="51"/>
      <c r="V46" s="50"/>
      <c r="W46" s="50"/>
      <c r="X46" s="50"/>
      <c r="Y46" s="50"/>
      <c r="Z46" s="50"/>
      <c r="AA46" s="50"/>
      <c r="AB46" s="50"/>
      <c r="AC46" s="50"/>
      <c r="AD46" s="50"/>
      <c r="AE46" s="50"/>
      <c r="AF46" s="50"/>
      <c r="AG46" s="48" t="str">
        <f t="shared" si="4"/>
        <v/>
      </c>
      <c r="AH46" s="94"/>
      <c r="BS46" s="64"/>
      <c r="BT46" s="42"/>
    </row>
    <row r="47" spans="1:72" x14ac:dyDescent="0.25">
      <c r="A47" s="46" t="s">
        <v>3</v>
      </c>
      <c r="B47" s="50"/>
      <c r="C47" s="50"/>
      <c r="D47" s="50"/>
      <c r="E47" s="50"/>
      <c r="F47" s="50"/>
      <c r="G47" s="50"/>
      <c r="H47" s="50"/>
      <c r="I47" s="50"/>
      <c r="J47" s="50"/>
      <c r="K47" s="50"/>
      <c r="L47" s="50"/>
      <c r="M47" s="50"/>
      <c r="N47" s="50"/>
      <c r="O47" s="50"/>
      <c r="P47" s="50"/>
      <c r="Q47" s="50"/>
      <c r="R47" s="50"/>
      <c r="S47" s="50"/>
      <c r="T47" s="50"/>
      <c r="U47" s="51"/>
      <c r="V47" s="50"/>
      <c r="W47" s="50"/>
      <c r="X47" s="50"/>
      <c r="Y47" s="50"/>
      <c r="Z47" s="50"/>
      <c r="AA47" s="50"/>
      <c r="AB47" s="50"/>
      <c r="AC47" s="50"/>
      <c r="AD47" s="50"/>
      <c r="AE47" s="50"/>
      <c r="AF47" s="50"/>
      <c r="AG47" s="48" t="str">
        <f t="shared" si="4"/>
        <v/>
      </c>
      <c r="AH47" s="94" t="str">
        <f>IF(AND(AG47&lt;&gt;"",AG48&lt;&gt;""),AG48-AG47,"")</f>
        <v/>
      </c>
      <c r="BS47" s="64"/>
      <c r="BT47" s="42"/>
    </row>
    <row r="48" spans="1:72" x14ac:dyDescent="0.25">
      <c r="A48" s="46" t="s">
        <v>26</v>
      </c>
      <c r="B48" s="50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1"/>
      <c r="V48" s="50"/>
      <c r="W48" s="50"/>
      <c r="X48" s="50"/>
      <c r="Y48" s="50"/>
      <c r="Z48" s="50"/>
      <c r="AA48" s="50"/>
      <c r="AB48" s="50"/>
      <c r="AC48" s="50"/>
      <c r="AD48" s="50"/>
      <c r="AE48" s="50"/>
      <c r="AF48" s="50"/>
      <c r="AG48" s="48" t="str">
        <f t="shared" si="4"/>
        <v/>
      </c>
      <c r="AH48" s="94"/>
      <c r="BS48" s="64"/>
      <c r="BT48" s="42"/>
    </row>
    <row r="49" spans="1:72" x14ac:dyDescent="0.25">
      <c r="A49" s="55" t="s">
        <v>7</v>
      </c>
      <c r="B49" s="50"/>
      <c r="C49" s="50"/>
      <c r="D49" s="50"/>
      <c r="E49" s="50"/>
      <c r="F49" s="50"/>
      <c r="G49" s="50"/>
      <c r="H49" s="50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  <c r="U49" s="51"/>
      <c r="V49" s="50"/>
      <c r="W49" s="50"/>
      <c r="X49" s="50"/>
      <c r="Y49" s="50"/>
      <c r="Z49" s="50"/>
      <c r="AA49" s="50"/>
      <c r="AB49" s="50"/>
      <c r="AC49" s="50"/>
      <c r="AD49" s="50"/>
      <c r="AE49" s="50"/>
      <c r="AF49" s="50"/>
      <c r="AG49" s="48" t="str">
        <f t="shared" si="4"/>
        <v/>
      </c>
      <c r="AH49" s="67" t="str">
        <f t="shared" ref="AH49" si="5">IF(C49&lt;&gt;"",AVERAGE(C49:AG49),"")</f>
        <v/>
      </c>
      <c r="BS49" s="64"/>
      <c r="BT49" s="42"/>
    </row>
    <row r="50" spans="1:72" x14ac:dyDescent="0.25">
      <c r="A50" s="55" t="s">
        <v>66</v>
      </c>
      <c r="B50" s="50">
        <v>0.72916666666666663</v>
      </c>
      <c r="C50" s="50">
        <v>0.72916666666666663</v>
      </c>
      <c r="D50" s="50">
        <v>0.72916666666666663</v>
      </c>
      <c r="E50" s="50">
        <v>0.72916666666666663</v>
      </c>
      <c r="F50" s="50">
        <v>0.72916666666666663</v>
      </c>
      <c r="G50" s="50">
        <v>0.72916666666666663</v>
      </c>
      <c r="H50" s="50">
        <v>0.72916666666666663</v>
      </c>
      <c r="I50" s="50">
        <v>0.72916666666666663</v>
      </c>
      <c r="J50" s="50">
        <v>0.72916666666666663</v>
      </c>
      <c r="K50" s="50">
        <v>0.72916666666666663</v>
      </c>
      <c r="L50" s="50">
        <v>0.72916666666666663</v>
      </c>
      <c r="M50" s="50">
        <v>0.72916666666666663</v>
      </c>
      <c r="N50" s="50">
        <v>0.72916666666666663</v>
      </c>
      <c r="O50" s="50">
        <v>0.72916666666666663</v>
      </c>
      <c r="P50" s="50">
        <v>0.72916666666666663</v>
      </c>
      <c r="Q50" s="50">
        <v>0.72916666666666663</v>
      </c>
      <c r="R50" s="50">
        <v>0.72916666666666663</v>
      </c>
      <c r="S50" s="50">
        <v>0.72916666666666663</v>
      </c>
      <c r="T50" s="50">
        <v>0.72916666666666663</v>
      </c>
      <c r="U50" s="50">
        <v>0.72916666666666663</v>
      </c>
      <c r="V50" s="50">
        <v>0.72916666666666663</v>
      </c>
      <c r="W50" s="50">
        <v>0.72916666666666663</v>
      </c>
      <c r="X50" s="50">
        <v>0.72916666666666663</v>
      </c>
      <c r="Y50" s="50">
        <v>0.72916666666666663</v>
      </c>
      <c r="Z50" s="50">
        <v>0.72916666666666663</v>
      </c>
      <c r="AA50" s="50">
        <v>0.72916666666666663</v>
      </c>
      <c r="AB50" s="50">
        <v>0.72916666666666663</v>
      </c>
      <c r="AC50" s="50">
        <v>0.72916666666666663</v>
      </c>
      <c r="AD50" s="50">
        <v>0.72916666666666663</v>
      </c>
      <c r="AE50" s="50">
        <v>0.72916666666666663</v>
      </c>
      <c r="AF50" s="50">
        <v>0.72916666666666663</v>
      </c>
      <c r="AG50" s="56"/>
      <c r="AH50" s="57"/>
    </row>
    <row r="51" spans="1:72" ht="15.75" thickBot="1" x14ac:dyDescent="0.3">
      <c r="A51" s="58" t="s">
        <v>67</v>
      </c>
      <c r="B51" s="59">
        <v>0.8125</v>
      </c>
      <c r="C51" s="59">
        <v>0.8125</v>
      </c>
      <c r="D51" s="59">
        <v>0.8125</v>
      </c>
      <c r="E51" s="59">
        <v>0.8125</v>
      </c>
      <c r="F51" s="59">
        <v>0.8125</v>
      </c>
      <c r="G51" s="59">
        <v>0.8125</v>
      </c>
      <c r="H51" s="59">
        <v>0.8125</v>
      </c>
      <c r="I51" s="59">
        <v>0.8125</v>
      </c>
      <c r="J51" s="59">
        <v>0.8125</v>
      </c>
      <c r="K51" s="59">
        <v>0.8125</v>
      </c>
      <c r="L51" s="59">
        <v>0.8125</v>
      </c>
      <c r="M51" s="59">
        <v>0.8125</v>
      </c>
      <c r="N51" s="59">
        <v>0.8125</v>
      </c>
      <c r="O51" s="59">
        <v>0.8125</v>
      </c>
      <c r="P51" s="59">
        <v>0.8125</v>
      </c>
      <c r="Q51" s="59">
        <v>0.8125</v>
      </c>
      <c r="R51" s="59">
        <v>0.8125</v>
      </c>
      <c r="S51" s="59">
        <v>0.8125</v>
      </c>
      <c r="T51" s="59">
        <v>0.8125</v>
      </c>
      <c r="U51" s="59">
        <v>0.8125</v>
      </c>
      <c r="V51" s="59">
        <v>0.8125</v>
      </c>
      <c r="W51" s="59">
        <v>0.8125</v>
      </c>
      <c r="X51" s="59">
        <v>0.8125</v>
      </c>
      <c r="Y51" s="59">
        <v>0.8125</v>
      </c>
      <c r="Z51" s="59">
        <v>0.8125</v>
      </c>
      <c r="AA51" s="59">
        <v>0.8125</v>
      </c>
      <c r="AB51" s="59">
        <v>0.8125</v>
      </c>
      <c r="AC51" s="59">
        <v>0.8125</v>
      </c>
      <c r="AD51" s="59">
        <v>0.8125</v>
      </c>
      <c r="AE51" s="59">
        <v>0.8125</v>
      </c>
      <c r="AF51" s="59">
        <v>0.8125</v>
      </c>
      <c r="AG51" s="60"/>
      <c r="AH51" s="61"/>
    </row>
    <row r="52" spans="1:72" ht="5.0999999999999996" customHeight="1" thickBot="1" x14ac:dyDescent="0.3">
      <c r="BS52" s="64"/>
      <c r="BT52" s="42"/>
    </row>
    <row r="53" spans="1:72" ht="15.75" customHeight="1" thickBot="1" x14ac:dyDescent="0.3">
      <c r="A53" s="95" t="str">
        <f>Informations!C6</f>
        <v>Chronoroute 22H30</v>
      </c>
      <c r="B53" s="96"/>
      <c r="C53" s="96"/>
      <c r="D53" s="96"/>
      <c r="E53" s="96"/>
      <c r="F53" s="96"/>
      <c r="G53" s="96"/>
      <c r="H53" s="96"/>
      <c r="I53" s="96"/>
      <c r="J53" s="96"/>
      <c r="K53" s="96"/>
      <c r="L53" s="96"/>
      <c r="M53" s="96"/>
      <c r="N53" s="96"/>
      <c r="O53" s="96"/>
      <c r="P53" s="96"/>
      <c r="Q53" s="96"/>
      <c r="R53" s="96"/>
      <c r="S53" s="96"/>
      <c r="T53" s="96"/>
      <c r="U53" s="96"/>
      <c r="V53" s="96"/>
      <c r="W53" s="96"/>
      <c r="X53" s="96"/>
      <c r="Y53" s="96"/>
      <c r="Z53" s="96"/>
      <c r="AA53" s="96"/>
      <c r="AB53" s="96"/>
      <c r="AC53" s="96"/>
      <c r="AD53" s="96"/>
      <c r="AE53" s="96"/>
      <c r="AF53" s="96"/>
      <c r="AG53" s="96"/>
      <c r="AH53" s="97"/>
      <c r="BS53" s="64"/>
      <c r="BT53" s="42"/>
    </row>
    <row r="54" spans="1:72" ht="15.75" thickBot="1" x14ac:dyDescent="0.3">
      <c r="A54" s="62" t="s">
        <v>61</v>
      </c>
      <c r="B54" s="63">
        <v>1</v>
      </c>
      <c r="C54" s="63">
        <v>2</v>
      </c>
      <c r="D54" s="63">
        <v>3</v>
      </c>
      <c r="E54" s="63">
        <v>4</v>
      </c>
      <c r="F54" s="63">
        <v>5</v>
      </c>
      <c r="G54" s="63">
        <v>6</v>
      </c>
      <c r="H54" s="63">
        <v>7</v>
      </c>
      <c r="I54" s="63">
        <v>8</v>
      </c>
      <c r="J54" s="63">
        <v>9</v>
      </c>
      <c r="K54" s="63">
        <v>10</v>
      </c>
      <c r="L54" s="63">
        <v>11</v>
      </c>
      <c r="M54" s="63">
        <v>12</v>
      </c>
      <c r="N54" s="63">
        <v>13</v>
      </c>
      <c r="O54" s="63">
        <v>14</v>
      </c>
      <c r="P54" s="63">
        <v>15</v>
      </c>
      <c r="Q54" s="63">
        <v>16</v>
      </c>
      <c r="R54" s="63">
        <v>17</v>
      </c>
      <c r="S54" s="63">
        <v>18</v>
      </c>
      <c r="T54" s="63">
        <v>19</v>
      </c>
      <c r="U54" s="63">
        <v>20</v>
      </c>
      <c r="V54" s="63">
        <v>21</v>
      </c>
      <c r="W54" s="63">
        <v>22</v>
      </c>
      <c r="X54" s="63">
        <v>23</v>
      </c>
      <c r="Y54" s="63">
        <v>24</v>
      </c>
      <c r="Z54" s="63">
        <v>25</v>
      </c>
      <c r="AA54" s="63">
        <v>26</v>
      </c>
      <c r="AB54" s="63">
        <v>27</v>
      </c>
      <c r="AC54" s="63">
        <v>28</v>
      </c>
      <c r="AD54" s="63">
        <v>29</v>
      </c>
      <c r="AE54" s="63">
        <v>30</v>
      </c>
      <c r="AF54" s="63">
        <v>31</v>
      </c>
      <c r="AG54" s="41" t="s">
        <v>62</v>
      </c>
      <c r="AH54" s="41" t="s">
        <v>63</v>
      </c>
      <c r="BS54" s="64"/>
      <c r="BT54" s="42"/>
    </row>
    <row r="55" spans="1:72" x14ac:dyDescent="0.25">
      <c r="A55" s="43" t="s">
        <v>35</v>
      </c>
      <c r="B55" s="44"/>
      <c r="C55" s="44"/>
      <c r="D55" s="44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4"/>
      <c r="AA55" s="44"/>
      <c r="AB55" s="44"/>
      <c r="AC55" s="44"/>
      <c r="AD55" s="44"/>
      <c r="AE55" s="44"/>
      <c r="AF55" s="44"/>
      <c r="AG55" s="45" t="str">
        <f>IF(OR(B55&lt;&gt;"",C55&lt;&gt;"",D55&lt;&gt;"",E55&lt;&gt;"",F55&lt;&gt;"",G55&lt;&gt;"",H55&lt;&gt;"",I55&lt;&gt;"",J55&lt;&gt;"",K55&lt;&gt;"",L55&lt;&gt;"",M55&lt;&gt;"",N55&lt;&gt;"",O55&lt;&gt;"",P55&lt;&gt;"",Q55&lt;&gt;"",R55&lt;&gt;"",S55&lt;&gt;"",T55&lt;&gt;"",U55&lt;&gt;"",V55&lt;&gt;"",W55&lt;&gt;"",X55&lt;&gt;"",Y55&lt;&gt;"",Z55&lt;&gt;"",AA55&lt;&gt;"",AB55&lt;&gt;"",AC55&lt;&gt;"",AD55&lt;&gt;"",AE55&lt;&gt;"",AF55&lt;&gt;""),AVERAGE(B55:AF55),"")</f>
        <v/>
      </c>
      <c r="AH55" s="65"/>
      <c r="BS55" s="64"/>
      <c r="BT55" s="42"/>
    </row>
    <row r="56" spans="1:72" x14ac:dyDescent="0.25">
      <c r="A56" s="46" t="s">
        <v>36</v>
      </c>
      <c r="B56" s="47"/>
      <c r="C56" s="47"/>
      <c r="D56" s="47"/>
      <c r="E56" s="47"/>
      <c r="F56" s="47"/>
      <c r="G56" s="47"/>
      <c r="H56" s="47"/>
      <c r="I56" s="47"/>
      <c r="J56" s="47"/>
      <c r="K56" s="47"/>
      <c r="L56" s="47"/>
      <c r="M56" s="47"/>
      <c r="N56" s="47"/>
      <c r="O56" s="47"/>
      <c r="P56" s="47"/>
      <c r="Q56" s="47"/>
      <c r="R56" s="47"/>
      <c r="S56" s="47"/>
      <c r="T56" s="47"/>
      <c r="U56" s="47"/>
      <c r="V56" s="47"/>
      <c r="W56" s="47"/>
      <c r="X56" s="47"/>
      <c r="Y56" s="47"/>
      <c r="Z56" s="47"/>
      <c r="AA56" s="47"/>
      <c r="AB56" s="47"/>
      <c r="AC56" s="47"/>
      <c r="AD56" s="47"/>
      <c r="AE56" s="47"/>
      <c r="AF56" s="47"/>
      <c r="AG56" s="48" t="str">
        <f t="shared" ref="AG56:AG62" si="6">IF(OR(B56&lt;&gt;"",C56&lt;&gt;"",D56&lt;&gt;"",E56&lt;&gt;"",F56&lt;&gt;"",G56&lt;&gt;"",H56&lt;&gt;"",I56&lt;&gt;"",J56&lt;&gt;"",K56&lt;&gt;"",L56&lt;&gt;"",M56&lt;&gt;"",N56&lt;&gt;"",O56&lt;&gt;"",P56&lt;&gt;"",Q56&lt;&gt;"",R56&lt;&gt;"",S56&lt;&gt;"",T56&lt;&gt;"",U56&lt;&gt;"",V56&lt;&gt;"",W56&lt;&gt;"",X56&lt;&gt;"",Y56&lt;&gt;"",Z56&lt;&gt;"",AA56&lt;&gt;"",AB56&lt;&gt;"",AC56&lt;&gt;"",AD56&lt;&gt;"",AE56&lt;&gt;"",AF56&lt;&gt;""),AVERAGE(B56:AF56),"")</f>
        <v/>
      </c>
      <c r="AH56" s="66"/>
      <c r="BS56" s="64"/>
      <c r="BT56" s="42"/>
    </row>
    <row r="57" spans="1:72" x14ac:dyDescent="0.25">
      <c r="A57" s="46" t="s">
        <v>64</v>
      </c>
      <c r="B57" s="49"/>
      <c r="C57" s="49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49"/>
      <c r="P57" s="49"/>
      <c r="Q57" s="49"/>
      <c r="R57" s="49"/>
      <c r="S57" s="49"/>
      <c r="T57" s="49"/>
      <c r="U57" s="49"/>
      <c r="V57" s="49"/>
      <c r="W57" s="49"/>
      <c r="X57" s="49"/>
      <c r="Y57" s="49"/>
      <c r="Z57" s="49"/>
      <c r="AA57" s="49"/>
      <c r="AB57" s="49"/>
      <c r="AC57" s="49"/>
      <c r="AD57" s="49"/>
      <c r="AE57" s="49"/>
      <c r="AF57" s="49"/>
      <c r="AG57" s="48" t="str">
        <f t="shared" si="6"/>
        <v/>
      </c>
      <c r="AH57" s="66"/>
      <c r="BS57" s="64"/>
      <c r="BT57" s="42"/>
    </row>
    <row r="58" spans="1:72" x14ac:dyDescent="0.25">
      <c r="A58" s="46" t="s">
        <v>11</v>
      </c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  <c r="U58" s="51"/>
      <c r="V58" s="50"/>
      <c r="W58" s="50"/>
      <c r="X58" s="50"/>
      <c r="Y58" s="50"/>
      <c r="Z58" s="50"/>
      <c r="AA58" s="50"/>
      <c r="AB58" s="50"/>
      <c r="AC58" s="50"/>
      <c r="AD58" s="50"/>
      <c r="AE58" s="50"/>
      <c r="AF58" s="50"/>
      <c r="AG58" s="48" t="str">
        <f t="shared" si="6"/>
        <v/>
      </c>
      <c r="AH58" s="94" t="str">
        <f>IF(AND(AG58&lt;&gt;"",AG59&lt;&gt;""),AG59-AG58,"")</f>
        <v/>
      </c>
      <c r="BS58" s="64"/>
      <c r="BT58" s="42"/>
    </row>
    <row r="59" spans="1:72" x14ac:dyDescent="0.25">
      <c r="A59" s="46" t="s">
        <v>6</v>
      </c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50"/>
      <c r="T59" s="50"/>
      <c r="U59" s="51"/>
      <c r="V59" s="50"/>
      <c r="W59" s="50"/>
      <c r="X59" s="50"/>
      <c r="Y59" s="50"/>
      <c r="Z59" s="50"/>
      <c r="AA59" s="50"/>
      <c r="AB59" s="50"/>
      <c r="AC59" s="50"/>
      <c r="AD59" s="50"/>
      <c r="AE59" s="50"/>
      <c r="AF59" s="50"/>
      <c r="AG59" s="48" t="str">
        <f t="shared" si="6"/>
        <v/>
      </c>
      <c r="AH59" s="94"/>
      <c r="BS59" s="64"/>
      <c r="BT59" s="42"/>
    </row>
    <row r="60" spans="1:72" x14ac:dyDescent="0.25">
      <c r="A60" s="46" t="s">
        <v>3</v>
      </c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50"/>
      <c r="T60" s="50"/>
      <c r="U60" s="51"/>
      <c r="V60" s="50"/>
      <c r="W60" s="50"/>
      <c r="X60" s="50"/>
      <c r="Y60" s="50"/>
      <c r="Z60" s="50"/>
      <c r="AA60" s="50"/>
      <c r="AB60" s="50"/>
      <c r="AC60" s="50"/>
      <c r="AD60" s="50"/>
      <c r="AE60" s="50"/>
      <c r="AF60" s="50"/>
      <c r="AG60" s="48" t="str">
        <f t="shared" si="6"/>
        <v/>
      </c>
      <c r="AH60" s="94" t="str">
        <f>IF(AND(AG60&lt;&gt;"",AG61&lt;&gt;""),AG61-AG60,"")</f>
        <v/>
      </c>
      <c r="BS60" s="64"/>
      <c r="BT60" s="42"/>
    </row>
    <row r="61" spans="1:72" x14ac:dyDescent="0.25">
      <c r="A61" s="46" t="s">
        <v>26</v>
      </c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  <c r="T61" s="50"/>
      <c r="U61" s="51"/>
      <c r="V61" s="50"/>
      <c r="W61" s="50"/>
      <c r="X61" s="50"/>
      <c r="Y61" s="50"/>
      <c r="Z61" s="50"/>
      <c r="AA61" s="50"/>
      <c r="AB61" s="50"/>
      <c r="AC61" s="50"/>
      <c r="AD61" s="50"/>
      <c r="AE61" s="50"/>
      <c r="AF61" s="50"/>
      <c r="AG61" s="48" t="str">
        <f t="shared" si="6"/>
        <v/>
      </c>
      <c r="AH61" s="94"/>
      <c r="BS61" s="64"/>
      <c r="BT61" s="42"/>
    </row>
    <row r="62" spans="1:72" x14ac:dyDescent="0.25">
      <c r="A62" s="55" t="s">
        <v>7</v>
      </c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  <c r="U62" s="51"/>
      <c r="V62" s="50"/>
      <c r="W62" s="50"/>
      <c r="X62" s="50"/>
      <c r="Y62" s="50"/>
      <c r="Z62" s="50"/>
      <c r="AA62" s="50"/>
      <c r="AB62" s="50"/>
      <c r="AC62" s="50"/>
      <c r="AD62" s="50"/>
      <c r="AE62" s="50"/>
      <c r="AF62" s="50"/>
      <c r="AG62" s="48" t="str">
        <f t="shared" si="6"/>
        <v/>
      </c>
      <c r="AH62" s="67" t="str">
        <f t="shared" ref="AH62" si="7">IF(C62&lt;&gt;"",AVERAGE(C62:AG62),"")</f>
        <v/>
      </c>
      <c r="BS62" s="64"/>
      <c r="BT62" s="42"/>
    </row>
    <row r="63" spans="1:72" x14ac:dyDescent="0.25">
      <c r="A63" s="55" t="s">
        <v>66</v>
      </c>
      <c r="B63" s="50">
        <v>0</v>
      </c>
      <c r="C63" s="50">
        <v>0</v>
      </c>
      <c r="D63" s="50">
        <v>0</v>
      </c>
      <c r="E63" s="50">
        <v>0</v>
      </c>
      <c r="F63" s="50">
        <v>0</v>
      </c>
      <c r="G63" s="50">
        <v>0</v>
      </c>
      <c r="H63" s="50">
        <v>0</v>
      </c>
      <c r="I63" s="50">
        <v>0</v>
      </c>
      <c r="J63" s="50">
        <v>0</v>
      </c>
      <c r="K63" s="50">
        <v>0</v>
      </c>
      <c r="L63" s="50">
        <v>0</v>
      </c>
      <c r="M63" s="50">
        <v>0</v>
      </c>
      <c r="N63" s="50">
        <v>0</v>
      </c>
      <c r="O63" s="50">
        <v>0</v>
      </c>
      <c r="P63" s="50">
        <v>0</v>
      </c>
      <c r="Q63" s="50">
        <v>0</v>
      </c>
      <c r="R63" s="50">
        <v>0</v>
      </c>
      <c r="S63" s="50">
        <v>0</v>
      </c>
      <c r="T63" s="50">
        <v>0</v>
      </c>
      <c r="U63" s="50">
        <v>0</v>
      </c>
      <c r="V63" s="50">
        <v>0</v>
      </c>
      <c r="W63" s="50">
        <v>0</v>
      </c>
      <c r="X63" s="50">
        <v>0</v>
      </c>
      <c r="Y63" s="50">
        <v>0</v>
      </c>
      <c r="Z63" s="50">
        <v>0</v>
      </c>
      <c r="AA63" s="50">
        <v>0</v>
      </c>
      <c r="AB63" s="50">
        <v>0</v>
      </c>
      <c r="AC63" s="50">
        <v>0</v>
      </c>
      <c r="AD63" s="50">
        <v>0</v>
      </c>
      <c r="AE63" s="50">
        <v>0</v>
      </c>
      <c r="AF63" s="50">
        <v>0</v>
      </c>
      <c r="AG63" s="56"/>
      <c r="AH63" s="57" t="str">
        <f>IF(AG63&lt;&gt;"",AG63-AG60,"")</f>
        <v/>
      </c>
    </row>
    <row r="64" spans="1:72" ht="15.75" thickBot="1" x14ac:dyDescent="0.3">
      <c r="A64" s="58" t="s">
        <v>67</v>
      </c>
      <c r="B64" s="59">
        <v>4.1666666666666664E-2</v>
      </c>
      <c r="C64" s="59">
        <v>4.1666666666666664E-2</v>
      </c>
      <c r="D64" s="59">
        <v>4.1666666666666664E-2</v>
      </c>
      <c r="E64" s="59">
        <v>4.1666666666666664E-2</v>
      </c>
      <c r="F64" s="59">
        <v>4.1666666666666664E-2</v>
      </c>
      <c r="G64" s="59">
        <v>4.1666666666666664E-2</v>
      </c>
      <c r="H64" s="59">
        <v>4.1666666666666664E-2</v>
      </c>
      <c r="I64" s="59">
        <v>4.1666666666666664E-2</v>
      </c>
      <c r="J64" s="59">
        <v>4.1666666666666664E-2</v>
      </c>
      <c r="K64" s="59">
        <v>4.1666666666666664E-2</v>
      </c>
      <c r="L64" s="59">
        <v>4.1666666666666664E-2</v>
      </c>
      <c r="M64" s="59">
        <v>4.1666666666666664E-2</v>
      </c>
      <c r="N64" s="59">
        <v>4.1666666666666664E-2</v>
      </c>
      <c r="O64" s="59">
        <v>4.1666666666666664E-2</v>
      </c>
      <c r="P64" s="59">
        <v>4.1666666666666664E-2</v>
      </c>
      <c r="Q64" s="59">
        <v>4.1666666666666664E-2</v>
      </c>
      <c r="R64" s="59">
        <v>4.1666666666666664E-2</v>
      </c>
      <c r="S64" s="59">
        <v>4.1666666666666664E-2</v>
      </c>
      <c r="T64" s="59">
        <v>4.1666666666666664E-2</v>
      </c>
      <c r="U64" s="59">
        <v>4.1666666666666664E-2</v>
      </c>
      <c r="V64" s="59">
        <v>4.1666666666666664E-2</v>
      </c>
      <c r="W64" s="59">
        <v>4.1666666666666664E-2</v>
      </c>
      <c r="X64" s="59">
        <v>4.1666666666666664E-2</v>
      </c>
      <c r="Y64" s="59">
        <v>4.1666666666666664E-2</v>
      </c>
      <c r="Z64" s="59">
        <v>4.1666666666666664E-2</v>
      </c>
      <c r="AA64" s="59">
        <v>4.1666666666666664E-2</v>
      </c>
      <c r="AB64" s="59">
        <v>4.1666666666666664E-2</v>
      </c>
      <c r="AC64" s="59">
        <v>4.1666666666666664E-2</v>
      </c>
      <c r="AD64" s="59">
        <v>4.1666666666666664E-2</v>
      </c>
      <c r="AE64" s="59">
        <v>4.1666666666666664E-2</v>
      </c>
      <c r="AF64" s="59">
        <v>4.1666666666666664E-2</v>
      </c>
      <c r="AG64" s="60"/>
      <c r="AH64" s="61" t="str">
        <f>IF(AG64&lt;&gt;"",AG64-AG61,"")</f>
        <v/>
      </c>
    </row>
    <row r="65" spans="1:34" ht="6.75" customHeight="1" thickBot="1" x14ac:dyDescent="0.3"/>
    <row r="66" spans="1:34" ht="19.5" thickBot="1" x14ac:dyDescent="0.3">
      <c r="A66" s="95" t="str">
        <f>Informations!C8</f>
        <v>Chronoroute 4H0</v>
      </c>
      <c r="B66" s="96"/>
      <c r="C66" s="96"/>
      <c r="D66" s="96"/>
      <c r="E66" s="96"/>
      <c r="F66" s="96"/>
      <c r="G66" s="96"/>
      <c r="H66" s="96"/>
      <c r="I66" s="96"/>
      <c r="J66" s="96"/>
      <c r="K66" s="96"/>
      <c r="L66" s="96"/>
      <c r="M66" s="96"/>
      <c r="N66" s="96"/>
      <c r="O66" s="96"/>
      <c r="P66" s="96"/>
      <c r="Q66" s="96"/>
      <c r="R66" s="96"/>
      <c r="S66" s="96"/>
      <c r="T66" s="96"/>
      <c r="U66" s="96"/>
      <c r="V66" s="96"/>
      <c r="W66" s="96"/>
      <c r="X66" s="96"/>
      <c r="Y66" s="96"/>
      <c r="Z66" s="96"/>
      <c r="AA66" s="96"/>
      <c r="AB66" s="96"/>
      <c r="AC66" s="96"/>
      <c r="AD66" s="96"/>
      <c r="AE66" s="96"/>
      <c r="AF66" s="96"/>
      <c r="AG66" s="96"/>
      <c r="AH66" s="97"/>
    </row>
    <row r="67" spans="1:34" ht="15.75" thickBot="1" x14ac:dyDescent="0.3">
      <c r="A67" s="62" t="s">
        <v>61</v>
      </c>
      <c r="B67" s="63">
        <v>1</v>
      </c>
      <c r="C67" s="63">
        <v>2</v>
      </c>
      <c r="D67" s="63">
        <v>3</v>
      </c>
      <c r="E67" s="63">
        <v>4</v>
      </c>
      <c r="F67" s="63">
        <v>5</v>
      </c>
      <c r="G67" s="63">
        <v>6</v>
      </c>
      <c r="H67" s="63">
        <v>7</v>
      </c>
      <c r="I67" s="63">
        <v>8</v>
      </c>
      <c r="J67" s="63">
        <v>9</v>
      </c>
      <c r="K67" s="63">
        <v>10</v>
      </c>
      <c r="L67" s="63">
        <v>11</v>
      </c>
      <c r="M67" s="63">
        <v>12</v>
      </c>
      <c r="N67" s="63">
        <v>13</v>
      </c>
      <c r="O67" s="63">
        <v>14</v>
      </c>
      <c r="P67" s="63">
        <v>15</v>
      </c>
      <c r="Q67" s="63">
        <v>16</v>
      </c>
      <c r="R67" s="63">
        <v>17</v>
      </c>
      <c r="S67" s="63">
        <v>18</v>
      </c>
      <c r="T67" s="63">
        <v>19</v>
      </c>
      <c r="U67" s="63">
        <v>20</v>
      </c>
      <c r="V67" s="63">
        <v>21</v>
      </c>
      <c r="W67" s="63">
        <v>22</v>
      </c>
      <c r="X67" s="63">
        <v>23</v>
      </c>
      <c r="Y67" s="63">
        <v>24</v>
      </c>
      <c r="Z67" s="63">
        <v>25</v>
      </c>
      <c r="AA67" s="63">
        <v>26</v>
      </c>
      <c r="AB67" s="63">
        <v>27</v>
      </c>
      <c r="AC67" s="63">
        <v>28</v>
      </c>
      <c r="AD67" s="63">
        <v>29</v>
      </c>
      <c r="AE67" s="63">
        <v>30</v>
      </c>
      <c r="AF67" s="63">
        <v>31</v>
      </c>
      <c r="AG67" s="41" t="s">
        <v>62</v>
      </c>
      <c r="AH67" s="41" t="s">
        <v>63</v>
      </c>
    </row>
    <row r="68" spans="1:34" x14ac:dyDescent="0.25">
      <c r="A68" s="43" t="s">
        <v>35</v>
      </c>
      <c r="B68" s="44"/>
      <c r="C68" s="44"/>
      <c r="D68" s="44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  <c r="T68" s="44"/>
      <c r="U68" s="44"/>
      <c r="V68" s="44"/>
      <c r="W68" s="44"/>
      <c r="X68" s="44"/>
      <c r="Y68" s="44"/>
      <c r="Z68" s="44"/>
      <c r="AA68" s="44"/>
      <c r="AB68" s="44"/>
      <c r="AC68" s="44"/>
      <c r="AD68" s="44"/>
      <c r="AE68" s="44"/>
      <c r="AF68" s="44"/>
      <c r="AG68" s="45" t="str">
        <f>IF(OR(B68&lt;&gt;"",C68&lt;&gt;"",D68&lt;&gt;"",E68&lt;&gt;"",F68&lt;&gt;"",G68&lt;&gt;"",H68&lt;&gt;"",I68&lt;&gt;"",J68&lt;&gt;"",K68&lt;&gt;"",L68&lt;&gt;"",M68&lt;&gt;"",N68&lt;&gt;"",O68&lt;&gt;"",P68&lt;&gt;"",Q68&lt;&gt;"",R68&lt;&gt;"",S68&lt;&gt;"",T68&lt;&gt;"",U68&lt;&gt;"",V68&lt;&gt;"",W68&lt;&gt;"",X68&lt;&gt;"",Y68&lt;&gt;"",Z68&lt;&gt;"",AA68&lt;&gt;"",AB68&lt;&gt;"",AC68&lt;&gt;"",AD68&lt;&gt;"",AE68&lt;&gt;"",AF68&lt;&gt;""),AVERAGE(B68:AF68),"")</f>
        <v/>
      </c>
      <c r="AH68" s="65"/>
    </row>
    <row r="69" spans="1:34" x14ac:dyDescent="0.25">
      <c r="A69" s="46" t="s">
        <v>36</v>
      </c>
      <c r="B69" s="47"/>
      <c r="C69" s="47"/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8" t="str">
        <f t="shared" ref="AG69:AG75" si="8">IF(OR(B69&lt;&gt;"",C69&lt;&gt;"",D69&lt;&gt;"",E69&lt;&gt;"",F69&lt;&gt;"",G69&lt;&gt;"",H69&lt;&gt;"",I69&lt;&gt;"",J69&lt;&gt;"",K69&lt;&gt;"",L69&lt;&gt;"",M69&lt;&gt;"",N69&lt;&gt;"",O69&lt;&gt;"",P69&lt;&gt;"",Q69&lt;&gt;"",R69&lt;&gt;"",S69&lt;&gt;"",T69&lt;&gt;"",U69&lt;&gt;"",V69&lt;&gt;"",W69&lt;&gt;"",X69&lt;&gt;"",Y69&lt;&gt;"",Z69&lt;&gt;"",AA69&lt;&gt;"",AB69&lt;&gt;"",AC69&lt;&gt;"",AD69&lt;&gt;"",AE69&lt;&gt;"",AF69&lt;&gt;""),AVERAGE(B69:AF69),"")</f>
        <v/>
      </c>
      <c r="AH69" s="66"/>
    </row>
    <row r="70" spans="1:34" x14ac:dyDescent="0.25">
      <c r="A70" s="46" t="s">
        <v>64</v>
      </c>
      <c r="B70" s="49"/>
      <c r="C70" s="49"/>
      <c r="D70" s="49"/>
      <c r="E70" s="49"/>
      <c r="F70" s="49"/>
      <c r="G70" s="49"/>
      <c r="H70" s="49"/>
      <c r="I70" s="49"/>
      <c r="J70" s="49"/>
      <c r="K70" s="49"/>
      <c r="L70" s="49"/>
      <c r="M70" s="49"/>
      <c r="N70" s="49"/>
      <c r="O70" s="49"/>
      <c r="P70" s="49"/>
      <c r="Q70" s="49"/>
      <c r="R70" s="49"/>
      <c r="S70" s="49"/>
      <c r="T70" s="49"/>
      <c r="U70" s="49"/>
      <c r="V70" s="49"/>
      <c r="W70" s="49"/>
      <c r="X70" s="49"/>
      <c r="Y70" s="49"/>
      <c r="Z70" s="49"/>
      <c r="AA70" s="49"/>
      <c r="AB70" s="49"/>
      <c r="AC70" s="49"/>
      <c r="AD70" s="49"/>
      <c r="AE70" s="49"/>
      <c r="AF70" s="49"/>
      <c r="AG70" s="48" t="str">
        <f t="shared" si="8"/>
        <v/>
      </c>
      <c r="AH70" s="66"/>
    </row>
    <row r="71" spans="1:34" x14ac:dyDescent="0.25">
      <c r="A71" s="46" t="s">
        <v>11</v>
      </c>
      <c r="B71" s="50"/>
      <c r="C71" s="50"/>
      <c r="D71" s="50"/>
      <c r="E71" s="50"/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50"/>
      <c r="Q71" s="50"/>
      <c r="R71" s="50"/>
      <c r="S71" s="50"/>
      <c r="T71" s="50"/>
      <c r="U71" s="51"/>
      <c r="V71" s="50"/>
      <c r="W71" s="50"/>
      <c r="X71" s="50"/>
      <c r="Y71" s="50"/>
      <c r="Z71" s="50"/>
      <c r="AA71" s="50"/>
      <c r="AB71" s="50"/>
      <c r="AC71" s="50"/>
      <c r="AD71" s="50"/>
      <c r="AE71" s="50"/>
      <c r="AF71" s="50"/>
      <c r="AG71" s="48" t="str">
        <f t="shared" si="8"/>
        <v/>
      </c>
      <c r="AH71" s="94" t="str">
        <f>IF(AND(AG71&lt;&gt;"",AG72&lt;&gt;""),AG72-AG71,"")</f>
        <v/>
      </c>
    </row>
    <row r="72" spans="1:34" x14ac:dyDescent="0.25">
      <c r="A72" s="46" t="s">
        <v>6</v>
      </c>
      <c r="B72" s="50"/>
      <c r="C72" s="50"/>
      <c r="D72" s="50"/>
      <c r="E72" s="50"/>
      <c r="F72" s="50"/>
      <c r="G72" s="50"/>
      <c r="H72" s="50"/>
      <c r="I72" s="50"/>
      <c r="J72" s="50"/>
      <c r="K72" s="50"/>
      <c r="L72" s="50"/>
      <c r="M72" s="50"/>
      <c r="N72" s="50"/>
      <c r="O72" s="50"/>
      <c r="P72" s="50"/>
      <c r="Q72" s="50"/>
      <c r="R72" s="50"/>
      <c r="S72" s="50"/>
      <c r="T72" s="50"/>
      <c r="U72" s="51"/>
      <c r="V72" s="50"/>
      <c r="W72" s="50"/>
      <c r="X72" s="50"/>
      <c r="Y72" s="50"/>
      <c r="Z72" s="50"/>
      <c r="AA72" s="50"/>
      <c r="AB72" s="50"/>
      <c r="AC72" s="50"/>
      <c r="AD72" s="50"/>
      <c r="AE72" s="50"/>
      <c r="AF72" s="50"/>
      <c r="AG72" s="48" t="str">
        <f t="shared" si="8"/>
        <v/>
      </c>
      <c r="AH72" s="94"/>
    </row>
    <row r="73" spans="1:34" x14ac:dyDescent="0.25">
      <c r="A73" s="46" t="s">
        <v>3</v>
      </c>
      <c r="B73" s="50"/>
      <c r="C73" s="50"/>
      <c r="D73" s="50"/>
      <c r="E73" s="50"/>
      <c r="F73" s="50"/>
      <c r="G73" s="50"/>
      <c r="H73" s="50"/>
      <c r="I73" s="50"/>
      <c r="J73" s="50"/>
      <c r="K73" s="50"/>
      <c r="L73" s="50"/>
      <c r="M73" s="50"/>
      <c r="N73" s="50"/>
      <c r="O73" s="50"/>
      <c r="P73" s="50"/>
      <c r="Q73" s="50"/>
      <c r="R73" s="50"/>
      <c r="S73" s="50"/>
      <c r="T73" s="50"/>
      <c r="U73" s="51"/>
      <c r="V73" s="50"/>
      <c r="W73" s="50"/>
      <c r="X73" s="50"/>
      <c r="Y73" s="50"/>
      <c r="Z73" s="50"/>
      <c r="AA73" s="50"/>
      <c r="AB73" s="50"/>
      <c r="AC73" s="50"/>
      <c r="AD73" s="50"/>
      <c r="AE73" s="50"/>
      <c r="AF73" s="50"/>
      <c r="AG73" s="48" t="str">
        <f t="shared" si="8"/>
        <v/>
      </c>
      <c r="AH73" s="94" t="str">
        <f>IF(AND(AG73&lt;&gt;"",AG74&lt;&gt;""),AG74-AG73,"")</f>
        <v/>
      </c>
    </row>
    <row r="74" spans="1:34" x14ac:dyDescent="0.25">
      <c r="A74" s="46" t="s">
        <v>26</v>
      </c>
      <c r="B74" s="50"/>
      <c r="C74" s="50"/>
      <c r="D74" s="50"/>
      <c r="E74" s="50"/>
      <c r="F74" s="50"/>
      <c r="G74" s="50"/>
      <c r="H74" s="50"/>
      <c r="I74" s="50"/>
      <c r="J74" s="50"/>
      <c r="K74" s="50"/>
      <c r="L74" s="50"/>
      <c r="M74" s="50"/>
      <c r="N74" s="50"/>
      <c r="O74" s="50"/>
      <c r="P74" s="50"/>
      <c r="Q74" s="50"/>
      <c r="R74" s="50"/>
      <c r="S74" s="50"/>
      <c r="T74" s="50"/>
      <c r="U74" s="51"/>
      <c r="V74" s="50"/>
      <c r="W74" s="50"/>
      <c r="X74" s="50"/>
      <c r="Y74" s="50"/>
      <c r="Z74" s="50"/>
      <c r="AA74" s="50"/>
      <c r="AB74" s="50"/>
      <c r="AC74" s="50"/>
      <c r="AD74" s="50"/>
      <c r="AE74" s="50"/>
      <c r="AF74" s="50"/>
      <c r="AG74" s="48" t="str">
        <f t="shared" si="8"/>
        <v/>
      </c>
      <c r="AH74" s="94"/>
    </row>
    <row r="75" spans="1:34" x14ac:dyDescent="0.25">
      <c r="A75" s="55" t="s">
        <v>7</v>
      </c>
      <c r="B75" s="50"/>
      <c r="C75" s="50"/>
      <c r="D75" s="50"/>
      <c r="E75" s="50"/>
      <c r="F75" s="50"/>
      <c r="G75" s="50"/>
      <c r="H75" s="50"/>
      <c r="I75" s="50"/>
      <c r="J75" s="50"/>
      <c r="K75" s="50"/>
      <c r="L75" s="50"/>
      <c r="M75" s="50"/>
      <c r="N75" s="50"/>
      <c r="O75" s="50"/>
      <c r="P75" s="50"/>
      <c r="Q75" s="50"/>
      <c r="R75" s="50"/>
      <c r="S75" s="50"/>
      <c r="T75" s="50"/>
      <c r="U75" s="51"/>
      <c r="V75" s="50"/>
      <c r="W75" s="50"/>
      <c r="X75" s="50"/>
      <c r="Y75" s="50"/>
      <c r="Z75" s="50"/>
      <c r="AA75" s="50"/>
      <c r="AB75" s="50"/>
      <c r="AC75" s="50"/>
      <c r="AD75" s="50"/>
      <c r="AE75" s="50"/>
      <c r="AF75" s="50"/>
      <c r="AG75" s="48" t="str">
        <f t="shared" si="8"/>
        <v/>
      </c>
      <c r="AH75" s="67" t="str">
        <f t="shared" ref="AH75" si="9">IF(C75&lt;&gt;"",AVERAGE(C75:AG75),"")</f>
        <v/>
      </c>
    </row>
    <row r="76" spans="1:34" x14ac:dyDescent="0.25">
      <c r="A76" s="55" t="s">
        <v>66</v>
      </c>
      <c r="B76" s="50">
        <v>0</v>
      </c>
      <c r="C76" s="50">
        <v>0</v>
      </c>
      <c r="D76" s="50">
        <v>0</v>
      </c>
      <c r="E76" s="50">
        <v>0</v>
      </c>
      <c r="F76" s="50">
        <v>0</v>
      </c>
      <c r="G76" s="50">
        <v>0</v>
      </c>
      <c r="H76" s="50">
        <v>0</v>
      </c>
      <c r="I76" s="50">
        <v>0</v>
      </c>
      <c r="J76" s="50">
        <v>0</v>
      </c>
      <c r="K76" s="50">
        <v>0</v>
      </c>
      <c r="L76" s="50">
        <v>0</v>
      </c>
      <c r="M76" s="50">
        <v>0</v>
      </c>
      <c r="N76" s="50">
        <v>0</v>
      </c>
      <c r="O76" s="50">
        <v>0</v>
      </c>
      <c r="P76" s="50">
        <v>0</v>
      </c>
      <c r="Q76" s="50">
        <v>0</v>
      </c>
      <c r="R76" s="50">
        <v>0</v>
      </c>
      <c r="S76" s="50">
        <v>0</v>
      </c>
      <c r="T76" s="50">
        <v>0</v>
      </c>
      <c r="U76" s="50">
        <v>0</v>
      </c>
      <c r="V76" s="50">
        <v>0</v>
      </c>
      <c r="W76" s="50">
        <v>0</v>
      </c>
      <c r="X76" s="50">
        <v>0</v>
      </c>
      <c r="Y76" s="50">
        <v>0</v>
      </c>
      <c r="Z76" s="50">
        <v>0</v>
      </c>
      <c r="AA76" s="50">
        <v>0</v>
      </c>
      <c r="AB76" s="50">
        <v>0</v>
      </c>
      <c r="AC76" s="50">
        <v>0</v>
      </c>
      <c r="AD76" s="50">
        <v>0</v>
      </c>
      <c r="AE76" s="50">
        <v>0</v>
      </c>
      <c r="AF76" s="50">
        <v>0</v>
      </c>
      <c r="AG76" s="56"/>
      <c r="AH76" s="57" t="str">
        <f>IF(AG76&lt;&gt;"",AG76-AG73,"")</f>
        <v/>
      </c>
    </row>
    <row r="77" spans="1:34" ht="15.75" thickBot="1" x14ac:dyDescent="0.3">
      <c r="A77" s="58" t="s">
        <v>67</v>
      </c>
      <c r="B77" s="59">
        <v>4.1666666666666664E-2</v>
      </c>
      <c r="C77" s="59">
        <v>4.1666666666666664E-2</v>
      </c>
      <c r="D77" s="59">
        <v>4.1666666666666664E-2</v>
      </c>
      <c r="E77" s="59">
        <v>4.1666666666666664E-2</v>
      </c>
      <c r="F77" s="59">
        <v>4.1666666666666664E-2</v>
      </c>
      <c r="G77" s="59">
        <v>4.1666666666666664E-2</v>
      </c>
      <c r="H77" s="59">
        <v>4.1666666666666664E-2</v>
      </c>
      <c r="I77" s="59">
        <v>4.1666666666666664E-2</v>
      </c>
      <c r="J77" s="59">
        <v>4.1666666666666664E-2</v>
      </c>
      <c r="K77" s="59">
        <v>4.1666666666666664E-2</v>
      </c>
      <c r="L77" s="59">
        <v>4.1666666666666664E-2</v>
      </c>
      <c r="M77" s="59">
        <v>4.1666666666666664E-2</v>
      </c>
      <c r="N77" s="59">
        <v>4.1666666666666664E-2</v>
      </c>
      <c r="O77" s="59">
        <v>4.1666666666666664E-2</v>
      </c>
      <c r="P77" s="59">
        <v>4.1666666666666664E-2</v>
      </c>
      <c r="Q77" s="59">
        <v>4.1666666666666664E-2</v>
      </c>
      <c r="R77" s="59">
        <v>4.1666666666666664E-2</v>
      </c>
      <c r="S77" s="59">
        <v>4.1666666666666664E-2</v>
      </c>
      <c r="T77" s="59">
        <v>4.1666666666666664E-2</v>
      </c>
      <c r="U77" s="59">
        <v>4.1666666666666664E-2</v>
      </c>
      <c r="V77" s="59">
        <v>4.1666666666666664E-2</v>
      </c>
      <c r="W77" s="59">
        <v>4.1666666666666664E-2</v>
      </c>
      <c r="X77" s="59">
        <v>4.1666666666666664E-2</v>
      </c>
      <c r="Y77" s="59">
        <v>4.1666666666666664E-2</v>
      </c>
      <c r="Z77" s="59">
        <v>4.1666666666666664E-2</v>
      </c>
      <c r="AA77" s="59">
        <v>4.1666666666666664E-2</v>
      </c>
      <c r="AB77" s="59">
        <v>4.1666666666666664E-2</v>
      </c>
      <c r="AC77" s="59">
        <v>4.1666666666666664E-2</v>
      </c>
      <c r="AD77" s="59">
        <v>4.1666666666666664E-2</v>
      </c>
      <c r="AE77" s="59">
        <v>4.1666666666666664E-2</v>
      </c>
      <c r="AF77" s="59">
        <v>4.1666666666666664E-2</v>
      </c>
      <c r="AG77" s="60"/>
      <c r="AH77" s="61" t="str">
        <f>IF(AG77&lt;&gt;"",AG77-AG74,"")</f>
        <v/>
      </c>
    </row>
    <row r="78" spans="1:34" ht="6.75" customHeight="1" thickBot="1" x14ac:dyDescent="0.3"/>
    <row r="79" spans="1:34" ht="19.5" thickBot="1" x14ac:dyDescent="0.3">
      <c r="A79" s="95" t="str">
        <f>Informations!C9</f>
        <v>Chronoroute 5H0</v>
      </c>
      <c r="B79" s="96"/>
      <c r="C79" s="96"/>
      <c r="D79" s="96"/>
      <c r="E79" s="96"/>
      <c r="F79" s="96"/>
      <c r="G79" s="96"/>
      <c r="H79" s="96"/>
      <c r="I79" s="96"/>
      <c r="J79" s="96"/>
      <c r="K79" s="96"/>
      <c r="L79" s="96"/>
      <c r="M79" s="96"/>
      <c r="N79" s="96"/>
      <c r="O79" s="96"/>
      <c r="P79" s="96"/>
      <c r="Q79" s="96"/>
      <c r="R79" s="96"/>
      <c r="S79" s="96"/>
      <c r="T79" s="96"/>
      <c r="U79" s="96"/>
      <c r="V79" s="96"/>
      <c r="W79" s="96"/>
      <c r="X79" s="96"/>
      <c r="Y79" s="96"/>
      <c r="Z79" s="96"/>
      <c r="AA79" s="96"/>
      <c r="AB79" s="96"/>
      <c r="AC79" s="96"/>
      <c r="AD79" s="96"/>
      <c r="AE79" s="96"/>
      <c r="AF79" s="96"/>
      <c r="AG79" s="96"/>
      <c r="AH79" s="97"/>
    </row>
    <row r="80" spans="1:34" ht="15.75" thickBot="1" x14ac:dyDescent="0.3">
      <c r="A80" s="62" t="s">
        <v>61</v>
      </c>
      <c r="B80" s="63">
        <v>1</v>
      </c>
      <c r="C80" s="63">
        <v>2</v>
      </c>
      <c r="D80" s="63">
        <v>3</v>
      </c>
      <c r="E80" s="63">
        <v>4</v>
      </c>
      <c r="F80" s="63">
        <v>5</v>
      </c>
      <c r="G80" s="63">
        <v>6</v>
      </c>
      <c r="H80" s="63">
        <v>7</v>
      </c>
      <c r="I80" s="63">
        <v>8</v>
      </c>
      <c r="J80" s="63">
        <v>9</v>
      </c>
      <c r="K80" s="63">
        <v>10</v>
      </c>
      <c r="L80" s="63">
        <v>11</v>
      </c>
      <c r="M80" s="63">
        <v>12</v>
      </c>
      <c r="N80" s="63">
        <v>13</v>
      </c>
      <c r="O80" s="63">
        <v>14</v>
      </c>
      <c r="P80" s="63">
        <v>15</v>
      </c>
      <c r="Q80" s="63">
        <v>16</v>
      </c>
      <c r="R80" s="63">
        <v>17</v>
      </c>
      <c r="S80" s="63">
        <v>18</v>
      </c>
      <c r="T80" s="63">
        <v>19</v>
      </c>
      <c r="U80" s="63">
        <v>20</v>
      </c>
      <c r="V80" s="63">
        <v>21</v>
      </c>
      <c r="W80" s="63">
        <v>22</v>
      </c>
      <c r="X80" s="63">
        <v>23</v>
      </c>
      <c r="Y80" s="63">
        <v>24</v>
      </c>
      <c r="Z80" s="63">
        <v>25</v>
      </c>
      <c r="AA80" s="63">
        <v>26</v>
      </c>
      <c r="AB80" s="63">
        <v>27</v>
      </c>
      <c r="AC80" s="63">
        <v>28</v>
      </c>
      <c r="AD80" s="63">
        <v>29</v>
      </c>
      <c r="AE80" s="63">
        <v>30</v>
      </c>
      <c r="AF80" s="63">
        <v>31</v>
      </c>
      <c r="AG80" s="41" t="s">
        <v>62</v>
      </c>
      <c r="AH80" s="41" t="s">
        <v>63</v>
      </c>
    </row>
    <row r="81" spans="1:34" x14ac:dyDescent="0.25">
      <c r="A81" s="43" t="s">
        <v>35</v>
      </c>
      <c r="B81" s="44"/>
      <c r="C81" s="44"/>
      <c r="D81" s="44"/>
      <c r="E81" s="44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Z81" s="44"/>
      <c r="AA81" s="44"/>
      <c r="AB81" s="44"/>
      <c r="AC81" s="44"/>
      <c r="AD81" s="44"/>
      <c r="AE81" s="44"/>
      <c r="AF81" s="44"/>
      <c r="AG81" s="45" t="str">
        <f>IF(OR(B81&lt;&gt;"",C81&lt;&gt;"",D81&lt;&gt;"",E81&lt;&gt;"",F81&lt;&gt;"",G81&lt;&gt;"",H81&lt;&gt;"",I81&lt;&gt;"",J81&lt;&gt;"",K81&lt;&gt;"",L81&lt;&gt;"",M81&lt;&gt;"",N81&lt;&gt;"",O81&lt;&gt;"",P81&lt;&gt;"",Q81&lt;&gt;"",R81&lt;&gt;"",S81&lt;&gt;"",T81&lt;&gt;"",U81&lt;&gt;"",V81&lt;&gt;"",W81&lt;&gt;"",X81&lt;&gt;"",Y81&lt;&gt;"",Z81&lt;&gt;"",AA81&lt;&gt;"",AB81&lt;&gt;"",AC81&lt;&gt;"",AD81&lt;&gt;"",AE81&lt;&gt;"",AF81&lt;&gt;""),AVERAGE(B81:AF81),"")</f>
        <v/>
      </c>
      <c r="AH81" s="65"/>
    </row>
    <row r="82" spans="1:34" x14ac:dyDescent="0.25">
      <c r="A82" s="46" t="s">
        <v>36</v>
      </c>
      <c r="B82" s="47"/>
      <c r="C82" s="47"/>
      <c r="D82" s="47"/>
      <c r="E82" s="47"/>
      <c r="F82" s="47"/>
      <c r="G82" s="47"/>
      <c r="H82" s="47"/>
      <c r="I82" s="47"/>
      <c r="J82" s="47"/>
      <c r="K82" s="47"/>
      <c r="L82" s="47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7"/>
      <c r="AE82" s="47"/>
      <c r="AF82" s="47"/>
      <c r="AG82" s="48" t="str">
        <f t="shared" ref="AG82:AG88" si="10">IF(OR(B82&lt;&gt;"",C82&lt;&gt;"",D82&lt;&gt;"",E82&lt;&gt;"",F82&lt;&gt;"",G82&lt;&gt;"",H82&lt;&gt;"",I82&lt;&gt;"",J82&lt;&gt;"",K82&lt;&gt;"",L82&lt;&gt;"",M82&lt;&gt;"",N82&lt;&gt;"",O82&lt;&gt;"",P82&lt;&gt;"",Q82&lt;&gt;"",R82&lt;&gt;"",S82&lt;&gt;"",T82&lt;&gt;"",U82&lt;&gt;"",V82&lt;&gt;"",W82&lt;&gt;"",X82&lt;&gt;"",Y82&lt;&gt;"",Z82&lt;&gt;"",AA82&lt;&gt;"",AB82&lt;&gt;"",AC82&lt;&gt;"",AD82&lt;&gt;"",AE82&lt;&gt;"",AF82&lt;&gt;""),AVERAGE(B82:AF82),"")</f>
        <v/>
      </c>
      <c r="AH82" s="66"/>
    </row>
    <row r="83" spans="1:34" x14ac:dyDescent="0.25">
      <c r="A83" s="46" t="s">
        <v>64</v>
      </c>
      <c r="B83" s="49"/>
      <c r="C83" s="49"/>
      <c r="D83" s="49"/>
      <c r="E83" s="49"/>
      <c r="F83" s="49"/>
      <c r="G83" s="49"/>
      <c r="H83" s="49"/>
      <c r="I83" s="49"/>
      <c r="J83" s="49"/>
      <c r="K83" s="49"/>
      <c r="L83" s="49"/>
      <c r="M83" s="49"/>
      <c r="N83" s="49"/>
      <c r="O83" s="49"/>
      <c r="P83" s="49"/>
      <c r="Q83" s="49"/>
      <c r="R83" s="49"/>
      <c r="S83" s="49"/>
      <c r="T83" s="49"/>
      <c r="U83" s="49"/>
      <c r="V83" s="49"/>
      <c r="W83" s="49"/>
      <c r="X83" s="49"/>
      <c r="Y83" s="49"/>
      <c r="Z83" s="49"/>
      <c r="AA83" s="49"/>
      <c r="AB83" s="49"/>
      <c r="AC83" s="49"/>
      <c r="AD83" s="49"/>
      <c r="AE83" s="49"/>
      <c r="AF83" s="49"/>
      <c r="AG83" s="48" t="str">
        <f t="shared" si="10"/>
        <v/>
      </c>
      <c r="AH83" s="66"/>
    </row>
    <row r="84" spans="1:34" x14ac:dyDescent="0.25">
      <c r="A84" s="46" t="s">
        <v>11</v>
      </c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50"/>
      <c r="M84" s="50"/>
      <c r="N84" s="50"/>
      <c r="O84" s="50"/>
      <c r="P84" s="50"/>
      <c r="Q84" s="50"/>
      <c r="R84" s="50"/>
      <c r="S84" s="50"/>
      <c r="T84" s="50"/>
      <c r="U84" s="51"/>
      <c r="V84" s="50"/>
      <c r="W84" s="50"/>
      <c r="X84" s="50"/>
      <c r="Y84" s="50"/>
      <c r="Z84" s="50"/>
      <c r="AA84" s="50"/>
      <c r="AB84" s="50"/>
      <c r="AC84" s="50"/>
      <c r="AD84" s="50"/>
      <c r="AE84" s="50"/>
      <c r="AF84" s="50"/>
      <c r="AG84" s="48" t="str">
        <f t="shared" si="10"/>
        <v/>
      </c>
      <c r="AH84" s="94" t="str">
        <f>IF(AND(AG84&lt;&gt;"",AG85&lt;&gt;""),AG85-AG84,"")</f>
        <v/>
      </c>
    </row>
    <row r="85" spans="1:34" x14ac:dyDescent="0.25">
      <c r="A85" s="46" t="s">
        <v>6</v>
      </c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50"/>
      <c r="M85" s="50"/>
      <c r="N85" s="50"/>
      <c r="O85" s="50"/>
      <c r="P85" s="50"/>
      <c r="Q85" s="50"/>
      <c r="R85" s="50"/>
      <c r="S85" s="50"/>
      <c r="T85" s="50"/>
      <c r="U85" s="51"/>
      <c r="V85" s="50"/>
      <c r="W85" s="50"/>
      <c r="X85" s="50"/>
      <c r="Y85" s="50"/>
      <c r="Z85" s="50"/>
      <c r="AA85" s="50"/>
      <c r="AB85" s="50"/>
      <c r="AC85" s="50"/>
      <c r="AD85" s="50"/>
      <c r="AE85" s="50"/>
      <c r="AF85" s="50"/>
      <c r="AG85" s="48" t="str">
        <f t="shared" si="10"/>
        <v/>
      </c>
      <c r="AH85" s="94"/>
    </row>
    <row r="86" spans="1:34" x14ac:dyDescent="0.25">
      <c r="A86" s="46" t="s">
        <v>3</v>
      </c>
      <c r="B86" s="50"/>
      <c r="C86" s="50"/>
      <c r="D86" s="50"/>
      <c r="E86" s="50"/>
      <c r="F86" s="50"/>
      <c r="G86" s="50"/>
      <c r="H86" s="50"/>
      <c r="I86" s="50"/>
      <c r="J86" s="50"/>
      <c r="K86" s="50"/>
      <c r="L86" s="50"/>
      <c r="M86" s="50"/>
      <c r="N86" s="50"/>
      <c r="O86" s="50"/>
      <c r="P86" s="50"/>
      <c r="Q86" s="50"/>
      <c r="R86" s="50"/>
      <c r="S86" s="50"/>
      <c r="T86" s="50"/>
      <c r="U86" s="51"/>
      <c r="V86" s="50"/>
      <c r="W86" s="50"/>
      <c r="X86" s="50"/>
      <c r="Y86" s="50"/>
      <c r="Z86" s="50"/>
      <c r="AA86" s="50"/>
      <c r="AB86" s="50"/>
      <c r="AC86" s="50"/>
      <c r="AD86" s="50"/>
      <c r="AE86" s="50"/>
      <c r="AF86" s="50"/>
      <c r="AG86" s="48" t="str">
        <f t="shared" si="10"/>
        <v/>
      </c>
      <c r="AH86" s="94" t="str">
        <f>IF(AND(AG86&lt;&gt;"",AG87&lt;&gt;""),AG87-AG86,"")</f>
        <v/>
      </c>
    </row>
    <row r="87" spans="1:34" x14ac:dyDescent="0.25">
      <c r="A87" s="46" t="s">
        <v>26</v>
      </c>
      <c r="B87" s="50"/>
      <c r="C87" s="50"/>
      <c r="D87" s="50"/>
      <c r="E87" s="50"/>
      <c r="F87" s="50"/>
      <c r="G87" s="50"/>
      <c r="H87" s="50"/>
      <c r="I87" s="50"/>
      <c r="J87" s="50"/>
      <c r="K87" s="50"/>
      <c r="L87" s="50"/>
      <c r="M87" s="50"/>
      <c r="N87" s="50"/>
      <c r="O87" s="50"/>
      <c r="P87" s="50"/>
      <c r="Q87" s="50"/>
      <c r="R87" s="50"/>
      <c r="S87" s="50"/>
      <c r="T87" s="50"/>
      <c r="U87" s="51"/>
      <c r="V87" s="50"/>
      <c r="W87" s="50"/>
      <c r="X87" s="50"/>
      <c r="Y87" s="50"/>
      <c r="Z87" s="50"/>
      <c r="AA87" s="50"/>
      <c r="AB87" s="50"/>
      <c r="AC87" s="50"/>
      <c r="AD87" s="50"/>
      <c r="AE87" s="50"/>
      <c r="AF87" s="50"/>
      <c r="AG87" s="48" t="str">
        <f t="shared" si="10"/>
        <v/>
      </c>
      <c r="AH87" s="94"/>
    </row>
    <row r="88" spans="1:34" x14ac:dyDescent="0.25">
      <c r="A88" s="55" t="s">
        <v>7</v>
      </c>
      <c r="B88" s="50"/>
      <c r="C88" s="50"/>
      <c r="D88" s="50"/>
      <c r="E88" s="50"/>
      <c r="F88" s="50"/>
      <c r="G88" s="50"/>
      <c r="H88" s="50"/>
      <c r="I88" s="50"/>
      <c r="J88" s="50"/>
      <c r="K88" s="50"/>
      <c r="L88" s="50"/>
      <c r="M88" s="50"/>
      <c r="N88" s="50"/>
      <c r="O88" s="50"/>
      <c r="P88" s="50"/>
      <c r="Q88" s="50"/>
      <c r="R88" s="50"/>
      <c r="S88" s="50"/>
      <c r="T88" s="50"/>
      <c r="U88" s="51"/>
      <c r="V88" s="50"/>
      <c r="W88" s="50"/>
      <c r="X88" s="50"/>
      <c r="Y88" s="50"/>
      <c r="Z88" s="50"/>
      <c r="AA88" s="50"/>
      <c r="AB88" s="50"/>
      <c r="AC88" s="50"/>
      <c r="AD88" s="50"/>
      <c r="AE88" s="50"/>
      <c r="AF88" s="50"/>
      <c r="AG88" s="48" t="str">
        <f t="shared" si="10"/>
        <v/>
      </c>
      <c r="AH88" s="67" t="str">
        <f t="shared" ref="AH88" si="11">IF(C88&lt;&gt;"",AVERAGE(C88:AG88),"")</f>
        <v/>
      </c>
    </row>
    <row r="89" spans="1:34" x14ac:dyDescent="0.25">
      <c r="A89" s="55" t="s">
        <v>66</v>
      </c>
      <c r="B89" s="50">
        <v>0</v>
      </c>
      <c r="C89" s="50">
        <v>0</v>
      </c>
      <c r="D89" s="50">
        <v>0</v>
      </c>
      <c r="E89" s="50">
        <v>0</v>
      </c>
      <c r="F89" s="50">
        <v>0</v>
      </c>
      <c r="G89" s="50">
        <v>0</v>
      </c>
      <c r="H89" s="50">
        <v>0</v>
      </c>
      <c r="I89" s="50">
        <v>0</v>
      </c>
      <c r="J89" s="50">
        <v>0</v>
      </c>
      <c r="K89" s="50">
        <v>0</v>
      </c>
      <c r="L89" s="50">
        <v>0</v>
      </c>
      <c r="M89" s="50">
        <v>0</v>
      </c>
      <c r="N89" s="50">
        <v>0</v>
      </c>
      <c r="O89" s="50">
        <v>0</v>
      </c>
      <c r="P89" s="50">
        <v>0</v>
      </c>
      <c r="Q89" s="50">
        <v>0</v>
      </c>
      <c r="R89" s="50">
        <v>0</v>
      </c>
      <c r="S89" s="50">
        <v>0</v>
      </c>
      <c r="T89" s="50">
        <v>0</v>
      </c>
      <c r="U89" s="50">
        <v>0</v>
      </c>
      <c r="V89" s="50">
        <v>0</v>
      </c>
      <c r="W89" s="50">
        <v>0</v>
      </c>
      <c r="X89" s="50">
        <v>0</v>
      </c>
      <c r="Y89" s="50">
        <v>0</v>
      </c>
      <c r="Z89" s="50">
        <v>0</v>
      </c>
      <c r="AA89" s="50">
        <v>0</v>
      </c>
      <c r="AB89" s="50">
        <v>0</v>
      </c>
      <c r="AC89" s="50">
        <v>0</v>
      </c>
      <c r="AD89" s="50">
        <v>0</v>
      </c>
      <c r="AE89" s="50">
        <v>0</v>
      </c>
      <c r="AF89" s="50">
        <v>0</v>
      </c>
      <c r="AG89" s="56"/>
      <c r="AH89" s="57" t="str">
        <f>IF(AG89&lt;&gt;"",AG89-AG86,"")</f>
        <v/>
      </c>
    </row>
    <row r="90" spans="1:34" ht="15.75" thickBot="1" x14ac:dyDescent="0.3">
      <c r="A90" s="58" t="s">
        <v>67</v>
      </c>
      <c r="B90" s="59">
        <v>4.1666666666666664E-2</v>
      </c>
      <c r="C90" s="59">
        <v>4.1666666666666664E-2</v>
      </c>
      <c r="D90" s="59">
        <v>4.1666666666666664E-2</v>
      </c>
      <c r="E90" s="59">
        <v>4.1666666666666664E-2</v>
      </c>
      <c r="F90" s="59">
        <v>4.1666666666666664E-2</v>
      </c>
      <c r="G90" s="59">
        <v>4.1666666666666664E-2</v>
      </c>
      <c r="H90" s="59">
        <v>4.1666666666666664E-2</v>
      </c>
      <c r="I90" s="59">
        <v>4.1666666666666664E-2</v>
      </c>
      <c r="J90" s="59">
        <v>4.1666666666666664E-2</v>
      </c>
      <c r="K90" s="59">
        <v>4.1666666666666664E-2</v>
      </c>
      <c r="L90" s="59">
        <v>4.1666666666666664E-2</v>
      </c>
      <c r="M90" s="59">
        <v>4.1666666666666664E-2</v>
      </c>
      <c r="N90" s="59">
        <v>4.1666666666666664E-2</v>
      </c>
      <c r="O90" s="59">
        <v>4.1666666666666664E-2</v>
      </c>
      <c r="P90" s="59">
        <v>4.1666666666666664E-2</v>
      </c>
      <c r="Q90" s="59">
        <v>4.1666666666666664E-2</v>
      </c>
      <c r="R90" s="59">
        <v>4.1666666666666664E-2</v>
      </c>
      <c r="S90" s="59">
        <v>4.1666666666666664E-2</v>
      </c>
      <c r="T90" s="59">
        <v>4.1666666666666664E-2</v>
      </c>
      <c r="U90" s="59">
        <v>4.1666666666666664E-2</v>
      </c>
      <c r="V90" s="59">
        <v>4.1666666666666664E-2</v>
      </c>
      <c r="W90" s="59">
        <v>4.1666666666666664E-2</v>
      </c>
      <c r="X90" s="59">
        <v>4.1666666666666664E-2</v>
      </c>
      <c r="Y90" s="59">
        <v>4.1666666666666664E-2</v>
      </c>
      <c r="Z90" s="59">
        <v>4.1666666666666664E-2</v>
      </c>
      <c r="AA90" s="59">
        <v>4.1666666666666664E-2</v>
      </c>
      <c r="AB90" s="59">
        <v>4.1666666666666664E-2</v>
      </c>
      <c r="AC90" s="59">
        <v>4.1666666666666664E-2</v>
      </c>
      <c r="AD90" s="59">
        <v>4.1666666666666664E-2</v>
      </c>
      <c r="AE90" s="59">
        <v>4.1666666666666664E-2</v>
      </c>
      <c r="AF90" s="59">
        <v>4.1666666666666664E-2</v>
      </c>
      <c r="AG90" s="60"/>
      <c r="AH90" s="61" t="str">
        <f>IF(AG90&lt;&gt;"",AG90-AG87,"")</f>
        <v/>
      </c>
    </row>
    <row r="91" spans="1:34" ht="6.75" customHeight="1" thickBot="1" x14ac:dyDescent="0.3"/>
    <row r="92" spans="1:34" ht="19.5" thickBot="1" x14ac:dyDescent="0.3">
      <c r="A92" s="95" t="str">
        <f>Informations!C10</f>
        <v>Chronoroute 6H0</v>
      </c>
      <c r="B92" s="96"/>
      <c r="C92" s="96"/>
      <c r="D92" s="96"/>
      <c r="E92" s="96"/>
      <c r="F92" s="96"/>
      <c r="G92" s="96"/>
      <c r="H92" s="96"/>
      <c r="I92" s="96"/>
      <c r="J92" s="96"/>
      <c r="K92" s="96"/>
      <c r="L92" s="96"/>
      <c r="M92" s="96"/>
      <c r="N92" s="96"/>
      <c r="O92" s="96"/>
      <c r="P92" s="96"/>
      <c r="Q92" s="96"/>
      <c r="R92" s="96"/>
      <c r="S92" s="96"/>
      <c r="T92" s="96"/>
      <c r="U92" s="96"/>
      <c r="V92" s="96"/>
      <c r="W92" s="96"/>
      <c r="X92" s="96"/>
      <c r="Y92" s="96"/>
      <c r="Z92" s="96"/>
      <c r="AA92" s="96"/>
      <c r="AB92" s="96"/>
      <c r="AC92" s="96"/>
      <c r="AD92" s="96"/>
      <c r="AE92" s="96"/>
      <c r="AF92" s="96"/>
      <c r="AG92" s="96"/>
      <c r="AH92" s="97"/>
    </row>
    <row r="93" spans="1:34" ht="15.75" thickBot="1" x14ac:dyDescent="0.3">
      <c r="A93" s="62" t="s">
        <v>61</v>
      </c>
      <c r="B93" s="63">
        <v>1</v>
      </c>
      <c r="C93" s="63">
        <v>2</v>
      </c>
      <c r="D93" s="63">
        <v>3</v>
      </c>
      <c r="E93" s="63">
        <v>4</v>
      </c>
      <c r="F93" s="63">
        <v>5</v>
      </c>
      <c r="G93" s="63">
        <v>6</v>
      </c>
      <c r="H93" s="63">
        <v>7</v>
      </c>
      <c r="I93" s="63">
        <v>8</v>
      </c>
      <c r="J93" s="63">
        <v>9</v>
      </c>
      <c r="K93" s="63">
        <v>10</v>
      </c>
      <c r="L93" s="63">
        <v>11</v>
      </c>
      <c r="M93" s="63">
        <v>12</v>
      </c>
      <c r="N93" s="63">
        <v>13</v>
      </c>
      <c r="O93" s="63">
        <v>14</v>
      </c>
      <c r="P93" s="63">
        <v>15</v>
      </c>
      <c r="Q93" s="63">
        <v>16</v>
      </c>
      <c r="R93" s="63">
        <v>17</v>
      </c>
      <c r="S93" s="63">
        <v>18</v>
      </c>
      <c r="T93" s="63">
        <v>19</v>
      </c>
      <c r="U93" s="63">
        <v>20</v>
      </c>
      <c r="V93" s="63">
        <v>21</v>
      </c>
      <c r="W93" s="63">
        <v>22</v>
      </c>
      <c r="X93" s="63">
        <v>23</v>
      </c>
      <c r="Y93" s="63">
        <v>24</v>
      </c>
      <c r="Z93" s="63">
        <v>25</v>
      </c>
      <c r="AA93" s="63">
        <v>26</v>
      </c>
      <c r="AB93" s="63">
        <v>27</v>
      </c>
      <c r="AC93" s="63">
        <v>28</v>
      </c>
      <c r="AD93" s="63">
        <v>29</v>
      </c>
      <c r="AE93" s="63">
        <v>30</v>
      </c>
      <c r="AF93" s="63">
        <v>31</v>
      </c>
      <c r="AG93" s="41" t="s">
        <v>62</v>
      </c>
      <c r="AH93" s="41" t="s">
        <v>63</v>
      </c>
    </row>
    <row r="94" spans="1:34" x14ac:dyDescent="0.25">
      <c r="A94" s="43" t="s">
        <v>35</v>
      </c>
      <c r="B94" s="44"/>
      <c r="C94" s="44"/>
      <c r="D94" s="44"/>
      <c r="E94" s="44"/>
      <c r="F94" s="44"/>
      <c r="G94" s="44"/>
      <c r="H94" s="44"/>
      <c r="I94" s="44"/>
      <c r="J94" s="44"/>
      <c r="K94" s="44"/>
      <c r="L94" s="44"/>
      <c r="M94" s="44"/>
      <c r="N94" s="44"/>
      <c r="O94" s="44"/>
      <c r="P94" s="44"/>
      <c r="Q94" s="44"/>
      <c r="R94" s="44"/>
      <c r="S94" s="44"/>
      <c r="T94" s="44"/>
      <c r="U94" s="44"/>
      <c r="V94" s="44"/>
      <c r="W94" s="44"/>
      <c r="X94" s="44"/>
      <c r="Y94" s="44"/>
      <c r="Z94" s="44"/>
      <c r="AA94" s="44"/>
      <c r="AB94" s="44"/>
      <c r="AC94" s="44"/>
      <c r="AD94" s="44"/>
      <c r="AE94" s="44"/>
      <c r="AF94" s="44"/>
      <c r="AG94" s="45" t="str">
        <f>IF(OR(B94&lt;&gt;"",C94&lt;&gt;"",D94&lt;&gt;"",E94&lt;&gt;"",F94&lt;&gt;"",G94&lt;&gt;"",H94&lt;&gt;"",I94&lt;&gt;"",J94&lt;&gt;"",K94&lt;&gt;"",L94&lt;&gt;"",M94&lt;&gt;"",N94&lt;&gt;"",O94&lt;&gt;"",P94&lt;&gt;"",Q94&lt;&gt;"",R94&lt;&gt;"",S94&lt;&gt;"",T94&lt;&gt;"",U94&lt;&gt;"",V94&lt;&gt;"",W94&lt;&gt;"",X94&lt;&gt;"",Y94&lt;&gt;"",Z94&lt;&gt;"",AA94&lt;&gt;"",AB94&lt;&gt;"",AC94&lt;&gt;"",AD94&lt;&gt;"",AE94&lt;&gt;"",AF94&lt;&gt;""),AVERAGE(B94:AF94),"")</f>
        <v/>
      </c>
      <c r="AH94" s="65"/>
    </row>
    <row r="95" spans="1:34" x14ac:dyDescent="0.25">
      <c r="A95" s="46" t="s">
        <v>36</v>
      </c>
      <c r="B95" s="47"/>
      <c r="C95" s="47"/>
      <c r="D95" s="47"/>
      <c r="E95" s="47"/>
      <c r="F95" s="47"/>
      <c r="G95" s="47"/>
      <c r="H95" s="47"/>
      <c r="I95" s="47"/>
      <c r="J95" s="47"/>
      <c r="K95" s="47"/>
      <c r="L95" s="47"/>
      <c r="M95" s="47"/>
      <c r="N95" s="47"/>
      <c r="O95" s="47"/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8" t="str">
        <f t="shared" ref="AG95:AG101" si="12">IF(OR(B95&lt;&gt;"",C95&lt;&gt;"",D95&lt;&gt;"",E95&lt;&gt;"",F95&lt;&gt;"",G95&lt;&gt;"",H95&lt;&gt;"",I95&lt;&gt;"",J95&lt;&gt;"",K95&lt;&gt;"",L95&lt;&gt;"",M95&lt;&gt;"",N95&lt;&gt;"",O95&lt;&gt;"",P95&lt;&gt;"",Q95&lt;&gt;"",R95&lt;&gt;"",S95&lt;&gt;"",T95&lt;&gt;"",U95&lt;&gt;"",V95&lt;&gt;"",W95&lt;&gt;"",X95&lt;&gt;"",Y95&lt;&gt;"",Z95&lt;&gt;"",AA95&lt;&gt;"",AB95&lt;&gt;"",AC95&lt;&gt;"",AD95&lt;&gt;"",AE95&lt;&gt;"",AF95&lt;&gt;""),AVERAGE(B95:AF95),"")</f>
        <v/>
      </c>
      <c r="AH95" s="66"/>
    </row>
    <row r="96" spans="1:34" x14ac:dyDescent="0.25">
      <c r="A96" s="46" t="s">
        <v>64</v>
      </c>
      <c r="B96" s="49"/>
      <c r="C96" s="49"/>
      <c r="D96" s="49"/>
      <c r="E96" s="49"/>
      <c r="F96" s="49"/>
      <c r="G96" s="49"/>
      <c r="H96" s="49"/>
      <c r="I96" s="49"/>
      <c r="J96" s="49"/>
      <c r="K96" s="49"/>
      <c r="L96" s="49"/>
      <c r="M96" s="49"/>
      <c r="N96" s="49"/>
      <c r="O96" s="49"/>
      <c r="P96" s="49"/>
      <c r="Q96" s="49"/>
      <c r="R96" s="49"/>
      <c r="S96" s="49"/>
      <c r="T96" s="49"/>
      <c r="U96" s="49"/>
      <c r="V96" s="49"/>
      <c r="W96" s="49"/>
      <c r="X96" s="49"/>
      <c r="Y96" s="49"/>
      <c r="Z96" s="49"/>
      <c r="AA96" s="49"/>
      <c r="AB96" s="49"/>
      <c r="AC96" s="49"/>
      <c r="AD96" s="49"/>
      <c r="AE96" s="49"/>
      <c r="AF96" s="49"/>
      <c r="AG96" s="48" t="str">
        <f t="shared" si="12"/>
        <v/>
      </c>
      <c r="AH96" s="66"/>
    </row>
    <row r="97" spans="1:45" x14ac:dyDescent="0.25">
      <c r="A97" s="46" t="s">
        <v>11</v>
      </c>
      <c r="B97" s="50"/>
      <c r="C97" s="50"/>
      <c r="D97" s="50"/>
      <c r="E97" s="50"/>
      <c r="F97" s="50"/>
      <c r="G97" s="50"/>
      <c r="H97" s="50"/>
      <c r="I97" s="50"/>
      <c r="J97" s="50"/>
      <c r="K97" s="50"/>
      <c r="L97" s="50"/>
      <c r="M97" s="50"/>
      <c r="N97" s="50"/>
      <c r="O97" s="50"/>
      <c r="P97" s="50"/>
      <c r="Q97" s="50"/>
      <c r="R97" s="50"/>
      <c r="S97" s="50"/>
      <c r="T97" s="50"/>
      <c r="U97" s="51"/>
      <c r="V97" s="50"/>
      <c r="W97" s="50"/>
      <c r="X97" s="50"/>
      <c r="Y97" s="50"/>
      <c r="Z97" s="50"/>
      <c r="AA97" s="50"/>
      <c r="AB97" s="50"/>
      <c r="AC97" s="50"/>
      <c r="AD97" s="50"/>
      <c r="AE97" s="50"/>
      <c r="AF97" s="50"/>
      <c r="AG97" s="48" t="str">
        <f t="shared" si="12"/>
        <v/>
      </c>
      <c r="AH97" s="94" t="str">
        <f>IF(AND(AG97&lt;&gt;"",AG98&lt;&gt;""),AG98-AG97,"")</f>
        <v/>
      </c>
    </row>
    <row r="98" spans="1:45" x14ac:dyDescent="0.25">
      <c r="A98" s="46" t="s">
        <v>6</v>
      </c>
      <c r="B98" s="50"/>
      <c r="C98" s="50"/>
      <c r="D98" s="50"/>
      <c r="E98" s="50"/>
      <c r="F98" s="50"/>
      <c r="G98" s="50"/>
      <c r="H98" s="50"/>
      <c r="I98" s="50"/>
      <c r="J98" s="50"/>
      <c r="K98" s="50"/>
      <c r="L98" s="50"/>
      <c r="M98" s="50"/>
      <c r="N98" s="50"/>
      <c r="O98" s="50"/>
      <c r="P98" s="50"/>
      <c r="Q98" s="50"/>
      <c r="R98" s="50"/>
      <c r="S98" s="50"/>
      <c r="T98" s="50"/>
      <c r="U98" s="51"/>
      <c r="V98" s="50"/>
      <c r="W98" s="50"/>
      <c r="X98" s="50"/>
      <c r="Y98" s="50"/>
      <c r="Z98" s="50"/>
      <c r="AA98" s="50"/>
      <c r="AB98" s="50"/>
      <c r="AC98" s="50"/>
      <c r="AD98" s="50"/>
      <c r="AE98" s="50"/>
      <c r="AF98" s="50"/>
      <c r="AG98" s="48" t="str">
        <f t="shared" si="12"/>
        <v/>
      </c>
      <c r="AH98" s="94"/>
    </row>
    <row r="99" spans="1:45" x14ac:dyDescent="0.25">
      <c r="A99" s="46" t="s">
        <v>3</v>
      </c>
      <c r="B99" s="50"/>
      <c r="C99" s="50"/>
      <c r="D99" s="50"/>
      <c r="E99" s="50"/>
      <c r="F99" s="50"/>
      <c r="G99" s="50"/>
      <c r="H99" s="50"/>
      <c r="I99" s="50"/>
      <c r="J99" s="50"/>
      <c r="K99" s="50"/>
      <c r="L99" s="50"/>
      <c r="M99" s="50"/>
      <c r="N99" s="50"/>
      <c r="O99" s="50"/>
      <c r="P99" s="50"/>
      <c r="Q99" s="50"/>
      <c r="R99" s="50"/>
      <c r="S99" s="50"/>
      <c r="T99" s="50"/>
      <c r="U99" s="51"/>
      <c r="V99" s="50"/>
      <c r="W99" s="50"/>
      <c r="X99" s="50"/>
      <c r="Y99" s="50"/>
      <c r="Z99" s="50"/>
      <c r="AA99" s="50"/>
      <c r="AB99" s="50"/>
      <c r="AC99" s="50"/>
      <c r="AD99" s="50"/>
      <c r="AE99" s="50"/>
      <c r="AF99" s="50"/>
      <c r="AG99" s="48" t="str">
        <f t="shared" si="12"/>
        <v/>
      </c>
      <c r="AH99" s="94" t="str">
        <f>IF(AND(AG99&lt;&gt;"",AG100&lt;&gt;""),AG100-AG99,"")</f>
        <v/>
      </c>
    </row>
    <row r="100" spans="1:45" x14ac:dyDescent="0.25">
      <c r="A100" s="46" t="s">
        <v>26</v>
      </c>
      <c r="B100" s="50"/>
      <c r="C100" s="50"/>
      <c r="D100" s="50"/>
      <c r="E100" s="50"/>
      <c r="F100" s="50"/>
      <c r="G100" s="50"/>
      <c r="H100" s="50"/>
      <c r="I100" s="50"/>
      <c r="J100" s="50"/>
      <c r="K100" s="50"/>
      <c r="L100" s="50"/>
      <c r="M100" s="50"/>
      <c r="N100" s="50"/>
      <c r="O100" s="50"/>
      <c r="P100" s="50"/>
      <c r="Q100" s="50"/>
      <c r="R100" s="50"/>
      <c r="S100" s="50"/>
      <c r="T100" s="50"/>
      <c r="U100" s="51"/>
      <c r="V100" s="50"/>
      <c r="W100" s="50"/>
      <c r="X100" s="50"/>
      <c r="Y100" s="50"/>
      <c r="Z100" s="50"/>
      <c r="AA100" s="50"/>
      <c r="AB100" s="50"/>
      <c r="AC100" s="50"/>
      <c r="AD100" s="50"/>
      <c r="AE100" s="50"/>
      <c r="AF100" s="50"/>
      <c r="AG100" s="48" t="str">
        <f t="shared" si="12"/>
        <v/>
      </c>
      <c r="AH100" s="94"/>
    </row>
    <row r="101" spans="1:45" x14ac:dyDescent="0.25">
      <c r="A101" s="55" t="s">
        <v>7</v>
      </c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50"/>
      <c r="T101" s="50"/>
      <c r="U101" s="51"/>
      <c r="V101" s="50"/>
      <c r="W101" s="50"/>
      <c r="X101" s="50"/>
      <c r="Y101" s="50"/>
      <c r="Z101" s="50"/>
      <c r="AA101" s="50"/>
      <c r="AB101" s="50"/>
      <c r="AC101" s="50"/>
      <c r="AD101" s="50"/>
      <c r="AE101" s="50"/>
      <c r="AF101" s="50"/>
      <c r="AG101" s="48" t="str">
        <f t="shared" si="12"/>
        <v/>
      </c>
      <c r="AH101" s="67" t="str">
        <f t="shared" ref="AH101" si="13">IF(C101&lt;&gt;"",AVERAGE(C101:AG101),"")</f>
        <v/>
      </c>
    </row>
    <row r="102" spans="1:45" x14ac:dyDescent="0.25">
      <c r="A102" s="55" t="s">
        <v>66</v>
      </c>
      <c r="B102" s="50">
        <v>0</v>
      </c>
      <c r="C102" s="50">
        <v>0</v>
      </c>
      <c r="D102" s="50">
        <v>0</v>
      </c>
      <c r="E102" s="50">
        <v>0</v>
      </c>
      <c r="F102" s="50">
        <v>0</v>
      </c>
      <c r="G102" s="50">
        <v>0</v>
      </c>
      <c r="H102" s="50">
        <v>0</v>
      </c>
      <c r="I102" s="50">
        <v>0</v>
      </c>
      <c r="J102" s="50">
        <v>0</v>
      </c>
      <c r="K102" s="50">
        <v>0</v>
      </c>
      <c r="L102" s="50">
        <v>0</v>
      </c>
      <c r="M102" s="50">
        <v>0</v>
      </c>
      <c r="N102" s="50">
        <v>0</v>
      </c>
      <c r="O102" s="50">
        <v>0</v>
      </c>
      <c r="P102" s="50">
        <v>0</v>
      </c>
      <c r="Q102" s="50">
        <v>0</v>
      </c>
      <c r="R102" s="50">
        <v>0</v>
      </c>
      <c r="S102" s="50">
        <v>0</v>
      </c>
      <c r="T102" s="50">
        <v>0</v>
      </c>
      <c r="U102" s="50">
        <v>0</v>
      </c>
      <c r="V102" s="50">
        <v>0</v>
      </c>
      <c r="W102" s="50">
        <v>0</v>
      </c>
      <c r="X102" s="50">
        <v>0</v>
      </c>
      <c r="Y102" s="50">
        <v>0</v>
      </c>
      <c r="Z102" s="50">
        <v>0</v>
      </c>
      <c r="AA102" s="50">
        <v>0</v>
      </c>
      <c r="AB102" s="50">
        <v>0</v>
      </c>
      <c r="AC102" s="50">
        <v>0</v>
      </c>
      <c r="AD102" s="50">
        <v>0</v>
      </c>
      <c r="AE102" s="50">
        <v>0</v>
      </c>
      <c r="AF102" s="50">
        <v>0</v>
      </c>
      <c r="AG102" s="56"/>
      <c r="AH102" s="57" t="str">
        <f>IF(AG102&lt;&gt;"",AG102-AG99,"")</f>
        <v/>
      </c>
    </row>
    <row r="103" spans="1:45" ht="15.75" thickBot="1" x14ac:dyDescent="0.3">
      <c r="A103" s="58" t="s">
        <v>67</v>
      </c>
      <c r="B103" s="59">
        <v>4.1666666666666664E-2</v>
      </c>
      <c r="C103" s="59">
        <v>4.1666666666666664E-2</v>
      </c>
      <c r="D103" s="59">
        <v>4.1666666666666664E-2</v>
      </c>
      <c r="E103" s="59">
        <v>4.1666666666666664E-2</v>
      </c>
      <c r="F103" s="59">
        <v>4.1666666666666664E-2</v>
      </c>
      <c r="G103" s="59">
        <v>4.1666666666666664E-2</v>
      </c>
      <c r="H103" s="59">
        <v>4.1666666666666664E-2</v>
      </c>
      <c r="I103" s="59">
        <v>4.1666666666666664E-2</v>
      </c>
      <c r="J103" s="59">
        <v>4.1666666666666664E-2</v>
      </c>
      <c r="K103" s="59">
        <v>4.1666666666666664E-2</v>
      </c>
      <c r="L103" s="59">
        <v>4.1666666666666664E-2</v>
      </c>
      <c r="M103" s="59">
        <v>4.1666666666666664E-2</v>
      </c>
      <c r="N103" s="59">
        <v>4.1666666666666664E-2</v>
      </c>
      <c r="O103" s="59">
        <v>4.1666666666666664E-2</v>
      </c>
      <c r="P103" s="59">
        <v>4.1666666666666664E-2</v>
      </c>
      <c r="Q103" s="59">
        <v>4.1666666666666664E-2</v>
      </c>
      <c r="R103" s="59">
        <v>4.1666666666666664E-2</v>
      </c>
      <c r="S103" s="59">
        <v>4.1666666666666664E-2</v>
      </c>
      <c r="T103" s="59">
        <v>4.1666666666666664E-2</v>
      </c>
      <c r="U103" s="59">
        <v>4.1666666666666664E-2</v>
      </c>
      <c r="V103" s="59">
        <v>4.1666666666666664E-2</v>
      </c>
      <c r="W103" s="59">
        <v>4.1666666666666664E-2</v>
      </c>
      <c r="X103" s="59">
        <v>4.1666666666666664E-2</v>
      </c>
      <c r="Y103" s="59">
        <v>4.1666666666666664E-2</v>
      </c>
      <c r="Z103" s="59">
        <v>4.1666666666666664E-2</v>
      </c>
      <c r="AA103" s="59">
        <v>4.1666666666666664E-2</v>
      </c>
      <c r="AB103" s="59">
        <v>4.1666666666666664E-2</v>
      </c>
      <c r="AC103" s="59">
        <v>4.1666666666666664E-2</v>
      </c>
      <c r="AD103" s="59">
        <v>4.1666666666666664E-2</v>
      </c>
      <c r="AE103" s="59">
        <v>4.1666666666666664E-2</v>
      </c>
      <c r="AF103" s="59">
        <v>4.1666666666666664E-2</v>
      </c>
      <c r="AG103" s="60"/>
      <c r="AH103" s="61" t="str">
        <f>IF(AG103&lt;&gt;"",AG103-AG100,"")</f>
        <v/>
      </c>
    </row>
    <row r="104" spans="1:45" ht="6.75" customHeight="1" thickBot="1" x14ac:dyDescent="0.3"/>
    <row r="105" spans="1:45" ht="15.75" customHeight="1" thickBot="1" x14ac:dyDescent="0.3">
      <c r="A105" s="95" t="str">
        <f>Informations!C11</f>
        <v>Chronoroute 7H0</v>
      </c>
      <c r="B105" s="96"/>
      <c r="C105" s="96"/>
      <c r="D105" s="96"/>
      <c r="E105" s="96"/>
      <c r="F105" s="96"/>
      <c r="G105" s="96"/>
      <c r="H105" s="96"/>
      <c r="I105" s="96"/>
      <c r="J105" s="96"/>
      <c r="K105" s="96"/>
      <c r="L105" s="96"/>
      <c r="M105" s="96"/>
      <c r="N105" s="96"/>
      <c r="O105" s="96"/>
      <c r="P105" s="96"/>
      <c r="Q105" s="96"/>
      <c r="R105" s="96"/>
      <c r="S105" s="96"/>
      <c r="T105" s="96"/>
      <c r="U105" s="96"/>
      <c r="V105" s="96"/>
      <c r="W105" s="96"/>
      <c r="X105" s="96"/>
      <c r="Y105" s="96"/>
      <c r="Z105" s="96"/>
      <c r="AA105" s="96"/>
      <c r="AB105" s="96"/>
      <c r="AC105" s="96"/>
      <c r="AD105" s="96"/>
      <c r="AE105" s="96"/>
      <c r="AF105" s="96"/>
      <c r="AG105" s="96"/>
      <c r="AH105" s="97"/>
    </row>
    <row r="106" spans="1:45" ht="15.75" thickBot="1" x14ac:dyDescent="0.3">
      <c r="A106" s="40" t="s">
        <v>61</v>
      </c>
      <c r="B106" s="41">
        <v>1</v>
      </c>
      <c r="C106" s="41">
        <v>2</v>
      </c>
      <c r="D106" s="41">
        <v>3</v>
      </c>
      <c r="E106" s="41">
        <v>4</v>
      </c>
      <c r="F106" s="41">
        <v>5</v>
      </c>
      <c r="G106" s="41">
        <v>6</v>
      </c>
      <c r="H106" s="41">
        <v>7</v>
      </c>
      <c r="I106" s="41">
        <v>8</v>
      </c>
      <c r="J106" s="41">
        <v>9</v>
      </c>
      <c r="K106" s="41">
        <v>10</v>
      </c>
      <c r="L106" s="41">
        <v>11</v>
      </c>
      <c r="M106" s="41">
        <v>12</v>
      </c>
      <c r="N106" s="41">
        <v>13</v>
      </c>
      <c r="O106" s="41">
        <v>14</v>
      </c>
      <c r="P106" s="41">
        <v>15</v>
      </c>
      <c r="Q106" s="41">
        <v>16</v>
      </c>
      <c r="R106" s="41">
        <v>17</v>
      </c>
      <c r="S106" s="41">
        <v>18</v>
      </c>
      <c r="T106" s="41">
        <v>19</v>
      </c>
      <c r="U106" s="41">
        <v>20</v>
      </c>
      <c r="V106" s="41">
        <v>21</v>
      </c>
      <c r="W106" s="41">
        <v>22</v>
      </c>
      <c r="X106" s="41">
        <v>23</v>
      </c>
      <c r="Y106" s="41">
        <v>24</v>
      </c>
      <c r="Z106" s="41">
        <v>25</v>
      </c>
      <c r="AA106" s="41">
        <v>26</v>
      </c>
      <c r="AB106" s="41">
        <v>27</v>
      </c>
      <c r="AC106" s="41">
        <v>28</v>
      </c>
      <c r="AD106" s="41">
        <v>29</v>
      </c>
      <c r="AE106" s="41">
        <v>30</v>
      </c>
      <c r="AF106" s="41">
        <v>31</v>
      </c>
      <c r="AG106" s="41" t="s">
        <v>62</v>
      </c>
      <c r="AH106" s="41" t="s">
        <v>63</v>
      </c>
      <c r="AS106" s="42"/>
    </row>
    <row r="107" spans="1:45" x14ac:dyDescent="0.25">
      <c r="A107" s="43" t="s">
        <v>35</v>
      </c>
      <c r="B107" s="44"/>
      <c r="C107" s="44"/>
      <c r="D107" s="44"/>
      <c r="E107" s="44"/>
      <c r="F107" s="44"/>
      <c r="G107" s="44"/>
      <c r="H107" s="44"/>
      <c r="I107" s="44"/>
      <c r="J107" s="44"/>
      <c r="K107" s="44"/>
      <c r="L107" s="44"/>
      <c r="M107" s="44"/>
      <c r="N107" s="44"/>
      <c r="O107" s="44"/>
      <c r="P107" s="44"/>
      <c r="Q107" s="44"/>
      <c r="R107" s="44"/>
      <c r="S107" s="44"/>
      <c r="T107" s="44"/>
      <c r="U107" s="44"/>
      <c r="V107" s="44"/>
      <c r="W107" s="44"/>
      <c r="X107" s="44"/>
      <c r="Y107" s="44"/>
      <c r="Z107" s="44"/>
      <c r="AA107" s="44"/>
      <c r="AB107" s="44"/>
      <c r="AC107" s="44"/>
      <c r="AD107" s="44"/>
      <c r="AE107" s="44"/>
      <c r="AF107" s="44"/>
      <c r="AG107" s="45" t="str">
        <f>IF(OR(B107&lt;&gt;"",C107&lt;&gt;"",D107&lt;&gt;"",E107&lt;&gt;"",F107&lt;&gt;"",G107&lt;&gt;"",H107&lt;&gt;"",I107&lt;&gt;"",J107&lt;&gt;"",K107&lt;&gt;"",L107&lt;&gt;"",M107&lt;&gt;"",N107&lt;&gt;"",O107&lt;&gt;"",P107&lt;&gt;"",Q107&lt;&gt;"",R107&lt;&gt;"",S107&lt;&gt;"",T107&lt;&gt;"",U107&lt;&gt;"",V107&lt;&gt;"",W107&lt;&gt;"",X107&lt;&gt;"",Y107&lt;&gt;"",Z107&lt;&gt;"",AA107&lt;&gt;"",AB107&lt;&gt;"",AC107&lt;&gt;"",AD107&lt;&gt;"",AE107&lt;&gt;"",AF107&lt;&gt;""),AVERAGE(B107:AF107),"")</f>
        <v/>
      </c>
      <c r="AH107" s="45"/>
    </row>
    <row r="108" spans="1:45" x14ac:dyDescent="0.25">
      <c r="A108" s="46" t="s">
        <v>36</v>
      </c>
      <c r="B108" s="47"/>
      <c r="C108" s="47"/>
      <c r="D108" s="47"/>
      <c r="E108" s="47"/>
      <c r="F108" s="47"/>
      <c r="G108" s="47"/>
      <c r="H108" s="47"/>
      <c r="I108" s="47"/>
      <c r="J108" s="47"/>
      <c r="K108" s="47"/>
      <c r="L108" s="47"/>
      <c r="M108" s="47"/>
      <c r="N108" s="47"/>
      <c r="O108" s="4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8" t="str">
        <f t="shared" ref="AG108:AG114" si="14">IF(OR(B108&lt;&gt;"",C108&lt;&gt;"",D108&lt;&gt;"",E108&lt;&gt;"",F108&lt;&gt;"",G108&lt;&gt;"",H108&lt;&gt;"",I108&lt;&gt;"",J108&lt;&gt;"",K108&lt;&gt;"",L108&lt;&gt;"",M108&lt;&gt;"",N108&lt;&gt;"",O108&lt;&gt;"",P108&lt;&gt;"",Q108&lt;&gt;"",R108&lt;&gt;"",S108&lt;&gt;"",T108&lt;&gt;"",U108&lt;&gt;"",V108&lt;&gt;"",W108&lt;&gt;"",X108&lt;&gt;"",Y108&lt;&gt;"",Z108&lt;&gt;"",AA108&lt;&gt;"",AB108&lt;&gt;"",AC108&lt;&gt;"",AD108&lt;&gt;"",AE108&lt;&gt;"",AF108&lt;&gt;""),AVERAGE(B108:AF108),"")</f>
        <v/>
      </c>
      <c r="AH108" s="48"/>
    </row>
    <row r="109" spans="1:45" x14ac:dyDescent="0.25">
      <c r="A109" s="46" t="s">
        <v>64</v>
      </c>
      <c r="B109" s="49"/>
      <c r="C109" s="49"/>
      <c r="D109" s="49"/>
      <c r="E109" s="49"/>
      <c r="F109" s="49"/>
      <c r="G109" s="49"/>
      <c r="H109" s="49"/>
      <c r="I109" s="49"/>
      <c r="J109" s="49"/>
      <c r="K109" s="49"/>
      <c r="L109" s="49"/>
      <c r="M109" s="49"/>
      <c r="N109" s="49"/>
      <c r="O109" s="49"/>
      <c r="P109" s="49"/>
      <c r="Q109" s="49"/>
      <c r="R109" s="49"/>
      <c r="S109" s="49"/>
      <c r="T109" s="49"/>
      <c r="U109" s="49"/>
      <c r="V109" s="49"/>
      <c r="W109" s="49"/>
      <c r="X109" s="49"/>
      <c r="Y109" s="49"/>
      <c r="Z109" s="49"/>
      <c r="AA109" s="49"/>
      <c r="AB109" s="49"/>
      <c r="AC109" s="49"/>
      <c r="AD109" s="49"/>
      <c r="AE109" s="49"/>
      <c r="AF109" s="49"/>
      <c r="AG109" s="48" t="str">
        <f t="shared" si="14"/>
        <v/>
      </c>
      <c r="AH109" s="48"/>
    </row>
    <row r="110" spans="1:45" x14ac:dyDescent="0.25">
      <c r="A110" s="46" t="s">
        <v>11</v>
      </c>
      <c r="B110" s="50"/>
      <c r="C110" s="50"/>
      <c r="D110" s="50"/>
      <c r="E110" s="50"/>
      <c r="F110" s="50"/>
      <c r="G110" s="50"/>
      <c r="H110" s="50"/>
      <c r="I110" s="50"/>
      <c r="J110" s="50"/>
      <c r="K110" s="50"/>
      <c r="L110" s="50"/>
      <c r="M110" s="50"/>
      <c r="N110" s="50"/>
      <c r="O110" s="50"/>
      <c r="P110" s="50"/>
      <c r="Q110" s="50"/>
      <c r="R110" s="50"/>
      <c r="S110" s="50"/>
      <c r="T110" s="50"/>
      <c r="U110" s="51"/>
      <c r="V110" s="50"/>
      <c r="W110" s="50"/>
      <c r="X110" s="50"/>
      <c r="Y110" s="50"/>
      <c r="Z110" s="50"/>
      <c r="AA110" s="50"/>
      <c r="AB110" s="50"/>
      <c r="AC110" s="50"/>
      <c r="AD110" s="50"/>
      <c r="AE110" s="50"/>
      <c r="AF110" s="50"/>
      <c r="AG110" s="48" t="str">
        <f t="shared" si="14"/>
        <v/>
      </c>
      <c r="AH110" s="94" t="str">
        <f>IF(AND(AG110&lt;&gt;"",AG111&lt;&gt;""),AG111-AG110,"")</f>
        <v/>
      </c>
    </row>
    <row r="111" spans="1:45" x14ac:dyDescent="0.25">
      <c r="A111" s="46" t="s">
        <v>6</v>
      </c>
      <c r="B111" s="50"/>
      <c r="C111" s="50"/>
      <c r="D111" s="50"/>
      <c r="E111" s="50"/>
      <c r="F111" s="50"/>
      <c r="G111" s="50"/>
      <c r="H111" s="50"/>
      <c r="I111" s="50"/>
      <c r="J111" s="50"/>
      <c r="K111" s="50"/>
      <c r="L111" s="50"/>
      <c r="M111" s="50"/>
      <c r="N111" s="50"/>
      <c r="O111" s="50"/>
      <c r="P111" s="50"/>
      <c r="Q111" s="50"/>
      <c r="R111" s="50"/>
      <c r="S111" s="50"/>
      <c r="T111" s="50"/>
      <c r="U111" s="51"/>
      <c r="V111" s="50"/>
      <c r="W111" s="50"/>
      <c r="X111" s="50"/>
      <c r="Y111" s="50"/>
      <c r="Z111" s="50"/>
      <c r="AA111" s="50"/>
      <c r="AB111" s="50"/>
      <c r="AC111" s="50"/>
      <c r="AD111" s="50"/>
      <c r="AE111" s="50"/>
      <c r="AF111" s="50"/>
      <c r="AG111" s="48" t="str">
        <f t="shared" si="14"/>
        <v/>
      </c>
      <c r="AH111" s="94"/>
    </row>
    <row r="112" spans="1:45" x14ac:dyDescent="0.25">
      <c r="A112" s="46" t="s">
        <v>65</v>
      </c>
      <c r="B112" s="50"/>
      <c r="C112" s="50"/>
      <c r="D112" s="50"/>
      <c r="E112" s="50"/>
      <c r="F112" s="50"/>
      <c r="G112" s="50"/>
      <c r="H112" s="50"/>
      <c r="I112" s="50"/>
      <c r="J112" s="50"/>
      <c r="K112" s="50"/>
      <c r="L112" s="50"/>
      <c r="M112" s="50"/>
      <c r="N112" s="50"/>
      <c r="O112" s="50"/>
      <c r="P112" s="50"/>
      <c r="Q112" s="50"/>
      <c r="R112" s="50"/>
      <c r="S112" s="50"/>
      <c r="T112" s="50"/>
      <c r="U112" s="51"/>
      <c r="V112" s="50"/>
      <c r="W112" s="50"/>
      <c r="X112" s="50"/>
      <c r="Y112" s="50"/>
      <c r="Z112" s="50"/>
      <c r="AA112" s="50"/>
      <c r="AB112" s="50"/>
      <c r="AC112" s="50"/>
      <c r="AD112" s="50"/>
      <c r="AE112" s="50"/>
      <c r="AF112" s="50"/>
      <c r="AG112" s="48" t="str">
        <f t="shared" si="14"/>
        <v/>
      </c>
      <c r="AH112" s="94" t="str">
        <f>IF(AND(AG112&lt;&gt;"",AG113&lt;&gt;""),AG113-AG112,"")</f>
        <v/>
      </c>
    </row>
    <row r="113" spans="1:72" x14ac:dyDescent="0.25">
      <c r="A113" s="46" t="s">
        <v>26</v>
      </c>
      <c r="B113" s="50"/>
      <c r="C113" s="50"/>
      <c r="D113" s="50"/>
      <c r="E113" s="50"/>
      <c r="F113" s="50"/>
      <c r="G113" s="50"/>
      <c r="H113" s="50"/>
      <c r="I113" s="50"/>
      <c r="J113" s="50"/>
      <c r="K113" s="50"/>
      <c r="L113" s="50"/>
      <c r="M113" s="50"/>
      <c r="N113" s="50"/>
      <c r="O113" s="50"/>
      <c r="P113" s="50"/>
      <c r="Q113" s="50"/>
      <c r="R113" s="50"/>
      <c r="S113" s="50"/>
      <c r="T113" s="50"/>
      <c r="U113" s="51"/>
      <c r="V113" s="50"/>
      <c r="W113" s="50"/>
      <c r="X113" s="50"/>
      <c r="Y113" s="50"/>
      <c r="Z113" s="50"/>
      <c r="AA113" s="50"/>
      <c r="AB113" s="50"/>
      <c r="AC113" s="50"/>
      <c r="AD113" s="50"/>
      <c r="AE113" s="50"/>
      <c r="AF113" s="50"/>
      <c r="AG113" s="48" t="str">
        <f t="shared" si="14"/>
        <v/>
      </c>
      <c r="AH113" s="94"/>
    </row>
    <row r="114" spans="1:72" x14ac:dyDescent="0.25">
      <c r="A114" s="46" t="s">
        <v>7</v>
      </c>
      <c r="B114" s="53"/>
      <c r="C114" s="53"/>
      <c r="D114" s="53"/>
      <c r="E114" s="53"/>
      <c r="F114" s="53"/>
      <c r="G114" s="53"/>
      <c r="H114" s="53"/>
      <c r="I114" s="53"/>
      <c r="J114" s="53"/>
      <c r="K114" s="53"/>
      <c r="L114" s="53"/>
      <c r="M114" s="53"/>
      <c r="N114" s="53"/>
      <c r="O114" s="53"/>
      <c r="P114" s="53"/>
      <c r="Q114" s="53"/>
      <c r="R114" s="53"/>
      <c r="S114" s="53"/>
      <c r="T114" s="53"/>
      <c r="U114" s="54"/>
      <c r="V114" s="53"/>
      <c r="W114" s="53"/>
      <c r="X114" s="53"/>
      <c r="Y114" s="53"/>
      <c r="Z114" s="53"/>
      <c r="AA114" s="53"/>
      <c r="AB114" s="53"/>
      <c r="AC114" s="53"/>
      <c r="AD114" s="53"/>
      <c r="AE114" s="53"/>
      <c r="AF114" s="53"/>
      <c r="AG114" s="48" t="str">
        <f t="shared" si="14"/>
        <v/>
      </c>
      <c r="AH114" s="52" t="str">
        <f>IF(AG114&lt;&gt;"",AG114-AG111,"")</f>
        <v/>
      </c>
    </row>
    <row r="115" spans="1:72" x14ac:dyDescent="0.25">
      <c r="A115" s="55" t="s">
        <v>66</v>
      </c>
      <c r="B115" s="50">
        <v>0.22916666666666666</v>
      </c>
      <c r="C115" s="50">
        <v>0.22916666666666666</v>
      </c>
      <c r="D115" s="50">
        <v>0.22916666666666666</v>
      </c>
      <c r="E115" s="50">
        <v>0.22916666666666666</v>
      </c>
      <c r="F115" s="50">
        <v>0.22916666666666666</v>
      </c>
      <c r="G115" s="50">
        <v>0.22916666666666666</v>
      </c>
      <c r="H115" s="50">
        <v>0.22916666666666666</v>
      </c>
      <c r="I115" s="50">
        <v>0.22916666666666666</v>
      </c>
      <c r="J115" s="50">
        <v>0.22916666666666666</v>
      </c>
      <c r="K115" s="50">
        <v>0.22916666666666666</v>
      </c>
      <c r="L115" s="50">
        <v>0.22916666666666666</v>
      </c>
      <c r="M115" s="50">
        <v>0.22916666666666666</v>
      </c>
      <c r="N115" s="50">
        <v>0.22916666666666666</v>
      </c>
      <c r="O115" s="50">
        <v>0.22916666666666666</v>
      </c>
      <c r="P115" s="50">
        <v>0.22916666666666666</v>
      </c>
      <c r="Q115" s="50">
        <v>0.22916666666666666</v>
      </c>
      <c r="R115" s="50">
        <v>0.22916666666666666</v>
      </c>
      <c r="S115" s="50">
        <v>0.22916666666666666</v>
      </c>
      <c r="T115" s="50">
        <v>0.22916666666666666</v>
      </c>
      <c r="U115" s="50">
        <v>0.22916666666666666</v>
      </c>
      <c r="V115" s="50">
        <v>0.22916666666666666</v>
      </c>
      <c r="W115" s="50">
        <v>0.22916666666666666</v>
      </c>
      <c r="X115" s="50">
        <v>0.22916666666666666</v>
      </c>
      <c r="Y115" s="50">
        <v>0.22916666666666666</v>
      </c>
      <c r="Z115" s="50">
        <v>0.22916666666666666</v>
      </c>
      <c r="AA115" s="50">
        <v>0.22916666666666666</v>
      </c>
      <c r="AB115" s="50">
        <v>0.22916666666666666</v>
      </c>
      <c r="AC115" s="50">
        <v>0.22916666666666666</v>
      </c>
      <c r="AD115" s="50">
        <v>0.22916666666666666</v>
      </c>
      <c r="AE115" s="50">
        <v>0.22916666666666666</v>
      </c>
      <c r="AF115" s="50">
        <v>0.22916666666666666</v>
      </c>
      <c r="AG115" s="56"/>
      <c r="AH115" s="57"/>
    </row>
    <row r="116" spans="1:72" ht="15.75" thickBot="1" x14ac:dyDescent="0.3">
      <c r="A116" s="58" t="s">
        <v>67</v>
      </c>
      <c r="B116" s="59">
        <v>0.3125</v>
      </c>
      <c r="C116" s="59">
        <v>0.3125</v>
      </c>
      <c r="D116" s="59">
        <v>0.3125</v>
      </c>
      <c r="E116" s="59">
        <v>0.3125</v>
      </c>
      <c r="F116" s="59">
        <v>0.3125</v>
      </c>
      <c r="G116" s="59">
        <v>0.3125</v>
      </c>
      <c r="H116" s="59">
        <v>0.3125</v>
      </c>
      <c r="I116" s="59">
        <v>0.3125</v>
      </c>
      <c r="J116" s="59">
        <v>0.3125</v>
      </c>
      <c r="K116" s="59">
        <v>0.3125</v>
      </c>
      <c r="L116" s="59">
        <v>0.3125</v>
      </c>
      <c r="M116" s="59">
        <v>0.3125</v>
      </c>
      <c r="N116" s="59">
        <v>0.3125</v>
      </c>
      <c r="O116" s="59">
        <v>0.3125</v>
      </c>
      <c r="P116" s="59">
        <v>0.3125</v>
      </c>
      <c r="Q116" s="59">
        <v>0.3125</v>
      </c>
      <c r="R116" s="59">
        <v>0.3125</v>
      </c>
      <c r="S116" s="59">
        <v>0.3125</v>
      </c>
      <c r="T116" s="59">
        <v>0.3125</v>
      </c>
      <c r="U116" s="59">
        <v>0.3125</v>
      </c>
      <c r="V116" s="59">
        <v>0.3125</v>
      </c>
      <c r="W116" s="59">
        <v>0.3125</v>
      </c>
      <c r="X116" s="59">
        <v>0.3125</v>
      </c>
      <c r="Y116" s="59">
        <v>0.3125</v>
      </c>
      <c r="Z116" s="59">
        <v>0.3125</v>
      </c>
      <c r="AA116" s="59">
        <v>0.3125</v>
      </c>
      <c r="AB116" s="59">
        <v>0.3125</v>
      </c>
      <c r="AC116" s="59">
        <v>0.3125</v>
      </c>
      <c r="AD116" s="59">
        <v>0.3125</v>
      </c>
      <c r="AE116" s="59">
        <v>0.3125</v>
      </c>
      <c r="AF116" s="59">
        <v>0.3125</v>
      </c>
      <c r="AG116" s="60"/>
      <c r="AH116" s="61"/>
    </row>
    <row r="117" spans="1:72" ht="5.0999999999999996" customHeight="1" thickBot="1" x14ac:dyDescent="0.3"/>
    <row r="118" spans="1:72" ht="15.75" customHeight="1" thickBot="1" x14ac:dyDescent="0.3">
      <c r="A118" s="95" t="str">
        <f>Informations!C12</f>
        <v>Chronoroute 8H0</v>
      </c>
      <c r="B118" s="96"/>
      <c r="C118" s="96"/>
      <c r="D118" s="96"/>
      <c r="E118" s="96"/>
      <c r="F118" s="96"/>
      <c r="G118" s="96"/>
      <c r="H118" s="96"/>
      <c r="I118" s="96"/>
      <c r="J118" s="96"/>
      <c r="K118" s="96"/>
      <c r="L118" s="96"/>
      <c r="M118" s="96"/>
      <c r="N118" s="96"/>
      <c r="O118" s="96"/>
      <c r="P118" s="96"/>
      <c r="Q118" s="96"/>
      <c r="R118" s="96"/>
      <c r="S118" s="96"/>
      <c r="T118" s="96"/>
      <c r="U118" s="96"/>
      <c r="V118" s="96"/>
      <c r="W118" s="96"/>
      <c r="X118" s="96"/>
      <c r="Y118" s="96"/>
      <c r="Z118" s="96"/>
      <c r="AA118" s="96"/>
      <c r="AB118" s="96"/>
      <c r="AC118" s="96"/>
      <c r="AD118" s="96"/>
      <c r="AE118" s="96"/>
      <c r="AF118" s="96"/>
      <c r="AG118" s="96"/>
      <c r="AH118" s="97"/>
    </row>
    <row r="119" spans="1:72" ht="15.75" thickBot="1" x14ac:dyDescent="0.3">
      <c r="A119" s="62" t="s">
        <v>61</v>
      </c>
      <c r="B119" s="63">
        <v>1</v>
      </c>
      <c r="C119" s="63">
        <v>2</v>
      </c>
      <c r="D119" s="63">
        <v>3</v>
      </c>
      <c r="E119" s="63">
        <v>4</v>
      </c>
      <c r="F119" s="63">
        <v>5</v>
      </c>
      <c r="G119" s="63">
        <v>6</v>
      </c>
      <c r="H119" s="63">
        <v>7</v>
      </c>
      <c r="I119" s="63">
        <v>8</v>
      </c>
      <c r="J119" s="63">
        <v>9</v>
      </c>
      <c r="K119" s="63">
        <v>10</v>
      </c>
      <c r="L119" s="63">
        <v>11</v>
      </c>
      <c r="M119" s="63">
        <v>12</v>
      </c>
      <c r="N119" s="63">
        <v>13</v>
      </c>
      <c r="O119" s="63">
        <v>14</v>
      </c>
      <c r="P119" s="63">
        <v>15</v>
      </c>
      <c r="Q119" s="63">
        <v>16</v>
      </c>
      <c r="R119" s="63">
        <v>17</v>
      </c>
      <c r="S119" s="63">
        <v>18</v>
      </c>
      <c r="T119" s="63">
        <v>19</v>
      </c>
      <c r="U119" s="63">
        <v>20</v>
      </c>
      <c r="V119" s="63">
        <v>21</v>
      </c>
      <c r="W119" s="63">
        <v>22</v>
      </c>
      <c r="X119" s="63">
        <v>23</v>
      </c>
      <c r="Y119" s="63">
        <v>24</v>
      </c>
      <c r="Z119" s="63">
        <v>25</v>
      </c>
      <c r="AA119" s="63">
        <v>26</v>
      </c>
      <c r="AB119" s="63">
        <v>27</v>
      </c>
      <c r="AC119" s="63">
        <v>28</v>
      </c>
      <c r="AD119" s="63">
        <v>29</v>
      </c>
      <c r="AE119" s="63">
        <v>30</v>
      </c>
      <c r="AF119" s="63">
        <v>31</v>
      </c>
      <c r="AG119" s="41" t="s">
        <v>62</v>
      </c>
      <c r="AH119" s="41" t="s">
        <v>63</v>
      </c>
    </row>
    <row r="120" spans="1:72" x14ac:dyDescent="0.25">
      <c r="A120" s="43" t="s">
        <v>35</v>
      </c>
      <c r="B120" s="44"/>
      <c r="C120" s="44"/>
      <c r="D120" s="44"/>
      <c r="E120" s="44"/>
      <c r="F120" s="44"/>
      <c r="G120" s="44"/>
      <c r="H120" s="44"/>
      <c r="I120" s="44"/>
      <c r="J120" s="44"/>
      <c r="K120" s="44"/>
      <c r="L120" s="44"/>
      <c r="M120" s="44"/>
      <c r="N120" s="44"/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  <c r="AA120" s="44"/>
      <c r="AB120" s="44"/>
      <c r="AC120" s="44"/>
      <c r="AD120" s="44"/>
      <c r="AE120" s="44"/>
      <c r="AF120" s="44"/>
      <c r="AG120" s="45" t="str">
        <f>IF(OR(B120&lt;&gt;"",C120&lt;&gt;"",D120&lt;&gt;"",E120&lt;&gt;"",F120&lt;&gt;"",G120&lt;&gt;"",H120&lt;&gt;"",I120&lt;&gt;"",J120&lt;&gt;"",K120&lt;&gt;"",L120&lt;&gt;"",M120&lt;&gt;"",N120&lt;&gt;"",O120&lt;&gt;"",P120&lt;&gt;"",Q120&lt;&gt;"",R120&lt;&gt;"",S120&lt;&gt;"",T120&lt;&gt;"",U120&lt;&gt;"",V120&lt;&gt;"",W120&lt;&gt;"",X120&lt;&gt;"",Y120&lt;&gt;"",Z120&lt;&gt;"",AA120&lt;&gt;"",AB120&lt;&gt;"",AC120&lt;&gt;"",AD120&lt;&gt;"",AE120&lt;&gt;"",AF120&lt;&gt;""),AVERAGE(B120:AF120),"")</f>
        <v/>
      </c>
      <c r="AH120" s="45"/>
    </row>
    <row r="121" spans="1:72" x14ac:dyDescent="0.25">
      <c r="A121" s="46" t="s">
        <v>36</v>
      </c>
      <c r="B121" s="47"/>
      <c r="C121" s="47"/>
      <c r="D121" s="47"/>
      <c r="E121" s="47"/>
      <c r="F121" s="47"/>
      <c r="G121" s="47"/>
      <c r="H121" s="47"/>
      <c r="I121" s="47"/>
      <c r="J121" s="47"/>
      <c r="K121" s="47"/>
      <c r="L121" s="47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8" t="str">
        <f t="shared" ref="AG121:AG127" si="15">IF(OR(B121&lt;&gt;"",C121&lt;&gt;"",D121&lt;&gt;"",E121&lt;&gt;"",F121&lt;&gt;"",G121&lt;&gt;"",H121&lt;&gt;"",I121&lt;&gt;"",J121&lt;&gt;"",K121&lt;&gt;"",L121&lt;&gt;"",M121&lt;&gt;"",N121&lt;&gt;"",O121&lt;&gt;"",P121&lt;&gt;"",Q121&lt;&gt;"",R121&lt;&gt;"",S121&lt;&gt;"",T121&lt;&gt;"",U121&lt;&gt;"",V121&lt;&gt;"",W121&lt;&gt;"",X121&lt;&gt;"",Y121&lt;&gt;"",Z121&lt;&gt;"",AA121&lt;&gt;"",AB121&lt;&gt;"",AC121&lt;&gt;"",AD121&lt;&gt;"",AE121&lt;&gt;"",AF121&lt;&gt;""),AVERAGE(B121:AF121),"")</f>
        <v/>
      </c>
      <c r="AH121" s="48"/>
      <c r="BS121" s="64"/>
      <c r="BT121" s="42"/>
    </row>
    <row r="122" spans="1:72" x14ac:dyDescent="0.25">
      <c r="A122" s="46" t="s">
        <v>64</v>
      </c>
      <c r="B122" s="49"/>
      <c r="C122" s="49"/>
      <c r="D122" s="49"/>
      <c r="E122" s="49"/>
      <c r="F122" s="49"/>
      <c r="G122" s="49"/>
      <c r="H122" s="49"/>
      <c r="I122" s="49"/>
      <c r="J122" s="49"/>
      <c r="K122" s="49"/>
      <c r="L122" s="49"/>
      <c r="M122" s="49"/>
      <c r="N122" s="49"/>
      <c r="O122" s="49"/>
      <c r="P122" s="49"/>
      <c r="Q122" s="49"/>
      <c r="R122" s="49"/>
      <c r="S122" s="49"/>
      <c r="T122" s="49"/>
      <c r="U122" s="49"/>
      <c r="V122" s="49"/>
      <c r="W122" s="49"/>
      <c r="X122" s="49"/>
      <c r="Y122" s="49"/>
      <c r="Z122" s="49"/>
      <c r="AA122" s="49"/>
      <c r="AB122" s="49"/>
      <c r="AC122" s="49"/>
      <c r="AD122" s="49"/>
      <c r="AE122" s="49"/>
      <c r="AF122" s="49"/>
      <c r="AG122" s="48" t="str">
        <f t="shared" si="15"/>
        <v/>
      </c>
      <c r="AH122" s="48"/>
      <c r="BS122" s="64"/>
      <c r="BT122" s="42"/>
    </row>
    <row r="123" spans="1:72" x14ac:dyDescent="0.25">
      <c r="A123" s="46" t="s">
        <v>11</v>
      </c>
      <c r="B123" s="50"/>
      <c r="C123" s="50"/>
      <c r="D123" s="50"/>
      <c r="E123" s="50"/>
      <c r="F123" s="50"/>
      <c r="G123" s="50"/>
      <c r="H123" s="50"/>
      <c r="I123" s="50"/>
      <c r="J123" s="50"/>
      <c r="K123" s="50"/>
      <c r="L123" s="50"/>
      <c r="M123" s="50"/>
      <c r="N123" s="50"/>
      <c r="O123" s="50"/>
      <c r="P123" s="50"/>
      <c r="Q123" s="50"/>
      <c r="R123" s="50"/>
      <c r="S123" s="50"/>
      <c r="T123" s="50"/>
      <c r="U123" s="51"/>
      <c r="V123" s="50"/>
      <c r="W123" s="50"/>
      <c r="X123" s="50"/>
      <c r="Y123" s="50"/>
      <c r="Z123" s="50"/>
      <c r="AA123" s="50"/>
      <c r="AB123" s="50"/>
      <c r="AC123" s="50"/>
      <c r="AD123" s="50"/>
      <c r="AE123" s="50"/>
      <c r="AF123" s="50"/>
      <c r="AG123" s="48" t="str">
        <f t="shared" si="15"/>
        <v/>
      </c>
      <c r="AH123" s="94" t="str">
        <f>IF(AND(AG123&lt;&gt;"",AG124&lt;&gt;""),AG124-AG123,"")</f>
        <v/>
      </c>
      <c r="BS123" s="64"/>
      <c r="BT123" s="42"/>
    </row>
    <row r="124" spans="1:72" x14ac:dyDescent="0.25">
      <c r="A124" s="46" t="s">
        <v>6</v>
      </c>
      <c r="B124" s="50"/>
      <c r="C124" s="50"/>
      <c r="D124" s="50"/>
      <c r="E124" s="50"/>
      <c r="F124" s="50"/>
      <c r="G124" s="50"/>
      <c r="H124" s="50"/>
      <c r="I124" s="50"/>
      <c r="J124" s="50"/>
      <c r="K124" s="50"/>
      <c r="L124" s="50"/>
      <c r="M124" s="50"/>
      <c r="N124" s="50"/>
      <c r="O124" s="50"/>
      <c r="P124" s="50"/>
      <c r="Q124" s="50"/>
      <c r="R124" s="50"/>
      <c r="S124" s="50"/>
      <c r="T124" s="50"/>
      <c r="U124" s="51"/>
      <c r="V124" s="50"/>
      <c r="W124" s="50"/>
      <c r="X124" s="50"/>
      <c r="Y124" s="50"/>
      <c r="Z124" s="50"/>
      <c r="AA124" s="50"/>
      <c r="AB124" s="50"/>
      <c r="AC124" s="50"/>
      <c r="AD124" s="50"/>
      <c r="AE124" s="50"/>
      <c r="AF124" s="50"/>
      <c r="AG124" s="48" t="str">
        <f t="shared" si="15"/>
        <v/>
      </c>
      <c r="AH124" s="94"/>
      <c r="BS124" s="64"/>
      <c r="BT124" s="42"/>
    </row>
    <row r="125" spans="1:72" x14ac:dyDescent="0.25">
      <c r="A125" s="46" t="s">
        <v>3</v>
      </c>
      <c r="B125" s="50"/>
      <c r="C125" s="50"/>
      <c r="D125" s="50"/>
      <c r="E125" s="50"/>
      <c r="F125" s="50"/>
      <c r="G125" s="50"/>
      <c r="H125" s="50"/>
      <c r="I125" s="50"/>
      <c r="J125" s="50"/>
      <c r="K125" s="50"/>
      <c r="L125" s="50"/>
      <c r="M125" s="50"/>
      <c r="N125" s="50"/>
      <c r="O125" s="50"/>
      <c r="P125" s="50"/>
      <c r="Q125" s="50"/>
      <c r="R125" s="50"/>
      <c r="S125" s="50"/>
      <c r="T125" s="50"/>
      <c r="U125" s="51"/>
      <c r="V125" s="50"/>
      <c r="W125" s="50"/>
      <c r="X125" s="50"/>
      <c r="Y125" s="50"/>
      <c r="Z125" s="50"/>
      <c r="AA125" s="50"/>
      <c r="AB125" s="50"/>
      <c r="AC125" s="50"/>
      <c r="AD125" s="50"/>
      <c r="AE125" s="50"/>
      <c r="AF125" s="50"/>
      <c r="AG125" s="48" t="str">
        <f t="shared" si="15"/>
        <v/>
      </c>
      <c r="AH125" s="94" t="str">
        <f>IF(AND(AG125&lt;&gt;"",AG126&lt;&gt;""),AG126-AG125,"")</f>
        <v/>
      </c>
      <c r="BS125" s="64"/>
      <c r="BT125" s="42"/>
    </row>
    <row r="126" spans="1:72" x14ac:dyDescent="0.25">
      <c r="A126" s="46" t="s">
        <v>26</v>
      </c>
      <c r="B126" s="50"/>
      <c r="C126" s="50"/>
      <c r="D126" s="50"/>
      <c r="E126" s="50"/>
      <c r="F126" s="50"/>
      <c r="G126" s="50"/>
      <c r="H126" s="50"/>
      <c r="I126" s="50"/>
      <c r="J126" s="50"/>
      <c r="K126" s="50"/>
      <c r="L126" s="50"/>
      <c r="M126" s="50"/>
      <c r="N126" s="50"/>
      <c r="O126" s="50"/>
      <c r="P126" s="50"/>
      <c r="Q126" s="50"/>
      <c r="R126" s="50"/>
      <c r="S126" s="50"/>
      <c r="T126" s="50"/>
      <c r="U126" s="51"/>
      <c r="V126" s="50"/>
      <c r="W126" s="50"/>
      <c r="X126" s="50"/>
      <c r="Y126" s="50"/>
      <c r="Z126" s="50"/>
      <c r="AA126" s="50"/>
      <c r="AB126" s="50"/>
      <c r="AC126" s="50"/>
      <c r="AD126" s="50"/>
      <c r="AE126" s="50"/>
      <c r="AF126" s="50"/>
      <c r="AG126" s="48" t="str">
        <f t="shared" si="15"/>
        <v/>
      </c>
      <c r="AH126" s="94"/>
      <c r="BS126" s="64"/>
      <c r="BT126" s="42"/>
    </row>
    <row r="127" spans="1:72" x14ac:dyDescent="0.25">
      <c r="A127" s="55" t="s">
        <v>7</v>
      </c>
      <c r="B127" s="50"/>
      <c r="C127" s="50"/>
      <c r="D127" s="50"/>
      <c r="E127" s="50"/>
      <c r="F127" s="50"/>
      <c r="G127" s="50"/>
      <c r="H127" s="50"/>
      <c r="I127" s="50"/>
      <c r="J127" s="50"/>
      <c r="K127" s="50"/>
      <c r="L127" s="50"/>
      <c r="M127" s="50"/>
      <c r="N127" s="50"/>
      <c r="O127" s="50"/>
      <c r="P127" s="50"/>
      <c r="Q127" s="50"/>
      <c r="R127" s="50"/>
      <c r="S127" s="50"/>
      <c r="T127" s="50"/>
      <c r="U127" s="51"/>
      <c r="V127" s="50"/>
      <c r="W127" s="50"/>
      <c r="X127" s="50"/>
      <c r="Y127" s="50"/>
      <c r="Z127" s="50"/>
      <c r="AA127" s="50"/>
      <c r="AB127" s="50"/>
      <c r="AC127" s="50"/>
      <c r="AD127" s="50"/>
      <c r="AE127" s="50"/>
      <c r="AF127" s="50"/>
      <c r="AG127" s="48" t="str">
        <f t="shared" si="15"/>
        <v/>
      </c>
      <c r="AH127" s="52" t="str">
        <f>IF(AG127&lt;&gt;"",AG127-AG124,"")</f>
        <v/>
      </c>
      <c r="BS127" s="64"/>
      <c r="BT127" s="42"/>
    </row>
    <row r="128" spans="1:72" x14ac:dyDescent="0.25">
      <c r="A128" s="55" t="s">
        <v>66</v>
      </c>
      <c r="B128" s="50">
        <v>0.35416666666666669</v>
      </c>
      <c r="C128" s="50">
        <v>0.35416666666666669</v>
      </c>
      <c r="D128" s="50">
        <v>0.35416666666666669</v>
      </c>
      <c r="E128" s="50">
        <v>0.35416666666666669</v>
      </c>
      <c r="F128" s="50">
        <v>0.35416666666666669</v>
      </c>
      <c r="G128" s="50">
        <v>0.35416666666666669</v>
      </c>
      <c r="H128" s="50">
        <v>0.35416666666666669</v>
      </c>
      <c r="I128" s="50">
        <v>0.35416666666666669</v>
      </c>
      <c r="J128" s="50">
        <v>0.35416666666666669</v>
      </c>
      <c r="K128" s="50">
        <v>0.35416666666666669</v>
      </c>
      <c r="L128" s="50">
        <v>0.35416666666666669</v>
      </c>
      <c r="M128" s="50">
        <v>0.35416666666666669</v>
      </c>
      <c r="N128" s="50">
        <v>0.35416666666666669</v>
      </c>
      <c r="O128" s="50">
        <v>0.35416666666666669</v>
      </c>
      <c r="P128" s="50">
        <v>0.35416666666666669</v>
      </c>
      <c r="Q128" s="50">
        <v>0.35416666666666669</v>
      </c>
      <c r="R128" s="50">
        <v>0.35416666666666669</v>
      </c>
      <c r="S128" s="50">
        <v>0.35416666666666669</v>
      </c>
      <c r="T128" s="50">
        <v>0.35416666666666669</v>
      </c>
      <c r="U128" s="50">
        <v>0.35416666666666669</v>
      </c>
      <c r="V128" s="50">
        <v>0.35416666666666669</v>
      </c>
      <c r="W128" s="50">
        <v>0.35416666666666669</v>
      </c>
      <c r="X128" s="50">
        <v>0.35416666666666669</v>
      </c>
      <c r="Y128" s="50">
        <v>0.35416666666666669</v>
      </c>
      <c r="Z128" s="50">
        <v>0.35416666666666669</v>
      </c>
      <c r="AA128" s="50">
        <v>0.35416666666666669</v>
      </c>
      <c r="AB128" s="50">
        <v>0.35416666666666669</v>
      </c>
      <c r="AC128" s="50">
        <v>0.35416666666666669</v>
      </c>
      <c r="AD128" s="50">
        <v>0.35416666666666669</v>
      </c>
      <c r="AE128" s="50">
        <v>0.35416666666666669</v>
      </c>
      <c r="AF128" s="50">
        <v>0.35416666666666669</v>
      </c>
      <c r="AG128" s="56"/>
      <c r="AH128" s="57"/>
    </row>
    <row r="129" spans="1:72" ht="15.75" thickBot="1" x14ac:dyDescent="0.3">
      <c r="A129" s="58" t="s">
        <v>67</v>
      </c>
      <c r="B129" s="59">
        <v>0.4375</v>
      </c>
      <c r="C129" s="59">
        <v>0.4375</v>
      </c>
      <c r="D129" s="59">
        <v>0.4375</v>
      </c>
      <c r="E129" s="59">
        <v>0.4375</v>
      </c>
      <c r="F129" s="59">
        <v>0.4375</v>
      </c>
      <c r="G129" s="59">
        <v>0.4375</v>
      </c>
      <c r="H129" s="59">
        <v>0.4375</v>
      </c>
      <c r="I129" s="59">
        <v>0.4375</v>
      </c>
      <c r="J129" s="59">
        <v>0.4375</v>
      </c>
      <c r="K129" s="59">
        <v>0.4375</v>
      </c>
      <c r="L129" s="59">
        <v>0.4375</v>
      </c>
      <c r="M129" s="59">
        <v>0.4375</v>
      </c>
      <c r="N129" s="59">
        <v>0.4375</v>
      </c>
      <c r="O129" s="59">
        <v>0.4375</v>
      </c>
      <c r="P129" s="59">
        <v>0.4375</v>
      </c>
      <c r="Q129" s="59">
        <v>0.4375</v>
      </c>
      <c r="R129" s="59">
        <v>0.4375</v>
      </c>
      <c r="S129" s="59">
        <v>0.4375</v>
      </c>
      <c r="T129" s="59">
        <v>0.4375</v>
      </c>
      <c r="U129" s="59">
        <v>0.4375</v>
      </c>
      <c r="V129" s="59">
        <v>0.4375</v>
      </c>
      <c r="W129" s="59">
        <v>0.4375</v>
      </c>
      <c r="X129" s="59">
        <v>0.4375</v>
      </c>
      <c r="Y129" s="59">
        <v>0.4375</v>
      </c>
      <c r="Z129" s="59">
        <v>0.4375</v>
      </c>
      <c r="AA129" s="59">
        <v>0.4375</v>
      </c>
      <c r="AB129" s="59">
        <v>0.4375</v>
      </c>
      <c r="AC129" s="59">
        <v>0.4375</v>
      </c>
      <c r="AD129" s="59">
        <v>0.4375</v>
      </c>
      <c r="AE129" s="59">
        <v>0.4375</v>
      </c>
      <c r="AF129" s="59">
        <v>0.4375</v>
      </c>
      <c r="AG129" s="60"/>
      <c r="AH129" s="61"/>
    </row>
    <row r="130" spans="1:72" ht="5.0999999999999996" customHeight="1" thickBot="1" x14ac:dyDescent="0.3">
      <c r="BS130" s="64"/>
      <c r="BT130" s="42"/>
    </row>
    <row r="131" spans="1:72" ht="15.75" customHeight="1" thickBot="1" x14ac:dyDescent="0.3">
      <c r="A131" s="95" t="str">
        <f>Informations!C13</f>
        <v>Chronoroute 9H0</v>
      </c>
      <c r="B131" s="96"/>
      <c r="C131" s="96"/>
      <c r="D131" s="96"/>
      <c r="E131" s="96"/>
      <c r="F131" s="96"/>
      <c r="G131" s="96"/>
      <c r="H131" s="96"/>
      <c r="I131" s="96"/>
      <c r="J131" s="96"/>
      <c r="K131" s="96"/>
      <c r="L131" s="96"/>
      <c r="M131" s="96"/>
      <c r="N131" s="96"/>
      <c r="O131" s="96"/>
      <c r="P131" s="96"/>
      <c r="Q131" s="96"/>
      <c r="R131" s="96"/>
      <c r="S131" s="96"/>
      <c r="T131" s="96"/>
      <c r="U131" s="96"/>
      <c r="V131" s="96"/>
      <c r="W131" s="96"/>
      <c r="X131" s="96"/>
      <c r="Y131" s="96"/>
      <c r="Z131" s="96"/>
      <c r="AA131" s="96"/>
      <c r="AB131" s="96"/>
      <c r="AC131" s="96"/>
      <c r="AD131" s="96"/>
      <c r="AE131" s="96"/>
      <c r="AF131" s="96"/>
      <c r="AG131" s="96"/>
      <c r="AH131" s="97"/>
      <c r="BS131" s="64"/>
      <c r="BT131" s="42"/>
    </row>
    <row r="132" spans="1:72" ht="15.75" thickBot="1" x14ac:dyDescent="0.3">
      <c r="A132" s="62" t="s">
        <v>61</v>
      </c>
      <c r="B132" s="63">
        <v>1</v>
      </c>
      <c r="C132" s="63">
        <v>2</v>
      </c>
      <c r="D132" s="63">
        <v>3</v>
      </c>
      <c r="E132" s="63">
        <v>4</v>
      </c>
      <c r="F132" s="63">
        <v>5</v>
      </c>
      <c r="G132" s="63">
        <v>6</v>
      </c>
      <c r="H132" s="63">
        <v>7</v>
      </c>
      <c r="I132" s="63">
        <v>8</v>
      </c>
      <c r="J132" s="63">
        <v>9</v>
      </c>
      <c r="K132" s="63">
        <v>10</v>
      </c>
      <c r="L132" s="63">
        <v>11</v>
      </c>
      <c r="M132" s="63">
        <v>12</v>
      </c>
      <c r="N132" s="63">
        <v>13</v>
      </c>
      <c r="O132" s="63">
        <v>14</v>
      </c>
      <c r="P132" s="63">
        <v>15</v>
      </c>
      <c r="Q132" s="63">
        <v>16</v>
      </c>
      <c r="R132" s="63">
        <v>17</v>
      </c>
      <c r="S132" s="63">
        <v>18</v>
      </c>
      <c r="T132" s="63">
        <v>19</v>
      </c>
      <c r="U132" s="63">
        <v>20</v>
      </c>
      <c r="V132" s="63">
        <v>21</v>
      </c>
      <c r="W132" s="63">
        <v>22</v>
      </c>
      <c r="X132" s="63">
        <v>23</v>
      </c>
      <c r="Y132" s="63">
        <v>24</v>
      </c>
      <c r="Z132" s="63">
        <v>25</v>
      </c>
      <c r="AA132" s="63">
        <v>26</v>
      </c>
      <c r="AB132" s="63">
        <v>27</v>
      </c>
      <c r="AC132" s="63">
        <v>28</v>
      </c>
      <c r="AD132" s="63">
        <v>29</v>
      </c>
      <c r="AE132" s="63">
        <v>30</v>
      </c>
      <c r="AF132" s="63">
        <v>31</v>
      </c>
      <c r="AG132" s="41" t="s">
        <v>62</v>
      </c>
      <c r="AH132" s="41" t="s">
        <v>63</v>
      </c>
      <c r="BS132" s="64"/>
      <c r="BT132" s="42"/>
    </row>
    <row r="133" spans="1:72" x14ac:dyDescent="0.25">
      <c r="A133" s="43" t="s">
        <v>35</v>
      </c>
      <c r="B133" s="44"/>
      <c r="C133" s="44"/>
      <c r="D133" s="44"/>
      <c r="E133" s="44"/>
      <c r="F133" s="44"/>
      <c r="G133" s="44"/>
      <c r="H133" s="44"/>
      <c r="I133" s="44"/>
      <c r="J133" s="44"/>
      <c r="K133" s="44"/>
      <c r="L133" s="44"/>
      <c r="M133" s="44"/>
      <c r="N133" s="44"/>
      <c r="O133" s="44"/>
      <c r="P133" s="44"/>
      <c r="Q133" s="44"/>
      <c r="R133" s="44"/>
      <c r="S133" s="44"/>
      <c r="T133" s="44"/>
      <c r="U133" s="44"/>
      <c r="V133" s="44"/>
      <c r="W133" s="44"/>
      <c r="X133" s="44"/>
      <c r="Y133" s="44"/>
      <c r="Z133" s="44"/>
      <c r="AA133" s="44"/>
      <c r="AB133" s="44"/>
      <c r="AC133" s="44"/>
      <c r="AD133" s="44"/>
      <c r="AE133" s="44"/>
      <c r="AF133" s="44"/>
      <c r="AG133" s="45" t="str">
        <f>IF(OR(B133&lt;&gt;"",C133&lt;&gt;"",D133&lt;&gt;"",E133&lt;&gt;"",F133&lt;&gt;"",G133&lt;&gt;"",H133&lt;&gt;"",I133&lt;&gt;"",J133&lt;&gt;"",K133&lt;&gt;"",L133&lt;&gt;"",M133&lt;&gt;"",N133&lt;&gt;"",O133&lt;&gt;"",P133&lt;&gt;"",Q133&lt;&gt;"",R133&lt;&gt;"",S133&lt;&gt;"",T133&lt;&gt;"",U133&lt;&gt;"",V133&lt;&gt;"",W133&lt;&gt;"",X133&lt;&gt;"",Y133&lt;&gt;"",Z133&lt;&gt;"",AA133&lt;&gt;"",AB133&lt;&gt;"",AC133&lt;&gt;"",AD133&lt;&gt;"",AE133&lt;&gt;"",AF133&lt;&gt;""),AVERAGE(B133:AF133),"")</f>
        <v/>
      </c>
      <c r="AH133" s="65"/>
      <c r="BS133" s="64"/>
      <c r="BT133" s="42"/>
    </row>
    <row r="134" spans="1:72" x14ac:dyDescent="0.25">
      <c r="A134" s="46" t="s">
        <v>36</v>
      </c>
      <c r="B134" s="47"/>
      <c r="C134" s="47"/>
      <c r="D134" s="47"/>
      <c r="E134" s="47"/>
      <c r="F134" s="47"/>
      <c r="G134" s="47"/>
      <c r="H134" s="47"/>
      <c r="I134" s="47"/>
      <c r="J134" s="47"/>
      <c r="K134" s="47"/>
      <c r="L134" s="47"/>
      <c r="M134" s="47"/>
      <c r="N134" s="47"/>
      <c r="O134" s="47"/>
      <c r="P134" s="47"/>
      <c r="Q134" s="47"/>
      <c r="R134" s="47"/>
      <c r="S134" s="47"/>
      <c r="T134" s="47"/>
      <c r="U134" s="47"/>
      <c r="V134" s="47"/>
      <c r="W134" s="47"/>
      <c r="X134" s="47"/>
      <c r="Y134" s="47"/>
      <c r="Z134" s="47"/>
      <c r="AA134" s="47"/>
      <c r="AB134" s="47"/>
      <c r="AC134" s="47"/>
      <c r="AD134" s="47"/>
      <c r="AE134" s="47"/>
      <c r="AF134" s="47"/>
      <c r="AG134" s="48" t="str">
        <f t="shared" ref="AG134:AG140" si="16">IF(OR(B134&lt;&gt;"",C134&lt;&gt;"",D134&lt;&gt;"",E134&lt;&gt;"",F134&lt;&gt;"",G134&lt;&gt;"",H134&lt;&gt;"",I134&lt;&gt;"",J134&lt;&gt;"",K134&lt;&gt;"",L134&lt;&gt;"",M134&lt;&gt;"",N134&lt;&gt;"",O134&lt;&gt;"",P134&lt;&gt;"",Q134&lt;&gt;"",R134&lt;&gt;"",S134&lt;&gt;"",T134&lt;&gt;"",U134&lt;&gt;"",V134&lt;&gt;"",W134&lt;&gt;"",X134&lt;&gt;"",Y134&lt;&gt;"",Z134&lt;&gt;"",AA134&lt;&gt;"",AB134&lt;&gt;"",AC134&lt;&gt;"",AD134&lt;&gt;"",AE134&lt;&gt;"",AF134&lt;&gt;""),AVERAGE(B134:AF134),"")</f>
        <v/>
      </c>
      <c r="AH134" s="66"/>
      <c r="BS134" s="64"/>
      <c r="BT134" s="42"/>
    </row>
    <row r="135" spans="1:72" x14ac:dyDescent="0.25">
      <c r="A135" s="46" t="s">
        <v>64</v>
      </c>
      <c r="B135" s="49"/>
      <c r="C135" s="49"/>
      <c r="D135" s="49"/>
      <c r="E135" s="49"/>
      <c r="F135" s="49"/>
      <c r="G135" s="49"/>
      <c r="H135" s="49"/>
      <c r="I135" s="49"/>
      <c r="J135" s="49"/>
      <c r="K135" s="49"/>
      <c r="L135" s="49"/>
      <c r="M135" s="49"/>
      <c r="N135" s="49"/>
      <c r="O135" s="49"/>
      <c r="P135" s="49"/>
      <c r="Q135" s="49"/>
      <c r="R135" s="49"/>
      <c r="S135" s="49"/>
      <c r="T135" s="49"/>
      <c r="U135" s="49"/>
      <c r="V135" s="49"/>
      <c r="W135" s="49"/>
      <c r="X135" s="49"/>
      <c r="Y135" s="49"/>
      <c r="Z135" s="49"/>
      <c r="AA135" s="49"/>
      <c r="AB135" s="49"/>
      <c r="AC135" s="49"/>
      <c r="AD135" s="49"/>
      <c r="AE135" s="49"/>
      <c r="AF135" s="49"/>
      <c r="AG135" s="48" t="str">
        <f t="shared" si="16"/>
        <v/>
      </c>
      <c r="AH135" s="66"/>
      <c r="BS135" s="64"/>
      <c r="BT135" s="42"/>
    </row>
    <row r="136" spans="1:72" x14ac:dyDescent="0.25">
      <c r="A136" s="46" t="s">
        <v>11</v>
      </c>
      <c r="B136" s="50"/>
      <c r="C136" s="50"/>
      <c r="D136" s="50"/>
      <c r="E136" s="50"/>
      <c r="F136" s="50"/>
      <c r="G136" s="50"/>
      <c r="H136" s="50"/>
      <c r="I136" s="50"/>
      <c r="J136" s="50"/>
      <c r="K136" s="50"/>
      <c r="L136" s="50"/>
      <c r="M136" s="50"/>
      <c r="N136" s="50"/>
      <c r="O136" s="50"/>
      <c r="P136" s="50"/>
      <c r="Q136" s="50"/>
      <c r="R136" s="50"/>
      <c r="S136" s="50"/>
      <c r="T136" s="50"/>
      <c r="U136" s="51"/>
      <c r="V136" s="50"/>
      <c r="W136" s="50"/>
      <c r="X136" s="50"/>
      <c r="Y136" s="50"/>
      <c r="Z136" s="50"/>
      <c r="AA136" s="50"/>
      <c r="AB136" s="50"/>
      <c r="AC136" s="50"/>
      <c r="AD136" s="50"/>
      <c r="AE136" s="50"/>
      <c r="AF136" s="50"/>
      <c r="AG136" s="48" t="str">
        <f t="shared" si="16"/>
        <v/>
      </c>
      <c r="AH136" s="94" t="str">
        <f>IF(AND(AG136&lt;&gt;"",AG137&lt;&gt;""),AG137-AG136,"")</f>
        <v/>
      </c>
      <c r="BS136" s="64"/>
      <c r="BT136" s="42"/>
    </row>
    <row r="137" spans="1:72" x14ac:dyDescent="0.25">
      <c r="A137" s="46" t="s">
        <v>6</v>
      </c>
      <c r="B137" s="50"/>
      <c r="C137" s="50"/>
      <c r="D137" s="50"/>
      <c r="E137" s="50"/>
      <c r="F137" s="50"/>
      <c r="G137" s="50"/>
      <c r="H137" s="50"/>
      <c r="I137" s="50"/>
      <c r="J137" s="50"/>
      <c r="K137" s="50"/>
      <c r="L137" s="50"/>
      <c r="M137" s="50"/>
      <c r="N137" s="50"/>
      <c r="O137" s="50"/>
      <c r="P137" s="50"/>
      <c r="Q137" s="50"/>
      <c r="R137" s="50"/>
      <c r="S137" s="50"/>
      <c r="T137" s="50"/>
      <c r="U137" s="51"/>
      <c r="V137" s="50"/>
      <c r="W137" s="50"/>
      <c r="X137" s="50"/>
      <c r="Y137" s="50"/>
      <c r="Z137" s="50"/>
      <c r="AA137" s="50"/>
      <c r="AB137" s="50"/>
      <c r="AC137" s="50"/>
      <c r="AD137" s="50"/>
      <c r="AE137" s="50"/>
      <c r="AF137" s="50"/>
      <c r="AG137" s="48" t="str">
        <f t="shared" si="16"/>
        <v/>
      </c>
      <c r="AH137" s="94"/>
      <c r="BS137" s="64"/>
      <c r="BT137" s="42"/>
    </row>
    <row r="138" spans="1:72" x14ac:dyDescent="0.25">
      <c r="A138" s="46" t="s">
        <v>3</v>
      </c>
      <c r="B138" s="50"/>
      <c r="C138" s="50"/>
      <c r="D138" s="50"/>
      <c r="E138" s="50"/>
      <c r="F138" s="50"/>
      <c r="G138" s="50"/>
      <c r="H138" s="50"/>
      <c r="I138" s="50"/>
      <c r="J138" s="50"/>
      <c r="K138" s="50"/>
      <c r="L138" s="50"/>
      <c r="M138" s="50"/>
      <c r="N138" s="50"/>
      <c r="O138" s="50"/>
      <c r="P138" s="50"/>
      <c r="Q138" s="50"/>
      <c r="R138" s="50"/>
      <c r="S138" s="50"/>
      <c r="T138" s="50"/>
      <c r="U138" s="51"/>
      <c r="V138" s="50"/>
      <c r="W138" s="50"/>
      <c r="X138" s="50"/>
      <c r="Y138" s="50"/>
      <c r="Z138" s="50"/>
      <c r="AA138" s="50"/>
      <c r="AB138" s="50"/>
      <c r="AC138" s="50"/>
      <c r="AD138" s="50"/>
      <c r="AE138" s="50"/>
      <c r="AF138" s="50"/>
      <c r="AG138" s="48" t="str">
        <f t="shared" si="16"/>
        <v/>
      </c>
      <c r="AH138" s="94" t="str">
        <f>IF(AND(AG138&lt;&gt;"",AG139&lt;&gt;""),AG139-AG138,"")</f>
        <v/>
      </c>
      <c r="BS138" s="64"/>
      <c r="BT138" s="42"/>
    </row>
    <row r="139" spans="1:72" x14ac:dyDescent="0.25">
      <c r="A139" s="46" t="s">
        <v>26</v>
      </c>
      <c r="B139" s="50"/>
      <c r="C139" s="50"/>
      <c r="D139" s="50"/>
      <c r="E139" s="50"/>
      <c r="F139" s="50"/>
      <c r="G139" s="50"/>
      <c r="H139" s="50"/>
      <c r="I139" s="50"/>
      <c r="J139" s="50"/>
      <c r="K139" s="50"/>
      <c r="L139" s="50"/>
      <c r="M139" s="50"/>
      <c r="N139" s="50"/>
      <c r="O139" s="50"/>
      <c r="P139" s="50"/>
      <c r="Q139" s="50"/>
      <c r="R139" s="50"/>
      <c r="S139" s="50"/>
      <c r="T139" s="50"/>
      <c r="U139" s="51"/>
      <c r="V139" s="50"/>
      <c r="W139" s="50"/>
      <c r="X139" s="50"/>
      <c r="Y139" s="50"/>
      <c r="Z139" s="50"/>
      <c r="AA139" s="50"/>
      <c r="AB139" s="50"/>
      <c r="AC139" s="50"/>
      <c r="AD139" s="50"/>
      <c r="AE139" s="50"/>
      <c r="AF139" s="50"/>
      <c r="AG139" s="48" t="str">
        <f t="shared" si="16"/>
        <v/>
      </c>
      <c r="AH139" s="94"/>
      <c r="BS139" s="64"/>
      <c r="BT139" s="42"/>
    </row>
    <row r="140" spans="1:72" x14ac:dyDescent="0.25">
      <c r="A140" s="55" t="s">
        <v>7</v>
      </c>
      <c r="B140" s="50"/>
      <c r="C140" s="50"/>
      <c r="D140" s="50"/>
      <c r="E140" s="50"/>
      <c r="F140" s="50"/>
      <c r="G140" s="50"/>
      <c r="H140" s="50"/>
      <c r="I140" s="50"/>
      <c r="J140" s="50"/>
      <c r="K140" s="50"/>
      <c r="L140" s="50"/>
      <c r="M140" s="50"/>
      <c r="N140" s="50"/>
      <c r="O140" s="50"/>
      <c r="P140" s="50"/>
      <c r="Q140" s="50"/>
      <c r="R140" s="50"/>
      <c r="S140" s="50"/>
      <c r="T140" s="50"/>
      <c r="U140" s="51"/>
      <c r="V140" s="50"/>
      <c r="W140" s="50"/>
      <c r="X140" s="50"/>
      <c r="Y140" s="50"/>
      <c r="Z140" s="50"/>
      <c r="AA140" s="50"/>
      <c r="AB140" s="50"/>
      <c r="AC140" s="50"/>
      <c r="AD140" s="50"/>
      <c r="AE140" s="50"/>
      <c r="AF140" s="50"/>
      <c r="AG140" s="48" t="str">
        <f t="shared" si="16"/>
        <v/>
      </c>
      <c r="AH140" s="67" t="str">
        <f t="shared" ref="AH140" si="17">IF(C140&lt;&gt;"",AVERAGE(C140:AG140),"")</f>
        <v/>
      </c>
      <c r="BS140" s="64"/>
      <c r="BT140" s="42"/>
    </row>
    <row r="141" spans="1:72" x14ac:dyDescent="0.25">
      <c r="A141" s="55" t="s">
        <v>66</v>
      </c>
      <c r="B141" s="50">
        <v>0.5625</v>
      </c>
      <c r="C141" s="50">
        <v>0.5625</v>
      </c>
      <c r="D141" s="50">
        <v>0.5625</v>
      </c>
      <c r="E141" s="50">
        <v>0.5625</v>
      </c>
      <c r="F141" s="50">
        <v>0.5625</v>
      </c>
      <c r="G141" s="50">
        <v>0.5625</v>
      </c>
      <c r="H141" s="50">
        <v>0.5625</v>
      </c>
      <c r="I141" s="50">
        <v>0.5625</v>
      </c>
      <c r="J141" s="50">
        <v>0.5625</v>
      </c>
      <c r="K141" s="50">
        <v>0.5625</v>
      </c>
      <c r="L141" s="50">
        <v>0.5625</v>
      </c>
      <c r="M141" s="50">
        <v>0.5625</v>
      </c>
      <c r="N141" s="50">
        <v>0.5625</v>
      </c>
      <c r="O141" s="50">
        <v>0.5625</v>
      </c>
      <c r="P141" s="50">
        <v>0.5625</v>
      </c>
      <c r="Q141" s="50">
        <v>0.5625</v>
      </c>
      <c r="R141" s="50">
        <v>0.5625</v>
      </c>
      <c r="S141" s="50">
        <v>0.5625</v>
      </c>
      <c r="T141" s="50">
        <v>0.5625</v>
      </c>
      <c r="U141" s="50">
        <v>0.5625</v>
      </c>
      <c r="V141" s="50">
        <v>0.5625</v>
      </c>
      <c r="W141" s="50">
        <v>0.5625</v>
      </c>
      <c r="X141" s="50">
        <v>0.5625</v>
      </c>
      <c r="Y141" s="50">
        <v>0.5625</v>
      </c>
      <c r="Z141" s="50">
        <v>0.5625</v>
      </c>
      <c r="AA141" s="50">
        <v>0.5625</v>
      </c>
      <c r="AB141" s="50">
        <v>0.5625</v>
      </c>
      <c r="AC141" s="50">
        <v>0.5625</v>
      </c>
      <c r="AD141" s="50">
        <v>0.5625</v>
      </c>
      <c r="AE141" s="50">
        <v>0.5625</v>
      </c>
      <c r="AF141" s="50">
        <v>0.5625</v>
      </c>
      <c r="AG141" s="56"/>
      <c r="AH141" s="57"/>
    </row>
    <row r="142" spans="1:72" ht="15.75" thickBot="1" x14ac:dyDescent="0.3">
      <c r="A142" s="58" t="s">
        <v>67</v>
      </c>
      <c r="B142" s="59">
        <v>0.64583333333333326</v>
      </c>
      <c r="C142" s="59">
        <v>0.64583333333333326</v>
      </c>
      <c r="D142" s="59">
        <v>0.64583333333333326</v>
      </c>
      <c r="E142" s="59">
        <v>0.64583333333333326</v>
      </c>
      <c r="F142" s="59">
        <v>0.64583333333333326</v>
      </c>
      <c r="G142" s="59">
        <v>0.64583333333333326</v>
      </c>
      <c r="H142" s="59">
        <v>0.64583333333333326</v>
      </c>
      <c r="I142" s="59">
        <v>0.64583333333333326</v>
      </c>
      <c r="J142" s="59">
        <v>0.64583333333333326</v>
      </c>
      <c r="K142" s="59">
        <v>0.64583333333333326</v>
      </c>
      <c r="L142" s="59">
        <v>0.64583333333333326</v>
      </c>
      <c r="M142" s="59">
        <v>0.64583333333333326</v>
      </c>
      <c r="N142" s="59">
        <v>0.64583333333333326</v>
      </c>
      <c r="O142" s="59">
        <v>0.64583333333333326</v>
      </c>
      <c r="P142" s="59">
        <v>0.64583333333333326</v>
      </c>
      <c r="Q142" s="59">
        <v>0.64583333333333326</v>
      </c>
      <c r="R142" s="59">
        <v>0.64583333333333326</v>
      </c>
      <c r="S142" s="59">
        <v>0.64583333333333326</v>
      </c>
      <c r="T142" s="59">
        <v>0.64583333333333326</v>
      </c>
      <c r="U142" s="59">
        <v>0.64583333333333326</v>
      </c>
      <c r="V142" s="59">
        <v>0.64583333333333326</v>
      </c>
      <c r="W142" s="59">
        <v>0.64583333333333326</v>
      </c>
      <c r="X142" s="59">
        <v>0.64583333333333326</v>
      </c>
      <c r="Y142" s="59">
        <v>0.64583333333333326</v>
      </c>
      <c r="Z142" s="59">
        <v>0.64583333333333326</v>
      </c>
      <c r="AA142" s="59">
        <v>0.64583333333333326</v>
      </c>
      <c r="AB142" s="59">
        <v>0.64583333333333326</v>
      </c>
      <c r="AC142" s="59">
        <v>0.64583333333333326</v>
      </c>
      <c r="AD142" s="59">
        <v>0.64583333333333326</v>
      </c>
      <c r="AE142" s="59">
        <v>0.64583333333333326</v>
      </c>
      <c r="AF142" s="59">
        <v>0.64583333333333326</v>
      </c>
      <c r="AG142" s="60"/>
      <c r="AH142" s="61"/>
    </row>
    <row r="143" spans="1:72" ht="5.0999999999999996" customHeight="1" thickBot="1" x14ac:dyDescent="0.3">
      <c r="BS143" s="64"/>
      <c r="BT143" s="42"/>
    </row>
    <row r="144" spans="1:72" ht="15.75" customHeight="1" thickBot="1" x14ac:dyDescent="0.3">
      <c r="A144" s="95" t="str">
        <f>Informations!C14</f>
        <v>Chronoroute 10H0</v>
      </c>
      <c r="B144" s="96"/>
      <c r="C144" s="96"/>
      <c r="D144" s="96"/>
      <c r="E144" s="96"/>
      <c r="F144" s="96"/>
      <c r="G144" s="96"/>
      <c r="H144" s="96"/>
      <c r="I144" s="96"/>
      <c r="J144" s="96"/>
      <c r="K144" s="96"/>
      <c r="L144" s="96"/>
      <c r="M144" s="96"/>
      <c r="N144" s="96"/>
      <c r="O144" s="96"/>
      <c r="P144" s="96"/>
      <c r="Q144" s="96"/>
      <c r="R144" s="96"/>
      <c r="S144" s="96"/>
      <c r="T144" s="96"/>
      <c r="U144" s="96"/>
      <c r="V144" s="96"/>
      <c r="W144" s="96"/>
      <c r="X144" s="96"/>
      <c r="Y144" s="96"/>
      <c r="Z144" s="96"/>
      <c r="AA144" s="96"/>
      <c r="AB144" s="96"/>
      <c r="AC144" s="96"/>
      <c r="AD144" s="96"/>
      <c r="AE144" s="96"/>
      <c r="AF144" s="96"/>
      <c r="AG144" s="96"/>
      <c r="AH144" s="97"/>
      <c r="BS144" s="64"/>
      <c r="BT144" s="42"/>
    </row>
    <row r="145" spans="1:72" ht="15.75" thickBot="1" x14ac:dyDescent="0.3">
      <c r="A145" s="62" t="s">
        <v>61</v>
      </c>
      <c r="B145" s="63">
        <v>1</v>
      </c>
      <c r="C145" s="63">
        <v>2</v>
      </c>
      <c r="D145" s="63">
        <v>3</v>
      </c>
      <c r="E145" s="63">
        <v>4</v>
      </c>
      <c r="F145" s="63">
        <v>5</v>
      </c>
      <c r="G145" s="63">
        <v>6</v>
      </c>
      <c r="H145" s="63">
        <v>7</v>
      </c>
      <c r="I145" s="63">
        <v>8</v>
      </c>
      <c r="J145" s="63">
        <v>9</v>
      </c>
      <c r="K145" s="63">
        <v>10</v>
      </c>
      <c r="L145" s="63">
        <v>11</v>
      </c>
      <c r="M145" s="63">
        <v>12</v>
      </c>
      <c r="N145" s="63">
        <v>13</v>
      </c>
      <c r="O145" s="63">
        <v>14</v>
      </c>
      <c r="P145" s="63">
        <v>15</v>
      </c>
      <c r="Q145" s="63">
        <v>16</v>
      </c>
      <c r="R145" s="63">
        <v>17</v>
      </c>
      <c r="S145" s="63">
        <v>18</v>
      </c>
      <c r="T145" s="63">
        <v>19</v>
      </c>
      <c r="U145" s="63">
        <v>20</v>
      </c>
      <c r="V145" s="63">
        <v>21</v>
      </c>
      <c r="W145" s="63">
        <v>22</v>
      </c>
      <c r="X145" s="63">
        <v>23</v>
      </c>
      <c r="Y145" s="63">
        <v>24</v>
      </c>
      <c r="Z145" s="63">
        <v>25</v>
      </c>
      <c r="AA145" s="63">
        <v>26</v>
      </c>
      <c r="AB145" s="63">
        <v>27</v>
      </c>
      <c r="AC145" s="63">
        <v>28</v>
      </c>
      <c r="AD145" s="63">
        <v>29</v>
      </c>
      <c r="AE145" s="63">
        <v>30</v>
      </c>
      <c r="AF145" s="63">
        <v>31</v>
      </c>
      <c r="AG145" s="41" t="s">
        <v>62</v>
      </c>
      <c r="AH145" s="41" t="s">
        <v>63</v>
      </c>
      <c r="BS145" s="64"/>
      <c r="BT145" s="42"/>
    </row>
    <row r="146" spans="1:72" x14ac:dyDescent="0.25">
      <c r="A146" s="43" t="s">
        <v>35</v>
      </c>
      <c r="B146" s="44"/>
      <c r="C146" s="44"/>
      <c r="D146" s="44"/>
      <c r="E146" s="44"/>
      <c r="F146" s="44"/>
      <c r="G146" s="44"/>
      <c r="H146" s="44"/>
      <c r="I146" s="44"/>
      <c r="J146" s="44"/>
      <c r="K146" s="44"/>
      <c r="L146" s="44"/>
      <c r="M146" s="44"/>
      <c r="N146" s="44"/>
      <c r="O146" s="44"/>
      <c r="P146" s="44"/>
      <c r="Q146" s="44"/>
      <c r="R146" s="44"/>
      <c r="S146" s="44"/>
      <c r="T146" s="44"/>
      <c r="U146" s="44"/>
      <c r="V146" s="44"/>
      <c r="W146" s="44"/>
      <c r="X146" s="44"/>
      <c r="Y146" s="44"/>
      <c r="Z146" s="44"/>
      <c r="AA146" s="44"/>
      <c r="AB146" s="44"/>
      <c r="AC146" s="44"/>
      <c r="AD146" s="44"/>
      <c r="AE146" s="44"/>
      <c r="AF146" s="44"/>
      <c r="AG146" s="45" t="str">
        <f>IF(OR(B146&lt;&gt;"",C146&lt;&gt;"",D146&lt;&gt;"",E146&lt;&gt;"",F146&lt;&gt;"",G146&lt;&gt;"",H146&lt;&gt;"",I146&lt;&gt;"",J146&lt;&gt;"",K146&lt;&gt;"",L146&lt;&gt;"",M146&lt;&gt;"",N146&lt;&gt;"",O146&lt;&gt;"",P146&lt;&gt;"",Q146&lt;&gt;"",R146&lt;&gt;"",S146&lt;&gt;"",T146&lt;&gt;"",U146&lt;&gt;"",V146&lt;&gt;"",W146&lt;&gt;"",X146&lt;&gt;"",Y146&lt;&gt;"",Z146&lt;&gt;"",AA146&lt;&gt;"",AB146&lt;&gt;"",AC146&lt;&gt;"",AD146&lt;&gt;"",AE146&lt;&gt;"",AF146&lt;&gt;""),AVERAGE(B146:AF146),"")</f>
        <v/>
      </c>
      <c r="AH146" s="65"/>
      <c r="BS146" s="64"/>
      <c r="BT146" s="42"/>
    </row>
    <row r="147" spans="1:72" x14ac:dyDescent="0.25">
      <c r="A147" s="46" t="s">
        <v>36</v>
      </c>
      <c r="B147" s="47"/>
      <c r="C147" s="47"/>
      <c r="D147" s="47"/>
      <c r="E147" s="47"/>
      <c r="F147" s="47"/>
      <c r="G147" s="47"/>
      <c r="H147" s="47"/>
      <c r="I147" s="47"/>
      <c r="J147" s="47"/>
      <c r="K147" s="47"/>
      <c r="L147" s="47"/>
      <c r="M147" s="47"/>
      <c r="N147" s="47"/>
      <c r="O147" s="47"/>
      <c r="P147" s="47"/>
      <c r="Q147" s="47"/>
      <c r="R147" s="4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  <c r="AF147" s="47"/>
      <c r="AG147" s="48" t="str">
        <f t="shared" ref="AG147:AG153" si="18">IF(OR(B147&lt;&gt;"",C147&lt;&gt;"",D147&lt;&gt;"",E147&lt;&gt;"",F147&lt;&gt;"",G147&lt;&gt;"",H147&lt;&gt;"",I147&lt;&gt;"",J147&lt;&gt;"",K147&lt;&gt;"",L147&lt;&gt;"",M147&lt;&gt;"",N147&lt;&gt;"",O147&lt;&gt;"",P147&lt;&gt;"",Q147&lt;&gt;"",R147&lt;&gt;"",S147&lt;&gt;"",T147&lt;&gt;"",U147&lt;&gt;"",V147&lt;&gt;"",W147&lt;&gt;"",X147&lt;&gt;"",Y147&lt;&gt;"",Z147&lt;&gt;"",AA147&lt;&gt;"",AB147&lt;&gt;"",AC147&lt;&gt;"",AD147&lt;&gt;"",AE147&lt;&gt;"",AF147&lt;&gt;""),AVERAGE(B147:AF147),"")</f>
        <v/>
      </c>
      <c r="AH147" s="66"/>
      <c r="BS147" s="64"/>
      <c r="BT147" s="42"/>
    </row>
    <row r="148" spans="1:72" x14ac:dyDescent="0.25">
      <c r="A148" s="46" t="s">
        <v>64</v>
      </c>
      <c r="B148" s="49"/>
      <c r="C148" s="49"/>
      <c r="D148" s="49"/>
      <c r="E148" s="49"/>
      <c r="F148" s="49"/>
      <c r="G148" s="49"/>
      <c r="H148" s="49"/>
      <c r="I148" s="49"/>
      <c r="J148" s="49"/>
      <c r="K148" s="49"/>
      <c r="L148" s="49"/>
      <c r="M148" s="49"/>
      <c r="N148" s="49"/>
      <c r="O148" s="49"/>
      <c r="P148" s="49"/>
      <c r="Q148" s="49"/>
      <c r="R148" s="49"/>
      <c r="S148" s="49"/>
      <c r="T148" s="49"/>
      <c r="U148" s="49"/>
      <c r="V148" s="49"/>
      <c r="W148" s="49"/>
      <c r="X148" s="49"/>
      <c r="Y148" s="49"/>
      <c r="Z148" s="49"/>
      <c r="AA148" s="49"/>
      <c r="AB148" s="49"/>
      <c r="AC148" s="49"/>
      <c r="AD148" s="49"/>
      <c r="AE148" s="49"/>
      <c r="AF148" s="49"/>
      <c r="AG148" s="48" t="str">
        <f t="shared" si="18"/>
        <v/>
      </c>
      <c r="AH148" s="66"/>
      <c r="BS148" s="64"/>
      <c r="BT148" s="42"/>
    </row>
    <row r="149" spans="1:72" x14ac:dyDescent="0.25">
      <c r="A149" s="46" t="s">
        <v>11</v>
      </c>
      <c r="B149" s="50"/>
      <c r="C149" s="50"/>
      <c r="D149" s="50"/>
      <c r="E149" s="50"/>
      <c r="F149" s="50"/>
      <c r="G149" s="50"/>
      <c r="H149" s="50"/>
      <c r="I149" s="50"/>
      <c r="J149" s="50"/>
      <c r="K149" s="50"/>
      <c r="L149" s="50"/>
      <c r="M149" s="50"/>
      <c r="N149" s="50"/>
      <c r="O149" s="50"/>
      <c r="P149" s="50"/>
      <c r="Q149" s="50"/>
      <c r="R149" s="50"/>
      <c r="S149" s="50"/>
      <c r="T149" s="50"/>
      <c r="U149" s="51"/>
      <c r="V149" s="50"/>
      <c r="W149" s="50"/>
      <c r="X149" s="50"/>
      <c r="Y149" s="50"/>
      <c r="Z149" s="50"/>
      <c r="AA149" s="50"/>
      <c r="AB149" s="50"/>
      <c r="AC149" s="50"/>
      <c r="AD149" s="50"/>
      <c r="AE149" s="50"/>
      <c r="AF149" s="50"/>
      <c r="AG149" s="48" t="str">
        <f t="shared" si="18"/>
        <v/>
      </c>
      <c r="AH149" s="94" t="str">
        <f>IF(AND(AG149&lt;&gt;"",AG150&lt;&gt;""),AG150-AG149,"")</f>
        <v/>
      </c>
      <c r="BS149" s="64"/>
      <c r="BT149" s="42"/>
    </row>
    <row r="150" spans="1:72" x14ac:dyDescent="0.25">
      <c r="A150" s="46" t="s">
        <v>6</v>
      </c>
      <c r="B150" s="50"/>
      <c r="C150" s="50"/>
      <c r="D150" s="50"/>
      <c r="E150" s="50"/>
      <c r="F150" s="50"/>
      <c r="G150" s="50"/>
      <c r="H150" s="50"/>
      <c r="I150" s="50"/>
      <c r="J150" s="50"/>
      <c r="K150" s="50"/>
      <c r="L150" s="50"/>
      <c r="M150" s="50"/>
      <c r="N150" s="50"/>
      <c r="O150" s="50"/>
      <c r="P150" s="50"/>
      <c r="Q150" s="50"/>
      <c r="R150" s="50"/>
      <c r="S150" s="50"/>
      <c r="T150" s="50"/>
      <c r="U150" s="51"/>
      <c r="V150" s="50"/>
      <c r="W150" s="50"/>
      <c r="X150" s="50"/>
      <c r="Y150" s="50"/>
      <c r="Z150" s="50"/>
      <c r="AA150" s="50"/>
      <c r="AB150" s="50"/>
      <c r="AC150" s="50"/>
      <c r="AD150" s="50"/>
      <c r="AE150" s="50"/>
      <c r="AF150" s="50"/>
      <c r="AG150" s="48" t="str">
        <f t="shared" si="18"/>
        <v/>
      </c>
      <c r="AH150" s="94"/>
      <c r="BS150" s="64"/>
      <c r="BT150" s="42"/>
    </row>
    <row r="151" spans="1:72" x14ac:dyDescent="0.25">
      <c r="A151" s="46" t="s">
        <v>3</v>
      </c>
      <c r="B151" s="50"/>
      <c r="C151" s="50"/>
      <c r="D151" s="50"/>
      <c r="E151" s="50"/>
      <c r="F151" s="50"/>
      <c r="G151" s="50"/>
      <c r="H151" s="50"/>
      <c r="I151" s="50"/>
      <c r="J151" s="50"/>
      <c r="K151" s="50"/>
      <c r="L151" s="50"/>
      <c r="M151" s="50"/>
      <c r="N151" s="50"/>
      <c r="O151" s="50"/>
      <c r="P151" s="50"/>
      <c r="Q151" s="50"/>
      <c r="R151" s="50"/>
      <c r="S151" s="50"/>
      <c r="T151" s="50"/>
      <c r="U151" s="51"/>
      <c r="V151" s="50"/>
      <c r="W151" s="50"/>
      <c r="X151" s="50"/>
      <c r="Y151" s="50"/>
      <c r="Z151" s="50"/>
      <c r="AA151" s="50"/>
      <c r="AB151" s="50"/>
      <c r="AC151" s="50"/>
      <c r="AD151" s="50"/>
      <c r="AE151" s="50"/>
      <c r="AF151" s="50"/>
      <c r="AG151" s="48" t="str">
        <f t="shared" si="18"/>
        <v/>
      </c>
      <c r="AH151" s="94" t="str">
        <f>IF(AND(AG151&lt;&gt;"",AG152&lt;&gt;""),AG152-AG151,"")</f>
        <v/>
      </c>
      <c r="BS151" s="64"/>
      <c r="BT151" s="42"/>
    </row>
    <row r="152" spans="1:72" x14ac:dyDescent="0.25">
      <c r="A152" s="46" t="s">
        <v>26</v>
      </c>
      <c r="B152" s="50"/>
      <c r="C152" s="50"/>
      <c r="D152" s="50"/>
      <c r="E152" s="50"/>
      <c r="F152" s="50"/>
      <c r="G152" s="50"/>
      <c r="H152" s="50"/>
      <c r="I152" s="50"/>
      <c r="J152" s="50"/>
      <c r="K152" s="50"/>
      <c r="L152" s="50"/>
      <c r="M152" s="50"/>
      <c r="N152" s="50"/>
      <c r="O152" s="50"/>
      <c r="P152" s="50"/>
      <c r="Q152" s="50"/>
      <c r="R152" s="50"/>
      <c r="S152" s="50"/>
      <c r="T152" s="50"/>
      <c r="U152" s="51"/>
      <c r="V152" s="50"/>
      <c r="W152" s="50"/>
      <c r="X152" s="50"/>
      <c r="Y152" s="50"/>
      <c r="Z152" s="50"/>
      <c r="AA152" s="50"/>
      <c r="AB152" s="50"/>
      <c r="AC152" s="50"/>
      <c r="AD152" s="50"/>
      <c r="AE152" s="50"/>
      <c r="AF152" s="50"/>
      <c r="AG152" s="48" t="str">
        <f t="shared" si="18"/>
        <v/>
      </c>
      <c r="AH152" s="94"/>
      <c r="BS152" s="64"/>
      <c r="BT152" s="42"/>
    </row>
    <row r="153" spans="1:72" x14ac:dyDescent="0.25">
      <c r="A153" s="55" t="s">
        <v>7</v>
      </c>
      <c r="B153" s="50"/>
      <c r="C153" s="50"/>
      <c r="D153" s="50"/>
      <c r="E153" s="50"/>
      <c r="F153" s="50"/>
      <c r="G153" s="50"/>
      <c r="H153" s="50"/>
      <c r="I153" s="50"/>
      <c r="J153" s="50"/>
      <c r="K153" s="50"/>
      <c r="L153" s="50"/>
      <c r="M153" s="50"/>
      <c r="N153" s="50"/>
      <c r="O153" s="50"/>
      <c r="P153" s="50"/>
      <c r="Q153" s="50"/>
      <c r="R153" s="50"/>
      <c r="S153" s="50"/>
      <c r="T153" s="50"/>
      <c r="U153" s="51"/>
      <c r="V153" s="50"/>
      <c r="W153" s="50"/>
      <c r="X153" s="50"/>
      <c r="Y153" s="50"/>
      <c r="Z153" s="50"/>
      <c r="AA153" s="50"/>
      <c r="AB153" s="50"/>
      <c r="AC153" s="50"/>
      <c r="AD153" s="50"/>
      <c r="AE153" s="50"/>
      <c r="AF153" s="50"/>
      <c r="AG153" s="48" t="str">
        <f t="shared" si="18"/>
        <v/>
      </c>
      <c r="AH153" s="67" t="str">
        <f t="shared" ref="AH153" si="19">IF(C153&lt;&gt;"",AVERAGE(C153:AG153),"")</f>
        <v/>
      </c>
      <c r="BS153" s="64"/>
      <c r="BT153" s="42"/>
    </row>
    <row r="154" spans="1:72" x14ac:dyDescent="0.25">
      <c r="A154" s="55" t="s">
        <v>66</v>
      </c>
      <c r="B154" s="50">
        <v>0.72916666666666663</v>
      </c>
      <c r="C154" s="50">
        <v>0.72916666666666663</v>
      </c>
      <c r="D154" s="50">
        <v>0.72916666666666663</v>
      </c>
      <c r="E154" s="50">
        <v>0.72916666666666663</v>
      </c>
      <c r="F154" s="50">
        <v>0.72916666666666663</v>
      </c>
      <c r="G154" s="50">
        <v>0.72916666666666663</v>
      </c>
      <c r="H154" s="50">
        <v>0.72916666666666663</v>
      </c>
      <c r="I154" s="50">
        <v>0.72916666666666663</v>
      </c>
      <c r="J154" s="50">
        <v>0.72916666666666663</v>
      </c>
      <c r="K154" s="50">
        <v>0.72916666666666663</v>
      </c>
      <c r="L154" s="50">
        <v>0.72916666666666663</v>
      </c>
      <c r="M154" s="50">
        <v>0.72916666666666663</v>
      </c>
      <c r="N154" s="50">
        <v>0.72916666666666663</v>
      </c>
      <c r="O154" s="50">
        <v>0.72916666666666663</v>
      </c>
      <c r="P154" s="50">
        <v>0.72916666666666663</v>
      </c>
      <c r="Q154" s="50">
        <v>0.72916666666666663</v>
      </c>
      <c r="R154" s="50">
        <v>0.72916666666666663</v>
      </c>
      <c r="S154" s="50">
        <v>0.72916666666666663</v>
      </c>
      <c r="T154" s="50">
        <v>0.72916666666666663</v>
      </c>
      <c r="U154" s="50">
        <v>0.72916666666666663</v>
      </c>
      <c r="V154" s="50">
        <v>0.72916666666666663</v>
      </c>
      <c r="W154" s="50">
        <v>0.72916666666666663</v>
      </c>
      <c r="X154" s="50">
        <v>0.72916666666666663</v>
      </c>
      <c r="Y154" s="50">
        <v>0.72916666666666663</v>
      </c>
      <c r="Z154" s="50">
        <v>0.72916666666666663</v>
      </c>
      <c r="AA154" s="50">
        <v>0.72916666666666663</v>
      </c>
      <c r="AB154" s="50">
        <v>0.72916666666666663</v>
      </c>
      <c r="AC154" s="50">
        <v>0.72916666666666663</v>
      </c>
      <c r="AD154" s="50">
        <v>0.72916666666666663</v>
      </c>
      <c r="AE154" s="50">
        <v>0.72916666666666663</v>
      </c>
      <c r="AF154" s="50">
        <v>0.72916666666666663</v>
      </c>
      <c r="AG154" s="56"/>
      <c r="AH154" s="57"/>
    </row>
    <row r="155" spans="1:72" ht="15.75" thickBot="1" x14ac:dyDescent="0.3">
      <c r="A155" s="58" t="s">
        <v>67</v>
      </c>
      <c r="B155" s="59">
        <v>0.8125</v>
      </c>
      <c r="C155" s="59">
        <v>0.8125</v>
      </c>
      <c r="D155" s="59">
        <v>0.8125</v>
      </c>
      <c r="E155" s="59">
        <v>0.8125</v>
      </c>
      <c r="F155" s="59">
        <v>0.8125</v>
      </c>
      <c r="G155" s="59">
        <v>0.8125</v>
      </c>
      <c r="H155" s="59">
        <v>0.8125</v>
      </c>
      <c r="I155" s="59">
        <v>0.8125</v>
      </c>
      <c r="J155" s="59">
        <v>0.8125</v>
      </c>
      <c r="K155" s="59">
        <v>0.8125</v>
      </c>
      <c r="L155" s="59">
        <v>0.8125</v>
      </c>
      <c r="M155" s="59">
        <v>0.8125</v>
      </c>
      <c r="N155" s="59">
        <v>0.8125</v>
      </c>
      <c r="O155" s="59">
        <v>0.8125</v>
      </c>
      <c r="P155" s="59">
        <v>0.8125</v>
      </c>
      <c r="Q155" s="59">
        <v>0.8125</v>
      </c>
      <c r="R155" s="59">
        <v>0.8125</v>
      </c>
      <c r="S155" s="59">
        <v>0.8125</v>
      </c>
      <c r="T155" s="59">
        <v>0.8125</v>
      </c>
      <c r="U155" s="59">
        <v>0.8125</v>
      </c>
      <c r="V155" s="59">
        <v>0.8125</v>
      </c>
      <c r="W155" s="59">
        <v>0.8125</v>
      </c>
      <c r="X155" s="59">
        <v>0.8125</v>
      </c>
      <c r="Y155" s="59">
        <v>0.8125</v>
      </c>
      <c r="Z155" s="59">
        <v>0.8125</v>
      </c>
      <c r="AA155" s="59">
        <v>0.8125</v>
      </c>
      <c r="AB155" s="59">
        <v>0.8125</v>
      </c>
      <c r="AC155" s="59">
        <v>0.8125</v>
      </c>
      <c r="AD155" s="59">
        <v>0.8125</v>
      </c>
      <c r="AE155" s="59">
        <v>0.8125</v>
      </c>
      <c r="AF155" s="59">
        <v>0.8125</v>
      </c>
      <c r="AG155" s="60"/>
      <c r="AH155" s="61"/>
    </row>
    <row r="156" spans="1:72" ht="5.0999999999999996" customHeight="1" thickBot="1" x14ac:dyDescent="0.3">
      <c r="BS156" s="64"/>
      <c r="BT156" s="42"/>
    </row>
    <row r="157" spans="1:72" ht="15.75" customHeight="1" thickBot="1" x14ac:dyDescent="0.3">
      <c r="A157" s="95" t="str">
        <f>Informations!C15</f>
        <v>Chronoroute 10H30</v>
      </c>
      <c r="B157" s="96"/>
      <c r="C157" s="96"/>
      <c r="D157" s="96"/>
      <c r="E157" s="96"/>
      <c r="F157" s="96"/>
      <c r="G157" s="96"/>
      <c r="H157" s="96"/>
      <c r="I157" s="96"/>
      <c r="J157" s="96"/>
      <c r="K157" s="96"/>
      <c r="L157" s="96"/>
      <c r="M157" s="96"/>
      <c r="N157" s="96"/>
      <c r="O157" s="96"/>
      <c r="P157" s="96"/>
      <c r="Q157" s="96"/>
      <c r="R157" s="96"/>
      <c r="S157" s="96"/>
      <c r="T157" s="96"/>
      <c r="U157" s="96"/>
      <c r="V157" s="96"/>
      <c r="W157" s="96"/>
      <c r="X157" s="96"/>
      <c r="Y157" s="96"/>
      <c r="Z157" s="96"/>
      <c r="AA157" s="96"/>
      <c r="AB157" s="96"/>
      <c r="AC157" s="96"/>
      <c r="AD157" s="96"/>
      <c r="AE157" s="96"/>
      <c r="AF157" s="96"/>
      <c r="AG157" s="96"/>
      <c r="AH157" s="97"/>
      <c r="BS157" s="64"/>
      <c r="BT157" s="42"/>
    </row>
    <row r="158" spans="1:72" ht="15.75" thickBot="1" x14ac:dyDescent="0.3">
      <c r="A158" s="62" t="s">
        <v>61</v>
      </c>
      <c r="B158" s="63">
        <v>1</v>
      </c>
      <c r="C158" s="63">
        <v>2</v>
      </c>
      <c r="D158" s="63">
        <v>3</v>
      </c>
      <c r="E158" s="63">
        <v>4</v>
      </c>
      <c r="F158" s="63">
        <v>5</v>
      </c>
      <c r="G158" s="63">
        <v>6</v>
      </c>
      <c r="H158" s="63">
        <v>7</v>
      </c>
      <c r="I158" s="63">
        <v>8</v>
      </c>
      <c r="J158" s="63">
        <v>9</v>
      </c>
      <c r="K158" s="63">
        <v>10</v>
      </c>
      <c r="L158" s="63">
        <v>11</v>
      </c>
      <c r="M158" s="63">
        <v>12</v>
      </c>
      <c r="N158" s="63">
        <v>13</v>
      </c>
      <c r="O158" s="63">
        <v>14</v>
      </c>
      <c r="P158" s="63">
        <v>15</v>
      </c>
      <c r="Q158" s="63">
        <v>16</v>
      </c>
      <c r="R158" s="63">
        <v>17</v>
      </c>
      <c r="S158" s="63">
        <v>18</v>
      </c>
      <c r="T158" s="63">
        <v>19</v>
      </c>
      <c r="U158" s="63">
        <v>20</v>
      </c>
      <c r="V158" s="63">
        <v>21</v>
      </c>
      <c r="W158" s="63">
        <v>22</v>
      </c>
      <c r="X158" s="63">
        <v>23</v>
      </c>
      <c r="Y158" s="63">
        <v>24</v>
      </c>
      <c r="Z158" s="63">
        <v>25</v>
      </c>
      <c r="AA158" s="63">
        <v>26</v>
      </c>
      <c r="AB158" s="63">
        <v>27</v>
      </c>
      <c r="AC158" s="63">
        <v>28</v>
      </c>
      <c r="AD158" s="63">
        <v>29</v>
      </c>
      <c r="AE158" s="63">
        <v>30</v>
      </c>
      <c r="AF158" s="63">
        <v>31</v>
      </c>
      <c r="AG158" s="41" t="s">
        <v>62</v>
      </c>
      <c r="AH158" s="41" t="s">
        <v>63</v>
      </c>
      <c r="BS158" s="64"/>
      <c r="BT158" s="42"/>
    </row>
    <row r="159" spans="1:72" x14ac:dyDescent="0.25">
      <c r="A159" s="43" t="s">
        <v>35</v>
      </c>
      <c r="B159" s="44"/>
      <c r="C159" s="44"/>
      <c r="D159" s="44"/>
      <c r="E159" s="44"/>
      <c r="F159" s="44"/>
      <c r="G159" s="44"/>
      <c r="H159" s="44"/>
      <c r="I159" s="44"/>
      <c r="J159" s="44"/>
      <c r="K159" s="44"/>
      <c r="L159" s="44"/>
      <c r="M159" s="44"/>
      <c r="N159" s="44"/>
      <c r="O159" s="44"/>
      <c r="P159" s="44"/>
      <c r="Q159" s="44"/>
      <c r="R159" s="44"/>
      <c r="S159" s="44"/>
      <c r="T159" s="44"/>
      <c r="U159" s="44"/>
      <c r="V159" s="44"/>
      <c r="W159" s="44"/>
      <c r="X159" s="44"/>
      <c r="Y159" s="44"/>
      <c r="Z159" s="44"/>
      <c r="AA159" s="44"/>
      <c r="AB159" s="44"/>
      <c r="AC159" s="44"/>
      <c r="AD159" s="44"/>
      <c r="AE159" s="44"/>
      <c r="AF159" s="44"/>
      <c r="AG159" s="45" t="str">
        <f>IF(OR(B159&lt;&gt;"",C159&lt;&gt;"",D159&lt;&gt;"",E159&lt;&gt;"",F159&lt;&gt;"",G159&lt;&gt;"",H159&lt;&gt;"",I159&lt;&gt;"",J159&lt;&gt;"",K159&lt;&gt;"",L159&lt;&gt;"",M159&lt;&gt;"",N159&lt;&gt;"",O159&lt;&gt;"",P159&lt;&gt;"",Q159&lt;&gt;"",R159&lt;&gt;"",S159&lt;&gt;"",T159&lt;&gt;"",U159&lt;&gt;"",V159&lt;&gt;"",W159&lt;&gt;"",X159&lt;&gt;"",Y159&lt;&gt;"",Z159&lt;&gt;"",AA159&lt;&gt;"",AB159&lt;&gt;"",AC159&lt;&gt;"",AD159&lt;&gt;"",AE159&lt;&gt;"",AF159&lt;&gt;""),AVERAGE(B159:AF159),"")</f>
        <v/>
      </c>
      <c r="AH159" s="65"/>
      <c r="BS159" s="64"/>
      <c r="BT159" s="42"/>
    </row>
    <row r="160" spans="1:72" x14ac:dyDescent="0.25">
      <c r="A160" s="46" t="s">
        <v>36</v>
      </c>
      <c r="B160" s="47"/>
      <c r="C160" s="47"/>
      <c r="D160" s="47"/>
      <c r="E160" s="47"/>
      <c r="F160" s="47"/>
      <c r="G160" s="47"/>
      <c r="H160" s="47"/>
      <c r="I160" s="47"/>
      <c r="J160" s="47"/>
      <c r="K160" s="47"/>
      <c r="L160" s="47"/>
      <c r="M160" s="47"/>
      <c r="N160" s="47"/>
      <c r="O160" s="47"/>
      <c r="P160" s="47"/>
      <c r="Q160" s="47"/>
      <c r="R160" s="47"/>
      <c r="S160" s="47"/>
      <c r="T160" s="47"/>
      <c r="U160" s="47"/>
      <c r="V160" s="47"/>
      <c r="W160" s="47"/>
      <c r="X160" s="47"/>
      <c r="Y160" s="47"/>
      <c r="Z160" s="47"/>
      <c r="AA160" s="47"/>
      <c r="AB160" s="47"/>
      <c r="AC160" s="47"/>
      <c r="AD160" s="47"/>
      <c r="AE160" s="47"/>
      <c r="AF160" s="47"/>
      <c r="AG160" s="48" t="str">
        <f t="shared" ref="AG160:AG166" si="20">IF(OR(B160&lt;&gt;"",C160&lt;&gt;"",D160&lt;&gt;"",E160&lt;&gt;"",F160&lt;&gt;"",G160&lt;&gt;"",H160&lt;&gt;"",I160&lt;&gt;"",J160&lt;&gt;"",K160&lt;&gt;"",L160&lt;&gt;"",M160&lt;&gt;"",N160&lt;&gt;"",O160&lt;&gt;"",P160&lt;&gt;"",Q160&lt;&gt;"",R160&lt;&gt;"",S160&lt;&gt;"",T160&lt;&gt;"",U160&lt;&gt;"",V160&lt;&gt;"",W160&lt;&gt;"",X160&lt;&gt;"",Y160&lt;&gt;"",Z160&lt;&gt;"",AA160&lt;&gt;"",AB160&lt;&gt;"",AC160&lt;&gt;"",AD160&lt;&gt;"",AE160&lt;&gt;"",AF160&lt;&gt;""),AVERAGE(B160:AF160),"")</f>
        <v/>
      </c>
      <c r="AH160" s="66"/>
      <c r="BS160" s="64"/>
      <c r="BT160" s="42"/>
    </row>
    <row r="161" spans="1:72" x14ac:dyDescent="0.25">
      <c r="A161" s="46" t="s">
        <v>64</v>
      </c>
      <c r="B161" s="49"/>
      <c r="C161" s="49"/>
      <c r="D161" s="49"/>
      <c r="E161" s="49"/>
      <c r="F161" s="49"/>
      <c r="G161" s="49"/>
      <c r="H161" s="49"/>
      <c r="I161" s="49"/>
      <c r="J161" s="49"/>
      <c r="K161" s="49"/>
      <c r="L161" s="49"/>
      <c r="M161" s="49"/>
      <c r="N161" s="49"/>
      <c r="O161" s="49"/>
      <c r="P161" s="49"/>
      <c r="Q161" s="49"/>
      <c r="R161" s="49"/>
      <c r="S161" s="49"/>
      <c r="T161" s="49"/>
      <c r="U161" s="49"/>
      <c r="V161" s="49"/>
      <c r="W161" s="49"/>
      <c r="X161" s="49"/>
      <c r="Y161" s="49"/>
      <c r="Z161" s="49"/>
      <c r="AA161" s="49"/>
      <c r="AB161" s="49"/>
      <c r="AC161" s="49"/>
      <c r="AD161" s="49"/>
      <c r="AE161" s="49"/>
      <c r="AF161" s="49"/>
      <c r="AG161" s="48" t="str">
        <f t="shared" si="20"/>
        <v/>
      </c>
      <c r="AH161" s="66"/>
      <c r="BS161" s="64"/>
      <c r="BT161" s="42"/>
    </row>
    <row r="162" spans="1:72" x14ac:dyDescent="0.25">
      <c r="A162" s="46" t="s">
        <v>11</v>
      </c>
      <c r="B162" s="50"/>
      <c r="C162" s="50"/>
      <c r="D162" s="50"/>
      <c r="E162" s="50"/>
      <c r="F162" s="50"/>
      <c r="G162" s="50"/>
      <c r="H162" s="50"/>
      <c r="I162" s="50"/>
      <c r="J162" s="50"/>
      <c r="K162" s="50"/>
      <c r="L162" s="50"/>
      <c r="M162" s="50"/>
      <c r="N162" s="50"/>
      <c r="O162" s="50"/>
      <c r="P162" s="50"/>
      <c r="Q162" s="50"/>
      <c r="R162" s="50"/>
      <c r="S162" s="50"/>
      <c r="T162" s="50"/>
      <c r="U162" s="51"/>
      <c r="V162" s="50"/>
      <c r="W162" s="50"/>
      <c r="X162" s="50"/>
      <c r="Y162" s="50"/>
      <c r="Z162" s="50"/>
      <c r="AA162" s="50"/>
      <c r="AB162" s="50"/>
      <c r="AC162" s="50"/>
      <c r="AD162" s="50"/>
      <c r="AE162" s="50"/>
      <c r="AF162" s="50"/>
      <c r="AG162" s="48" t="str">
        <f t="shared" si="20"/>
        <v/>
      </c>
      <c r="AH162" s="94" t="str">
        <f>IF(AND(AG162&lt;&gt;"",AG163&lt;&gt;""),AG163-AG162,"")</f>
        <v/>
      </c>
      <c r="BS162" s="64"/>
      <c r="BT162" s="42"/>
    </row>
    <row r="163" spans="1:72" x14ac:dyDescent="0.25">
      <c r="A163" s="46" t="s">
        <v>6</v>
      </c>
      <c r="B163" s="50"/>
      <c r="C163" s="50"/>
      <c r="D163" s="50"/>
      <c r="E163" s="50"/>
      <c r="F163" s="50"/>
      <c r="G163" s="50"/>
      <c r="H163" s="50"/>
      <c r="I163" s="50"/>
      <c r="J163" s="50"/>
      <c r="K163" s="50"/>
      <c r="L163" s="50"/>
      <c r="M163" s="50"/>
      <c r="N163" s="50"/>
      <c r="O163" s="50"/>
      <c r="P163" s="50"/>
      <c r="Q163" s="50"/>
      <c r="R163" s="50"/>
      <c r="S163" s="50"/>
      <c r="T163" s="50"/>
      <c r="U163" s="51"/>
      <c r="V163" s="50"/>
      <c r="W163" s="50"/>
      <c r="X163" s="50"/>
      <c r="Y163" s="50"/>
      <c r="Z163" s="50"/>
      <c r="AA163" s="50"/>
      <c r="AB163" s="50"/>
      <c r="AC163" s="50"/>
      <c r="AD163" s="50"/>
      <c r="AE163" s="50"/>
      <c r="AF163" s="50"/>
      <c r="AG163" s="48" t="str">
        <f t="shared" si="20"/>
        <v/>
      </c>
      <c r="AH163" s="94"/>
      <c r="BS163" s="64"/>
      <c r="BT163" s="42"/>
    </row>
    <row r="164" spans="1:72" x14ac:dyDescent="0.25">
      <c r="A164" s="46" t="s">
        <v>3</v>
      </c>
      <c r="B164" s="50"/>
      <c r="C164" s="50"/>
      <c r="D164" s="50"/>
      <c r="E164" s="50"/>
      <c r="F164" s="50"/>
      <c r="G164" s="50"/>
      <c r="H164" s="50"/>
      <c r="I164" s="50"/>
      <c r="J164" s="50"/>
      <c r="K164" s="50"/>
      <c r="L164" s="50"/>
      <c r="M164" s="50"/>
      <c r="N164" s="50"/>
      <c r="O164" s="50"/>
      <c r="P164" s="50"/>
      <c r="Q164" s="50"/>
      <c r="R164" s="50"/>
      <c r="S164" s="50"/>
      <c r="T164" s="50"/>
      <c r="U164" s="51"/>
      <c r="V164" s="50"/>
      <c r="W164" s="50"/>
      <c r="X164" s="50"/>
      <c r="Y164" s="50"/>
      <c r="Z164" s="50"/>
      <c r="AA164" s="50"/>
      <c r="AB164" s="50"/>
      <c r="AC164" s="50"/>
      <c r="AD164" s="50"/>
      <c r="AE164" s="50"/>
      <c r="AF164" s="50"/>
      <c r="AG164" s="48" t="str">
        <f t="shared" si="20"/>
        <v/>
      </c>
      <c r="AH164" s="94" t="str">
        <f>IF(AND(AG164&lt;&gt;"",AG165&lt;&gt;""),AG165-AG164,"")</f>
        <v/>
      </c>
      <c r="BS164" s="64"/>
      <c r="BT164" s="42"/>
    </row>
    <row r="165" spans="1:72" x14ac:dyDescent="0.25">
      <c r="A165" s="46" t="s">
        <v>26</v>
      </c>
      <c r="B165" s="50"/>
      <c r="C165" s="50"/>
      <c r="D165" s="50"/>
      <c r="E165" s="50"/>
      <c r="F165" s="50"/>
      <c r="G165" s="50"/>
      <c r="H165" s="50"/>
      <c r="I165" s="50"/>
      <c r="J165" s="50"/>
      <c r="K165" s="50"/>
      <c r="L165" s="50"/>
      <c r="M165" s="50"/>
      <c r="N165" s="50"/>
      <c r="O165" s="50"/>
      <c r="P165" s="50"/>
      <c r="Q165" s="50"/>
      <c r="R165" s="50"/>
      <c r="S165" s="50"/>
      <c r="T165" s="50"/>
      <c r="U165" s="51"/>
      <c r="V165" s="50"/>
      <c r="W165" s="50"/>
      <c r="X165" s="50"/>
      <c r="Y165" s="50"/>
      <c r="Z165" s="50"/>
      <c r="AA165" s="50"/>
      <c r="AB165" s="50"/>
      <c r="AC165" s="50"/>
      <c r="AD165" s="50"/>
      <c r="AE165" s="50"/>
      <c r="AF165" s="50"/>
      <c r="AG165" s="48" t="str">
        <f t="shared" si="20"/>
        <v/>
      </c>
      <c r="AH165" s="94"/>
      <c r="BS165" s="64"/>
      <c r="BT165" s="42"/>
    </row>
    <row r="166" spans="1:72" x14ac:dyDescent="0.25">
      <c r="A166" s="55" t="s">
        <v>7</v>
      </c>
      <c r="B166" s="50"/>
      <c r="C166" s="50"/>
      <c r="D166" s="50"/>
      <c r="E166" s="50"/>
      <c r="F166" s="50"/>
      <c r="G166" s="50"/>
      <c r="H166" s="50"/>
      <c r="I166" s="50"/>
      <c r="J166" s="50"/>
      <c r="K166" s="50"/>
      <c r="L166" s="50"/>
      <c r="M166" s="50"/>
      <c r="N166" s="50"/>
      <c r="O166" s="50"/>
      <c r="P166" s="50"/>
      <c r="Q166" s="50"/>
      <c r="R166" s="50"/>
      <c r="S166" s="50"/>
      <c r="T166" s="50"/>
      <c r="U166" s="51"/>
      <c r="V166" s="50"/>
      <c r="W166" s="50"/>
      <c r="X166" s="50"/>
      <c r="Y166" s="50"/>
      <c r="Z166" s="50"/>
      <c r="AA166" s="50"/>
      <c r="AB166" s="50"/>
      <c r="AC166" s="50"/>
      <c r="AD166" s="50"/>
      <c r="AE166" s="50"/>
      <c r="AF166" s="50"/>
      <c r="AG166" s="48" t="str">
        <f t="shared" si="20"/>
        <v/>
      </c>
      <c r="AH166" s="67" t="str">
        <f t="shared" ref="AH166" si="21">IF(C166&lt;&gt;"",AVERAGE(C166:AG166),"")</f>
        <v/>
      </c>
      <c r="BS166" s="64"/>
      <c r="BT166" s="42"/>
    </row>
    <row r="167" spans="1:72" x14ac:dyDescent="0.25">
      <c r="A167" s="55" t="s">
        <v>66</v>
      </c>
      <c r="B167" s="50">
        <v>0</v>
      </c>
      <c r="C167" s="50">
        <v>0</v>
      </c>
      <c r="D167" s="50">
        <v>0</v>
      </c>
      <c r="E167" s="50">
        <v>0</v>
      </c>
      <c r="F167" s="50">
        <v>0</v>
      </c>
      <c r="G167" s="50">
        <v>0</v>
      </c>
      <c r="H167" s="50">
        <v>0</v>
      </c>
      <c r="I167" s="50">
        <v>0</v>
      </c>
      <c r="J167" s="50">
        <v>0</v>
      </c>
      <c r="K167" s="50">
        <v>0</v>
      </c>
      <c r="L167" s="50">
        <v>0</v>
      </c>
      <c r="M167" s="50">
        <v>0</v>
      </c>
      <c r="N167" s="50">
        <v>0</v>
      </c>
      <c r="O167" s="50">
        <v>0</v>
      </c>
      <c r="P167" s="50">
        <v>0</v>
      </c>
      <c r="Q167" s="50">
        <v>0</v>
      </c>
      <c r="R167" s="50">
        <v>0</v>
      </c>
      <c r="S167" s="50">
        <v>0</v>
      </c>
      <c r="T167" s="50">
        <v>0</v>
      </c>
      <c r="U167" s="50">
        <v>0</v>
      </c>
      <c r="V167" s="50">
        <v>0</v>
      </c>
      <c r="W167" s="50">
        <v>0</v>
      </c>
      <c r="X167" s="50">
        <v>0</v>
      </c>
      <c r="Y167" s="50">
        <v>0</v>
      </c>
      <c r="Z167" s="50">
        <v>0</v>
      </c>
      <c r="AA167" s="50">
        <v>0</v>
      </c>
      <c r="AB167" s="50">
        <v>0</v>
      </c>
      <c r="AC167" s="50">
        <v>0</v>
      </c>
      <c r="AD167" s="50">
        <v>0</v>
      </c>
      <c r="AE167" s="50">
        <v>0</v>
      </c>
      <c r="AF167" s="50">
        <v>0</v>
      </c>
      <c r="AG167" s="56"/>
      <c r="AH167" s="57" t="str">
        <f>IF(AG167&lt;&gt;"",AG167-AG164,"")</f>
        <v/>
      </c>
    </row>
    <row r="168" spans="1:72" ht="15.75" thickBot="1" x14ac:dyDescent="0.3">
      <c r="A168" s="58" t="s">
        <v>67</v>
      </c>
      <c r="B168" s="59">
        <v>4.1666666666666664E-2</v>
      </c>
      <c r="C168" s="59">
        <v>4.1666666666666664E-2</v>
      </c>
      <c r="D168" s="59">
        <v>4.1666666666666664E-2</v>
      </c>
      <c r="E168" s="59">
        <v>4.1666666666666664E-2</v>
      </c>
      <c r="F168" s="59">
        <v>4.1666666666666664E-2</v>
      </c>
      <c r="G168" s="59">
        <v>4.1666666666666664E-2</v>
      </c>
      <c r="H168" s="59">
        <v>4.1666666666666664E-2</v>
      </c>
      <c r="I168" s="59">
        <v>4.1666666666666664E-2</v>
      </c>
      <c r="J168" s="59">
        <v>4.1666666666666664E-2</v>
      </c>
      <c r="K168" s="59">
        <v>4.1666666666666664E-2</v>
      </c>
      <c r="L168" s="59">
        <v>4.1666666666666664E-2</v>
      </c>
      <c r="M168" s="59">
        <v>4.1666666666666664E-2</v>
      </c>
      <c r="N168" s="59">
        <v>4.1666666666666664E-2</v>
      </c>
      <c r="O168" s="59">
        <v>4.1666666666666664E-2</v>
      </c>
      <c r="P168" s="59">
        <v>4.1666666666666664E-2</v>
      </c>
      <c r="Q168" s="59">
        <v>4.1666666666666664E-2</v>
      </c>
      <c r="R168" s="59">
        <v>4.1666666666666664E-2</v>
      </c>
      <c r="S168" s="59">
        <v>4.1666666666666664E-2</v>
      </c>
      <c r="T168" s="59">
        <v>4.1666666666666664E-2</v>
      </c>
      <c r="U168" s="59">
        <v>4.1666666666666664E-2</v>
      </c>
      <c r="V168" s="59">
        <v>4.1666666666666664E-2</v>
      </c>
      <c r="W168" s="59">
        <v>4.1666666666666664E-2</v>
      </c>
      <c r="X168" s="59">
        <v>4.1666666666666664E-2</v>
      </c>
      <c r="Y168" s="59">
        <v>4.1666666666666664E-2</v>
      </c>
      <c r="Z168" s="59">
        <v>4.1666666666666664E-2</v>
      </c>
      <c r="AA168" s="59">
        <v>4.1666666666666664E-2</v>
      </c>
      <c r="AB168" s="59">
        <v>4.1666666666666664E-2</v>
      </c>
      <c r="AC168" s="59">
        <v>4.1666666666666664E-2</v>
      </c>
      <c r="AD168" s="59">
        <v>4.1666666666666664E-2</v>
      </c>
      <c r="AE168" s="59">
        <v>4.1666666666666664E-2</v>
      </c>
      <c r="AF168" s="59">
        <v>4.1666666666666664E-2</v>
      </c>
      <c r="AG168" s="60"/>
      <c r="AH168" s="61" t="str">
        <f>IF(AG168&lt;&gt;"",AG168-AG165,"")</f>
        <v/>
      </c>
    </row>
    <row r="169" spans="1:72" ht="6.75" customHeight="1" thickBot="1" x14ac:dyDescent="0.3"/>
    <row r="170" spans="1:72" ht="19.5" thickBot="1" x14ac:dyDescent="0.3">
      <c r="A170" s="95" t="str">
        <f>Informations!C16</f>
        <v>Chronoroute 11H0</v>
      </c>
      <c r="B170" s="96"/>
      <c r="C170" s="96"/>
      <c r="D170" s="96"/>
      <c r="E170" s="96"/>
      <c r="F170" s="96"/>
      <c r="G170" s="96"/>
      <c r="H170" s="96"/>
      <c r="I170" s="96"/>
      <c r="J170" s="96"/>
      <c r="K170" s="96"/>
      <c r="L170" s="96"/>
      <c r="M170" s="96"/>
      <c r="N170" s="96"/>
      <c r="O170" s="96"/>
      <c r="P170" s="96"/>
      <c r="Q170" s="96"/>
      <c r="R170" s="96"/>
      <c r="S170" s="96"/>
      <c r="T170" s="96"/>
      <c r="U170" s="96"/>
      <c r="V170" s="96"/>
      <c r="W170" s="96"/>
      <c r="X170" s="96"/>
      <c r="Y170" s="96"/>
      <c r="Z170" s="96"/>
      <c r="AA170" s="96"/>
      <c r="AB170" s="96"/>
      <c r="AC170" s="96"/>
      <c r="AD170" s="96"/>
      <c r="AE170" s="96"/>
      <c r="AF170" s="96"/>
      <c r="AG170" s="96"/>
      <c r="AH170" s="97"/>
    </row>
    <row r="171" spans="1:72" ht="15.75" thickBot="1" x14ac:dyDescent="0.3">
      <c r="A171" s="62" t="s">
        <v>61</v>
      </c>
      <c r="B171" s="63">
        <v>1</v>
      </c>
      <c r="C171" s="63">
        <v>2</v>
      </c>
      <c r="D171" s="63">
        <v>3</v>
      </c>
      <c r="E171" s="63">
        <v>4</v>
      </c>
      <c r="F171" s="63">
        <v>5</v>
      </c>
      <c r="G171" s="63">
        <v>6</v>
      </c>
      <c r="H171" s="63">
        <v>7</v>
      </c>
      <c r="I171" s="63">
        <v>8</v>
      </c>
      <c r="J171" s="63">
        <v>9</v>
      </c>
      <c r="K171" s="63">
        <v>10</v>
      </c>
      <c r="L171" s="63">
        <v>11</v>
      </c>
      <c r="M171" s="63">
        <v>12</v>
      </c>
      <c r="N171" s="63">
        <v>13</v>
      </c>
      <c r="O171" s="63">
        <v>14</v>
      </c>
      <c r="P171" s="63">
        <v>15</v>
      </c>
      <c r="Q171" s="63">
        <v>16</v>
      </c>
      <c r="R171" s="63">
        <v>17</v>
      </c>
      <c r="S171" s="63">
        <v>18</v>
      </c>
      <c r="T171" s="63">
        <v>19</v>
      </c>
      <c r="U171" s="63">
        <v>20</v>
      </c>
      <c r="V171" s="63">
        <v>21</v>
      </c>
      <c r="W171" s="63">
        <v>22</v>
      </c>
      <c r="X171" s="63">
        <v>23</v>
      </c>
      <c r="Y171" s="63">
        <v>24</v>
      </c>
      <c r="Z171" s="63">
        <v>25</v>
      </c>
      <c r="AA171" s="63">
        <v>26</v>
      </c>
      <c r="AB171" s="63">
        <v>27</v>
      </c>
      <c r="AC171" s="63">
        <v>28</v>
      </c>
      <c r="AD171" s="63">
        <v>29</v>
      </c>
      <c r="AE171" s="63">
        <v>30</v>
      </c>
      <c r="AF171" s="63">
        <v>31</v>
      </c>
      <c r="AG171" s="41" t="s">
        <v>62</v>
      </c>
      <c r="AH171" s="41" t="s">
        <v>63</v>
      </c>
    </row>
    <row r="172" spans="1:72" x14ac:dyDescent="0.25">
      <c r="A172" s="43" t="s">
        <v>35</v>
      </c>
      <c r="B172" s="44"/>
      <c r="C172" s="44"/>
      <c r="D172" s="44"/>
      <c r="E172" s="44"/>
      <c r="F172" s="44"/>
      <c r="G172" s="44"/>
      <c r="H172" s="44"/>
      <c r="I172" s="44"/>
      <c r="J172" s="44"/>
      <c r="K172" s="44"/>
      <c r="L172" s="44"/>
      <c r="M172" s="44"/>
      <c r="N172" s="44"/>
      <c r="O172" s="44"/>
      <c r="P172" s="44"/>
      <c r="Q172" s="44"/>
      <c r="R172" s="44"/>
      <c r="S172" s="44"/>
      <c r="T172" s="44"/>
      <c r="U172" s="44"/>
      <c r="V172" s="44"/>
      <c r="W172" s="44"/>
      <c r="X172" s="44"/>
      <c r="Y172" s="44"/>
      <c r="Z172" s="44"/>
      <c r="AA172" s="44"/>
      <c r="AB172" s="44"/>
      <c r="AC172" s="44"/>
      <c r="AD172" s="44"/>
      <c r="AE172" s="44"/>
      <c r="AF172" s="44"/>
      <c r="AG172" s="45" t="str">
        <f>IF(OR(B172&lt;&gt;"",C172&lt;&gt;"",D172&lt;&gt;"",E172&lt;&gt;"",F172&lt;&gt;"",G172&lt;&gt;"",H172&lt;&gt;"",I172&lt;&gt;"",J172&lt;&gt;"",K172&lt;&gt;"",L172&lt;&gt;"",M172&lt;&gt;"",N172&lt;&gt;"",O172&lt;&gt;"",P172&lt;&gt;"",Q172&lt;&gt;"",R172&lt;&gt;"",S172&lt;&gt;"",T172&lt;&gt;"",U172&lt;&gt;"",V172&lt;&gt;"",W172&lt;&gt;"",X172&lt;&gt;"",Y172&lt;&gt;"",Z172&lt;&gt;"",AA172&lt;&gt;"",AB172&lt;&gt;"",AC172&lt;&gt;"",AD172&lt;&gt;"",AE172&lt;&gt;"",AF172&lt;&gt;""),AVERAGE(B172:AF172),"")</f>
        <v/>
      </c>
      <c r="AH172" s="65"/>
    </row>
    <row r="173" spans="1:72" x14ac:dyDescent="0.25">
      <c r="A173" s="46" t="s">
        <v>36</v>
      </c>
      <c r="B173" s="47"/>
      <c r="C173" s="47"/>
      <c r="D173" s="47"/>
      <c r="E173" s="47"/>
      <c r="F173" s="47"/>
      <c r="G173" s="47"/>
      <c r="H173" s="47"/>
      <c r="I173" s="47"/>
      <c r="J173" s="47"/>
      <c r="K173" s="47"/>
      <c r="L173" s="47"/>
      <c r="M173" s="47"/>
      <c r="N173" s="47"/>
      <c r="O173" s="47"/>
      <c r="P173" s="47"/>
      <c r="Q173" s="47"/>
      <c r="R173" s="47"/>
      <c r="S173" s="47"/>
      <c r="T173" s="4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  <c r="AE173" s="47"/>
      <c r="AF173" s="47"/>
      <c r="AG173" s="48" t="str">
        <f t="shared" ref="AG173:AG179" si="22">IF(OR(B173&lt;&gt;"",C173&lt;&gt;"",D173&lt;&gt;"",E173&lt;&gt;"",F173&lt;&gt;"",G173&lt;&gt;"",H173&lt;&gt;"",I173&lt;&gt;"",J173&lt;&gt;"",K173&lt;&gt;"",L173&lt;&gt;"",M173&lt;&gt;"",N173&lt;&gt;"",O173&lt;&gt;"",P173&lt;&gt;"",Q173&lt;&gt;"",R173&lt;&gt;"",S173&lt;&gt;"",T173&lt;&gt;"",U173&lt;&gt;"",V173&lt;&gt;"",W173&lt;&gt;"",X173&lt;&gt;"",Y173&lt;&gt;"",Z173&lt;&gt;"",AA173&lt;&gt;"",AB173&lt;&gt;"",AC173&lt;&gt;"",AD173&lt;&gt;"",AE173&lt;&gt;"",AF173&lt;&gt;""),AVERAGE(B173:AF173),"")</f>
        <v/>
      </c>
      <c r="AH173" s="66"/>
    </row>
    <row r="174" spans="1:72" x14ac:dyDescent="0.25">
      <c r="A174" s="46" t="s">
        <v>64</v>
      </c>
      <c r="B174" s="49"/>
      <c r="C174" s="49"/>
      <c r="D174" s="49"/>
      <c r="E174" s="49"/>
      <c r="F174" s="49"/>
      <c r="G174" s="49"/>
      <c r="H174" s="49"/>
      <c r="I174" s="49"/>
      <c r="J174" s="49"/>
      <c r="K174" s="49"/>
      <c r="L174" s="49"/>
      <c r="M174" s="49"/>
      <c r="N174" s="49"/>
      <c r="O174" s="49"/>
      <c r="P174" s="49"/>
      <c r="Q174" s="49"/>
      <c r="R174" s="49"/>
      <c r="S174" s="49"/>
      <c r="T174" s="49"/>
      <c r="U174" s="49"/>
      <c r="V174" s="49"/>
      <c r="W174" s="49"/>
      <c r="X174" s="49"/>
      <c r="Y174" s="49"/>
      <c r="Z174" s="49"/>
      <c r="AA174" s="49"/>
      <c r="AB174" s="49"/>
      <c r="AC174" s="49"/>
      <c r="AD174" s="49"/>
      <c r="AE174" s="49"/>
      <c r="AF174" s="49"/>
      <c r="AG174" s="48" t="str">
        <f t="shared" si="22"/>
        <v/>
      </c>
      <c r="AH174" s="66"/>
    </row>
    <row r="175" spans="1:72" x14ac:dyDescent="0.25">
      <c r="A175" s="46" t="s">
        <v>11</v>
      </c>
      <c r="B175" s="50"/>
      <c r="C175" s="50"/>
      <c r="D175" s="50"/>
      <c r="E175" s="50"/>
      <c r="F175" s="50"/>
      <c r="G175" s="50"/>
      <c r="H175" s="50"/>
      <c r="I175" s="50"/>
      <c r="J175" s="50"/>
      <c r="K175" s="50"/>
      <c r="L175" s="50"/>
      <c r="M175" s="50"/>
      <c r="N175" s="50"/>
      <c r="O175" s="50"/>
      <c r="P175" s="50"/>
      <c r="Q175" s="50"/>
      <c r="R175" s="50"/>
      <c r="S175" s="50"/>
      <c r="T175" s="50"/>
      <c r="U175" s="51"/>
      <c r="V175" s="50"/>
      <c r="W175" s="50"/>
      <c r="X175" s="50"/>
      <c r="Y175" s="50"/>
      <c r="Z175" s="50"/>
      <c r="AA175" s="50"/>
      <c r="AB175" s="50"/>
      <c r="AC175" s="50"/>
      <c r="AD175" s="50"/>
      <c r="AE175" s="50"/>
      <c r="AF175" s="50"/>
      <c r="AG175" s="48" t="str">
        <f t="shared" si="22"/>
        <v/>
      </c>
      <c r="AH175" s="94" t="str">
        <f>IF(AND(AG175&lt;&gt;"",AG176&lt;&gt;""),AG176-AG175,"")</f>
        <v/>
      </c>
    </row>
    <row r="176" spans="1:72" x14ac:dyDescent="0.25">
      <c r="A176" s="46" t="s">
        <v>6</v>
      </c>
      <c r="B176" s="50"/>
      <c r="C176" s="50"/>
      <c r="D176" s="50"/>
      <c r="E176" s="50"/>
      <c r="F176" s="50"/>
      <c r="G176" s="50"/>
      <c r="H176" s="50"/>
      <c r="I176" s="50"/>
      <c r="J176" s="50"/>
      <c r="K176" s="50"/>
      <c r="L176" s="50"/>
      <c r="M176" s="50"/>
      <c r="N176" s="50"/>
      <c r="O176" s="50"/>
      <c r="P176" s="50"/>
      <c r="Q176" s="50"/>
      <c r="R176" s="50"/>
      <c r="S176" s="50"/>
      <c r="T176" s="50"/>
      <c r="U176" s="51"/>
      <c r="V176" s="50"/>
      <c r="W176" s="50"/>
      <c r="X176" s="50"/>
      <c r="Y176" s="50"/>
      <c r="Z176" s="50"/>
      <c r="AA176" s="50"/>
      <c r="AB176" s="50"/>
      <c r="AC176" s="50"/>
      <c r="AD176" s="50"/>
      <c r="AE176" s="50"/>
      <c r="AF176" s="50"/>
      <c r="AG176" s="48" t="str">
        <f t="shared" si="22"/>
        <v/>
      </c>
      <c r="AH176" s="94"/>
    </row>
    <row r="177" spans="1:34" x14ac:dyDescent="0.25">
      <c r="A177" s="46" t="s">
        <v>3</v>
      </c>
      <c r="B177" s="50"/>
      <c r="C177" s="50"/>
      <c r="D177" s="50"/>
      <c r="E177" s="50"/>
      <c r="F177" s="50"/>
      <c r="G177" s="50"/>
      <c r="H177" s="50"/>
      <c r="I177" s="50"/>
      <c r="J177" s="50"/>
      <c r="K177" s="50"/>
      <c r="L177" s="50"/>
      <c r="M177" s="50"/>
      <c r="N177" s="50"/>
      <c r="O177" s="50"/>
      <c r="P177" s="50"/>
      <c r="Q177" s="50"/>
      <c r="R177" s="50"/>
      <c r="S177" s="50"/>
      <c r="T177" s="50"/>
      <c r="U177" s="51"/>
      <c r="V177" s="50"/>
      <c r="W177" s="50"/>
      <c r="X177" s="50"/>
      <c r="Y177" s="50"/>
      <c r="Z177" s="50"/>
      <c r="AA177" s="50"/>
      <c r="AB177" s="50"/>
      <c r="AC177" s="50"/>
      <c r="AD177" s="50"/>
      <c r="AE177" s="50"/>
      <c r="AF177" s="50"/>
      <c r="AG177" s="48" t="str">
        <f t="shared" si="22"/>
        <v/>
      </c>
      <c r="AH177" s="94" t="str">
        <f>IF(AND(AG177&lt;&gt;"",AG178&lt;&gt;""),AG178-AG177,"")</f>
        <v/>
      </c>
    </row>
    <row r="178" spans="1:34" x14ac:dyDescent="0.25">
      <c r="A178" s="46" t="s">
        <v>26</v>
      </c>
      <c r="B178" s="50"/>
      <c r="C178" s="50"/>
      <c r="D178" s="50"/>
      <c r="E178" s="50"/>
      <c r="F178" s="50"/>
      <c r="G178" s="50"/>
      <c r="H178" s="50"/>
      <c r="I178" s="50"/>
      <c r="J178" s="50"/>
      <c r="K178" s="50"/>
      <c r="L178" s="50"/>
      <c r="M178" s="50"/>
      <c r="N178" s="50"/>
      <c r="O178" s="50"/>
      <c r="P178" s="50"/>
      <c r="Q178" s="50"/>
      <c r="R178" s="50"/>
      <c r="S178" s="50"/>
      <c r="T178" s="50"/>
      <c r="U178" s="51"/>
      <c r="V178" s="50"/>
      <c r="W178" s="50"/>
      <c r="X178" s="50"/>
      <c r="Y178" s="50"/>
      <c r="Z178" s="50"/>
      <c r="AA178" s="50"/>
      <c r="AB178" s="50"/>
      <c r="AC178" s="50"/>
      <c r="AD178" s="50"/>
      <c r="AE178" s="50"/>
      <c r="AF178" s="50"/>
      <c r="AG178" s="48" t="str">
        <f t="shared" si="22"/>
        <v/>
      </c>
      <c r="AH178" s="94"/>
    </row>
    <row r="179" spans="1:34" x14ac:dyDescent="0.25">
      <c r="A179" s="55" t="s">
        <v>7</v>
      </c>
      <c r="B179" s="50"/>
      <c r="C179" s="50"/>
      <c r="D179" s="50"/>
      <c r="E179" s="50"/>
      <c r="F179" s="50"/>
      <c r="G179" s="50"/>
      <c r="H179" s="50"/>
      <c r="I179" s="50"/>
      <c r="J179" s="50"/>
      <c r="K179" s="50"/>
      <c r="L179" s="50"/>
      <c r="M179" s="50"/>
      <c r="N179" s="50"/>
      <c r="O179" s="50"/>
      <c r="P179" s="50"/>
      <c r="Q179" s="50"/>
      <c r="R179" s="50"/>
      <c r="S179" s="50"/>
      <c r="T179" s="50"/>
      <c r="U179" s="51"/>
      <c r="V179" s="50"/>
      <c r="W179" s="50"/>
      <c r="X179" s="50"/>
      <c r="Y179" s="50"/>
      <c r="Z179" s="50"/>
      <c r="AA179" s="50"/>
      <c r="AB179" s="50"/>
      <c r="AC179" s="50"/>
      <c r="AD179" s="50"/>
      <c r="AE179" s="50"/>
      <c r="AF179" s="50"/>
      <c r="AG179" s="48" t="str">
        <f t="shared" si="22"/>
        <v/>
      </c>
      <c r="AH179" s="67" t="str">
        <f t="shared" ref="AH179" si="23">IF(C179&lt;&gt;"",AVERAGE(C179:AG179),"")</f>
        <v/>
      </c>
    </row>
    <row r="180" spans="1:34" x14ac:dyDescent="0.25">
      <c r="A180" s="55" t="s">
        <v>66</v>
      </c>
      <c r="B180" s="50">
        <v>0</v>
      </c>
      <c r="C180" s="50">
        <v>0</v>
      </c>
      <c r="D180" s="50">
        <v>0</v>
      </c>
      <c r="E180" s="50">
        <v>0</v>
      </c>
      <c r="F180" s="50">
        <v>0</v>
      </c>
      <c r="G180" s="50">
        <v>0</v>
      </c>
      <c r="H180" s="50">
        <v>0</v>
      </c>
      <c r="I180" s="50">
        <v>0</v>
      </c>
      <c r="J180" s="50">
        <v>0</v>
      </c>
      <c r="K180" s="50">
        <v>0</v>
      </c>
      <c r="L180" s="50">
        <v>0</v>
      </c>
      <c r="M180" s="50">
        <v>0</v>
      </c>
      <c r="N180" s="50">
        <v>0</v>
      </c>
      <c r="O180" s="50">
        <v>0</v>
      </c>
      <c r="P180" s="50">
        <v>0</v>
      </c>
      <c r="Q180" s="50">
        <v>0</v>
      </c>
      <c r="R180" s="50">
        <v>0</v>
      </c>
      <c r="S180" s="50">
        <v>0</v>
      </c>
      <c r="T180" s="50">
        <v>0</v>
      </c>
      <c r="U180" s="50">
        <v>0</v>
      </c>
      <c r="V180" s="50">
        <v>0</v>
      </c>
      <c r="W180" s="50">
        <v>0</v>
      </c>
      <c r="X180" s="50">
        <v>0</v>
      </c>
      <c r="Y180" s="50">
        <v>0</v>
      </c>
      <c r="Z180" s="50">
        <v>0</v>
      </c>
      <c r="AA180" s="50">
        <v>0</v>
      </c>
      <c r="AB180" s="50">
        <v>0</v>
      </c>
      <c r="AC180" s="50">
        <v>0</v>
      </c>
      <c r="AD180" s="50">
        <v>0</v>
      </c>
      <c r="AE180" s="50">
        <v>0</v>
      </c>
      <c r="AF180" s="50">
        <v>0</v>
      </c>
      <c r="AG180" s="56"/>
      <c r="AH180" s="57" t="str">
        <f>IF(AG180&lt;&gt;"",AG180-AG177,"")</f>
        <v/>
      </c>
    </row>
    <row r="181" spans="1:34" ht="15.75" thickBot="1" x14ac:dyDescent="0.3">
      <c r="A181" s="58" t="s">
        <v>67</v>
      </c>
      <c r="B181" s="59">
        <v>4.1666666666666664E-2</v>
      </c>
      <c r="C181" s="59">
        <v>4.1666666666666664E-2</v>
      </c>
      <c r="D181" s="59">
        <v>4.1666666666666664E-2</v>
      </c>
      <c r="E181" s="59">
        <v>4.1666666666666664E-2</v>
      </c>
      <c r="F181" s="59">
        <v>4.1666666666666664E-2</v>
      </c>
      <c r="G181" s="59">
        <v>4.1666666666666664E-2</v>
      </c>
      <c r="H181" s="59">
        <v>4.1666666666666664E-2</v>
      </c>
      <c r="I181" s="59">
        <v>4.1666666666666664E-2</v>
      </c>
      <c r="J181" s="59">
        <v>4.1666666666666664E-2</v>
      </c>
      <c r="K181" s="59">
        <v>4.1666666666666664E-2</v>
      </c>
      <c r="L181" s="59">
        <v>4.1666666666666664E-2</v>
      </c>
      <c r="M181" s="59">
        <v>4.1666666666666664E-2</v>
      </c>
      <c r="N181" s="59">
        <v>4.1666666666666664E-2</v>
      </c>
      <c r="O181" s="59">
        <v>4.1666666666666664E-2</v>
      </c>
      <c r="P181" s="59">
        <v>4.1666666666666664E-2</v>
      </c>
      <c r="Q181" s="59">
        <v>4.1666666666666664E-2</v>
      </c>
      <c r="R181" s="59">
        <v>4.1666666666666664E-2</v>
      </c>
      <c r="S181" s="59">
        <v>4.1666666666666664E-2</v>
      </c>
      <c r="T181" s="59">
        <v>4.1666666666666664E-2</v>
      </c>
      <c r="U181" s="59">
        <v>4.1666666666666664E-2</v>
      </c>
      <c r="V181" s="59">
        <v>4.1666666666666664E-2</v>
      </c>
      <c r="W181" s="59">
        <v>4.1666666666666664E-2</v>
      </c>
      <c r="X181" s="59">
        <v>4.1666666666666664E-2</v>
      </c>
      <c r="Y181" s="59">
        <v>4.1666666666666664E-2</v>
      </c>
      <c r="Z181" s="59">
        <v>4.1666666666666664E-2</v>
      </c>
      <c r="AA181" s="59">
        <v>4.1666666666666664E-2</v>
      </c>
      <c r="AB181" s="59">
        <v>4.1666666666666664E-2</v>
      </c>
      <c r="AC181" s="59">
        <v>4.1666666666666664E-2</v>
      </c>
      <c r="AD181" s="59">
        <v>4.1666666666666664E-2</v>
      </c>
      <c r="AE181" s="59">
        <v>4.1666666666666664E-2</v>
      </c>
      <c r="AF181" s="59">
        <v>4.1666666666666664E-2</v>
      </c>
      <c r="AG181" s="60"/>
      <c r="AH181" s="61" t="str">
        <f>IF(AG181&lt;&gt;"",AG181-AG178,"")</f>
        <v/>
      </c>
    </row>
    <row r="182" spans="1:34" ht="6.75" customHeight="1" thickBot="1" x14ac:dyDescent="0.3"/>
    <row r="183" spans="1:34" ht="19.5" thickBot="1" x14ac:dyDescent="0.3">
      <c r="A183" s="95" t="str">
        <f>Informations!C17</f>
        <v>Chronoroute 11H30</v>
      </c>
      <c r="B183" s="96"/>
      <c r="C183" s="96"/>
      <c r="D183" s="96"/>
      <c r="E183" s="96"/>
      <c r="F183" s="96"/>
      <c r="G183" s="96"/>
      <c r="H183" s="96"/>
      <c r="I183" s="96"/>
      <c r="J183" s="96"/>
      <c r="K183" s="96"/>
      <c r="L183" s="96"/>
      <c r="M183" s="96"/>
      <c r="N183" s="96"/>
      <c r="O183" s="96"/>
      <c r="P183" s="96"/>
      <c r="Q183" s="96"/>
      <c r="R183" s="96"/>
      <c r="S183" s="96"/>
      <c r="T183" s="96"/>
      <c r="U183" s="96"/>
      <c r="V183" s="96"/>
      <c r="W183" s="96"/>
      <c r="X183" s="96"/>
      <c r="Y183" s="96"/>
      <c r="Z183" s="96"/>
      <c r="AA183" s="96"/>
      <c r="AB183" s="96"/>
      <c r="AC183" s="96"/>
      <c r="AD183" s="96"/>
      <c r="AE183" s="96"/>
      <c r="AF183" s="96"/>
      <c r="AG183" s="96"/>
      <c r="AH183" s="97"/>
    </row>
    <row r="184" spans="1:34" ht="15.75" thickBot="1" x14ac:dyDescent="0.3">
      <c r="A184" s="62" t="s">
        <v>61</v>
      </c>
      <c r="B184" s="63">
        <v>1</v>
      </c>
      <c r="C184" s="63">
        <v>2</v>
      </c>
      <c r="D184" s="63">
        <v>3</v>
      </c>
      <c r="E184" s="63">
        <v>4</v>
      </c>
      <c r="F184" s="63">
        <v>5</v>
      </c>
      <c r="G184" s="63">
        <v>6</v>
      </c>
      <c r="H184" s="63">
        <v>7</v>
      </c>
      <c r="I184" s="63">
        <v>8</v>
      </c>
      <c r="J184" s="63">
        <v>9</v>
      </c>
      <c r="K184" s="63">
        <v>10</v>
      </c>
      <c r="L184" s="63">
        <v>11</v>
      </c>
      <c r="M184" s="63">
        <v>12</v>
      </c>
      <c r="N184" s="63">
        <v>13</v>
      </c>
      <c r="O184" s="63">
        <v>14</v>
      </c>
      <c r="P184" s="63">
        <v>15</v>
      </c>
      <c r="Q184" s="63">
        <v>16</v>
      </c>
      <c r="R184" s="63">
        <v>17</v>
      </c>
      <c r="S184" s="63">
        <v>18</v>
      </c>
      <c r="T184" s="63">
        <v>19</v>
      </c>
      <c r="U184" s="63">
        <v>20</v>
      </c>
      <c r="V184" s="63">
        <v>21</v>
      </c>
      <c r="W184" s="63">
        <v>22</v>
      </c>
      <c r="X184" s="63">
        <v>23</v>
      </c>
      <c r="Y184" s="63">
        <v>24</v>
      </c>
      <c r="Z184" s="63">
        <v>25</v>
      </c>
      <c r="AA184" s="63">
        <v>26</v>
      </c>
      <c r="AB184" s="63">
        <v>27</v>
      </c>
      <c r="AC184" s="63">
        <v>28</v>
      </c>
      <c r="AD184" s="63">
        <v>29</v>
      </c>
      <c r="AE184" s="63">
        <v>30</v>
      </c>
      <c r="AF184" s="63">
        <v>31</v>
      </c>
      <c r="AG184" s="41" t="s">
        <v>62</v>
      </c>
      <c r="AH184" s="41" t="s">
        <v>63</v>
      </c>
    </row>
    <row r="185" spans="1:34" x14ac:dyDescent="0.25">
      <c r="A185" s="43" t="s">
        <v>35</v>
      </c>
      <c r="B185" s="44"/>
      <c r="C185" s="44"/>
      <c r="D185" s="44"/>
      <c r="E185" s="44"/>
      <c r="F185" s="44"/>
      <c r="G185" s="44"/>
      <c r="H185" s="44"/>
      <c r="I185" s="44"/>
      <c r="J185" s="44"/>
      <c r="K185" s="44"/>
      <c r="L185" s="44"/>
      <c r="M185" s="44"/>
      <c r="N185" s="44"/>
      <c r="O185" s="44"/>
      <c r="P185" s="44"/>
      <c r="Q185" s="44"/>
      <c r="R185" s="44"/>
      <c r="S185" s="44"/>
      <c r="T185" s="44"/>
      <c r="U185" s="44"/>
      <c r="V185" s="44"/>
      <c r="W185" s="44"/>
      <c r="X185" s="44"/>
      <c r="Y185" s="44"/>
      <c r="Z185" s="44"/>
      <c r="AA185" s="44"/>
      <c r="AB185" s="44"/>
      <c r="AC185" s="44"/>
      <c r="AD185" s="44"/>
      <c r="AE185" s="44"/>
      <c r="AF185" s="44"/>
      <c r="AG185" s="45" t="str">
        <f>IF(OR(B185&lt;&gt;"",C185&lt;&gt;"",D185&lt;&gt;"",E185&lt;&gt;"",F185&lt;&gt;"",G185&lt;&gt;"",H185&lt;&gt;"",I185&lt;&gt;"",J185&lt;&gt;"",K185&lt;&gt;"",L185&lt;&gt;"",M185&lt;&gt;"",N185&lt;&gt;"",O185&lt;&gt;"",P185&lt;&gt;"",Q185&lt;&gt;"",R185&lt;&gt;"",S185&lt;&gt;"",T185&lt;&gt;"",U185&lt;&gt;"",V185&lt;&gt;"",W185&lt;&gt;"",X185&lt;&gt;"",Y185&lt;&gt;"",Z185&lt;&gt;"",AA185&lt;&gt;"",AB185&lt;&gt;"",AC185&lt;&gt;"",AD185&lt;&gt;"",AE185&lt;&gt;"",AF185&lt;&gt;""),AVERAGE(B185:AF185),"")</f>
        <v/>
      </c>
      <c r="AH185" s="65"/>
    </row>
    <row r="186" spans="1:34" x14ac:dyDescent="0.25">
      <c r="A186" s="46" t="s">
        <v>36</v>
      </c>
      <c r="B186" s="47"/>
      <c r="C186" s="47"/>
      <c r="D186" s="47"/>
      <c r="E186" s="47"/>
      <c r="F186" s="47"/>
      <c r="G186" s="47"/>
      <c r="H186" s="47"/>
      <c r="I186" s="47"/>
      <c r="J186" s="47"/>
      <c r="K186" s="47"/>
      <c r="L186" s="47"/>
      <c r="M186" s="47"/>
      <c r="N186" s="47"/>
      <c r="O186" s="47"/>
      <c r="P186" s="47"/>
      <c r="Q186" s="47"/>
      <c r="R186" s="47"/>
      <c r="S186" s="47"/>
      <c r="T186" s="47"/>
      <c r="U186" s="47"/>
      <c r="V186" s="47"/>
      <c r="W186" s="47"/>
      <c r="X186" s="47"/>
      <c r="Y186" s="47"/>
      <c r="Z186" s="47"/>
      <c r="AA186" s="47"/>
      <c r="AB186" s="47"/>
      <c r="AC186" s="47"/>
      <c r="AD186" s="47"/>
      <c r="AE186" s="47"/>
      <c r="AF186" s="47"/>
      <c r="AG186" s="48" t="str">
        <f t="shared" ref="AG186:AG192" si="24">IF(OR(B186&lt;&gt;"",C186&lt;&gt;"",D186&lt;&gt;"",E186&lt;&gt;"",F186&lt;&gt;"",G186&lt;&gt;"",H186&lt;&gt;"",I186&lt;&gt;"",J186&lt;&gt;"",K186&lt;&gt;"",L186&lt;&gt;"",M186&lt;&gt;"",N186&lt;&gt;"",O186&lt;&gt;"",P186&lt;&gt;"",Q186&lt;&gt;"",R186&lt;&gt;"",S186&lt;&gt;"",T186&lt;&gt;"",U186&lt;&gt;"",V186&lt;&gt;"",W186&lt;&gt;"",X186&lt;&gt;"",Y186&lt;&gt;"",Z186&lt;&gt;"",AA186&lt;&gt;"",AB186&lt;&gt;"",AC186&lt;&gt;"",AD186&lt;&gt;"",AE186&lt;&gt;"",AF186&lt;&gt;""),AVERAGE(B186:AF186),"")</f>
        <v/>
      </c>
      <c r="AH186" s="66"/>
    </row>
    <row r="187" spans="1:34" x14ac:dyDescent="0.25">
      <c r="A187" s="46" t="s">
        <v>64</v>
      </c>
      <c r="B187" s="49"/>
      <c r="C187" s="49"/>
      <c r="D187" s="49"/>
      <c r="E187" s="49"/>
      <c r="F187" s="49"/>
      <c r="G187" s="49"/>
      <c r="H187" s="49"/>
      <c r="I187" s="49"/>
      <c r="J187" s="49"/>
      <c r="K187" s="49"/>
      <c r="L187" s="49"/>
      <c r="M187" s="49"/>
      <c r="N187" s="49"/>
      <c r="O187" s="49"/>
      <c r="P187" s="49"/>
      <c r="Q187" s="49"/>
      <c r="R187" s="49"/>
      <c r="S187" s="49"/>
      <c r="T187" s="49"/>
      <c r="U187" s="49"/>
      <c r="V187" s="49"/>
      <c r="W187" s="49"/>
      <c r="X187" s="49"/>
      <c r="Y187" s="49"/>
      <c r="Z187" s="49"/>
      <c r="AA187" s="49"/>
      <c r="AB187" s="49"/>
      <c r="AC187" s="49"/>
      <c r="AD187" s="49"/>
      <c r="AE187" s="49"/>
      <c r="AF187" s="49"/>
      <c r="AG187" s="48" t="str">
        <f t="shared" si="24"/>
        <v/>
      </c>
      <c r="AH187" s="66"/>
    </row>
    <row r="188" spans="1:34" x14ac:dyDescent="0.25">
      <c r="A188" s="46" t="s">
        <v>11</v>
      </c>
      <c r="B188" s="50"/>
      <c r="C188" s="50"/>
      <c r="D188" s="50"/>
      <c r="E188" s="50"/>
      <c r="F188" s="50"/>
      <c r="G188" s="50"/>
      <c r="H188" s="50"/>
      <c r="I188" s="50"/>
      <c r="J188" s="50"/>
      <c r="K188" s="50"/>
      <c r="L188" s="50"/>
      <c r="M188" s="50"/>
      <c r="N188" s="50"/>
      <c r="O188" s="50"/>
      <c r="P188" s="50"/>
      <c r="Q188" s="50"/>
      <c r="R188" s="50"/>
      <c r="S188" s="50"/>
      <c r="T188" s="50"/>
      <c r="U188" s="51"/>
      <c r="V188" s="50"/>
      <c r="W188" s="50"/>
      <c r="X188" s="50"/>
      <c r="Y188" s="50"/>
      <c r="Z188" s="50"/>
      <c r="AA188" s="50"/>
      <c r="AB188" s="50"/>
      <c r="AC188" s="50"/>
      <c r="AD188" s="50"/>
      <c r="AE188" s="50"/>
      <c r="AF188" s="50"/>
      <c r="AG188" s="48" t="str">
        <f t="shared" si="24"/>
        <v/>
      </c>
      <c r="AH188" s="94" t="str">
        <f>IF(AND(AG188&lt;&gt;"",AG189&lt;&gt;""),AG189-AG188,"")</f>
        <v/>
      </c>
    </row>
    <row r="189" spans="1:34" x14ac:dyDescent="0.25">
      <c r="A189" s="46" t="s">
        <v>6</v>
      </c>
      <c r="B189" s="50"/>
      <c r="C189" s="50"/>
      <c r="D189" s="50"/>
      <c r="E189" s="50"/>
      <c r="F189" s="50"/>
      <c r="G189" s="50"/>
      <c r="H189" s="50"/>
      <c r="I189" s="50"/>
      <c r="J189" s="50"/>
      <c r="K189" s="50"/>
      <c r="L189" s="50"/>
      <c r="M189" s="50"/>
      <c r="N189" s="50"/>
      <c r="O189" s="50"/>
      <c r="P189" s="50"/>
      <c r="Q189" s="50"/>
      <c r="R189" s="50"/>
      <c r="S189" s="50"/>
      <c r="T189" s="50"/>
      <c r="U189" s="51"/>
      <c r="V189" s="50"/>
      <c r="W189" s="50"/>
      <c r="X189" s="50"/>
      <c r="Y189" s="50"/>
      <c r="Z189" s="50"/>
      <c r="AA189" s="50"/>
      <c r="AB189" s="50"/>
      <c r="AC189" s="50"/>
      <c r="AD189" s="50"/>
      <c r="AE189" s="50"/>
      <c r="AF189" s="50"/>
      <c r="AG189" s="48" t="str">
        <f t="shared" si="24"/>
        <v/>
      </c>
      <c r="AH189" s="94"/>
    </row>
    <row r="190" spans="1:34" x14ac:dyDescent="0.25">
      <c r="A190" s="46" t="s">
        <v>3</v>
      </c>
      <c r="B190" s="50"/>
      <c r="C190" s="50"/>
      <c r="D190" s="50"/>
      <c r="E190" s="50"/>
      <c r="F190" s="50"/>
      <c r="G190" s="50"/>
      <c r="H190" s="50"/>
      <c r="I190" s="50"/>
      <c r="J190" s="50"/>
      <c r="K190" s="50"/>
      <c r="L190" s="50"/>
      <c r="M190" s="50"/>
      <c r="N190" s="50"/>
      <c r="O190" s="50"/>
      <c r="P190" s="50"/>
      <c r="Q190" s="50"/>
      <c r="R190" s="50"/>
      <c r="S190" s="50"/>
      <c r="T190" s="50"/>
      <c r="U190" s="51"/>
      <c r="V190" s="50"/>
      <c r="W190" s="50"/>
      <c r="X190" s="50"/>
      <c r="Y190" s="50"/>
      <c r="Z190" s="50"/>
      <c r="AA190" s="50"/>
      <c r="AB190" s="50"/>
      <c r="AC190" s="50"/>
      <c r="AD190" s="50"/>
      <c r="AE190" s="50"/>
      <c r="AF190" s="50"/>
      <c r="AG190" s="48" t="str">
        <f t="shared" si="24"/>
        <v/>
      </c>
      <c r="AH190" s="94" t="str">
        <f>IF(AND(AG190&lt;&gt;"",AG191&lt;&gt;""),AG191-AG190,"")</f>
        <v/>
      </c>
    </row>
    <row r="191" spans="1:34" x14ac:dyDescent="0.25">
      <c r="A191" s="46" t="s">
        <v>26</v>
      </c>
      <c r="B191" s="50"/>
      <c r="C191" s="50"/>
      <c r="D191" s="50"/>
      <c r="E191" s="50"/>
      <c r="F191" s="50"/>
      <c r="G191" s="50"/>
      <c r="H191" s="50"/>
      <c r="I191" s="50"/>
      <c r="J191" s="50"/>
      <c r="K191" s="50"/>
      <c r="L191" s="50"/>
      <c r="M191" s="50"/>
      <c r="N191" s="50"/>
      <c r="O191" s="50"/>
      <c r="P191" s="50"/>
      <c r="Q191" s="50"/>
      <c r="R191" s="50"/>
      <c r="S191" s="50"/>
      <c r="T191" s="50"/>
      <c r="U191" s="51"/>
      <c r="V191" s="50"/>
      <c r="W191" s="50"/>
      <c r="X191" s="50"/>
      <c r="Y191" s="50"/>
      <c r="Z191" s="50"/>
      <c r="AA191" s="50"/>
      <c r="AB191" s="50"/>
      <c r="AC191" s="50"/>
      <c r="AD191" s="50"/>
      <c r="AE191" s="50"/>
      <c r="AF191" s="50"/>
      <c r="AG191" s="48" t="str">
        <f t="shared" si="24"/>
        <v/>
      </c>
      <c r="AH191" s="94"/>
    </row>
    <row r="192" spans="1:34" x14ac:dyDescent="0.25">
      <c r="A192" s="55" t="s">
        <v>7</v>
      </c>
      <c r="B192" s="50"/>
      <c r="C192" s="50"/>
      <c r="D192" s="50"/>
      <c r="E192" s="50"/>
      <c r="F192" s="50"/>
      <c r="G192" s="50"/>
      <c r="H192" s="50"/>
      <c r="I192" s="50"/>
      <c r="J192" s="50"/>
      <c r="K192" s="50"/>
      <c r="L192" s="50"/>
      <c r="M192" s="50"/>
      <c r="N192" s="50"/>
      <c r="O192" s="50"/>
      <c r="P192" s="50"/>
      <c r="Q192" s="50"/>
      <c r="R192" s="50"/>
      <c r="S192" s="50"/>
      <c r="T192" s="50"/>
      <c r="U192" s="51"/>
      <c r="V192" s="50"/>
      <c r="W192" s="50"/>
      <c r="X192" s="50"/>
      <c r="Y192" s="50"/>
      <c r="Z192" s="50"/>
      <c r="AA192" s="50"/>
      <c r="AB192" s="50"/>
      <c r="AC192" s="50"/>
      <c r="AD192" s="50"/>
      <c r="AE192" s="50"/>
      <c r="AF192" s="50"/>
      <c r="AG192" s="48" t="str">
        <f t="shared" si="24"/>
        <v/>
      </c>
      <c r="AH192" s="67" t="str">
        <f t="shared" ref="AH192" si="25">IF(C192&lt;&gt;"",AVERAGE(C192:AG192),"")</f>
        <v/>
      </c>
    </row>
    <row r="193" spans="1:34" x14ac:dyDescent="0.25">
      <c r="A193" s="55" t="s">
        <v>66</v>
      </c>
      <c r="B193" s="50">
        <v>0</v>
      </c>
      <c r="C193" s="50">
        <v>0</v>
      </c>
      <c r="D193" s="50">
        <v>0</v>
      </c>
      <c r="E193" s="50">
        <v>0</v>
      </c>
      <c r="F193" s="50">
        <v>0</v>
      </c>
      <c r="G193" s="50">
        <v>0</v>
      </c>
      <c r="H193" s="50">
        <v>0</v>
      </c>
      <c r="I193" s="50">
        <v>0</v>
      </c>
      <c r="J193" s="50">
        <v>0</v>
      </c>
      <c r="K193" s="50">
        <v>0</v>
      </c>
      <c r="L193" s="50">
        <v>0</v>
      </c>
      <c r="M193" s="50">
        <v>0</v>
      </c>
      <c r="N193" s="50">
        <v>0</v>
      </c>
      <c r="O193" s="50">
        <v>0</v>
      </c>
      <c r="P193" s="50">
        <v>0</v>
      </c>
      <c r="Q193" s="50">
        <v>0</v>
      </c>
      <c r="R193" s="50">
        <v>0</v>
      </c>
      <c r="S193" s="50">
        <v>0</v>
      </c>
      <c r="T193" s="50">
        <v>0</v>
      </c>
      <c r="U193" s="50">
        <v>0</v>
      </c>
      <c r="V193" s="50">
        <v>0</v>
      </c>
      <c r="W193" s="50">
        <v>0</v>
      </c>
      <c r="X193" s="50">
        <v>0</v>
      </c>
      <c r="Y193" s="50">
        <v>0</v>
      </c>
      <c r="Z193" s="50">
        <v>0</v>
      </c>
      <c r="AA193" s="50">
        <v>0</v>
      </c>
      <c r="AB193" s="50">
        <v>0</v>
      </c>
      <c r="AC193" s="50">
        <v>0</v>
      </c>
      <c r="AD193" s="50">
        <v>0</v>
      </c>
      <c r="AE193" s="50">
        <v>0</v>
      </c>
      <c r="AF193" s="50">
        <v>0</v>
      </c>
      <c r="AG193" s="56"/>
      <c r="AH193" s="57" t="str">
        <f>IF(AG193&lt;&gt;"",AG193-AG190,"")</f>
        <v/>
      </c>
    </row>
    <row r="194" spans="1:34" ht="15.75" thickBot="1" x14ac:dyDescent="0.3">
      <c r="A194" s="58" t="s">
        <v>67</v>
      </c>
      <c r="B194" s="59">
        <v>4.1666666666666664E-2</v>
      </c>
      <c r="C194" s="59">
        <v>4.1666666666666664E-2</v>
      </c>
      <c r="D194" s="59">
        <v>4.1666666666666664E-2</v>
      </c>
      <c r="E194" s="59">
        <v>4.1666666666666664E-2</v>
      </c>
      <c r="F194" s="59">
        <v>4.1666666666666664E-2</v>
      </c>
      <c r="G194" s="59">
        <v>4.1666666666666664E-2</v>
      </c>
      <c r="H194" s="59">
        <v>4.1666666666666664E-2</v>
      </c>
      <c r="I194" s="59">
        <v>4.1666666666666664E-2</v>
      </c>
      <c r="J194" s="59">
        <v>4.1666666666666664E-2</v>
      </c>
      <c r="K194" s="59">
        <v>4.1666666666666664E-2</v>
      </c>
      <c r="L194" s="59">
        <v>4.1666666666666664E-2</v>
      </c>
      <c r="M194" s="59">
        <v>4.1666666666666664E-2</v>
      </c>
      <c r="N194" s="59">
        <v>4.1666666666666664E-2</v>
      </c>
      <c r="O194" s="59">
        <v>4.1666666666666664E-2</v>
      </c>
      <c r="P194" s="59">
        <v>4.1666666666666664E-2</v>
      </c>
      <c r="Q194" s="59">
        <v>4.1666666666666664E-2</v>
      </c>
      <c r="R194" s="59">
        <v>4.1666666666666664E-2</v>
      </c>
      <c r="S194" s="59">
        <v>4.1666666666666664E-2</v>
      </c>
      <c r="T194" s="59">
        <v>4.1666666666666664E-2</v>
      </c>
      <c r="U194" s="59">
        <v>4.1666666666666664E-2</v>
      </c>
      <c r="V194" s="59">
        <v>4.1666666666666664E-2</v>
      </c>
      <c r="W194" s="59">
        <v>4.1666666666666664E-2</v>
      </c>
      <c r="X194" s="59">
        <v>4.1666666666666664E-2</v>
      </c>
      <c r="Y194" s="59">
        <v>4.1666666666666664E-2</v>
      </c>
      <c r="Z194" s="59">
        <v>4.1666666666666664E-2</v>
      </c>
      <c r="AA194" s="59">
        <v>4.1666666666666664E-2</v>
      </c>
      <c r="AB194" s="59">
        <v>4.1666666666666664E-2</v>
      </c>
      <c r="AC194" s="59">
        <v>4.1666666666666664E-2</v>
      </c>
      <c r="AD194" s="59">
        <v>4.1666666666666664E-2</v>
      </c>
      <c r="AE194" s="59">
        <v>4.1666666666666664E-2</v>
      </c>
      <c r="AF194" s="59">
        <v>4.1666666666666664E-2</v>
      </c>
      <c r="AG194" s="60"/>
      <c r="AH194" s="61" t="str">
        <f>IF(AG194&lt;&gt;"",AG194-AG191,"")</f>
        <v/>
      </c>
    </row>
    <row r="195" spans="1:34" ht="6.75" customHeight="1" thickBot="1" x14ac:dyDescent="0.3"/>
    <row r="196" spans="1:34" ht="19.5" thickBot="1" x14ac:dyDescent="0.3">
      <c r="A196" s="95" t="str">
        <f>Informations!C18</f>
        <v>Chronoroute 12H0</v>
      </c>
      <c r="B196" s="96"/>
      <c r="C196" s="96"/>
      <c r="D196" s="96"/>
      <c r="E196" s="96"/>
      <c r="F196" s="96"/>
      <c r="G196" s="96"/>
      <c r="H196" s="96"/>
      <c r="I196" s="96"/>
      <c r="J196" s="96"/>
      <c r="K196" s="96"/>
      <c r="L196" s="96"/>
      <c r="M196" s="96"/>
      <c r="N196" s="96"/>
      <c r="O196" s="96"/>
      <c r="P196" s="96"/>
      <c r="Q196" s="96"/>
      <c r="R196" s="96"/>
      <c r="S196" s="96"/>
      <c r="T196" s="96"/>
      <c r="U196" s="96"/>
      <c r="V196" s="96"/>
      <c r="W196" s="96"/>
      <c r="X196" s="96"/>
      <c r="Y196" s="96"/>
      <c r="Z196" s="96"/>
      <c r="AA196" s="96"/>
      <c r="AB196" s="96"/>
      <c r="AC196" s="96"/>
      <c r="AD196" s="96"/>
      <c r="AE196" s="96"/>
      <c r="AF196" s="96"/>
      <c r="AG196" s="96"/>
      <c r="AH196" s="97"/>
    </row>
    <row r="197" spans="1:34" ht="15.75" thickBot="1" x14ac:dyDescent="0.3">
      <c r="A197" s="62" t="s">
        <v>61</v>
      </c>
      <c r="B197" s="63">
        <v>1</v>
      </c>
      <c r="C197" s="63">
        <v>2</v>
      </c>
      <c r="D197" s="63">
        <v>3</v>
      </c>
      <c r="E197" s="63">
        <v>4</v>
      </c>
      <c r="F197" s="63">
        <v>5</v>
      </c>
      <c r="G197" s="63">
        <v>6</v>
      </c>
      <c r="H197" s="63">
        <v>7</v>
      </c>
      <c r="I197" s="63">
        <v>8</v>
      </c>
      <c r="J197" s="63">
        <v>9</v>
      </c>
      <c r="K197" s="63">
        <v>10</v>
      </c>
      <c r="L197" s="63">
        <v>11</v>
      </c>
      <c r="M197" s="63">
        <v>12</v>
      </c>
      <c r="N197" s="63">
        <v>13</v>
      </c>
      <c r="O197" s="63">
        <v>14</v>
      </c>
      <c r="P197" s="63">
        <v>15</v>
      </c>
      <c r="Q197" s="63">
        <v>16</v>
      </c>
      <c r="R197" s="63">
        <v>17</v>
      </c>
      <c r="S197" s="63">
        <v>18</v>
      </c>
      <c r="T197" s="63">
        <v>19</v>
      </c>
      <c r="U197" s="63">
        <v>20</v>
      </c>
      <c r="V197" s="63">
        <v>21</v>
      </c>
      <c r="W197" s="63">
        <v>22</v>
      </c>
      <c r="X197" s="63">
        <v>23</v>
      </c>
      <c r="Y197" s="63">
        <v>24</v>
      </c>
      <c r="Z197" s="63">
        <v>25</v>
      </c>
      <c r="AA197" s="63">
        <v>26</v>
      </c>
      <c r="AB197" s="63">
        <v>27</v>
      </c>
      <c r="AC197" s="63">
        <v>28</v>
      </c>
      <c r="AD197" s="63">
        <v>29</v>
      </c>
      <c r="AE197" s="63">
        <v>30</v>
      </c>
      <c r="AF197" s="63">
        <v>31</v>
      </c>
      <c r="AG197" s="41" t="s">
        <v>62</v>
      </c>
      <c r="AH197" s="41" t="s">
        <v>63</v>
      </c>
    </row>
    <row r="198" spans="1:34" x14ac:dyDescent="0.25">
      <c r="A198" s="43" t="s">
        <v>35</v>
      </c>
      <c r="B198" s="44"/>
      <c r="C198" s="44"/>
      <c r="D198" s="44"/>
      <c r="E198" s="44"/>
      <c r="F198" s="44"/>
      <c r="G198" s="44"/>
      <c r="H198" s="44"/>
      <c r="I198" s="44"/>
      <c r="J198" s="44"/>
      <c r="K198" s="44"/>
      <c r="L198" s="44"/>
      <c r="M198" s="44"/>
      <c r="N198" s="44"/>
      <c r="O198" s="44"/>
      <c r="P198" s="44"/>
      <c r="Q198" s="44"/>
      <c r="R198" s="44"/>
      <c r="S198" s="44"/>
      <c r="T198" s="44"/>
      <c r="U198" s="44"/>
      <c r="V198" s="44"/>
      <c r="W198" s="44"/>
      <c r="X198" s="44"/>
      <c r="Y198" s="44"/>
      <c r="Z198" s="44"/>
      <c r="AA198" s="44"/>
      <c r="AB198" s="44"/>
      <c r="AC198" s="44"/>
      <c r="AD198" s="44"/>
      <c r="AE198" s="44"/>
      <c r="AF198" s="44"/>
      <c r="AG198" s="45" t="str">
        <f>IF(OR(B198&lt;&gt;"",C198&lt;&gt;"",D198&lt;&gt;"",E198&lt;&gt;"",F198&lt;&gt;"",G198&lt;&gt;"",H198&lt;&gt;"",I198&lt;&gt;"",J198&lt;&gt;"",K198&lt;&gt;"",L198&lt;&gt;"",M198&lt;&gt;"",N198&lt;&gt;"",O198&lt;&gt;"",P198&lt;&gt;"",Q198&lt;&gt;"",R198&lt;&gt;"",S198&lt;&gt;"",T198&lt;&gt;"",U198&lt;&gt;"",V198&lt;&gt;"",W198&lt;&gt;"",X198&lt;&gt;"",Y198&lt;&gt;"",Z198&lt;&gt;"",AA198&lt;&gt;"",AB198&lt;&gt;"",AC198&lt;&gt;"",AD198&lt;&gt;"",AE198&lt;&gt;"",AF198&lt;&gt;""),AVERAGE(B198:AF198),"")</f>
        <v/>
      </c>
      <c r="AH198" s="65"/>
    </row>
    <row r="199" spans="1:34" x14ac:dyDescent="0.25">
      <c r="A199" s="46" t="s">
        <v>36</v>
      </c>
      <c r="B199" s="47"/>
      <c r="C199" s="47"/>
      <c r="D199" s="47"/>
      <c r="E199" s="47"/>
      <c r="F199" s="47"/>
      <c r="G199" s="47"/>
      <c r="H199" s="47"/>
      <c r="I199" s="47"/>
      <c r="J199" s="47"/>
      <c r="K199" s="47"/>
      <c r="L199" s="47"/>
      <c r="M199" s="47"/>
      <c r="N199" s="47"/>
      <c r="O199" s="47"/>
      <c r="P199" s="47"/>
      <c r="Q199" s="47"/>
      <c r="R199" s="47"/>
      <c r="S199" s="47"/>
      <c r="T199" s="47"/>
      <c r="U199" s="47"/>
      <c r="V199" s="47"/>
      <c r="W199" s="47"/>
      <c r="X199" s="47"/>
      <c r="Y199" s="47"/>
      <c r="Z199" s="47"/>
      <c r="AA199" s="47"/>
      <c r="AB199" s="47"/>
      <c r="AC199" s="47"/>
      <c r="AD199" s="47"/>
      <c r="AE199" s="47"/>
      <c r="AF199" s="47"/>
      <c r="AG199" s="48" t="str">
        <f t="shared" ref="AG199:AG205" si="26">IF(OR(B199&lt;&gt;"",C199&lt;&gt;"",D199&lt;&gt;"",E199&lt;&gt;"",F199&lt;&gt;"",G199&lt;&gt;"",H199&lt;&gt;"",I199&lt;&gt;"",J199&lt;&gt;"",K199&lt;&gt;"",L199&lt;&gt;"",M199&lt;&gt;"",N199&lt;&gt;"",O199&lt;&gt;"",P199&lt;&gt;"",Q199&lt;&gt;"",R199&lt;&gt;"",S199&lt;&gt;"",T199&lt;&gt;"",U199&lt;&gt;"",V199&lt;&gt;"",W199&lt;&gt;"",X199&lt;&gt;"",Y199&lt;&gt;"",Z199&lt;&gt;"",AA199&lt;&gt;"",AB199&lt;&gt;"",AC199&lt;&gt;"",AD199&lt;&gt;"",AE199&lt;&gt;"",AF199&lt;&gt;""),AVERAGE(B199:AF199),"")</f>
        <v/>
      </c>
      <c r="AH199" s="66"/>
    </row>
    <row r="200" spans="1:34" x14ac:dyDescent="0.25">
      <c r="A200" s="46" t="s">
        <v>64</v>
      </c>
      <c r="B200" s="49"/>
      <c r="C200" s="49"/>
      <c r="D200" s="49"/>
      <c r="E200" s="49"/>
      <c r="F200" s="49"/>
      <c r="G200" s="49"/>
      <c r="H200" s="49"/>
      <c r="I200" s="49"/>
      <c r="J200" s="49"/>
      <c r="K200" s="49"/>
      <c r="L200" s="49"/>
      <c r="M200" s="49"/>
      <c r="N200" s="49"/>
      <c r="O200" s="49"/>
      <c r="P200" s="49"/>
      <c r="Q200" s="49"/>
      <c r="R200" s="49"/>
      <c r="S200" s="49"/>
      <c r="T200" s="49"/>
      <c r="U200" s="49"/>
      <c r="V200" s="49"/>
      <c r="W200" s="49"/>
      <c r="X200" s="49"/>
      <c r="Y200" s="49"/>
      <c r="Z200" s="49"/>
      <c r="AA200" s="49"/>
      <c r="AB200" s="49"/>
      <c r="AC200" s="49"/>
      <c r="AD200" s="49"/>
      <c r="AE200" s="49"/>
      <c r="AF200" s="49"/>
      <c r="AG200" s="48" t="str">
        <f t="shared" si="26"/>
        <v/>
      </c>
      <c r="AH200" s="66"/>
    </row>
    <row r="201" spans="1:34" x14ac:dyDescent="0.25">
      <c r="A201" s="46" t="s">
        <v>11</v>
      </c>
      <c r="B201" s="50"/>
      <c r="C201" s="50"/>
      <c r="D201" s="50"/>
      <c r="E201" s="50"/>
      <c r="F201" s="50"/>
      <c r="G201" s="50"/>
      <c r="H201" s="50"/>
      <c r="I201" s="50"/>
      <c r="J201" s="50"/>
      <c r="K201" s="50"/>
      <c r="L201" s="50"/>
      <c r="M201" s="50"/>
      <c r="N201" s="50"/>
      <c r="O201" s="50"/>
      <c r="P201" s="50"/>
      <c r="Q201" s="50"/>
      <c r="R201" s="50"/>
      <c r="S201" s="50"/>
      <c r="T201" s="50"/>
      <c r="U201" s="51"/>
      <c r="V201" s="50"/>
      <c r="W201" s="50"/>
      <c r="X201" s="50"/>
      <c r="Y201" s="50"/>
      <c r="Z201" s="50"/>
      <c r="AA201" s="50"/>
      <c r="AB201" s="50"/>
      <c r="AC201" s="50"/>
      <c r="AD201" s="50"/>
      <c r="AE201" s="50"/>
      <c r="AF201" s="50"/>
      <c r="AG201" s="48" t="str">
        <f t="shared" si="26"/>
        <v/>
      </c>
      <c r="AH201" s="94" t="str">
        <f>IF(AND(AG201&lt;&gt;"",AG202&lt;&gt;""),AG202-AG201,"")</f>
        <v/>
      </c>
    </row>
    <row r="202" spans="1:34" x14ac:dyDescent="0.25">
      <c r="A202" s="46" t="s">
        <v>6</v>
      </c>
      <c r="B202" s="50"/>
      <c r="C202" s="50"/>
      <c r="D202" s="50"/>
      <c r="E202" s="50"/>
      <c r="F202" s="50"/>
      <c r="G202" s="50"/>
      <c r="H202" s="50"/>
      <c r="I202" s="50"/>
      <c r="J202" s="50"/>
      <c r="K202" s="50"/>
      <c r="L202" s="50"/>
      <c r="M202" s="50"/>
      <c r="N202" s="50"/>
      <c r="O202" s="50"/>
      <c r="P202" s="50"/>
      <c r="Q202" s="50"/>
      <c r="R202" s="50"/>
      <c r="S202" s="50"/>
      <c r="T202" s="50"/>
      <c r="U202" s="51"/>
      <c r="V202" s="50"/>
      <c r="W202" s="50"/>
      <c r="X202" s="50"/>
      <c r="Y202" s="50"/>
      <c r="Z202" s="50"/>
      <c r="AA202" s="50"/>
      <c r="AB202" s="50"/>
      <c r="AC202" s="50"/>
      <c r="AD202" s="50"/>
      <c r="AE202" s="50"/>
      <c r="AF202" s="50"/>
      <c r="AG202" s="48" t="str">
        <f t="shared" si="26"/>
        <v/>
      </c>
      <c r="AH202" s="94"/>
    </row>
    <row r="203" spans="1:34" x14ac:dyDescent="0.25">
      <c r="A203" s="46" t="s">
        <v>3</v>
      </c>
      <c r="B203" s="50"/>
      <c r="C203" s="50"/>
      <c r="D203" s="50"/>
      <c r="E203" s="50"/>
      <c r="F203" s="50"/>
      <c r="G203" s="50"/>
      <c r="H203" s="50"/>
      <c r="I203" s="50"/>
      <c r="J203" s="50"/>
      <c r="K203" s="50"/>
      <c r="L203" s="50"/>
      <c r="M203" s="50"/>
      <c r="N203" s="50"/>
      <c r="O203" s="50"/>
      <c r="P203" s="50"/>
      <c r="Q203" s="50"/>
      <c r="R203" s="50"/>
      <c r="S203" s="50"/>
      <c r="T203" s="50"/>
      <c r="U203" s="51"/>
      <c r="V203" s="50"/>
      <c r="W203" s="50"/>
      <c r="X203" s="50"/>
      <c r="Y203" s="50"/>
      <c r="Z203" s="50"/>
      <c r="AA203" s="50"/>
      <c r="AB203" s="50"/>
      <c r="AC203" s="50"/>
      <c r="AD203" s="50"/>
      <c r="AE203" s="50"/>
      <c r="AF203" s="50"/>
      <c r="AG203" s="48" t="str">
        <f t="shared" si="26"/>
        <v/>
      </c>
      <c r="AH203" s="94" t="str">
        <f>IF(AND(AG203&lt;&gt;"",AG204&lt;&gt;""),AG204-AG203,"")</f>
        <v/>
      </c>
    </row>
    <row r="204" spans="1:34" x14ac:dyDescent="0.25">
      <c r="A204" s="46" t="s">
        <v>26</v>
      </c>
      <c r="B204" s="50"/>
      <c r="C204" s="50"/>
      <c r="D204" s="50"/>
      <c r="E204" s="50"/>
      <c r="F204" s="50"/>
      <c r="G204" s="50"/>
      <c r="H204" s="50"/>
      <c r="I204" s="50"/>
      <c r="J204" s="50"/>
      <c r="K204" s="50"/>
      <c r="L204" s="50"/>
      <c r="M204" s="50"/>
      <c r="N204" s="50"/>
      <c r="O204" s="50"/>
      <c r="P204" s="50"/>
      <c r="Q204" s="50"/>
      <c r="R204" s="50"/>
      <c r="S204" s="50"/>
      <c r="T204" s="50"/>
      <c r="U204" s="51"/>
      <c r="V204" s="50"/>
      <c r="W204" s="50"/>
      <c r="X204" s="50"/>
      <c r="Y204" s="50"/>
      <c r="Z204" s="50"/>
      <c r="AA204" s="50"/>
      <c r="AB204" s="50"/>
      <c r="AC204" s="50"/>
      <c r="AD204" s="50"/>
      <c r="AE204" s="50"/>
      <c r="AF204" s="50"/>
      <c r="AG204" s="48" t="str">
        <f t="shared" si="26"/>
        <v/>
      </c>
      <c r="AH204" s="94"/>
    </row>
    <row r="205" spans="1:34" x14ac:dyDescent="0.25">
      <c r="A205" s="55" t="s">
        <v>7</v>
      </c>
      <c r="B205" s="50"/>
      <c r="C205" s="50"/>
      <c r="D205" s="50"/>
      <c r="E205" s="50"/>
      <c r="F205" s="50"/>
      <c r="G205" s="50"/>
      <c r="H205" s="50"/>
      <c r="I205" s="50"/>
      <c r="J205" s="50"/>
      <c r="K205" s="50"/>
      <c r="L205" s="50"/>
      <c r="M205" s="50"/>
      <c r="N205" s="50"/>
      <c r="O205" s="50"/>
      <c r="P205" s="50"/>
      <c r="Q205" s="50"/>
      <c r="R205" s="50"/>
      <c r="S205" s="50"/>
      <c r="T205" s="50"/>
      <c r="U205" s="51"/>
      <c r="V205" s="50"/>
      <c r="W205" s="50"/>
      <c r="X205" s="50"/>
      <c r="Y205" s="50"/>
      <c r="Z205" s="50"/>
      <c r="AA205" s="50"/>
      <c r="AB205" s="50"/>
      <c r="AC205" s="50"/>
      <c r="AD205" s="50"/>
      <c r="AE205" s="50"/>
      <c r="AF205" s="50"/>
      <c r="AG205" s="48" t="str">
        <f t="shared" si="26"/>
        <v/>
      </c>
      <c r="AH205" s="67" t="str">
        <f t="shared" ref="AH205" si="27">IF(C205&lt;&gt;"",AVERAGE(C205:AG205),"")</f>
        <v/>
      </c>
    </row>
    <row r="206" spans="1:34" x14ac:dyDescent="0.25">
      <c r="A206" s="55" t="s">
        <v>66</v>
      </c>
      <c r="B206" s="50">
        <v>0</v>
      </c>
      <c r="C206" s="50">
        <v>0</v>
      </c>
      <c r="D206" s="50">
        <v>0</v>
      </c>
      <c r="E206" s="50">
        <v>0</v>
      </c>
      <c r="F206" s="50">
        <v>0</v>
      </c>
      <c r="G206" s="50">
        <v>0</v>
      </c>
      <c r="H206" s="50">
        <v>0</v>
      </c>
      <c r="I206" s="50">
        <v>0</v>
      </c>
      <c r="J206" s="50">
        <v>0</v>
      </c>
      <c r="K206" s="50">
        <v>0</v>
      </c>
      <c r="L206" s="50">
        <v>0</v>
      </c>
      <c r="M206" s="50">
        <v>0</v>
      </c>
      <c r="N206" s="50">
        <v>0</v>
      </c>
      <c r="O206" s="50">
        <v>0</v>
      </c>
      <c r="P206" s="50">
        <v>0</v>
      </c>
      <c r="Q206" s="50">
        <v>0</v>
      </c>
      <c r="R206" s="50">
        <v>0</v>
      </c>
      <c r="S206" s="50">
        <v>0</v>
      </c>
      <c r="T206" s="50">
        <v>0</v>
      </c>
      <c r="U206" s="50">
        <v>0</v>
      </c>
      <c r="V206" s="50">
        <v>0</v>
      </c>
      <c r="W206" s="50">
        <v>0</v>
      </c>
      <c r="X206" s="50">
        <v>0</v>
      </c>
      <c r="Y206" s="50">
        <v>0</v>
      </c>
      <c r="Z206" s="50">
        <v>0</v>
      </c>
      <c r="AA206" s="50">
        <v>0</v>
      </c>
      <c r="AB206" s="50">
        <v>0</v>
      </c>
      <c r="AC206" s="50">
        <v>0</v>
      </c>
      <c r="AD206" s="50">
        <v>0</v>
      </c>
      <c r="AE206" s="50">
        <v>0</v>
      </c>
      <c r="AF206" s="50">
        <v>0</v>
      </c>
      <c r="AG206" s="56"/>
      <c r="AH206" s="57" t="str">
        <f>IF(AG206&lt;&gt;"",AG206-AG203,"")</f>
        <v/>
      </c>
    </row>
    <row r="207" spans="1:34" ht="15.75" thickBot="1" x14ac:dyDescent="0.3">
      <c r="A207" s="58" t="s">
        <v>67</v>
      </c>
      <c r="B207" s="59">
        <v>4.1666666666666664E-2</v>
      </c>
      <c r="C207" s="59">
        <v>4.1666666666666664E-2</v>
      </c>
      <c r="D207" s="59">
        <v>4.1666666666666664E-2</v>
      </c>
      <c r="E207" s="59">
        <v>4.1666666666666664E-2</v>
      </c>
      <c r="F207" s="59">
        <v>4.1666666666666664E-2</v>
      </c>
      <c r="G207" s="59">
        <v>4.1666666666666664E-2</v>
      </c>
      <c r="H207" s="59">
        <v>4.1666666666666664E-2</v>
      </c>
      <c r="I207" s="59">
        <v>4.1666666666666664E-2</v>
      </c>
      <c r="J207" s="59">
        <v>4.1666666666666664E-2</v>
      </c>
      <c r="K207" s="59">
        <v>4.1666666666666664E-2</v>
      </c>
      <c r="L207" s="59">
        <v>4.1666666666666664E-2</v>
      </c>
      <c r="M207" s="59">
        <v>4.1666666666666664E-2</v>
      </c>
      <c r="N207" s="59">
        <v>4.1666666666666664E-2</v>
      </c>
      <c r="O207" s="59">
        <v>4.1666666666666664E-2</v>
      </c>
      <c r="P207" s="59">
        <v>4.1666666666666664E-2</v>
      </c>
      <c r="Q207" s="59">
        <v>4.1666666666666664E-2</v>
      </c>
      <c r="R207" s="59">
        <v>4.1666666666666664E-2</v>
      </c>
      <c r="S207" s="59">
        <v>4.1666666666666664E-2</v>
      </c>
      <c r="T207" s="59">
        <v>4.1666666666666664E-2</v>
      </c>
      <c r="U207" s="59">
        <v>4.1666666666666664E-2</v>
      </c>
      <c r="V207" s="59">
        <v>4.1666666666666664E-2</v>
      </c>
      <c r="W207" s="59">
        <v>4.1666666666666664E-2</v>
      </c>
      <c r="X207" s="59">
        <v>4.1666666666666664E-2</v>
      </c>
      <c r="Y207" s="59">
        <v>4.1666666666666664E-2</v>
      </c>
      <c r="Z207" s="59">
        <v>4.1666666666666664E-2</v>
      </c>
      <c r="AA207" s="59">
        <v>4.1666666666666664E-2</v>
      </c>
      <c r="AB207" s="59">
        <v>4.1666666666666664E-2</v>
      </c>
      <c r="AC207" s="59">
        <v>4.1666666666666664E-2</v>
      </c>
      <c r="AD207" s="59">
        <v>4.1666666666666664E-2</v>
      </c>
      <c r="AE207" s="59">
        <v>4.1666666666666664E-2</v>
      </c>
      <c r="AF207" s="59">
        <v>4.1666666666666664E-2</v>
      </c>
      <c r="AG207" s="60"/>
      <c r="AH207" s="61" t="str">
        <f>IF(AG207&lt;&gt;"",AG207-AG204,"")</f>
        <v/>
      </c>
    </row>
    <row r="208" spans="1:34" ht="6.75" customHeight="1" thickBot="1" x14ac:dyDescent="0.3"/>
    <row r="209" spans="1:34" ht="19.5" thickBot="1" x14ac:dyDescent="0.3">
      <c r="A209" s="95" t="str">
        <f>Informations!C19</f>
        <v>Chronoroute 12H30</v>
      </c>
      <c r="B209" s="96"/>
      <c r="C209" s="96"/>
      <c r="D209" s="96"/>
      <c r="E209" s="96"/>
      <c r="F209" s="96"/>
      <c r="G209" s="96"/>
      <c r="H209" s="96"/>
      <c r="I209" s="96"/>
      <c r="J209" s="96"/>
      <c r="K209" s="96"/>
      <c r="L209" s="96"/>
      <c r="M209" s="96"/>
      <c r="N209" s="96"/>
      <c r="O209" s="96"/>
      <c r="P209" s="96"/>
      <c r="Q209" s="96"/>
      <c r="R209" s="96"/>
      <c r="S209" s="96"/>
      <c r="T209" s="96"/>
      <c r="U209" s="96"/>
      <c r="V209" s="96"/>
      <c r="W209" s="96"/>
      <c r="X209" s="96"/>
      <c r="Y209" s="96"/>
      <c r="Z209" s="96"/>
      <c r="AA209" s="96"/>
      <c r="AB209" s="96"/>
      <c r="AC209" s="96"/>
      <c r="AD209" s="96"/>
      <c r="AE209" s="96"/>
      <c r="AF209" s="96"/>
      <c r="AG209" s="96"/>
      <c r="AH209" s="97"/>
    </row>
    <row r="210" spans="1:34" ht="15.75" thickBot="1" x14ac:dyDescent="0.3">
      <c r="A210" s="62" t="s">
        <v>61</v>
      </c>
      <c r="B210" s="63">
        <v>1</v>
      </c>
      <c r="C210" s="63">
        <v>2</v>
      </c>
      <c r="D210" s="63">
        <v>3</v>
      </c>
      <c r="E210" s="63">
        <v>4</v>
      </c>
      <c r="F210" s="63">
        <v>5</v>
      </c>
      <c r="G210" s="63">
        <v>6</v>
      </c>
      <c r="H210" s="63">
        <v>7</v>
      </c>
      <c r="I210" s="63">
        <v>8</v>
      </c>
      <c r="J210" s="63">
        <v>9</v>
      </c>
      <c r="K210" s="63">
        <v>10</v>
      </c>
      <c r="L210" s="63">
        <v>11</v>
      </c>
      <c r="M210" s="63">
        <v>12</v>
      </c>
      <c r="N210" s="63">
        <v>13</v>
      </c>
      <c r="O210" s="63">
        <v>14</v>
      </c>
      <c r="P210" s="63">
        <v>15</v>
      </c>
      <c r="Q210" s="63">
        <v>16</v>
      </c>
      <c r="R210" s="63">
        <v>17</v>
      </c>
      <c r="S210" s="63">
        <v>18</v>
      </c>
      <c r="T210" s="63">
        <v>19</v>
      </c>
      <c r="U210" s="63">
        <v>20</v>
      </c>
      <c r="V210" s="63">
        <v>21</v>
      </c>
      <c r="W210" s="63">
        <v>22</v>
      </c>
      <c r="X210" s="63">
        <v>23</v>
      </c>
      <c r="Y210" s="63">
        <v>24</v>
      </c>
      <c r="Z210" s="63">
        <v>25</v>
      </c>
      <c r="AA210" s="63">
        <v>26</v>
      </c>
      <c r="AB210" s="63">
        <v>27</v>
      </c>
      <c r="AC210" s="63">
        <v>28</v>
      </c>
      <c r="AD210" s="63">
        <v>29</v>
      </c>
      <c r="AE210" s="63">
        <v>30</v>
      </c>
      <c r="AF210" s="63">
        <v>31</v>
      </c>
      <c r="AG210" s="41" t="s">
        <v>62</v>
      </c>
      <c r="AH210" s="41" t="s">
        <v>63</v>
      </c>
    </row>
    <row r="211" spans="1:34" x14ac:dyDescent="0.25">
      <c r="A211" s="43" t="s">
        <v>35</v>
      </c>
      <c r="B211" s="44"/>
      <c r="C211" s="44"/>
      <c r="D211" s="44"/>
      <c r="E211" s="44"/>
      <c r="F211" s="44"/>
      <c r="G211" s="44"/>
      <c r="H211" s="44"/>
      <c r="I211" s="44"/>
      <c r="J211" s="44"/>
      <c r="K211" s="44"/>
      <c r="L211" s="44"/>
      <c r="M211" s="44"/>
      <c r="N211" s="44"/>
      <c r="O211" s="44"/>
      <c r="P211" s="44"/>
      <c r="Q211" s="44"/>
      <c r="R211" s="44"/>
      <c r="S211" s="44"/>
      <c r="T211" s="44"/>
      <c r="U211" s="44"/>
      <c r="V211" s="44"/>
      <c r="W211" s="44"/>
      <c r="X211" s="44"/>
      <c r="Y211" s="44"/>
      <c r="Z211" s="44"/>
      <c r="AA211" s="44"/>
      <c r="AB211" s="44"/>
      <c r="AC211" s="44"/>
      <c r="AD211" s="44"/>
      <c r="AE211" s="44"/>
      <c r="AF211" s="44"/>
      <c r="AG211" s="45" t="str">
        <f>IF(OR(B211&lt;&gt;"",C211&lt;&gt;"",D211&lt;&gt;"",E211&lt;&gt;"",F211&lt;&gt;"",G211&lt;&gt;"",H211&lt;&gt;"",I211&lt;&gt;"",J211&lt;&gt;"",K211&lt;&gt;"",L211&lt;&gt;"",M211&lt;&gt;"",N211&lt;&gt;"",O211&lt;&gt;"",P211&lt;&gt;"",Q211&lt;&gt;"",R211&lt;&gt;"",S211&lt;&gt;"",T211&lt;&gt;"",U211&lt;&gt;"",V211&lt;&gt;"",W211&lt;&gt;"",X211&lt;&gt;"",Y211&lt;&gt;"",Z211&lt;&gt;"",AA211&lt;&gt;"",AB211&lt;&gt;"",AC211&lt;&gt;"",AD211&lt;&gt;"",AE211&lt;&gt;"",AF211&lt;&gt;""),AVERAGE(B211:AF211),"")</f>
        <v/>
      </c>
      <c r="AH211" s="65"/>
    </row>
    <row r="212" spans="1:34" x14ac:dyDescent="0.25">
      <c r="A212" s="46" t="s">
        <v>36</v>
      </c>
      <c r="B212" s="47"/>
      <c r="C212" s="47"/>
      <c r="D212" s="47"/>
      <c r="E212" s="47"/>
      <c r="F212" s="47"/>
      <c r="G212" s="47"/>
      <c r="H212" s="47"/>
      <c r="I212" s="47"/>
      <c r="J212" s="47"/>
      <c r="K212" s="47"/>
      <c r="L212" s="47"/>
      <c r="M212" s="47"/>
      <c r="N212" s="47"/>
      <c r="O212" s="47"/>
      <c r="P212" s="47"/>
      <c r="Q212" s="47"/>
      <c r="R212" s="47"/>
      <c r="S212" s="47"/>
      <c r="T212" s="47"/>
      <c r="U212" s="47"/>
      <c r="V212" s="47"/>
      <c r="W212" s="47"/>
      <c r="X212" s="47"/>
      <c r="Y212" s="47"/>
      <c r="Z212" s="47"/>
      <c r="AA212" s="47"/>
      <c r="AB212" s="47"/>
      <c r="AC212" s="47"/>
      <c r="AD212" s="47"/>
      <c r="AE212" s="47"/>
      <c r="AF212" s="47"/>
      <c r="AG212" s="48" t="str">
        <f t="shared" ref="AG212:AG218" si="28">IF(OR(B212&lt;&gt;"",C212&lt;&gt;"",D212&lt;&gt;"",E212&lt;&gt;"",F212&lt;&gt;"",G212&lt;&gt;"",H212&lt;&gt;"",I212&lt;&gt;"",J212&lt;&gt;"",K212&lt;&gt;"",L212&lt;&gt;"",M212&lt;&gt;"",N212&lt;&gt;"",O212&lt;&gt;"",P212&lt;&gt;"",Q212&lt;&gt;"",R212&lt;&gt;"",S212&lt;&gt;"",T212&lt;&gt;"",U212&lt;&gt;"",V212&lt;&gt;"",W212&lt;&gt;"",X212&lt;&gt;"",Y212&lt;&gt;"",Z212&lt;&gt;"",AA212&lt;&gt;"",AB212&lt;&gt;"",AC212&lt;&gt;"",AD212&lt;&gt;"",AE212&lt;&gt;"",AF212&lt;&gt;""),AVERAGE(B212:AF212),"")</f>
        <v/>
      </c>
      <c r="AH212" s="66"/>
    </row>
    <row r="213" spans="1:34" x14ac:dyDescent="0.25">
      <c r="A213" s="46" t="s">
        <v>64</v>
      </c>
      <c r="B213" s="49"/>
      <c r="C213" s="49"/>
      <c r="D213" s="49"/>
      <c r="E213" s="49"/>
      <c r="F213" s="49"/>
      <c r="G213" s="49"/>
      <c r="H213" s="49"/>
      <c r="I213" s="49"/>
      <c r="J213" s="49"/>
      <c r="K213" s="49"/>
      <c r="L213" s="49"/>
      <c r="M213" s="49"/>
      <c r="N213" s="49"/>
      <c r="O213" s="49"/>
      <c r="P213" s="49"/>
      <c r="Q213" s="49"/>
      <c r="R213" s="49"/>
      <c r="S213" s="49"/>
      <c r="T213" s="49"/>
      <c r="U213" s="49"/>
      <c r="V213" s="49"/>
      <c r="W213" s="49"/>
      <c r="X213" s="49"/>
      <c r="Y213" s="49"/>
      <c r="Z213" s="49"/>
      <c r="AA213" s="49"/>
      <c r="AB213" s="49"/>
      <c r="AC213" s="49"/>
      <c r="AD213" s="49"/>
      <c r="AE213" s="49"/>
      <c r="AF213" s="49"/>
      <c r="AG213" s="48" t="str">
        <f t="shared" si="28"/>
        <v/>
      </c>
      <c r="AH213" s="66"/>
    </row>
    <row r="214" spans="1:34" x14ac:dyDescent="0.25">
      <c r="A214" s="46" t="s">
        <v>11</v>
      </c>
      <c r="B214" s="50"/>
      <c r="C214" s="50"/>
      <c r="D214" s="50"/>
      <c r="E214" s="50"/>
      <c r="F214" s="50"/>
      <c r="G214" s="50"/>
      <c r="H214" s="50"/>
      <c r="I214" s="50"/>
      <c r="J214" s="50"/>
      <c r="K214" s="50"/>
      <c r="L214" s="50"/>
      <c r="M214" s="50"/>
      <c r="N214" s="50"/>
      <c r="O214" s="50"/>
      <c r="P214" s="50"/>
      <c r="Q214" s="50"/>
      <c r="R214" s="50"/>
      <c r="S214" s="50"/>
      <c r="T214" s="50"/>
      <c r="U214" s="51"/>
      <c r="V214" s="50"/>
      <c r="W214" s="50"/>
      <c r="X214" s="50"/>
      <c r="Y214" s="50"/>
      <c r="Z214" s="50"/>
      <c r="AA214" s="50"/>
      <c r="AB214" s="50"/>
      <c r="AC214" s="50"/>
      <c r="AD214" s="50"/>
      <c r="AE214" s="50"/>
      <c r="AF214" s="50"/>
      <c r="AG214" s="48" t="str">
        <f t="shared" si="28"/>
        <v/>
      </c>
      <c r="AH214" s="94" t="str">
        <f>IF(AND(AG214&lt;&gt;"",AG215&lt;&gt;""),AG215-AG214,"")</f>
        <v/>
      </c>
    </row>
    <row r="215" spans="1:34" x14ac:dyDescent="0.25">
      <c r="A215" s="46" t="s">
        <v>6</v>
      </c>
      <c r="B215" s="50"/>
      <c r="C215" s="50"/>
      <c r="D215" s="50"/>
      <c r="E215" s="50"/>
      <c r="F215" s="50"/>
      <c r="G215" s="50"/>
      <c r="H215" s="50"/>
      <c r="I215" s="50"/>
      <c r="J215" s="50"/>
      <c r="K215" s="50"/>
      <c r="L215" s="50"/>
      <c r="M215" s="50"/>
      <c r="N215" s="50"/>
      <c r="O215" s="50"/>
      <c r="P215" s="50"/>
      <c r="Q215" s="50"/>
      <c r="R215" s="50"/>
      <c r="S215" s="50"/>
      <c r="T215" s="50"/>
      <c r="U215" s="51"/>
      <c r="V215" s="50"/>
      <c r="W215" s="50"/>
      <c r="X215" s="50"/>
      <c r="Y215" s="50"/>
      <c r="Z215" s="50"/>
      <c r="AA215" s="50"/>
      <c r="AB215" s="50"/>
      <c r="AC215" s="50"/>
      <c r="AD215" s="50"/>
      <c r="AE215" s="50"/>
      <c r="AF215" s="50"/>
      <c r="AG215" s="48" t="str">
        <f t="shared" si="28"/>
        <v/>
      </c>
      <c r="AH215" s="94"/>
    </row>
    <row r="216" spans="1:34" x14ac:dyDescent="0.25">
      <c r="A216" s="46" t="s">
        <v>3</v>
      </c>
      <c r="B216" s="50"/>
      <c r="C216" s="50"/>
      <c r="D216" s="50"/>
      <c r="E216" s="50"/>
      <c r="F216" s="50"/>
      <c r="G216" s="50"/>
      <c r="H216" s="50"/>
      <c r="I216" s="50"/>
      <c r="J216" s="50"/>
      <c r="K216" s="50"/>
      <c r="L216" s="50"/>
      <c r="M216" s="50"/>
      <c r="N216" s="50"/>
      <c r="O216" s="50"/>
      <c r="P216" s="50"/>
      <c r="Q216" s="50"/>
      <c r="R216" s="50"/>
      <c r="S216" s="50"/>
      <c r="T216" s="50"/>
      <c r="U216" s="51"/>
      <c r="V216" s="50"/>
      <c r="W216" s="50"/>
      <c r="X216" s="50"/>
      <c r="Y216" s="50"/>
      <c r="Z216" s="50"/>
      <c r="AA216" s="50"/>
      <c r="AB216" s="50"/>
      <c r="AC216" s="50"/>
      <c r="AD216" s="50"/>
      <c r="AE216" s="50"/>
      <c r="AF216" s="50"/>
      <c r="AG216" s="48" t="str">
        <f t="shared" si="28"/>
        <v/>
      </c>
      <c r="AH216" s="94" t="str">
        <f>IF(AND(AG216&lt;&gt;"",AG217&lt;&gt;""),AG217-AG216,"")</f>
        <v/>
      </c>
    </row>
    <row r="217" spans="1:34" x14ac:dyDescent="0.25">
      <c r="A217" s="46" t="s">
        <v>26</v>
      </c>
      <c r="B217" s="50"/>
      <c r="C217" s="50"/>
      <c r="D217" s="50"/>
      <c r="E217" s="50"/>
      <c r="F217" s="50"/>
      <c r="G217" s="50"/>
      <c r="H217" s="50"/>
      <c r="I217" s="50"/>
      <c r="J217" s="50"/>
      <c r="K217" s="50"/>
      <c r="L217" s="50"/>
      <c r="M217" s="50"/>
      <c r="N217" s="50"/>
      <c r="O217" s="50"/>
      <c r="P217" s="50"/>
      <c r="Q217" s="50"/>
      <c r="R217" s="50"/>
      <c r="S217" s="50"/>
      <c r="T217" s="50"/>
      <c r="U217" s="51"/>
      <c r="V217" s="50"/>
      <c r="W217" s="50"/>
      <c r="X217" s="50"/>
      <c r="Y217" s="50"/>
      <c r="Z217" s="50"/>
      <c r="AA217" s="50"/>
      <c r="AB217" s="50"/>
      <c r="AC217" s="50"/>
      <c r="AD217" s="50"/>
      <c r="AE217" s="50"/>
      <c r="AF217" s="50"/>
      <c r="AG217" s="48" t="str">
        <f t="shared" si="28"/>
        <v/>
      </c>
      <c r="AH217" s="94"/>
    </row>
    <row r="218" spans="1:34" x14ac:dyDescent="0.25">
      <c r="A218" s="55" t="s">
        <v>7</v>
      </c>
      <c r="B218" s="50"/>
      <c r="C218" s="50"/>
      <c r="D218" s="50"/>
      <c r="E218" s="50"/>
      <c r="F218" s="50"/>
      <c r="G218" s="50"/>
      <c r="H218" s="50"/>
      <c r="I218" s="50"/>
      <c r="J218" s="50"/>
      <c r="K218" s="50"/>
      <c r="L218" s="50"/>
      <c r="M218" s="50"/>
      <c r="N218" s="50"/>
      <c r="O218" s="50"/>
      <c r="P218" s="50"/>
      <c r="Q218" s="50"/>
      <c r="R218" s="50"/>
      <c r="S218" s="50"/>
      <c r="T218" s="50"/>
      <c r="U218" s="51"/>
      <c r="V218" s="50"/>
      <c r="W218" s="50"/>
      <c r="X218" s="50"/>
      <c r="Y218" s="50"/>
      <c r="Z218" s="50"/>
      <c r="AA218" s="50"/>
      <c r="AB218" s="50"/>
      <c r="AC218" s="50"/>
      <c r="AD218" s="50"/>
      <c r="AE218" s="50"/>
      <c r="AF218" s="50"/>
      <c r="AG218" s="48" t="str">
        <f t="shared" si="28"/>
        <v/>
      </c>
      <c r="AH218" s="67" t="str">
        <f t="shared" ref="AH218" si="29">IF(C218&lt;&gt;"",AVERAGE(C218:AG218),"")</f>
        <v/>
      </c>
    </row>
    <row r="219" spans="1:34" x14ac:dyDescent="0.25">
      <c r="A219" s="55" t="s">
        <v>66</v>
      </c>
      <c r="B219" s="50">
        <v>0</v>
      </c>
      <c r="C219" s="50">
        <v>0</v>
      </c>
      <c r="D219" s="50">
        <v>0</v>
      </c>
      <c r="E219" s="50">
        <v>0</v>
      </c>
      <c r="F219" s="50">
        <v>0</v>
      </c>
      <c r="G219" s="50">
        <v>0</v>
      </c>
      <c r="H219" s="50">
        <v>0</v>
      </c>
      <c r="I219" s="50">
        <v>0</v>
      </c>
      <c r="J219" s="50">
        <v>0</v>
      </c>
      <c r="K219" s="50">
        <v>0</v>
      </c>
      <c r="L219" s="50">
        <v>0</v>
      </c>
      <c r="M219" s="50">
        <v>0</v>
      </c>
      <c r="N219" s="50">
        <v>0</v>
      </c>
      <c r="O219" s="50">
        <v>0</v>
      </c>
      <c r="P219" s="50">
        <v>0</v>
      </c>
      <c r="Q219" s="50">
        <v>0</v>
      </c>
      <c r="R219" s="50">
        <v>0</v>
      </c>
      <c r="S219" s="50">
        <v>0</v>
      </c>
      <c r="T219" s="50">
        <v>0</v>
      </c>
      <c r="U219" s="50">
        <v>0</v>
      </c>
      <c r="V219" s="50">
        <v>0</v>
      </c>
      <c r="W219" s="50">
        <v>0</v>
      </c>
      <c r="X219" s="50">
        <v>0</v>
      </c>
      <c r="Y219" s="50">
        <v>0</v>
      </c>
      <c r="Z219" s="50">
        <v>0</v>
      </c>
      <c r="AA219" s="50">
        <v>0</v>
      </c>
      <c r="AB219" s="50">
        <v>0</v>
      </c>
      <c r="AC219" s="50">
        <v>0</v>
      </c>
      <c r="AD219" s="50">
        <v>0</v>
      </c>
      <c r="AE219" s="50">
        <v>0</v>
      </c>
      <c r="AF219" s="50">
        <v>0</v>
      </c>
      <c r="AG219" s="56"/>
      <c r="AH219" s="57" t="str">
        <f>IF(AG219&lt;&gt;"",AG219-AG216,"")</f>
        <v/>
      </c>
    </row>
    <row r="220" spans="1:34" ht="15.75" thickBot="1" x14ac:dyDescent="0.3">
      <c r="A220" s="58" t="s">
        <v>67</v>
      </c>
      <c r="B220" s="59">
        <v>4.1666666666666664E-2</v>
      </c>
      <c r="C220" s="59">
        <v>4.1666666666666664E-2</v>
      </c>
      <c r="D220" s="59">
        <v>4.1666666666666664E-2</v>
      </c>
      <c r="E220" s="59">
        <v>4.1666666666666664E-2</v>
      </c>
      <c r="F220" s="59">
        <v>4.1666666666666664E-2</v>
      </c>
      <c r="G220" s="59">
        <v>4.1666666666666664E-2</v>
      </c>
      <c r="H220" s="59">
        <v>4.1666666666666664E-2</v>
      </c>
      <c r="I220" s="59">
        <v>4.1666666666666664E-2</v>
      </c>
      <c r="J220" s="59">
        <v>4.1666666666666664E-2</v>
      </c>
      <c r="K220" s="59">
        <v>4.1666666666666664E-2</v>
      </c>
      <c r="L220" s="59">
        <v>4.1666666666666664E-2</v>
      </c>
      <c r="M220" s="59">
        <v>4.1666666666666664E-2</v>
      </c>
      <c r="N220" s="59">
        <v>4.1666666666666664E-2</v>
      </c>
      <c r="O220" s="59">
        <v>4.1666666666666664E-2</v>
      </c>
      <c r="P220" s="59">
        <v>4.1666666666666664E-2</v>
      </c>
      <c r="Q220" s="59">
        <v>4.1666666666666664E-2</v>
      </c>
      <c r="R220" s="59">
        <v>4.1666666666666664E-2</v>
      </c>
      <c r="S220" s="59">
        <v>4.1666666666666664E-2</v>
      </c>
      <c r="T220" s="59">
        <v>4.1666666666666664E-2</v>
      </c>
      <c r="U220" s="59">
        <v>4.1666666666666664E-2</v>
      </c>
      <c r="V220" s="59">
        <v>4.1666666666666664E-2</v>
      </c>
      <c r="W220" s="59">
        <v>4.1666666666666664E-2</v>
      </c>
      <c r="X220" s="59">
        <v>4.1666666666666664E-2</v>
      </c>
      <c r="Y220" s="59">
        <v>4.1666666666666664E-2</v>
      </c>
      <c r="Z220" s="59">
        <v>4.1666666666666664E-2</v>
      </c>
      <c r="AA220" s="59">
        <v>4.1666666666666664E-2</v>
      </c>
      <c r="AB220" s="59">
        <v>4.1666666666666664E-2</v>
      </c>
      <c r="AC220" s="59">
        <v>4.1666666666666664E-2</v>
      </c>
      <c r="AD220" s="59">
        <v>4.1666666666666664E-2</v>
      </c>
      <c r="AE220" s="59">
        <v>4.1666666666666664E-2</v>
      </c>
      <c r="AF220" s="59">
        <v>4.1666666666666664E-2</v>
      </c>
      <c r="AG220" s="60"/>
      <c r="AH220" s="61" t="str">
        <f>IF(AG220&lt;&gt;"",AG220-AG217,"")</f>
        <v/>
      </c>
    </row>
    <row r="221" spans="1:34" ht="6.75" customHeight="1" thickBot="1" x14ac:dyDescent="0.3"/>
    <row r="222" spans="1:34" ht="19.5" thickBot="1" x14ac:dyDescent="0.3">
      <c r="A222" s="95" t="str">
        <f>Informations!C20</f>
        <v>Chronoroute 13H0</v>
      </c>
      <c r="B222" s="96"/>
      <c r="C222" s="96"/>
      <c r="D222" s="96"/>
      <c r="E222" s="96"/>
      <c r="F222" s="96"/>
      <c r="G222" s="96"/>
      <c r="H222" s="96"/>
      <c r="I222" s="96"/>
      <c r="J222" s="96"/>
      <c r="K222" s="96"/>
      <c r="L222" s="96"/>
      <c r="M222" s="96"/>
      <c r="N222" s="96"/>
      <c r="O222" s="96"/>
      <c r="P222" s="96"/>
      <c r="Q222" s="96"/>
      <c r="R222" s="96"/>
      <c r="S222" s="96"/>
      <c r="T222" s="96"/>
      <c r="U222" s="96"/>
      <c r="V222" s="96"/>
      <c r="W222" s="96"/>
      <c r="X222" s="96"/>
      <c r="Y222" s="96"/>
      <c r="Z222" s="96"/>
      <c r="AA222" s="96"/>
      <c r="AB222" s="96"/>
      <c r="AC222" s="96"/>
      <c r="AD222" s="96"/>
      <c r="AE222" s="96"/>
      <c r="AF222" s="96"/>
      <c r="AG222" s="96"/>
      <c r="AH222" s="97"/>
    </row>
    <row r="223" spans="1:34" ht="15.75" thickBot="1" x14ac:dyDescent="0.3">
      <c r="A223" s="62" t="s">
        <v>61</v>
      </c>
      <c r="B223" s="63">
        <v>1</v>
      </c>
      <c r="C223" s="63">
        <v>2</v>
      </c>
      <c r="D223" s="63">
        <v>3</v>
      </c>
      <c r="E223" s="63">
        <v>4</v>
      </c>
      <c r="F223" s="63">
        <v>5</v>
      </c>
      <c r="G223" s="63">
        <v>6</v>
      </c>
      <c r="H223" s="63">
        <v>7</v>
      </c>
      <c r="I223" s="63">
        <v>8</v>
      </c>
      <c r="J223" s="63">
        <v>9</v>
      </c>
      <c r="K223" s="63">
        <v>10</v>
      </c>
      <c r="L223" s="63">
        <v>11</v>
      </c>
      <c r="M223" s="63">
        <v>12</v>
      </c>
      <c r="N223" s="63">
        <v>13</v>
      </c>
      <c r="O223" s="63">
        <v>14</v>
      </c>
      <c r="P223" s="63">
        <v>15</v>
      </c>
      <c r="Q223" s="63">
        <v>16</v>
      </c>
      <c r="R223" s="63">
        <v>17</v>
      </c>
      <c r="S223" s="63">
        <v>18</v>
      </c>
      <c r="T223" s="63">
        <v>19</v>
      </c>
      <c r="U223" s="63">
        <v>20</v>
      </c>
      <c r="V223" s="63">
        <v>21</v>
      </c>
      <c r="W223" s="63">
        <v>22</v>
      </c>
      <c r="X223" s="63">
        <v>23</v>
      </c>
      <c r="Y223" s="63">
        <v>24</v>
      </c>
      <c r="Z223" s="63">
        <v>25</v>
      </c>
      <c r="AA223" s="63">
        <v>26</v>
      </c>
      <c r="AB223" s="63">
        <v>27</v>
      </c>
      <c r="AC223" s="63">
        <v>28</v>
      </c>
      <c r="AD223" s="63">
        <v>29</v>
      </c>
      <c r="AE223" s="63">
        <v>30</v>
      </c>
      <c r="AF223" s="63">
        <v>31</v>
      </c>
      <c r="AG223" s="41" t="s">
        <v>62</v>
      </c>
      <c r="AH223" s="41" t="s">
        <v>63</v>
      </c>
    </row>
    <row r="224" spans="1:34" x14ac:dyDescent="0.25">
      <c r="A224" s="43" t="s">
        <v>35</v>
      </c>
      <c r="B224" s="44"/>
      <c r="C224" s="44"/>
      <c r="D224" s="44"/>
      <c r="E224" s="44"/>
      <c r="F224" s="44"/>
      <c r="G224" s="44"/>
      <c r="H224" s="44"/>
      <c r="I224" s="44"/>
      <c r="J224" s="44"/>
      <c r="K224" s="44"/>
      <c r="L224" s="44"/>
      <c r="M224" s="44"/>
      <c r="N224" s="44"/>
      <c r="O224" s="44"/>
      <c r="P224" s="44"/>
      <c r="Q224" s="44"/>
      <c r="R224" s="44"/>
      <c r="S224" s="44"/>
      <c r="T224" s="44"/>
      <c r="U224" s="44"/>
      <c r="V224" s="44"/>
      <c r="W224" s="44"/>
      <c r="X224" s="44"/>
      <c r="Y224" s="44"/>
      <c r="Z224" s="44"/>
      <c r="AA224" s="44"/>
      <c r="AB224" s="44"/>
      <c r="AC224" s="44"/>
      <c r="AD224" s="44"/>
      <c r="AE224" s="44"/>
      <c r="AF224" s="44"/>
      <c r="AG224" s="45" t="str">
        <f>IF(OR(B224&lt;&gt;"",C224&lt;&gt;"",D224&lt;&gt;"",E224&lt;&gt;"",F224&lt;&gt;"",G224&lt;&gt;"",H224&lt;&gt;"",I224&lt;&gt;"",J224&lt;&gt;"",K224&lt;&gt;"",L224&lt;&gt;"",M224&lt;&gt;"",N224&lt;&gt;"",O224&lt;&gt;"",P224&lt;&gt;"",Q224&lt;&gt;"",R224&lt;&gt;"",S224&lt;&gt;"",T224&lt;&gt;"",U224&lt;&gt;"",V224&lt;&gt;"",W224&lt;&gt;"",X224&lt;&gt;"",Y224&lt;&gt;"",Z224&lt;&gt;"",AA224&lt;&gt;"",AB224&lt;&gt;"",AC224&lt;&gt;"",AD224&lt;&gt;"",AE224&lt;&gt;"",AF224&lt;&gt;""),AVERAGE(B224:AF224),"")</f>
        <v/>
      </c>
      <c r="AH224" s="65"/>
    </row>
    <row r="225" spans="1:34" x14ac:dyDescent="0.25">
      <c r="A225" s="46" t="s">
        <v>36</v>
      </c>
      <c r="B225" s="47"/>
      <c r="C225" s="47"/>
      <c r="D225" s="47"/>
      <c r="E225" s="47"/>
      <c r="F225" s="47"/>
      <c r="G225" s="47"/>
      <c r="H225" s="47"/>
      <c r="I225" s="47"/>
      <c r="J225" s="47"/>
      <c r="K225" s="47"/>
      <c r="L225" s="47"/>
      <c r="M225" s="47"/>
      <c r="N225" s="47"/>
      <c r="O225" s="47"/>
      <c r="P225" s="47"/>
      <c r="Q225" s="47"/>
      <c r="R225" s="47"/>
      <c r="S225" s="47"/>
      <c r="T225" s="47"/>
      <c r="U225" s="47"/>
      <c r="V225" s="47"/>
      <c r="W225" s="47"/>
      <c r="X225" s="47"/>
      <c r="Y225" s="47"/>
      <c r="Z225" s="47"/>
      <c r="AA225" s="47"/>
      <c r="AB225" s="47"/>
      <c r="AC225" s="47"/>
      <c r="AD225" s="47"/>
      <c r="AE225" s="47"/>
      <c r="AF225" s="47"/>
      <c r="AG225" s="48" t="str">
        <f t="shared" ref="AG225:AG231" si="30">IF(OR(B225&lt;&gt;"",C225&lt;&gt;"",D225&lt;&gt;"",E225&lt;&gt;"",F225&lt;&gt;"",G225&lt;&gt;"",H225&lt;&gt;"",I225&lt;&gt;"",J225&lt;&gt;"",K225&lt;&gt;"",L225&lt;&gt;"",M225&lt;&gt;"",N225&lt;&gt;"",O225&lt;&gt;"",P225&lt;&gt;"",Q225&lt;&gt;"",R225&lt;&gt;"",S225&lt;&gt;"",T225&lt;&gt;"",U225&lt;&gt;"",V225&lt;&gt;"",W225&lt;&gt;"",X225&lt;&gt;"",Y225&lt;&gt;"",Z225&lt;&gt;"",AA225&lt;&gt;"",AB225&lt;&gt;"",AC225&lt;&gt;"",AD225&lt;&gt;"",AE225&lt;&gt;"",AF225&lt;&gt;""),AVERAGE(B225:AF225),"")</f>
        <v/>
      </c>
      <c r="AH225" s="66"/>
    </row>
    <row r="226" spans="1:34" x14ac:dyDescent="0.25">
      <c r="A226" s="46" t="s">
        <v>64</v>
      </c>
      <c r="B226" s="49"/>
      <c r="C226" s="49"/>
      <c r="D226" s="49"/>
      <c r="E226" s="49"/>
      <c r="F226" s="49"/>
      <c r="G226" s="49"/>
      <c r="H226" s="49"/>
      <c r="I226" s="49"/>
      <c r="J226" s="49"/>
      <c r="K226" s="49"/>
      <c r="L226" s="49"/>
      <c r="M226" s="49"/>
      <c r="N226" s="49"/>
      <c r="O226" s="49"/>
      <c r="P226" s="49"/>
      <c r="Q226" s="49"/>
      <c r="R226" s="49"/>
      <c r="S226" s="49"/>
      <c r="T226" s="49"/>
      <c r="U226" s="49"/>
      <c r="V226" s="49"/>
      <c r="W226" s="49"/>
      <c r="X226" s="49"/>
      <c r="Y226" s="49"/>
      <c r="Z226" s="49"/>
      <c r="AA226" s="49"/>
      <c r="AB226" s="49"/>
      <c r="AC226" s="49"/>
      <c r="AD226" s="49"/>
      <c r="AE226" s="49"/>
      <c r="AF226" s="49"/>
      <c r="AG226" s="48" t="str">
        <f t="shared" si="30"/>
        <v/>
      </c>
      <c r="AH226" s="66"/>
    </row>
    <row r="227" spans="1:34" x14ac:dyDescent="0.25">
      <c r="A227" s="46" t="s">
        <v>11</v>
      </c>
      <c r="B227" s="50"/>
      <c r="C227" s="50"/>
      <c r="D227" s="50"/>
      <c r="E227" s="50"/>
      <c r="F227" s="50"/>
      <c r="G227" s="50"/>
      <c r="H227" s="50"/>
      <c r="I227" s="50"/>
      <c r="J227" s="50"/>
      <c r="K227" s="50"/>
      <c r="L227" s="50"/>
      <c r="M227" s="50"/>
      <c r="N227" s="50"/>
      <c r="O227" s="50"/>
      <c r="P227" s="50"/>
      <c r="Q227" s="50"/>
      <c r="R227" s="50"/>
      <c r="S227" s="50"/>
      <c r="T227" s="50"/>
      <c r="U227" s="51"/>
      <c r="V227" s="50"/>
      <c r="W227" s="50"/>
      <c r="X227" s="50"/>
      <c r="Y227" s="50"/>
      <c r="Z227" s="50"/>
      <c r="AA227" s="50"/>
      <c r="AB227" s="50"/>
      <c r="AC227" s="50"/>
      <c r="AD227" s="50"/>
      <c r="AE227" s="50"/>
      <c r="AF227" s="50"/>
      <c r="AG227" s="48" t="str">
        <f t="shared" si="30"/>
        <v/>
      </c>
      <c r="AH227" s="94" t="str">
        <f>IF(AND(AG227&lt;&gt;"",AG228&lt;&gt;""),AG228-AG227,"")</f>
        <v/>
      </c>
    </row>
    <row r="228" spans="1:34" x14ac:dyDescent="0.25">
      <c r="A228" s="46" t="s">
        <v>6</v>
      </c>
      <c r="B228" s="50"/>
      <c r="C228" s="50"/>
      <c r="D228" s="50"/>
      <c r="E228" s="50"/>
      <c r="F228" s="50"/>
      <c r="G228" s="50"/>
      <c r="H228" s="50"/>
      <c r="I228" s="50"/>
      <c r="J228" s="50"/>
      <c r="K228" s="50"/>
      <c r="L228" s="50"/>
      <c r="M228" s="50"/>
      <c r="N228" s="50"/>
      <c r="O228" s="50"/>
      <c r="P228" s="50"/>
      <c r="Q228" s="50"/>
      <c r="R228" s="50"/>
      <c r="S228" s="50"/>
      <c r="T228" s="50"/>
      <c r="U228" s="51"/>
      <c r="V228" s="50"/>
      <c r="W228" s="50"/>
      <c r="X228" s="50"/>
      <c r="Y228" s="50"/>
      <c r="Z228" s="50"/>
      <c r="AA228" s="50"/>
      <c r="AB228" s="50"/>
      <c r="AC228" s="50"/>
      <c r="AD228" s="50"/>
      <c r="AE228" s="50"/>
      <c r="AF228" s="50"/>
      <c r="AG228" s="48" t="str">
        <f t="shared" si="30"/>
        <v/>
      </c>
      <c r="AH228" s="94"/>
    </row>
    <row r="229" spans="1:34" x14ac:dyDescent="0.25">
      <c r="A229" s="46" t="s">
        <v>3</v>
      </c>
      <c r="B229" s="50"/>
      <c r="C229" s="50"/>
      <c r="D229" s="50"/>
      <c r="E229" s="50"/>
      <c r="F229" s="50"/>
      <c r="G229" s="50"/>
      <c r="H229" s="50"/>
      <c r="I229" s="50"/>
      <c r="J229" s="50"/>
      <c r="K229" s="50"/>
      <c r="L229" s="50"/>
      <c r="M229" s="50"/>
      <c r="N229" s="50"/>
      <c r="O229" s="50"/>
      <c r="P229" s="50"/>
      <c r="Q229" s="50"/>
      <c r="R229" s="50"/>
      <c r="S229" s="50"/>
      <c r="T229" s="50"/>
      <c r="U229" s="51"/>
      <c r="V229" s="50"/>
      <c r="W229" s="50"/>
      <c r="X229" s="50"/>
      <c r="Y229" s="50"/>
      <c r="Z229" s="50"/>
      <c r="AA229" s="50"/>
      <c r="AB229" s="50"/>
      <c r="AC229" s="50"/>
      <c r="AD229" s="50"/>
      <c r="AE229" s="50"/>
      <c r="AF229" s="50"/>
      <c r="AG229" s="48" t="str">
        <f t="shared" si="30"/>
        <v/>
      </c>
      <c r="AH229" s="94" t="str">
        <f>IF(AND(AG229&lt;&gt;"",AG230&lt;&gt;""),AG230-AG229,"")</f>
        <v/>
      </c>
    </row>
    <row r="230" spans="1:34" x14ac:dyDescent="0.25">
      <c r="A230" s="46" t="s">
        <v>26</v>
      </c>
      <c r="B230" s="50"/>
      <c r="C230" s="50"/>
      <c r="D230" s="50"/>
      <c r="E230" s="50"/>
      <c r="F230" s="50"/>
      <c r="G230" s="50"/>
      <c r="H230" s="50"/>
      <c r="I230" s="50"/>
      <c r="J230" s="50"/>
      <c r="K230" s="50"/>
      <c r="L230" s="50"/>
      <c r="M230" s="50"/>
      <c r="N230" s="50"/>
      <c r="O230" s="50"/>
      <c r="P230" s="50"/>
      <c r="Q230" s="50"/>
      <c r="R230" s="50"/>
      <c r="S230" s="50"/>
      <c r="T230" s="50"/>
      <c r="U230" s="51"/>
      <c r="V230" s="50"/>
      <c r="W230" s="50"/>
      <c r="X230" s="50"/>
      <c r="Y230" s="50"/>
      <c r="Z230" s="50"/>
      <c r="AA230" s="50"/>
      <c r="AB230" s="50"/>
      <c r="AC230" s="50"/>
      <c r="AD230" s="50"/>
      <c r="AE230" s="50"/>
      <c r="AF230" s="50"/>
      <c r="AG230" s="48" t="str">
        <f t="shared" si="30"/>
        <v/>
      </c>
      <c r="AH230" s="94"/>
    </row>
    <row r="231" spans="1:34" x14ac:dyDescent="0.25">
      <c r="A231" s="55" t="s">
        <v>7</v>
      </c>
      <c r="B231" s="50"/>
      <c r="C231" s="50"/>
      <c r="D231" s="50"/>
      <c r="E231" s="50"/>
      <c r="F231" s="50"/>
      <c r="G231" s="50"/>
      <c r="H231" s="50"/>
      <c r="I231" s="50"/>
      <c r="J231" s="50"/>
      <c r="K231" s="50"/>
      <c r="L231" s="50"/>
      <c r="M231" s="50"/>
      <c r="N231" s="50"/>
      <c r="O231" s="50"/>
      <c r="P231" s="50"/>
      <c r="Q231" s="50"/>
      <c r="R231" s="50"/>
      <c r="S231" s="50"/>
      <c r="T231" s="50"/>
      <c r="U231" s="51"/>
      <c r="V231" s="50"/>
      <c r="W231" s="50"/>
      <c r="X231" s="50"/>
      <c r="Y231" s="50"/>
      <c r="Z231" s="50"/>
      <c r="AA231" s="50"/>
      <c r="AB231" s="50"/>
      <c r="AC231" s="50"/>
      <c r="AD231" s="50"/>
      <c r="AE231" s="50"/>
      <c r="AF231" s="50"/>
      <c r="AG231" s="48" t="str">
        <f t="shared" si="30"/>
        <v/>
      </c>
      <c r="AH231" s="67" t="str">
        <f t="shared" ref="AH231" si="31">IF(C231&lt;&gt;"",AVERAGE(C231:AG231),"")</f>
        <v/>
      </c>
    </row>
    <row r="232" spans="1:34" x14ac:dyDescent="0.25">
      <c r="A232" s="55" t="s">
        <v>66</v>
      </c>
      <c r="B232" s="50">
        <v>0</v>
      </c>
      <c r="C232" s="50">
        <v>0</v>
      </c>
      <c r="D232" s="50">
        <v>0</v>
      </c>
      <c r="E232" s="50">
        <v>0</v>
      </c>
      <c r="F232" s="50">
        <v>0</v>
      </c>
      <c r="G232" s="50">
        <v>0</v>
      </c>
      <c r="H232" s="50">
        <v>0</v>
      </c>
      <c r="I232" s="50">
        <v>0</v>
      </c>
      <c r="J232" s="50">
        <v>0</v>
      </c>
      <c r="K232" s="50">
        <v>0</v>
      </c>
      <c r="L232" s="50">
        <v>0</v>
      </c>
      <c r="M232" s="50">
        <v>0</v>
      </c>
      <c r="N232" s="50">
        <v>0</v>
      </c>
      <c r="O232" s="50">
        <v>0</v>
      </c>
      <c r="P232" s="50">
        <v>0</v>
      </c>
      <c r="Q232" s="50">
        <v>0</v>
      </c>
      <c r="R232" s="50">
        <v>0</v>
      </c>
      <c r="S232" s="50">
        <v>0</v>
      </c>
      <c r="T232" s="50">
        <v>0</v>
      </c>
      <c r="U232" s="50">
        <v>0</v>
      </c>
      <c r="V232" s="50">
        <v>0</v>
      </c>
      <c r="W232" s="50">
        <v>0</v>
      </c>
      <c r="X232" s="50">
        <v>0</v>
      </c>
      <c r="Y232" s="50">
        <v>0</v>
      </c>
      <c r="Z232" s="50">
        <v>0</v>
      </c>
      <c r="AA232" s="50">
        <v>0</v>
      </c>
      <c r="AB232" s="50">
        <v>0</v>
      </c>
      <c r="AC232" s="50">
        <v>0</v>
      </c>
      <c r="AD232" s="50">
        <v>0</v>
      </c>
      <c r="AE232" s="50">
        <v>0</v>
      </c>
      <c r="AF232" s="50">
        <v>0</v>
      </c>
      <c r="AG232" s="56"/>
      <c r="AH232" s="57" t="str">
        <f>IF(AG232&lt;&gt;"",AG232-AG229,"")</f>
        <v/>
      </c>
    </row>
    <row r="233" spans="1:34" ht="15.75" thickBot="1" x14ac:dyDescent="0.3">
      <c r="A233" s="58" t="s">
        <v>67</v>
      </c>
      <c r="B233" s="59">
        <v>4.1666666666666664E-2</v>
      </c>
      <c r="C233" s="59">
        <v>4.1666666666666664E-2</v>
      </c>
      <c r="D233" s="59">
        <v>4.1666666666666664E-2</v>
      </c>
      <c r="E233" s="59">
        <v>4.1666666666666664E-2</v>
      </c>
      <c r="F233" s="59">
        <v>4.1666666666666664E-2</v>
      </c>
      <c r="G233" s="59">
        <v>4.1666666666666664E-2</v>
      </c>
      <c r="H233" s="59">
        <v>4.1666666666666664E-2</v>
      </c>
      <c r="I233" s="59">
        <v>4.1666666666666664E-2</v>
      </c>
      <c r="J233" s="59">
        <v>4.1666666666666664E-2</v>
      </c>
      <c r="K233" s="59">
        <v>4.1666666666666664E-2</v>
      </c>
      <c r="L233" s="59">
        <v>4.1666666666666664E-2</v>
      </c>
      <c r="M233" s="59">
        <v>4.1666666666666664E-2</v>
      </c>
      <c r="N233" s="59">
        <v>4.1666666666666664E-2</v>
      </c>
      <c r="O233" s="59">
        <v>4.1666666666666664E-2</v>
      </c>
      <c r="P233" s="59">
        <v>4.1666666666666664E-2</v>
      </c>
      <c r="Q233" s="59">
        <v>4.1666666666666664E-2</v>
      </c>
      <c r="R233" s="59">
        <v>4.1666666666666664E-2</v>
      </c>
      <c r="S233" s="59">
        <v>4.1666666666666664E-2</v>
      </c>
      <c r="T233" s="59">
        <v>4.1666666666666664E-2</v>
      </c>
      <c r="U233" s="59">
        <v>4.1666666666666664E-2</v>
      </c>
      <c r="V233" s="59">
        <v>4.1666666666666664E-2</v>
      </c>
      <c r="W233" s="59">
        <v>4.1666666666666664E-2</v>
      </c>
      <c r="X233" s="59">
        <v>4.1666666666666664E-2</v>
      </c>
      <c r="Y233" s="59">
        <v>4.1666666666666664E-2</v>
      </c>
      <c r="Z233" s="59">
        <v>4.1666666666666664E-2</v>
      </c>
      <c r="AA233" s="59">
        <v>4.1666666666666664E-2</v>
      </c>
      <c r="AB233" s="59">
        <v>4.1666666666666664E-2</v>
      </c>
      <c r="AC233" s="59">
        <v>4.1666666666666664E-2</v>
      </c>
      <c r="AD233" s="59">
        <v>4.1666666666666664E-2</v>
      </c>
      <c r="AE233" s="59">
        <v>4.1666666666666664E-2</v>
      </c>
      <c r="AF233" s="59">
        <v>4.1666666666666664E-2</v>
      </c>
      <c r="AG233" s="60"/>
      <c r="AH233" s="61" t="str">
        <f>IF(AG233&lt;&gt;"",AG233-AG230,"")</f>
        <v/>
      </c>
    </row>
    <row r="234" spans="1:34" ht="6.75" customHeight="1" thickBot="1" x14ac:dyDescent="0.3"/>
    <row r="235" spans="1:34" ht="19.5" thickBot="1" x14ac:dyDescent="0.3">
      <c r="A235" s="95" t="str">
        <f>Informations!C21</f>
        <v>Chronoroute 13H30</v>
      </c>
      <c r="B235" s="96"/>
      <c r="C235" s="96"/>
      <c r="D235" s="96"/>
      <c r="E235" s="96"/>
      <c r="F235" s="96"/>
      <c r="G235" s="96"/>
      <c r="H235" s="96"/>
      <c r="I235" s="96"/>
      <c r="J235" s="96"/>
      <c r="K235" s="96"/>
      <c r="L235" s="96"/>
      <c r="M235" s="96"/>
      <c r="N235" s="96"/>
      <c r="O235" s="96"/>
      <c r="P235" s="96"/>
      <c r="Q235" s="96"/>
      <c r="R235" s="96"/>
      <c r="S235" s="96"/>
      <c r="T235" s="96"/>
      <c r="U235" s="96"/>
      <c r="V235" s="96"/>
      <c r="W235" s="96"/>
      <c r="X235" s="96"/>
      <c r="Y235" s="96"/>
      <c r="Z235" s="96"/>
      <c r="AA235" s="96"/>
      <c r="AB235" s="96"/>
      <c r="AC235" s="96"/>
      <c r="AD235" s="96"/>
      <c r="AE235" s="96"/>
      <c r="AF235" s="96"/>
      <c r="AG235" s="96"/>
      <c r="AH235" s="97"/>
    </row>
    <row r="236" spans="1:34" ht="15.75" thickBot="1" x14ac:dyDescent="0.3">
      <c r="A236" s="62" t="s">
        <v>61</v>
      </c>
      <c r="B236" s="63">
        <v>1</v>
      </c>
      <c r="C236" s="63">
        <v>2</v>
      </c>
      <c r="D236" s="63">
        <v>3</v>
      </c>
      <c r="E236" s="63">
        <v>4</v>
      </c>
      <c r="F236" s="63">
        <v>5</v>
      </c>
      <c r="G236" s="63">
        <v>6</v>
      </c>
      <c r="H236" s="63">
        <v>7</v>
      </c>
      <c r="I236" s="63">
        <v>8</v>
      </c>
      <c r="J236" s="63">
        <v>9</v>
      </c>
      <c r="K236" s="63">
        <v>10</v>
      </c>
      <c r="L236" s="63">
        <v>11</v>
      </c>
      <c r="M236" s="63">
        <v>12</v>
      </c>
      <c r="N236" s="63">
        <v>13</v>
      </c>
      <c r="O236" s="63">
        <v>14</v>
      </c>
      <c r="P236" s="63">
        <v>15</v>
      </c>
      <c r="Q236" s="63">
        <v>16</v>
      </c>
      <c r="R236" s="63">
        <v>17</v>
      </c>
      <c r="S236" s="63">
        <v>18</v>
      </c>
      <c r="T236" s="63">
        <v>19</v>
      </c>
      <c r="U236" s="63">
        <v>20</v>
      </c>
      <c r="V236" s="63">
        <v>21</v>
      </c>
      <c r="W236" s="63">
        <v>22</v>
      </c>
      <c r="X236" s="63">
        <v>23</v>
      </c>
      <c r="Y236" s="63">
        <v>24</v>
      </c>
      <c r="Z236" s="63">
        <v>25</v>
      </c>
      <c r="AA236" s="63">
        <v>26</v>
      </c>
      <c r="AB236" s="63">
        <v>27</v>
      </c>
      <c r="AC236" s="63">
        <v>28</v>
      </c>
      <c r="AD236" s="63">
        <v>29</v>
      </c>
      <c r="AE236" s="63">
        <v>30</v>
      </c>
      <c r="AF236" s="63">
        <v>31</v>
      </c>
      <c r="AG236" s="41" t="s">
        <v>62</v>
      </c>
      <c r="AH236" s="41" t="s">
        <v>63</v>
      </c>
    </row>
    <row r="237" spans="1:34" x14ac:dyDescent="0.25">
      <c r="A237" s="43" t="s">
        <v>35</v>
      </c>
      <c r="B237" s="44"/>
      <c r="C237" s="44"/>
      <c r="D237" s="44"/>
      <c r="E237" s="44"/>
      <c r="F237" s="44"/>
      <c r="G237" s="44"/>
      <c r="H237" s="44"/>
      <c r="I237" s="44"/>
      <c r="J237" s="44"/>
      <c r="K237" s="44"/>
      <c r="L237" s="44"/>
      <c r="M237" s="44"/>
      <c r="N237" s="44"/>
      <c r="O237" s="44"/>
      <c r="P237" s="44"/>
      <c r="Q237" s="44"/>
      <c r="R237" s="44"/>
      <c r="S237" s="44"/>
      <c r="T237" s="44"/>
      <c r="U237" s="44"/>
      <c r="V237" s="44"/>
      <c r="W237" s="44"/>
      <c r="X237" s="44"/>
      <c r="Y237" s="44"/>
      <c r="Z237" s="44"/>
      <c r="AA237" s="44"/>
      <c r="AB237" s="44"/>
      <c r="AC237" s="44"/>
      <c r="AD237" s="44"/>
      <c r="AE237" s="44"/>
      <c r="AF237" s="44"/>
      <c r="AG237" s="45" t="str">
        <f>IF(OR(B237&lt;&gt;"",C237&lt;&gt;"",D237&lt;&gt;"",E237&lt;&gt;"",F237&lt;&gt;"",G237&lt;&gt;"",H237&lt;&gt;"",I237&lt;&gt;"",J237&lt;&gt;"",K237&lt;&gt;"",L237&lt;&gt;"",M237&lt;&gt;"",N237&lt;&gt;"",O237&lt;&gt;"",P237&lt;&gt;"",Q237&lt;&gt;"",R237&lt;&gt;"",S237&lt;&gt;"",T237&lt;&gt;"",U237&lt;&gt;"",V237&lt;&gt;"",W237&lt;&gt;"",X237&lt;&gt;"",Y237&lt;&gt;"",Z237&lt;&gt;"",AA237&lt;&gt;"",AB237&lt;&gt;"",AC237&lt;&gt;"",AD237&lt;&gt;"",AE237&lt;&gt;"",AF237&lt;&gt;""),AVERAGE(B237:AF237),"")</f>
        <v/>
      </c>
      <c r="AH237" s="65"/>
    </row>
    <row r="238" spans="1:34" x14ac:dyDescent="0.25">
      <c r="A238" s="46" t="s">
        <v>36</v>
      </c>
      <c r="B238" s="47"/>
      <c r="C238" s="47"/>
      <c r="D238" s="47"/>
      <c r="E238" s="47"/>
      <c r="F238" s="47"/>
      <c r="G238" s="47"/>
      <c r="H238" s="47"/>
      <c r="I238" s="47"/>
      <c r="J238" s="47"/>
      <c r="K238" s="47"/>
      <c r="L238" s="47"/>
      <c r="M238" s="47"/>
      <c r="N238" s="47"/>
      <c r="O238" s="47"/>
      <c r="P238" s="47"/>
      <c r="Q238" s="47"/>
      <c r="R238" s="47"/>
      <c r="S238" s="47"/>
      <c r="T238" s="47"/>
      <c r="U238" s="47"/>
      <c r="V238" s="47"/>
      <c r="W238" s="47"/>
      <c r="X238" s="47"/>
      <c r="Y238" s="47"/>
      <c r="Z238" s="47"/>
      <c r="AA238" s="47"/>
      <c r="AB238" s="47"/>
      <c r="AC238" s="47"/>
      <c r="AD238" s="47"/>
      <c r="AE238" s="47"/>
      <c r="AF238" s="47"/>
      <c r="AG238" s="48" t="str">
        <f t="shared" ref="AG238:AG244" si="32">IF(OR(B238&lt;&gt;"",C238&lt;&gt;"",D238&lt;&gt;"",E238&lt;&gt;"",F238&lt;&gt;"",G238&lt;&gt;"",H238&lt;&gt;"",I238&lt;&gt;"",J238&lt;&gt;"",K238&lt;&gt;"",L238&lt;&gt;"",M238&lt;&gt;"",N238&lt;&gt;"",O238&lt;&gt;"",P238&lt;&gt;"",Q238&lt;&gt;"",R238&lt;&gt;"",S238&lt;&gt;"",T238&lt;&gt;"",U238&lt;&gt;"",V238&lt;&gt;"",W238&lt;&gt;"",X238&lt;&gt;"",Y238&lt;&gt;"",Z238&lt;&gt;"",AA238&lt;&gt;"",AB238&lt;&gt;"",AC238&lt;&gt;"",AD238&lt;&gt;"",AE238&lt;&gt;"",AF238&lt;&gt;""),AVERAGE(B238:AF238),"")</f>
        <v/>
      </c>
      <c r="AH238" s="66"/>
    </row>
    <row r="239" spans="1:34" x14ac:dyDescent="0.25">
      <c r="A239" s="46" t="s">
        <v>64</v>
      </c>
      <c r="B239" s="49"/>
      <c r="C239" s="49"/>
      <c r="D239" s="49"/>
      <c r="E239" s="49"/>
      <c r="F239" s="49"/>
      <c r="G239" s="49"/>
      <c r="H239" s="49"/>
      <c r="I239" s="49"/>
      <c r="J239" s="49"/>
      <c r="K239" s="49"/>
      <c r="L239" s="49"/>
      <c r="M239" s="49"/>
      <c r="N239" s="49"/>
      <c r="O239" s="49"/>
      <c r="P239" s="49"/>
      <c r="Q239" s="49"/>
      <c r="R239" s="49"/>
      <c r="S239" s="49"/>
      <c r="T239" s="49"/>
      <c r="U239" s="49"/>
      <c r="V239" s="49"/>
      <c r="W239" s="49"/>
      <c r="X239" s="49"/>
      <c r="Y239" s="49"/>
      <c r="Z239" s="49"/>
      <c r="AA239" s="49"/>
      <c r="AB239" s="49"/>
      <c r="AC239" s="49"/>
      <c r="AD239" s="49"/>
      <c r="AE239" s="49"/>
      <c r="AF239" s="49"/>
      <c r="AG239" s="48" t="str">
        <f t="shared" si="32"/>
        <v/>
      </c>
      <c r="AH239" s="66"/>
    </row>
    <row r="240" spans="1:34" x14ac:dyDescent="0.25">
      <c r="A240" s="46" t="s">
        <v>11</v>
      </c>
      <c r="B240" s="50"/>
      <c r="C240" s="50"/>
      <c r="D240" s="50"/>
      <c r="E240" s="50"/>
      <c r="F240" s="50"/>
      <c r="G240" s="50"/>
      <c r="H240" s="50"/>
      <c r="I240" s="50"/>
      <c r="J240" s="50"/>
      <c r="K240" s="50"/>
      <c r="L240" s="50"/>
      <c r="M240" s="50"/>
      <c r="N240" s="50"/>
      <c r="O240" s="50"/>
      <c r="P240" s="50"/>
      <c r="Q240" s="50"/>
      <c r="R240" s="50"/>
      <c r="S240" s="50"/>
      <c r="T240" s="50"/>
      <c r="U240" s="51"/>
      <c r="V240" s="50"/>
      <c r="W240" s="50"/>
      <c r="X240" s="50"/>
      <c r="Y240" s="50"/>
      <c r="Z240" s="50"/>
      <c r="AA240" s="50"/>
      <c r="AB240" s="50"/>
      <c r="AC240" s="50"/>
      <c r="AD240" s="50"/>
      <c r="AE240" s="50"/>
      <c r="AF240" s="50"/>
      <c r="AG240" s="48" t="str">
        <f t="shared" si="32"/>
        <v/>
      </c>
      <c r="AH240" s="94" t="str">
        <f>IF(AND(AG240&lt;&gt;"",AG241&lt;&gt;""),AG241-AG240,"")</f>
        <v/>
      </c>
    </row>
    <row r="241" spans="1:34" x14ac:dyDescent="0.25">
      <c r="A241" s="46" t="s">
        <v>6</v>
      </c>
      <c r="B241" s="50"/>
      <c r="C241" s="50"/>
      <c r="D241" s="50"/>
      <c r="E241" s="50"/>
      <c r="F241" s="50"/>
      <c r="G241" s="50"/>
      <c r="H241" s="50"/>
      <c r="I241" s="50"/>
      <c r="J241" s="50"/>
      <c r="K241" s="50"/>
      <c r="L241" s="50"/>
      <c r="M241" s="50"/>
      <c r="N241" s="50"/>
      <c r="O241" s="50"/>
      <c r="P241" s="50"/>
      <c r="Q241" s="50"/>
      <c r="R241" s="50"/>
      <c r="S241" s="50"/>
      <c r="T241" s="50"/>
      <c r="U241" s="51"/>
      <c r="V241" s="50"/>
      <c r="W241" s="50"/>
      <c r="X241" s="50"/>
      <c r="Y241" s="50"/>
      <c r="Z241" s="50"/>
      <c r="AA241" s="50"/>
      <c r="AB241" s="50"/>
      <c r="AC241" s="50"/>
      <c r="AD241" s="50"/>
      <c r="AE241" s="50"/>
      <c r="AF241" s="50"/>
      <c r="AG241" s="48" t="str">
        <f t="shared" si="32"/>
        <v/>
      </c>
      <c r="AH241" s="94"/>
    </row>
    <row r="242" spans="1:34" x14ac:dyDescent="0.25">
      <c r="A242" s="46" t="s">
        <v>3</v>
      </c>
      <c r="B242" s="50"/>
      <c r="C242" s="50"/>
      <c r="D242" s="50"/>
      <c r="E242" s="50"/>
      <c r="F242" s="50"/>
      <c r="G242" s="50"/>
      <c r="H242" s="50"/>
      <c r="I242" s="50"/>
      <c r="J242" s="50"/>
      <c r="K242" s="50"/>
      <c r="L242" s="50"/>
      <c r="M242" s="50"/>
      <c r="N242" s="50"/>
      <c r="O242" s="50"/>
      <c r="P242" s="50"/>
      <c r="Q242" s="50"/>
      <c r="R242" s="50"/>
      <c r="S242" s="50"/>
      <c r="T242" s="50"/>
      <c r="U242" s="51"/>
      <c r="V242" s="50"/>
      <c r="W242" s="50"/>
      <c r="X242" s="50"/>
      <c r="Y242" s="50"/>
      <c r="Z242" s="50"/>
      <c r="AA242" s="50"/>
      <c r="AB242" s="50"/>
      <c r="AC242" s="50"/>
      <c r="AD242" s="50"/>
      <c r="AE242" s="50"/>
      <c r="AF242" s="50"/>
      <c r="AG242" s="48" t="str">
        <f t="shared" si="32"/>
        <v/>
      </c>
      <c r="AH242" s="94" t="str">
        <f>IF(AND(AG242&lt;&gt;"",AG243&lt;&gt;""),AG243-AG242,"")</f>
        <v/>
      </c>
    </row>
    <row r="243" spans="1:34" x14ac:dyDescent="0.25">
      <c r="A243" s="46" t="s">
        <v>26</v>
      </c>
      <c r="B243" s="50"/>
      <c r="C243" s="50"/>
      <c r="D243" s="50"/>
      <c r="E243" s="50"/>
      <c r="F243" s="50"/>
      <c r="G243" s="50"/>
      <c r="H243" s="50"/>
      <c r="I243" s="50"/>
      <c r="J243" s="50"/>
      <c r="K243" s="50"/>
      <c r="L243" s="50"/>
      <c r="M243" s="50"/>
      <c r="N243" s="50"/>
      <c r="O243" s="50"/>
      <c r="P243" s="50"/>
      <c r="Q243" s="50"/>
      <c r="R243" s="50"/>
      <c r="S243" s="50"/>
      <c r="T243" s="50"/>
      <c r="U243" s="51"/>
      <c r="V243" s="50"/>
      <c r="W243" s="50"/>
      <c r="X243" s="50"/>
      <c r="Y243" s="50"/>
      <c r="Z243" s="50"/>
      <c r="AA243" s="50"/>
      <c r="AB243" s="50"/>
      <c r="AC243" s="50"/>
      <c r="AD243" s="50"/>
      <c r="AE243" s="50"/>
      <c r="AF243" s="50"/>
      <c r="AG243" s="48" t="str">
        <f t="shared" si="32"/>
        <v/>
      </c>
      <c r="AH243" s="94"/>
    </row>
    <row r="244" spans="1:34" x14ac:dyDescent="0.25">
      <c r="A244" s="55" t="s">
        <v>7</v>
      </c>
      <c r="B244" s="50"/>
      <c r="C244" s="50"/>
      <c r="D244" s="50"/>
      <c r="E244" s="50"/>
      <c r="F244" s="50"/>
      <c r="G244" s="50"/>
      <c r="H244" s="50"/>
      <c r="I244" s="50"/>
      <c r="J244" s="50"/>
      <c r="K244" s="50"/>
      <c r="L244" s="50"/>
      <c r="M244" s="50"/>
      <c r="N244" s="50"/>
      <c r="O244" s="50"/>
      <c r="P244" s="50"/>
      <c r="Q244" s="50"/>
      <c r="R244" s="50"/>
      <c r="S244" s="50"/>
      <c r="T244" s="50"/>
      <c r="U244" s="51"/>
      <c r="V244" s="50"/>
      <c r="W244" s="50"/>
      <c r="X244" s="50"/>
      <c r="Y244" s="50"/>
      <c r="Z244" s="50"/>
      <c r="AA244" s="50"/>
      <c r="AB244" s="50"/>
      <c r="AC244" s="50"/>
      <c r="AD244" s="50"/>
      <c r="AE244" s="50"/>
      <c r="AF244" s="50"/>
      <c r="AG244" s="48" t="str">
        <f t="shared" si="32"/>
        <v/>
      </c>
      <c r="AH244" s="67" t="str">
        <f t="shared" ref="AH244" si="33">IF(C244&lt;&gt;"",AVERAGE(C244:AG244),"")</f>
        <v/>
      </c>
    </row>
    <row r="245" spans="1:34" x14ac:dyDescent="0.25">
      <c r="A245" s="55" t="s">
        <v>66</v>
      </c>
      <c r="B245" s="50">
        <v>0</v>
      </c>
      <c r="C245" s="50">
        <v>0</v>
      </c>
      <c r="D245" s="50">
        <v>0</v>
      </c>
      <c r="E245" s="50">
        <v>0</v>
      </c>
      <c r="F245" s="50">
        <v>0</v>
      </c>
      <c r="G245" s="50">
        <v>0</v>
      </c>
      <c r="H245" s="50">
        <v>0</v>
      </c>
      <c r="I245" s="50">
        <v>0</v>
      </c>
      <c r="J245" s="50">
        <v>0</v>
      </c>
      <c r="K245" s="50">
        <v>0</v>
      </c>
      <c r="L245" s="50">
        <v>0</v>
      </c>
      <c r="M245" s="50">
        <v>0</v>
      </c>
      <c r="N245" s="50">
        <v>0</v>
      </c>
      <c r="O245" s="50">
        <v>0</v>
      </c>
      <c r="P245" s="50">
        <v>0</v>
      </c>
      <c r="Q245" s="50">
        <v>0</v>
      </c>
      <c r="R245" s="50">
        <v>0</v>
      </c>
      <c r="S245" s="50">
        <v>0</v>
      </c>
      <c r="T245" s="50">
        <v>0</v>
      </c>
      <c r="U245" s="50">
        <v>0</v>
      </c>
      <c r="V245" s="50">
        <v>0</v>
      </c>
      <c r="W245" s="50">
        <v>0</v>
      </c>
      <c r="X245" s="50">
        <v>0</v>
      </c>
      <c r="Y245" s="50">
        <v>0</v>
      </c>
      <c r="Z245" s="50">
        <v>0</v>
      </c>
      <c r="AA245" s="50">
        <v>0</v>
      </c>
      <c r="AB245" s="50">
        <v>0</v>
      </c>
      <c r="AC245" s="50">
        <v>0</v>
      </c>
      <c r="AD245" s="50">
        <v>0</v>
      </c>
      <c r="AE245" s="50">
        <v>0</v>
      </c>
      <c r="AF245" s="50">
        <v>0</v>
      </c>
      <c r="AG245" s="56"/>
      <c r="AH245" s="57" t="str">
        <f>IF(AG245&lt;&gt;"",AG245-AG242,"")</f>
        <v/>
      </c>
    </row>
    <row r="246" spans="1:34" ht="15.75" thickBot="1" x14ac:dyDescent="0.3">
      <c r="A246" s="58" t="s">
        <v>67</v>
      </c>
      <c r="B246" s="59">
        <v>4.1666666666666664E-2</v>
      </c>
      <c r="C246" s="59">
        <v>4.1666666666666664E-2</v>
      </c>
      <c r="D246" s="59">
        <v>4.1666666666666664E-2</v>
      </c>
      <c r="E246" s="59">
        <v>4.1666666666666664E-2</v>
      </c>
      <c r="F246" s="59">
        <v>4.1666666666666664E-2</v>
      </c>
      <c r="G246" s="59">
        <v>4.1666666666666664E-2</v>
      </c>
      <c r="H246" s="59">
        <v>4.1666666666666664E-2</v>
      </c>
      <c r="I246" s="59">
        <v>4.1666666666666664E-2</v>
      </c>
      <c r="J246" s="59">
        <v>4.1666666666666664E-2</v>
      </c>
      <c r="K246" s="59">
        <v>4.1666666666666664E-2</v>
      </c>
      <c r="L246" s="59">
        <v>4.1666666666666664E-2</v>
      </c>
      <c r="M246" s="59">
        <v>4.1666666666666664E-2</v>
      </c>
      <c r="N246" s="59">
        <v>4.1666666666666664E-2</v>
      </c>
      <c r="O246" s="59">
        <v>4.1666666666666664E-2</v>
      </c>
      <c r="P246" s="59">
        <v>4.1666666666666664E-2</v>
      </c>
      <c r="Q246" s="59">
        <v>4.1666666666666664E-2</v>
      </c>
      <c r="R246" s="59">
        <v>4.1666666666666664E-2</v>
      </c>
      <c r="S246" s="59">
        <v>4.1666666666666664E-2</v>
      </c>
      <c r="T246" s="59">
        <v>4.1666666666666664E-2</v>
      </c>
      <c r="U246" s="59">
        <v>4.1666666666666664E-2</v>
      </c>
      <c r="V246" s="59">
        <v>4.1666666666666664E-2</v>
      </c>
      <c r="W246" s="59">
        <v>4.1666666666666664E-2</v>
      </c>
      <c r="X246" s="59">
        <v>4.1666666666666664E-2</v>
      </c>
      <c r="Y246" s="59">
        <v>4.1666666666666664E-2</v>
      </c>
      <c r="Z246" s="59">
        <v>4.1666666666666664E-2</v>
      </c>
      <c r="AA246" s="59">
        <v>4.1666666666666664E-2</v>
      </c>
      <c r="AB246" s="59">
        <v>4.1666666666666664E-2</v>
      </c>
      <c r="AC246" s="59">
        <v>4.1666666666666664E-2</v>
      </c>
      <c r="AD246" s="59">
        <v>4.1666666666666664E-2</v>
      </c>
      <c r="AE246" s="59">
        <v>4.1666666666666664E-2</v>
      </c>
      <c r="AF246" s="59">
        <v>4.1666666666666664E-2</v>
      </c>
      <c r="AG246" s="60"/>
      <c r="AH246" s="61" t="str">
        <f>IF(AG246&lt;&gt;"",AG246-AG243,"")</f>
        <v/>
      </c>
    </row>
  </sheetData>
  <mergeCells count="57">
    <mergeCell ref="A235:AH235"/>
    <mergeCell ref="AH240:AH241"/>
    <mergeCell ref="AH242:AH243"/>
    <mergeCell ref="A209:AH209"/>
    <mergeCell ref="AH214:AH215"/>
    <mergeCell ref="AH216:AH217"/>
    <mergeCell ref="A222:AH222"/>
    <mergeCell ref="AH227:AH228"/>
    <mergeCell ref="AH229:AH230"/>
    <mergeCell ref="A144:AH144"/>
    <mergeCell ref="AH149:AH150"/>
    <mergeCell ref="AH151:AH152"/>
    <mergeCell ref="AH175:AH176"/>
    <mergeCell ref="AH177:AH178"/>
    <mergeCell ref="AH123:AH124"/>
    <mergeCell ref="AH125:AH126"/>
    <mergeCell ref="A131:AH131"/>
    <mergeCell ref="AH136:AH137"/>
    <mergeCell ref="AH138:AH139"/>
    <mergeCell ref="AH201:AH202"/>
    <mergeCell ref="AH203:AH204"/>
    <mergeCell ref="A157:AH157"/>
    <mergeCell ref="AH162:AH163"/>
    <mergeCell ref="AH164:AH165"/>
    <mergeCell ref="A170:AH170"/>
    <mergeCell ref="A196:AH196"/>
    <mergeCell ref="A183:AH183"/>
    <mergeCell ref="AH188:AH189"/>
    <mergeCell ref="AH190:AH191"/>
    <mergeCell ref="A105:AH105"/>
    <mergeCell ref="AH110:AH111"/>
    <mergeCell ref="AH112:AH113"/>
    <mergeCell ref="A118:AH118"/>
    <mergeCell ref="A79:AH79"/>
    <mergeCell ref="AH84:AH85"/>
    <mergeCell ref="AH86:AH87"/>
    <mergeCell ref="A92:AH92"/>
    <mergeCell ref="AH97:AH98"/>
    <mergeCell ref="AH99:AH100"/>
    <mergeCell ref="AH73:AH74"/>
    <mergeCell ref="A27:AH27"/>
    <mergeCell ref="AH32:AH33"/>
    <mergeCell ref="AH34:AH35"/>
    <mergeCell ref="A40:AH40"/>
    <mergeCell ref="AH45:AH46"/>
    <mergeCell ref="AH47:AH48"/>
    <mergeCell ref="A53:AH53"/>
    <mergeCell ref="AH58:AH59"/>
    <mergeCell ref="AH60:AH61"/>
    <mergeCell ref="A66:AH66"/>
    <mergeCell ref="AH71:AH72"/>
    <mergeCell ref="AH21:AH22"/>
    <mergeCell ref="A1:AH1"/>
    <mergeCell ref="AH6:AH7"/>
    <mergeCell ref="AH8:AH9"/>
    <mergeCell ref="A14:AH14"/>
    <mergeCell ref="AH19:AH20"/>
  </mergeCells>
  <conditionalFormatting sqref="AH11">
    <cfRule type="cellIs" dxfId="83" priority="83" operator="equal">
      <formula>""</formula>
    </cfRule>
    <cfRule type="cellIs" dxfId="82" priority="84" operator="greaterThan">
      <formula>0.0416666666666667</formula>
    </cfRule>
  </conditionalFormatting>
  <conditionalFormatting sqref="AH24">
    <cfRule type="cellIs" dxfId="81" priority="79" operator="equal">
      <formula>""</formula>
    </cfRule>
    <cfRule type="cellIs" dxfId="80" priority="80" operator="greaterThan">
      <formula>0.0416666666666667</formula>
    </cfRule>
  </conditionalFormatting>
  <conditionalFormatting sqref="AH12">
    <cfRule type="cellIs" dxfId="79" priority="81" operator="equal">
      <formula>""</formula>
    </cfRule>
    <cfRule type="cellIs" dxfId="78" priority="82" operator="greaterThan">
      <formula>0.0416666666666667</formula>
    </cfRule>
  </conditionalFormatting>
  <conditionalFormatting sqref="AH25">
    <cfRule type="cellIs" dxfId="77" priority="77" operator="equal">
      <formula>""</formula>
    </cfRule>
    <cfRule type="cellIs" dxfId="76" priority="78" operator="greaterThan">
      <formula>0.0416666666666667</formula>
    </cfRule>
  </conditionalFormatting>
  <conditionalFormatting sqref="AH23">
    <cfRule type="cellIs" dxfId="75" priority="75" operator="equal">
      <formula>""</formula>
    </cfRule>
    <cfRule type="cellIs" dxfId="74" priority="76" operator="greaterThan">
      <formula>0.0416666666666667</formula>
    </cfRule>
  </conditionalFormatting>
  <conditionalFormatting sqref="AH51">
    <cfRule type="cellIs" dxfId="73" priority="71" operator="equal">
      <formula>""</formula>
    </cfRule>
    <cfRule type="cellIs" dxfId="72" priority="72" operator="greaterThan">
      <formula>0.0416666666666667</formula>
    </cfRule>
  </conditionalFormatting>
  <conditionalFormatting sqref="AH50">
    <cfRule type="cellIs" dxfId="71" priority="73" operator="equal">
      <formula>""</formula>
    </cfRule>
    <cfRule type="cellIs" dxfId="70" priority="74" operator="greaterThan">
      <formula>0.0416666666666667</formula>
    </cfRule>
  </conditionalFormatting>
  <conditionalFormatting sqref="AH64">
    <cfRule type="cellIs" dxfId="69" priority="67" operator="equal">
      <formula>""</formula>
    </cfRule>
    <cfRule type="cellIs" dxfId="68" priority="68" operator="greaterThan">
      <formula>0.0416666666666667</formula>
    </cfRule>
  </conditionalFormatting>
  <conditionalFormatting sqref="AH77">
    <cfRule type="cellIs" dxfId="67" priority="63" operator="equal">
      <formula>""</formula>
    </cfRule>
    <cfRule type="cellIs" dxfId="66" priority="64" operator="greaterThan">
      <formula>0.0416666666666667</formula>
    </cfRule>
  </conditionalFormatting>
  <conditionalFormatting sqref="AH63">
    <cfRule type="cellIs" dxfId="65" priority="69" operator="equal">
      <formula>""</formula>
    </cfRule>
    <cfRule type="cellIs" dxfId="64" priority="70" operator="greaterThan">
      <formula>0.0416666666666667</formula>
    </cfRule>
  </conditionalFormatting>
  <conditionalFormatting sqref="AH90">
    <cfRule type="cellIs" dxfId="63" priority="59" operator="equal">
      <formula>""</formula>
    </cfRule>
    <cfRule type="cellIs" dxfId="62" priority="60" operator="greaterThan">
      <formula>0.0416666666666667</formula>
    </cfRule>
  </conditionalFormatting>
  <conditionalFormatting sqref="AH76">
    <cfRule type="cellIs" dxfId="61" priority="65" operator="equal">
      <formula>""</formula>
    </cfRule>
    <cfRule type="cellIs" dxfId="60" priority="66" operator="greaterThan">
      <formula>0.0416666666666667</formula>
    </cfRule>
  </conditionalFormatting>
  <conditionalFormatting sqref="AH38">
    <cfRule type="cellIs" dxfId="59" priority="51" operator="equal">
      <formula>""</formula>
    </cfRule>
    <cfRule type="cellIs" dxfId="58" priority="52" operator="greaterThan">
      <formula>0.0416666666666667</formula>
    </cfRule>
  </conditionalFormatting>
  <conditionalFormatting sqref="AH89">
    <cfRule type="cellIs" dxfId="57" priority="61" operator="equal">
      <formula>""</formula>
    </cfRule>
    <cfRule type="cellIs" dxfId="56" priority="62" operator="greaterThan">
      <formula>0.0416666666666667</formula>
    </cfRule>
  </conditionalFormatting>
  <conditionalFormatting sqref="AH103">
    <cfRule type="cellIs" dxfId="55" priority="55" operator="equal">
      <formula>""</formula>
    </cfRule>
    <cfRule type="cellIs" dxfId="54" priority="56" operator="greaterThan">
      <formula>0.0416666666666667</formula>
    </cfRule>
  </conditionalFormatting>
  <conditionalFormatting sqref="AH102">
    <cfRule type="cellIs" dxfId="53" priority="57" operator="equal">
      <formula>""</formula>
    </cfRule>
    <cfRule type="cellIs" dxfId="52" priority="58" operator="greaterThan">
      <formula>0.0416666666666667</formula>
    </cfRule>
  </conditionalFormatting>
  <conditionalFormatting sqref="AH37">
    <cfRule type="cellIs" dxfId="51" priority="53" operator="equal">
      <formula>""</formula>
    </cfRule>
    <cfRule type="cellIs" dxfId="50" priority="54" operator="greaterThan">
      <formula>0.0416666666666667</formula>
    </cfRule>
  </conditionalFormatting>
  <conditionalFormatting sqref="AH10">
    <cfRule type="cellIs" dxfId="49" priority="49" operator="equal">
      <formula>""</formula>
    </cfRule>
    <cfRule type="cellIs" dxfId="48" priority="50" operator="greaterThan">
      <formula>0.0416666666666667</formula>
    </cfRule>
  </conditionalFormatting>
  <conditionalFormatting sqref="AH115">
    <cfRule type="cellIs" dxfId="47" priority="47" operator="equal">
      <formula>""</formula>
    </cfRule>
    <cfRule type="cellIs" dxfId="46" priority="48" operator="greaterThan">
      <formula>0.0416666666666667</formula>
    </cfRule>
  </conditionalFormatting>
  <conditionalFormatting sqref="AH128">
    <cfRule type="cellIs" dxfId="45" priority="43" operator="equal">
      <formula>""</formula>
    </cfRule>
    <cfRule type="cellIs" dxfId="44" priority="44" operator="greaterThan">
      <formula>0.0416666666666667</formula>
    </cfRule>
  </conditionalFormatting>
  <conditionalFormatting sqref="AH116">
    <cfRule type="cellIs" dxfId="43" priority="45" operator="equal">
      <formula>""</formula>
    </cfRule>
    <cfRule type="cellIs" dxfId="42" priority="46" operator="greaterThan">
      <formula>0.0416666666666667</formula>
    </cfRule>
  </conditionalFormatting>
  <conditionalFormatting sqref="AH129">
    <cfRule type="cellIs" dxfId="41" priority="41" operator="equal">
      <formula>""</formula>
    </cfRule>
    <cfRule type="cellIs" dxfId="40" priority="42" operator="greaterThan">
      <formula>0.0416666666666667</formula>
    </cfRule>
  </conditionalFormatting>
  <conditionalFormatting sqref="AH127">
    <cfRule type="cellIs" dxfId="39" priority="39" operator="equal">
      <formula>""</formula>
    </cfRule>
    <cfRule type="cellIs" dxfId="38" priority="40" operator="greaterThan">
      <formula>0.0416666666666667</formula>
    </cfRule>
  </conditionalFormatting>
  <conditionalFormatting sqref="AH155">
    <cfRule type="cellIs" dxfId="37" priority="35" operator="equal">
      <formula>""</formula>
    </cfRule>
    <cfRule type="cellIs" dxfId="36" priority="36" operator="greaterThan">
      <formula>0.0416666666666667</formula>
    </cfRule>
  </conditionalFormatting>
  <conditionalFormatting sqref="AH154">
    <cfRule type="cellIs" dxfId="35" priority="37" operator="equal">
      <formula>""</formula>
    </cfRule>
    <cfRule type="cellIs" dxfId="34" priority="38" operator="greaterThan">
      <formula>0.0416666666666667</formula>
    </cfRule>
  </conditionalFormatting>
  <conditionalFormatting sqref="AH168">
    <cfRule type="cellIs" dxfId="33" priority="31" operator="equal">
      <formula>""</formula>
    </cfRule>
    <cfRule type="cellIs" dxfId="32" priority="32" operator="greaterThan">
      <formula>0.0416666666666667</formula>
    </cfRule>
  </conditionalFormatting>
  <conditionalFormatting sqref="AH181">
    <cfRule type="cellIs" dxfId="31" priority="27" operator="equal">
      <formula>""</formula>
    </cfRule>
    <cfRule type="cellIs" dxfId="30" priority="28" operator="greaterThan">
      <formula>0.0416666666666667</formula>
    </cfRule>
  </conditionalFormatting>
  <conditionalFormatting sqref="AH167">
    <cfRule type="cellIs" dxfId="29" priority="33" operator="equal">
      <formula>""</formula>
    </cfRule>
    <cfRule type="cellIs" dxfId="28" priority="34" operator="greaterThan">
      <formula>0.0416666666666667</formula>
    </cfRule>
  </conditionalFormatting>
  <conditionalFormatting sqref="AH194">
    <cfRule type="cellIs" dxfId="27" priority="23" operator="equal">
      <formula>""</formula>
    </cfRule>
    <cfRule type="cellIs" dxfId="26" priority="24" operator="greaterThan">
      <formula>0.0416666666666667</formula>
    </cfRule>
  </conditionalFormatting>
  <conditionalFormatting sqref="AH180">
    <cfRule type="cellIs" dxfId="25" priority="29" operator="equal">
      <formula>""</formula>
    </cfRule>
    <cfRule type="cellIs" dxfId="24" priority="30" operator="greaterThan">
      <formula>0.0416666666666667</formula>
    </cfRule>
  </conditionalFormatting>
  <conditionalFormatting sqref="AH142">
    <cfRule type="cellIs" dxfId="23" priority="15" operator="equal">
      <formula>""</formula>
    </cfRule>
    <cfRule type="cellIs" dxfId="22" priority="16" operator="greaterThan">
      <formula>0.0416666666666667</formula>
    </cfRule>
  </conditionalFormatting>
  <conditionalFormatting sqref="AH193">
    <cfRule type="cellIs" dxfId="21" priority="25" operator="equal">
      <formula>""</formula>
    </cfRule>
    <cfRule type="cellIs" dxfId="20" priority="26" operator="greaterThan">
      <formula>0.0416666666666667</formula>
    </cfRule>
  </conditionalFormatting>
  <conditionalFormatting sqref="AH207">
    <cfRule type="cellIs" dxfId="19" priority="19" operator="equal">
      <formula>""</formula>
    </cfRule>
    <cfRule type="cellIs" dxfId="18" priority="20" operator="greaterThan">
      <formula>0.0416666666666667</formula>
    </cfRule>
  </conditionalFormatting>
  <conditionalFormatting sqref="AH206">
    <cfRule type="cellIs" dxfId="17" priority="21" operator="equal">
      <formula>""</formula>
    </cfRule>
    <cfRule type="cellIs" dxfId="16" priority="22" operator="greaterThan">
      <formula>0.0416666666666667</formula>
    </cfRule>
  </conditionalFormatting>
  <conditionalFormatting sqref="AH141">
    <cfRule type="cellIs" dxfId="15" priority="17" operator="equal">
      <formula>""</formula>
    </cfRule>
    <cfRule type="cellIs" dxfId="14" priority="18" operator="greaterThan">
      <formula>0.0416666666666667</formula>
    </cfRule>
  </conditionalFormatting>
  <conditionalFormatting sqref="AH114">
    <cfRule type="cellIs" dxfId="13" priority="13" operator="equal">
      <formula>""</formula>
    </cfRule>
    <cfRule type="cellIs" dxfId="12" priority="14" operator="greaterThan">
      <formula>0.0416666666666667</formula>
    </cfRule>
  </conditionalFormatting>
  <conditionalFormatting sqref="AH220">
    <cfRule type="cellIs" dxfId="11" priority="9" operator="equal">
      <formula>""</formula>
    </cfRule>
    <cfRule type="cellIs" dxfId="10" priority="10" operator="greaterThan">
      <formula>0.0416666666666667</formula>
    </cfRule>
  </conditionalFormatting>
  <conditionalFormatting sqref="AH233">
    <cfRule type="cellIs" dxfId="9" priority="5" operator="equal">
      <formula>""</formula>
    </cfRule>
    <cfRule type="cellIs" dxfId="8" priority="6" operator="greaterThan">
      <formula>0.0416666666666667</formula>
    </cfRule>
  </conditionalFormatting>
  <conditionalFormatting sqref="AH219">
    <cfRule type="cellIs" dxfId="7" priority="11" operator="equal">
      <formula>""</formula>
    </cfRule>
    <cfRule type="cellIs" dxfId="6" priority="12" operator="greaterThan">
      <formula>0.0416666666666667</formula>
    </cfRule>
  </conditionalFormatting>
  <conditionalFormatting sqref="AH232">
    <cfRule type="cellIs" dxfId="5" priority="7" operator="equal">
      <formula>""</formula>
    </cfRule>
    <cfRule type="cellIs" dxfId="4" priority="8" operator="greaterThan">
      <formula>0.0416666666666667</formula>
    </cfRule>
  </conditionalFormatting>
  <conditionalFormatting sqref="AH246">
    <cfRule type="cellIs" dxfId="3" priority="1" operator="equal">
      <formula>""</formula>
    </cfRule>
    <cfRule type="cellIs" dxfId="2" priority="2" operator="greaterThan">
      <formula>0.0416666666666667</formula>
    </cfRule>
  </conditionalFormatting>
  <conditionalFormatting sqref="AH245">
    <cfRule type="cellIs" dxfId="1" priority="3" operator="equal">
      <formula>""</formula>
    </cfRule>
    <cfRule type="cellIs" dxfId="0" priority="4" operator="greaterThan">
      <formula>0.0416666666666667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Informations</vt:lpstr>
      <vt:lpstr>Affichage</vt:lpstr>
      <vt:lpstr>pics</vt:lpstr>
      <vt:lpstr>Actuel</vt:lpstr>
      <vt:lpstr>NOK</vt:lpstr>
      <vt:lpstr>OK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FARSCHON Romuald</dc:creator>
  <cp:lastModifiedBy>FARSCHON Romuald</cp:lastModifiedBy>
  <cp:lastPrinted>2017-04-25T09:49:47Z</cp:lastPrinted>
  <dcterms:created xsi:type="dcterms:W3CDTF">2017-03-16T07:17:23Z</dcterms:created>
  <dcterms:modified xsi:type="dcterms:W3CDTF">2017-04-27T15:12:29Z</dcterms:modified>
</cp:coreProperties>
</file>