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rfa\Desktop\MERITON\FEUILLE MACRO ESSAI\Essai de trie pour tableau recap par critere\"/>
    </mc:Choice>
  </mc:AlternateContent>
  <bookViews>
    <workbookView xWindow="0" yWindow="0" windowWidth="20490" windowHeight="7230" activeTab="1"/>
  </bookViews>
  <sheets>
    <sheet name="Feuil1" sheetId="1" r:id="rId1"/>
    <sheet name="Feuil2" sheetId="2" r:id="rId2"/>
  </sheets>
  <definedNames>
    <definedName name="_xlnm._FilterDatabase" localSheetId="1" hidden="1">Feuil2!$H$9:$Q$48</definedName>
    <definedName name="_xlnm.Criteria" localSheetId="1">Feuil2!$K$5:$M$5</definedName>
    <definedName name="Taille">Feuil2!$A$10:$A$49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" i="2" l="1"/>
  <c r="K38" i="2"/>
  <c r="H10" i="2" l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10" i="2"/>
  <c r="I1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5" i="1"/>
  <c r="I26" i="1"/>
  <c r="I27" i="1"/>
  <c r="I28" i="1"/>
  <c r="I30" i="1"/>
  <c r="I31" i="1"/>
  <c r="I32" i="1"/>
  <c r="I33" i="1"/>
  <c r="I34" i="1"/>
  <c r="I35" i="1"/>
  <c r="I36" i="1"/>
  <c r="I37" i="1"/>
  <c r="I38" i="1"/>
  <c r="I39" i="1"/>
  <c r="I40" i="1"/>
  <c r="B1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18" i="1"/>
  <c r="M21" i="1" l="1"/>
  <c r="I21" i="1" s="1"/>
  <c r="L29" i="1"/>
  <c r="I29" i="1" s="1"/>
</calcChain>
</file>

<file path=xl/sharedStrings.xml><?xml version="1.0" encoding="utf-8"?>
<sst xmlns="http://schemas.openxmlformats.org/spreadsheetml/2006/main" count="614" uniqueCount="160">
  <si>
    <t>BLD A PILE EXTRA BARS /TED</t>
  </si>
  <si>
    <t>REPLACEMENT BARS A025 T3</t>
  </si>
  <si>
    <t>BLD A PL2 P6 S/L/JOHN SUK EMAIL</t>
  </si>
  <si>
    <t>BLD A P5 &amp; P8 ADD TIES AS TED</t>
  </si>
  <si>
    <t>BLD B PL2 P3 DUMMY BARS EMAIL</t>
  </si>
  <si>
    <t>BLD.B PL2 P4 AS /TED FR 2018</t>
  </si>
  <si>
    <t>BLD B PL2 P4 DUMMY BARS EMAIL</t>
  </si>
  <si>
    <t>BLD B GF P3 TIES TYPES TYPE E RESUP</t>
  </si>
  <si>
    <t>BLD C PL2 P1 SLAB TOP ACCESS</t>
  </si>
  <si>
    <t>BLD C PL2 COL C15 ST'S AS /TED</t>
  </si>
  <si>
    <t>BLD C COL'S PL2 PL1 FR 3029</t>
  </si>
  <si>
    <t>BLD C PL1 S/L EMAIL /TED</t>
  </si>
  <si>
    <t>BLD C CORE C TRIM'S PL2-PL1</t>
  </si>
  <si>
    <t>BLD COL'S PL1 -GF P1 ACCESS</t>
  </si>
  <si>
    <t>BLD C WALLS ACCE PL1 GRD</t>
  </si>
  <si>
    <t>BLD C C149 PL2 PL1 S/E TIES</t>
  </si>
  <si>
    <t xml:space="preserve">STOCK </t>
  </si>
  <si>
    <t>REPLACING SHEAR OF TIES 2059</t>
  </si>
  <si>
    <t xml:space="preserve">STOCK BAR DUMMY / LACING </t>
  </si>
  <si>
    <t xml:space="preserve">REPLACEMENT BAR FOR 2032 </t>
  </si>
  <si>
    <t>HEADER BEAM -JUMP FORM HEIGHT</t>
  </si>
  <si>
    <t>S/REQ L BARS POUR 1 GRD FLOOR</t>
  </si>
  <si>
    <t xml:space="preserve">S/REQ EXTRA STOCK BLK GRD P1 </t>
  </si>
  <si>
    <t>EXTRA STOCK FOR BLD A PL2 P6</t>
  </si>
  <si>
    <t>HANDIMESH</t>
  </si>
  <si>
    <t>BLD C CORE C REID INSERT @L1&amp;2</t>
  </si>
  <si>
    <t>BLD C CORE C REID INSERT @L3&amp;4</t>
  </si>
  <si>
    <t>BLD C L1 P1 L-BARS &amp; ACCESS</t>
  </si>
  <si>
    <t>BLD.C COLS GF-L1 EXTRA U-BARS</t>
  </si>
  <si>
    <t>BLD.C CORE-C INSERTS@L5&amp;6 RESP</t>
  </si>
  <si>
    <t>BLD.C COR-C JUMP REID/TED L6&amp;7</t>
  </si>
  <si>
    <t>BLD.B CORE-B REID INSERTS@L3&amp;4</t>
  </si>
  <si>
    <t>BLD</t>
  </si>
  <si>
    <t>A</t>
  </si>
  <si>
    <t>PILE</t>
  </si>
  <si>
    <t>EXTRA</t>
  </si>
  <si>
    <t>BARS</t>
  </si>
  <si>
    <t>/TED</t>
  </si>
  <si>
    <t>BLDG</t>
  </si>
  <si>
    <t>PL2</t>
  </si>
  <si>
    <t>P5</t>
  </si>
  <si>
    <t>SlAB</t>
  </si>
  <si>
    <t>(MERITON)</t>
  </si>
  <si>
    <t>REPLACEMENT</t>
  </si>
  <si>
    <t>A025</t>
  </si>
  <si>
    <t>T3</t>
  </si>
  <si>
    <t>P6</t>
  </si>
  <si>
    <t>S/L/JOHN</t>
  </si>
  <si>
    <t>SUK</t>
  </si>
  <si>
    <t>EMAIL</t>
  </si>
  <si>
    <t>&amp;</t>
  </si>
  <si>
    <t>P8</t>
  </si>
  <si>
    <t>ADD</t>
  </si>
  <si>
    <t>TIES</t>
  </si>
  <si>
    <t>AS</t>
  </si>
  <si>
    <t>TED</t>
  </si>
  <si>
    <t>B</t>
  </si>
  <si>
    <t>P3</t>
  </si>
  <si>
    <t>DUMMY</t>
  </si>
  <si>
    <t>S/L</t>
  </si>
  <si>
    <t>POUR</t>
  </si>
  <si>
    <t>STROP</t>
  </si>
  <si>
    <t>BLD.B</t>
  </si>
  <si>
    <t>P4</t>
  </si>
  <si>
    <t>FR</t>
  </si>
  <si>
    <t>C12A</t>
  </si>
  <si>
    <t>PL2-PL1</t>
  </si>
  <si>
    <t>CHANGES</t>
  </si>
  <si>
    <t>GF</t>
  </si>
  <si>
    <t>TYPES</t>
  </si>
  <si>
    <t>TYPE</t>
  </si>
  <si>
    <t>E</t>
  </si>
  <si>
    <t>RESUP</t>
  </si>
  <si>
    <t>C</t>
  </si>
  <si>
    <t>P1</t>
  </si>
  <si>
    <t>SLAB</t>
  </si>
  <si>
    <t>TOP</t>
  </si>
  <si>
    <t>ACCESS</t>
  </si>
  <si>
    <t>COL</t>
  </si>
  <si>
    <t>C15</t>
  </si>
  <si>
    <t>ST'S</t>
  </si>
  <si>
    <t>S/D</t>
  </si>
  <si>
    <t>S/LL</t>
  </si>
  <si>
    <t>P2</t>
  </si>
  <si>
    <t>COL'S</t>
  </si>
  <si>
    <t>PL1</t>
  </si>
  <si>
    <t>CORE</t>
  </si>
  <si>
    <t>TRIM'S</t>
  </si>
  <si>
    <t>SITE</t>
  </si>
  <si>
    <t>REQUEST</t>
  </si>
  <si>
    <t>JUMFORM</t>
  </si>
  <si>
    <t>DAVID</t>
  </si>
  <si>
    <t>T</t>
  </si>
  <si>
    <t>WALLS</t>
  </si>
  <si>
    <t>ACCE</t>
  </si>
  <si>
    <t>GRD</t>
  </si>
  <si>
    <t>C149</t>
  </si>
  <si>
    <t>S/E</t>
  </si>
  <si>
    <t>STOCK</t>
  </si>
  <si>
    <t>REPLACING</t>
  </si>
  <si>
    <t>SHEAR</t>
  </si>
  <si>
    <t>OF</t>
  </si>
  <si>
    <t>BAR</t>
  </si>
  <si>
    <t>/</t>
  </si>
  <si>
    <t>LACING</t>
  </si>
  <si>
    <t>FOR</t>
  </si>
  <si>
    <t>HEADER</t>
  </si>
  <si>
    <t>BEAM</t>
  </si>
  <si>
    <t>FORM</t>
  </si>
  <si>
    <t>HEIGHT</t>
  </si>
  <si>
    <t>S/REQ</t>
  </si>
  <si>
    <t>L</t>
  </si>
  <si>
    <t>FLOOR</t>
  </si>
  <si>
    <t>BLK</t>
  </si>
  <si>
    <t>REID</t>
  </si>
  <si>
    <t>INSERT</t>
  </si>
  <si>
    <t>@L1&amp;2</t>
  </si>
  <si>
    <t>@L3&amp;4</t>
  </si>
  <si>
    <t>L1</t>
  </si>
  <si>
    <t>L-BARS</t>
  </si>
  <si>
    <t>BLD.C</t>
  </si>
  <si>
    <t>COLS</t>
  </si>
  <si>
    <t>GF-L1</t>
  </si>
  <si>
    <t>U-BARS</t>
  </si>
  <si>
    <t>CORE-C</t>
  </si>
  <si>
    <t>INSERTS@L5&amp;6</t>
  </si>
  <si>
    <t>RESP</t>
  </si>
  <si>
    <t>COR-C</t>
  </si>
  <si>
    <t>JUMP</t>
  </si>
  <si>
    <t>REID/TED</t>
  </si>
  <si>
    <t>L6&amp;7</t>
  </si>
  <si>
    <t>CORE-B</t>
  </si>
  <si>
    <t>INSERTS@L3&amp;4</t>
  </si>
  <si>
    <t xml:space="preserve">Choice </t>
  </si>
  <si>
    <t>Bloc</t>
  </si>
  <si>
    <t>Level</t>
  </si>
  <si>
    <t>BLDG A PL2 P5 SlAB (MERITON)</t>
  </si>
  <si>
    <t>BLD B PILE EXTRA BARS TED</t>
  </si>
  <si>
    <t>BLD C PL2 S/D AS TED EMAIL</t>
  </si>
  <si>
    <t>BLD C PL2 P1 S/LL AS /TED EMAIL</t>
  </si>
  <si>
    <t>BLD C PL2 P2 S/L AS TED EMAIL</t>
  </si>
  <si>
    <t>BLD B C12A PL2-PL1 CHANGES</t>
  </si>
  <si>
    <t>BLD B PL2 S/L EMAIL POUR STROP</t>
  </si>
  <si>
    <t>SITE REQUEST JUMFORM DAVID T</t>
  </si>
  <si>
    <t xml:space="preserve">BLD COL'S PL1 -GF P1 ACCESS </t>
  </si>
  <si>
    <t xml:space="preserve">BLD C CORE C TRIM'S PL2-PL1 </t>
  </si>
  <si>
    <t xml:space="preserve">BLD C COL'S PL2 PL1 FR 3029 </t>
  </si>
  <si>
    <t>STOCK BAR DUMMY / LACING</t>
  </si>
  <si>
    <t>REPLACEMENT BAR FOR 2032</t>
  </si>
  <si>
    <t>S/REQ EXTRA STOCK BLK GRD P1</t>
  </si>
  <si>
    <t>BLOC</t>
  </si>
  <si>
    <t>LEVEL</t>
  </si>
  <si>
    <t>Schedule</t>
  </si>
  <si>
    <t>OTHER 1</t>
  </si>
  <si>
    <t>OTHER 2</t>
  </si>
  <si>
    <t>OTHER 3</t>
  </si>
  <si>
    <t>OTHER 4</t>
  </si>
  <si>
    <t>OTHER 5</t>
  </si>
  <si>
    <t>Copie feuille 1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</si>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</sst>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0"/>
  <sheetViews>
    <sheetView zoomScale="70" zoomScaleNormal="70" workbookViewId="0">
      <selection activeCell="S13" sqref="S13"/>
    </sheetView>
  </sheetViews>
  <sheetFormatPr baseColWidth="10" defaultRowHeight="15" x14ac:dyDescent="0.25"/>
  <cols>
    <col min="1" max="2" width="34" customWidth="1"/>
  </cols>
  <sheetData>
    <row r="1" spans="1:18" x14ac:dyDescent="0.25">
      <c r="A1" s="1" t="s">
        <v>0</v>
      </c>
      <c r="B1" s="3" t="str">
        <f t="shared" ref="B1:B17" si="0">TRIM(A1)</f>
        <v>BLD A PILE EXTRA BARS /TED</v>
      </c>
      <c r="C1" s="2">
        <v>-1001</v>
      </c>
      <c r="I1">
        <f t="shared" ref="I1:I40" si="1">VLOOKUP(CONCATENATE(IF(J1=0,"",IF(K1=0,J1,J1 &amp; " ")),IF(K1=0,"",IF(L1=0,K1,K1 &amp;" ")),IF(L1=0,"",IF(M1=0,L1,L1 &amp;" ")),IF(M1=0,"",IF(N1=0,M1,M1&amp;" ")),IF(N1=0,"",IF(O1=0,N1,N1&amp;" ")),IF(O1=0,"",IF(P1=0,O1,O1 &amp; " ")),IF(P1=0,"",IF(Q1=0,P1,P1 &amp; " ")),IF(Q1=0,"",IF(R1=0,Q1,Q1 &amp; " ")),IF(R1=0,"",IF(S1=0,R1,R1 &amp; " "))),$A$1:$C$40,3,)</f>
        <v>-1001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</row>
    <row r="2" spans="1:18" x14ac:dyDescent="0.25">
      <c r="A2" s="1" t="s">
        <v>136</v>
      </c>
      <c r="B2" s="3" t="str">
        <f t="shared" si="0"/>
        <v>BLDG A PL2 P5 SlAB (MERITON)</v>
      </c>
      <c r="C2" s="2">
        <v>-1035</v>
      </c>
      <c r="I2">
        <f t="shared" si="1"/>
        <v>-1035</v>
      </c>
      <c r="J2" t="s">
        <v>38</v>
      </c>
      <c r="K2" t="s">
        <v>33</v>
      </c>
      <c r="L2" t="s">
        <v>39</v>
      </c>
      <c r="M2" t="s">
        <v>40</v>
      </c>
      <c r="N2" t="s">
        <v>41</v>
      </c>
      <c r="O2" t="s">
        <v>42</v>
      </c>
    </row>
    <row r="3" spans="1:18" x14ac:dyDescent="0.25">
      <c r="A3" s="1" t="s">
        <v>1</v>
      </c>
      <c r="B3" s="3" t="str">
        <f t="shared" si="0"/>
        <v>REPLACEMENT BARS A025 T3</v>
      </c>
      <c r="C3" s="2">
        <v>-1039</v>
      </c>
      <c r="I3">
        <f t="shared" si="1"/>
        <v>-1039</v>
      </c>
      <c r="J3" t="s">
        <v>43</v>
      </c>
      <c r="K3" t="s">
        <v>36</v>
      </c>
      <c r="L3" t="s">
        <v>44</v>
      </c>
      <c r="M3" t="s">
        <v>45</v>
      </c>
    </row>
    <row r="4" spans="1:18" x14ac:dyDescent="0.25">
      <c r="A4" s="1" t="s">
        <v>2</v>
      </c>
      <c r="B4" s="3" t="str">
        <f t="shared" si="0"/>
        <v>BLD A PL2 P6 S/L/JOHN SUK EMAIL</v>
      </c>
      <c r="C4" s="2">
        <v>-1044</v>
      </c>
      <c r="I4">
        <f t="shared" si="1"/>
        <v>-1044</v>
      </c>
      <c r="J4" t="s">
        <v>32</v>
      </c>
      <c r="K4" t="s">
        <v>33</v>
      </c>
      <c r="L4" t="s">
        <v>39</v>
      </c>
      <c r="M4" t="s">
        <v>46</v>
      </c>
      <c r="N4" t="s">
        <v>47</v>
      </c>
      <c r="O4" t="s">
        <v>48</v>
      </c>
      <c r="P4" t="s">
        <v>49</v>
      </c>
    </row>
    <row r="5" spans="1:18" x14ac:dyDescent="0.25">
      <c r="A5" s="1" t="s">
        <v>3</v>
      </c>
      <c r="B5" s="3" t="str">
        <f t="shared" si="0"/>
        <v>BLD A P5 &amp; P8 ADD TIES AS TED</v>
      </c>
      <c r="C5" s="2">
        <v>-1058</v>
      </c>
      <c r="I5">
        <f t="shared" si="1"/>
        <v>-1058</v>
      </c>
      <c r="J5" t="s">
        <v>32</v>
      </c>
      <c r="K5" t="s">
        <v>33</v>
      </c>
      <c r="L5" t="s">
        <v>40</v>
      </c>
      <c r="M5" t="s">
        <v>50</v>
      </c>
      <c r="N5" t="s">
        <v>51</v>
      </c>
      <c r="O5" t="s">
        <v>52</v>
      </c>
      <c r="P5" t="s">
        <v>53</v>
      </c>
      <c r="Q5" t="s">
        <v>54</v>
      </c>
      <c r="R5" t="s">
        <v>55</v>
      </c>
    </row>
    <row r="6" spans="1:18" x14ac:dyDescent="0.25">
      <c r="A6" s="1" t="s">
        <v>137</v>
      </c>
      <c r="B6" s="3" t="str">
        <f t="shared" si="0"/>
        <v>BLD B PILE EXTRA BARS TED</v>
      </c>
      <c r="C6" s="2">
        <v>-2001</v>
      </c>
      <c r="F6" t="s">
        <v>133</v>
      </c>
      <c r="I6">
        <f t="shared" si="1"/>
        <v>-2001</v>
      </c>
      <c r="J6" t="s">
        <v>32</v>
      </c>
      <c r="K6" t="s">
        <v>56</v>
      </c>
      <c r="L6" t="s">
        <v>34</v>
      </c>
      <c r="M6" t="s">
        <v>35</v>
      </c>
      <c r="N6" t="s">
        <v>36</v>
      </c>
      <c r="O6" t="s">
        <v>55</v>
      </c>
    </row>
    <row r="7" spans="1:18" x14ac:dyDescent="0.25">
      <c r="A7" s="1" t="s">
        <v>4</v>
      </c>
      <c r="B7" s="3" t="str">
        <f t="shared" si="0"/>
        <v>BLD B PL2 P3 DUMMY BARS EMAIL</v>
      </c>
      <c r="C7" s="2">
        <v>-2025</v>
      </c>
      <c r="F7" t="s">
        <v>134</v>
      </c>
      <c r="G7" t="s">
        <v>135</v>
      </c>
      <c r="I7">
        <f t="shared" si="1"/>
        <v>-2025</v>
      </c>
      <c r="J7" t="s">
        <v>32</v>
      </c>
      <c r="K7" t="s">
        <v>56</v>
      </c>
      <c r="L7" t="s">
        <v>39</v>
      </c>
      <c r="M7" t="s">
        <v>57</v>
      </c>
      <c r="N7" t="s">
        <v>58</v>
      </c>
      <c r="O7" t="s">
        <v>36</v>
      </c>
      <c r="P7" t="s">
        <v>49</v>
      </c>
    </row>
    <row r="8" spans="1:18" x14ac:dyDescent="0.25">
      <c r="A8" s="1" t="s">
        <v>142</v>
      </c>
      <c r="B8" s="3" t="str">
        <f t="shared" si="0"/>
        <v>BLD B PL2 S/L EMAIL POUR STROP</v>
      </c>
      <c r="C8" s="2">
        <v>-2032</v>
      </c>
      <c r="I8">
        <f t="shared" si="1"/>
        <v>-2032</v>
      </c>
      <c r="J8" t="s">
        <v>32</v>
      </c>
      <c r="K8" t="s">
        <v>56</v>
      </c>
      <c r="L8" t="s">
        <v>39</v>
      </c>
      <c r="M8" t="s">
        <v>59</v>
      </c>
      <c r="N8" t="s">
        <v>49</v>
      </c>
      <c r="O8" t="s">
        <v>60</v>
      </c>
      <c r="P8" t="s">
        <v>61</v>
      </c>
    </row>
    <row r="9" spans="1:18" x14ac:dyDescent="0.25">
      <c r="A9" s="1" t="s">
        <v>5</v>
      </c>
      <c r="B9" s="3" t="str">
        <f t="shared" si="0"/>
        <v>BLD.B PL2 P4 AS /TED FR 2018</v>
      </c>
      <c r="C9" s="2">
        <v>-2033</v>
      </c>
      <c r="I9">
        <f t="shared" si="1"/>
        <v>-2033</v>
      </c>
      <c r="J9" t="s">
        <v>62</v>
      </c>
      <c r="K9" t="s">
        <v>39</v>
      </c>
      <c r="L9" t="s">
        <v>63</v>
      </c>
      <c r="M9" t="s">
        <v>54</v>
      </c>
      <c r="N9" t="s">
        <v>37</v>
      </c>
      <c r="O9" t="s">
        <v>64</v>
      </c>
      <c r="P9">
        <v>2018</v>
      </c>
    </row>
    <row r="10" spans="1:18" x14ac:dyDescent="0.25">
      <c r="A10" s="1" t="s">
        <v>6</v>
      </c>
      <c r="B10" s="3" t="str">
        <f t="shared" si="0"/>
        <v>BLD B PL2 P4 DUMMY BARS EMAIL</v>
      </c>
      <c r="C10" s="2">
        <v>-2035</v>
      </c>
      <c r="I10">
        <f t="shared" si="1"/>
        <v>-2035</v>
      </c>
      <c r="J10" t="s">
        <v>32</v>
      </c>
      <c r="K10" t="s">
        <v>56</v>
      </c>
      <c r="L10" t="s">
        <v>39</v>
      </c>
      <c r="M10" t="s">
        <v>63</v>
      </c>
      <c r="N10" t="s">
        <v>58</v>
      </c>
      <c r="O10" t="s">
        <v>36</v>
      </c>
      <c r="P10" t="s">
        <v>49</v>
      </c>
    </row>
    <row r="11" spans="1:18" x14ac:dyDescent="0.25">
      <c r="A11" s="1" t="s">
        <v>141</v>
      </c>
      <c r="B11" s="3" t="str">
        <f t="shared" si="0"/>
        <v>BLD B C12A PL2-PL1 CHANGES</v>
      </c>
      <c r="C11" s="2">
        <v>-2036</v>
      </c>
      <c r="I11">
        <f t="shared" si="1"/>
        <v>-2036</v>
      </c>
      <c r="J11" t="s">
        <v>32</v>
      </c>
      <c r="K11" t="s">
        <v>56</v>
      </c>
      <c r="L11" t="s">
        <v>65</v>
      </c>
      <c r="M11" t="s">
        <v>66</v>
      </c>
      <c r="N11" t="s">
        <v>67</v>
      </c>
    </row>
    <row r="12" spans="1:18" x14ac:dyDescent="0.25">
      <c r="A12" s="1" t="s">
        <v>7</v>
      </c>
      <c r="B12" s="3" t="str">
        <f t="shared" si="0"/>
        <v>BLD B GF P3 TIES TYPES TYPE E RESUP</v>
      </c>
      <c r="C12" s="2">
        <v>-2056</v>
      </c>
      <c r="I12">
        <f t="shared" si="1"/>
        <v>-2056</v>
      </c>
      <c r="J12" t="s">
        <v>32</v>
      </c>
      <c r="K12" t="s">
        <v>56</v>
      </c>
      <c r="L12" t="s">
        <v>68</v>
      </c>
      <c r="M12" t="s">
        <v>57</v>
      </c>
      <c r="N12" t="s">
        <v>53</v>
      </c>
      <c r="O12" t="s">
        <v>69</v>
      </c>
      <c r="P12" t="s">
        <v>70</v>
      </c>
      <c r="Q12" t="s">
        <v>71</v>
      </c>
      <c r="R12" t="s">
        <v>72</v>
      </c>
    </row>
    <row r="13" spans="1:18" x14ac:dyDescent="0.25">
      <c r="A13" s="1" t="s">
        <v>8</v>
      </c>
      <c r="B13" s="3" t="str">
        <f t="shared" si="0"/>
        <v>BLD C PL2 P1 SLAB TOP ACCESS</v>
      </c>
      <c r="C13" s="2">
        <v>-3016</v>
      </c>
      <c r="I13">
        <f t="shared" si="1"/>
        <v>-3016</v>
      </c>
      <c r="J13" t="s">
        <v>32</v>
      </c>
      <c r="K13" t="s">
        <v>73</v>
      </c>
      <c r="L13" t="s">
        <v>39</v>
      </c>
      <c r="M13" t="s">
        <v>74</v>
      </c>
      <c r="N13" t="s">
        <v>75</v>
      </c>
      <c r="O13" t="s">
        <v>76</v>
      </c>
      <c r="P13" t="s">
        <v>77</v>
      </c>
    </row>
    <row r="14" spans="1:18" x14ac:dyDescent="0.25">
      <c r="A14" s="1" t="s">
        <v>9</v>
      </c>
      <c r="B14" s="3" t="str">
        <f t="shared" si="0"/>
        <v>BLD C PL2 COL C15 ST'S AS /TED</v>
      </c>
      <c r="C14" s="2">
        <v>-3026</v>
      </c>
      <c r="I14">
        <f t="shared" si="1"/>
        <v>-3026</v>
      </c>
      <c r="J14" t="s">
        <v>32</v>
      </c>
      <c r="K14" t="s">
        <v>73</v>
      </c>
      <c r="L14" t="s">
        <v>39</v>
      </c>
      <c r="M14" t="s">
        <v>78</v>
      </c>
      <c r="N14" t="s">
        <v>79</v>
      </c>
      <c r="O14" t="s">
        <v>80</v>
      </c>
      <c r="P14" t="s">
        <v>54</v>
      </c>
      <c r="Q14" t="s">
        <v>37</v>
      </c>
    </row>
    <row r="15" spans="1:18" x14ac:dyDescent="0.25">
      <c r="A15" s="1" t="s">
        <v>138</v>
      </c>
      <c r="B15" s="3" t="str">
        <f t="shared" si="0"/>
        <v>BLD C PL2 S/D AS TED EMAIL</v>
      </c>
      <c r="C15" s="2">
        <v>-3027</v>
      </c>
      <c r="I15">
        <f t="shared" si="1"/>
        <v>-3027</v>
      </c>
      <c r="J15" t="s">
        <v>32</v>
      </c>
      <c r="K15" t="s">
        <v>73</v>
      </c>
      <c r="L15" t="s">
        <v>39</v>
      </c>
      <c r="M15" t="s">
        <v>81</v>
      </c>
      <c r="N15" t="s">
        <v>54</v>
      </c>
      <c r="O15" t="s">
        <v>55</v>
      </c>
      <c r="P15" t="s">
        <v>49</v>
      </c>
    </row>
    <row r="16" spans="1:18" x14ac:dyDescent="0.25">
      <c r="A16" s="1" t="s">
        <v>139</v>
      </c>
      <c r="B16" s="3" t="str">
        <f t="shared" si="0"/>
        <v>BLD C PL2 P1 S/LL AS /TED EMAIL</v>
      </c>
      <c r="C16" s="2">
        <v>-3039</v>
      </c>
      <c r="I16">
        <f t="shared" si="1"/>
        <v>-3039</v>
      </c>
      <c r="J16" t="s">
        <v>32</v>
      </c>
      <c r="K16" t="s">
        <v>73</v>
      </c>
      <c r="L16" t="s">
        <v>39</v>
      </c>
      <c r="M16" t="s">
        <v>74</v>
      </c>
      <c r="N16" t="s">
        <v>82</v>
      </c>
      <c r="O16" t="s">
        <v>54</v>
      </c>
      <c r="P16" t="s">
        <v>37</v>
      </c>
      <c r="Q16" t="s">
        <v>49</v>
      </c>
    </row>
    <row r="17" spans="1:17" x14ac:dyDescent="0.25">
      <c r="A17" s="1" t="s">
        <v>140</v>
      </c>
      <c r="B17" s="3" t="str">
        <f t="shared" si="0"/>
        <v>BLD C PL2 P2 S/L AS TED EMAIL</v>
      </c>
      <c r="C17" s="2">
        <v>-3041</v>
      </c>
      <c r="I17">
        <f t="shared" si="1"/>
        <v>-3041</v>
      </c>
      <c r="J17" t="s">
        <v>32</v>
      </c>
      <c r="K17" t="s">
        <v>73</v>
      </c>
      <c r="L17" t="s">
        <v>39</v>
      </c>
      <c r="M17" t="s">
        <v>83</v>
      </c>
      <c r="N17" t="s">
        <v>59</v>
      </c>
      <c r="O17" t="s">
        <v>54</v>
      </c>
      <c r="P17" t="s">
        <v>55</v>
      </c>
      <c r="Q17" t="s">
        <v>49</v>
      </c>
    </row>
    <row r="18" spans="1:17" x14ac:dyDescent="0.25">
      <c r="A18" s="1" t="s">
        <v>146</v>
      </c>
      <c r="B18" s="3" t="str">
        <f>TRIM(A18)</f>
        <v>BLD C COL'S PL2 PL1 FR 3029</v>
      </c>
      <c r="C18" s="2">
        <v>-3052</v>
      </c>
      <c r="I18" t="e">
        <f t="shared" si="1"/>
        <v>#N/A</v>
      </c>
      <c r="J18" t="s">
        <v>32</v>
      </c>
      <c r="K18" t="s">
        <v>73</v>
      </c>
      <c r="L18" t="s">
        <v>84</v>
      </c>
      <c r="M18" t="s">
        <v>39</v>
      </c>
      <c r="N18" t="s">
        <v>85</v>
      </c>
      <c r="O18" t="s">
        <v>64</v>
      </c>
      <c r="P18">
        <v>3029</v>
      </c>
    </row>
    <row r="19" spans="1:17" x14ac:dyDescent="0.25">
      <c r="A19" s="1" t="s">
        <v>11</v>
      </c>
      <c r="B19" s="3" t="str">
        <f t="shared" ref="B19:B40" si="2">TRIM(A19)</f>
        <v>BLD C PL1 S/L EMAIL /TED</v>
      </c>
      <c r="C19" s="2">
        <v>-3053</v>
      </c>
      <c r="I19">
        <f t="shared" si="1"/>
        <v>-3053</v>
      </c>
      <c r="J19" t="s">
        <v>32</v>
      </c>
      <c r="K19" t="s">
        <v>73</v>
      </c>
      <c r="L19" t="s">
        <v>85</v>
      </c>
      <c r="M19" t="s">
        <v>59</v>
      </c>
      <c r="N19" t="s">
        <v>49</v>
      </c>
      <c r="O19" t="s">
        <v>37</v>
      </c>
    </row>
    <row r="20" spans="1:17" x14ac:dyDescent="0.25">
      <c r="A20" s="1" t="s">
        <v>145</v>
      </c>
      <c r="B20" s="3" t="str">
        <f t="shared" si="2"/>
        <v>BLD C CORE C TRIM'S PL2-PL1</v>
      </c>
      <c r="C20" s="2">
        <v>-3055</v>
      </c>
      <c r="I20" t="e">
        <f t="shared" si="1"/>
        <v>#N/A</v>
      </c>
      <c r="J20" t="s">
        <v>32</v>
      </c>
      <c r="K20" t="s">
        <v>73</v>
      </c>
      <c r="L20" t="s">
        <v>86</v>
      </c>
      <c r="M20" t="s">
        <v>73</v>
      </c>
      <c r="N20" t="s">
        <v>87</v>
      </c>
      <c r="O20" t="s">
        <v>66</v>
      </c>
    </row>
    <row r="21" spans="1:17" x14ac:dyDescent="0.25">
      <c r="A21" s="1" t="s">
        <v>144</v>
      </c>
      <c r="B21" s="3" t="str">
        <f t="shared" si="2"/>
        <v>BLD COL'S PL1 -GF P1 ACCESS</v>
      </c>
      <c r="C21" s="2">
        <v>-3057</v>
      </c>
      <c r="I21" t="e">
        <f t="shared" si="1"/>
        <v>#NAME?</v>
      </c>
      <c r="J21" t="s">
        <v>32</v>
      </c>
      <c r="K21" t="s">
        <v>84</v>
      </c>
      <c r="L21" t="s">
        <v>85</v>
      </c>
      <c r="M21" t="e">
        <f>-GF</f>
        <v>#NAME?</v>
      </c>
      <c r="N21" t="s">
        <v>74</v>
      </c>
      <c r="O21" t="s">
        <v>77</v>
      </c>
    </row>
    <row r="22" spans="1:17" x14ac:dyDescent="0.25">
      <c r="A22" s="1" t="s">
        <v>143</v>
      </c>
      <c r="B22" s="3" t="str">
        <f t="shared" si="2"/>
        <v>SITE REQUEST JUMFORM DAVID T</v>
      </c>
      <c r="C22" s="2">
        <v>-3063</v>
      </c>
      <c r="I22">
        <f t="shared" si="1"/>
        <v>-3063</v>
      </c>
      <c r="J22" t="s">
        <v>88</v>
      </c>
      <c r="K22" t="s">
        <v>89</v>
      </c>
      <c r="L22" t="s">
        <v>90</v>
      </c>
      <c r="M22" t="s">
        <v>91</v>
      </c>
      <c r="N22" t="s">
        <v>92</v>
      </c>
    </row>
    <row r="23" spans="1:17" x14ac:dyDescent="0.25">
      <c r="A23" s="1" t="s">
        <v>14</v>
      </c>
      <c r="B23" s="3" t="str">
        <f t="shared" si="2"/>
        <v>BLD C WALLS ACCE PL1 GRD</v>
      </c>
      <c r="C23" s="2">
        <v>-3065</v>
      </c>
      <c r="I23">
        <f t="shared" si="1"/>
        <v>-3065</v>
      </c>
      <c r="J23" t="s">
        <v>32</v>
      </c>
      <c r="K23" t="s">
        <v>73</v>
      </c>
      <c r="L23" t="s">
        <v>93</v>
      </c>
      <c r="M23" t="s">
        <v>94</v>
      </c>
      <c r="N23" t="s">
        <v>85</v>
      </c>
      <c r="O23" t="s">
        <v>95</v>
      </c>
    </row>
    <row r="24" spans="1:17" x14ac:dyDescent="0.25">
      <c r="A24" s="1" t="s">
        <v>15</v>
      </c>
      <c r="B24" s="3" t="str">
        <f t="shared" si="2"/>
        <v>BLD C C149 PL2 PL1 S/E TIES</v>
      </c>
      <c r="C24" s="2">
        <v>-3067</v>
      </c>
      <c r="I24">
        <f t="shared" si="1"/>
        <v>-3067</v>
      </c>
      <c r="J24" t="s">
        <v>32</v>
      </c>
      <c r="K24" t="s">
        <v>73</v>
      </c>
      <c r="L24" t="s">
        <v>96</v>
      </c>
      <c r="M24" t="s">
        <v>39</v>
      </c>
      <c r="N24" t="s">
        <v>85</v>
      </c>
      <c r="O24" t="s">
        <v>97</v>
      </c>
      <c r="P24" t="s">
        <v>53</v>
      </c>
    </row>
    <row r="25" spans="1:17" x14ac:dyDescent="0.25">
      <c r="A25" s="1" t="s">
        <v>16</v>
      </c>
      <c r="B25" s="3" t="str">
        <f t="shared" si="2"/>
        <v>STOCK</v>
      </c>
      <c r="C25" s="2">
        <v>-3073</v>
      </c>
      <c r="I25" t="e">
        <f t="shared" si="1"/>
        <v>#N/A</v>
      </c>
      <c r="J25" t="s">
        <v>98</v>
      </c>
    </row>
    <row r="26" spans="1:17" x14ac:dyDescent="0.25">
      <c r="A26" s="1" t="s">
        <v>17</v>
      </c>
      <c r="B26" s="3" t="str">
        <f t="shared" si="2"/>
        <v>REPLACING SHEAR OF TIES 2059</v>
      </c>
      <c r="C26" s="2">
        <v>-3074</v>
      </c>
      <c r="I26">
        <f t="shared" si="1"/>
        <v>-3074</v>
      </c>
      <c r="J26" t="s">
        <v>99</v>
      </c>
      <c r="K26" t="s">
        <v>100</v>
      </c>
      <c r="L26" t="s">
        <v>101</v>
      </c>
      <c r="M26" t="s">
        <v>53</v>
      </c>
      <c r="N26">
        <v>2059</v>
      </c>
    </row>
    <row r="27" spans="1:17" x14ac:dyDescent="0.25">
      <c r="A27" s="1" t="s">
        <v>18</v>
      </c>
      <c r="B27" s="3" t="str">
        <f t="shared" si="2"/>
        <v>STOCK BAR DUMMY / LACING</v>
      </c>
      <c r="C27" s="2">
        <v>-3075</v>
      </c>
      <c r="I27" t="e">
        <f t="shared" si="1"/>
        <v>#N/A</v>
      </c>
      <c r="J27" t="s">
        <v>98</v>
      </c>
      <c r="K27" t="s">
        <v>102</v>
      </c>
      <c r="L27" t="s">
        <v>58</v>
      </c>
      <c r="M27" t="s">
        <v>103</v>
      </c>
      <c r="N27" t="s">
        <v>104</v>
      </c>
    </row>
    <row r="28" spans="1:17" x14ac:dyDescent="0.25">
      <c r="A28" s="1" t="s">
        <v>19</v>
      </c>
      <c r="B28" s="3" t="str">
        <f t="shared" si="2"/>
        <v>REPLACEMENT BAR FOR 2032</v>
      </c>
      <c r="C28" s="2">
        <v>-3076</v>
      </c>
      <c r="I28" t="e">
        <f t="shared" si="1"/>
        <v>#N/A</v>
      </c>
      <c r="J28" t="s">
        <v>43</v>
      </c>
      <c r="K28" t="s">
        <v>102</v>
      </c>
      <c r="L28" t="s">
        <v>105</v>
      </c>
      <c r="M28">
        <v>2032</v>
      </c>
    </row>
    <row r="29" spans="1:17" x14ac:dyDescent="0.25">
      <c r="A29" s="1" t="s">
        <v>20</v>
      </c>
      <c r="B29" s="3" t="str">
        <f t="shared" si="2"/>
        <v>HEADER BEAM -JUMP FORM HEIGHT</v>
      </c>
      <c r="C29" s="2">
        <v>-3080</v>
      </c>
      <c r="I29" t="e">
        <f t="shared" si="1"/>
        <v>#NAME?</v>
      </c>
      <c r="J29" t="s">
        <v>106</v>
      </c>
      <c r="K29" t="s">
        <v>107</v>
      </c>
      <c r="L29" t="e">
        <f>-JUMP</f>
        <v>#NAME?</v>
      </c>
      <c r="M29" t="s">
        <v>108</v>
      </c>
      <c r="N29" t="s">
        <v>109</v>
      </c>
    </row>
    <row r="30" spans="1:17" x14ac:dyDescent="0.25">
      <c r="A30" s="1" t="s">
        <v>21</v>
      </c>
      <c r="B30" s="3" t="str">
        <f t="shared" si="2"/>
        <v>S/REQ L BARS POUR 1 GRD FLOOR</v>
      </c>
      <c r="C30" s="2">
        <v>-3081</v>
      </c>
      <c r="I30">
        <f t="shared" si="1"/>
        <v>-3081</v>
      </c>
      <c r="J30" t="s">
        <v>110</v>
      </c>
      <c r="K30" t="s">
        <v>111</v>
      </c>
      <c r="L30" t="s">
        <v>36</v>
      </c>
      <c r="M30" t="s">
        <v>60</v>
      </c>
      <c r="N30">
        <v>1</v>
      </c>
      <c r="O30" t="s">
        <v>95</v>
      </c>
      <c r="P30" t="s">
        <v>112</v>
      </c>
    </row>
    <row r="31" spans="1:17" x14ac:dyDescent="0.25">
      <c r="A31" s="1" t="s">
        <v>22</v>
      </c>
      <c r="B31" s="3" t="str">
        <f t="shared" si="2"/>
        <v>S/REQ EXTRA STOCK BLK GRD P1</v>
      </c>
      <c r="C31" s="2">
        <v>-3090</v>
      </c>
      <c r="I31" t="e">
        <f t="shared" si="1"/>
        <v>#N/A</v>
      </c>
      <c r="J31" t="s">
        <v>110</v>
      </c>
      <c r="K31" t="s">
        <v>35</v>
      </c>
      <c r="L31" t="s">
        <v>98</v>
      </c>
      <c r="M31" t="s">
        <v>113</v>
      </c>
      <c r="N31" t="s">
        <v>95</v>
      </c>
      <c r="O31" t="s">
        <v>74</v>
      </c>
    </row>
    <row r="32" spans="1:17" x14ac:dyDescent="0.25">
      <c r="A32" s="1" t="s">
        <v>23</v>
      </c>
      <c r="B32" s="3" t="str">
        <f t="shared" si="2"/>
        <v>EXTRA STOCK FOR BLD A PL2 P6</v>
      </c>
      <c r="C32" s="2">
        <v>-3091</v>
      </c>
      <c r="I32">
        <f t="shared" si="1"/>
        <v>-3091</v>
      </c>
      <c r="J32" t="s">
        <v>35</v>
      </c>
      <c r="K32" t="s">
        <v>98</v>
      </c>
      <c r="L32" t="s">
        <v>105</v>
      </c>
      <c r="M32" t="s">
        <v>32</v>
      </c>
      <c r="N32" t="s">
        <v>33</v>
      </c>
      <c r="O32" t="s">
        <v>39</v>
      </c>
      <c r="P32" t="s">
        <v>46</v>
      </c>
    </row>
    <row r="33" spans="1:16" x14ac:dyDescent="0.25">
      <c r="A33" s="1" t="s">
        <v>24</v>
      </c>
      <c r="B33" s="3" t="str">
        <f t="shared" si="2"/>
        <v>HANDIMESH</v>
      </c>
      <c r="C33" s="2">
        <v>-3093</v>
      </c>
      <c r="I33">
        <f t="shared" si="1"/>
        <v>-3093</v>
      </c>
      <c r="J33" t="s">
        <v>24</v>
      </c>
    </row>
    <row r="34" spans="1:16" x14ac:dyDescent="0.25">
      <c r="A34" s="1" t="s">
        <v>25</v>
      </c>
      <c r="B34" s="3" t="str">
        <f t="shared" si="2"/>
        <v>BLD C CORE C REID INSERT @L1&amp;2</v>
      </c>
      <c r="C34" s="2">
        <v>-3098</v>
      </c>
      <c r="I34">
        <f t="shared" si="1"/>
        <v>-3098</v>
      </c>
      <c r="J34" t="s">
        <v>32</v>
      </c>
      <c r="K34" t="s">
        <v>73</v>
      </c>
      <c r="L34" t="s">
        <v>86</v>
      </c>
      <c r="M34" t="s">
        <v>73</v>
      </c>
      <c r="N34" t="s">
        <v>114</v>
      </c>
      <c r="O34" t="s">
        <v>115</v>
      </c>
      <c r="P34" t="s">
        <v>116</v>
      </c>
    </row>
    <row r="35" spans="1:16" x14ac:dyDescent="0.25">
      <c r="A35" s="1" t="s">
        <v>26</v>
      </c>
      <c r="B35" s="3" t="str">
        <f t="shared" si="2"/>
        <v>BLD C CORE C REID INSERT @L3&amp;4</v>
      </c>
      <c r="C35" s="2">
        <v>-3118</v>
      </c>
      <c r="I35">
        <f t="shared" si="1"/>
        <v>-3118</v>
      </c>
      <c r="J35" t="s">
        <v>32</v>
      </c>
      <c r="K35" t="s">
        <v>73</v>
      </c>
      <c r="L35" t="s">
        <v>86</v>
      </c>
      <c r="M35" t="s">
        <v>73</v>
      </c>
      <c r="N35" t="s">
        <v>114</v>
      </c>
      <c r="O35" t="s">
        <v>115</v>
      </c>
      <c r="P35" t="s">
        <v>117</v>
      </c>
    </row>
    <row r="36" spans="1:16" x14ac:dyDescent="0.25">
      <c r="A36" s="1" t="s">
        <v>27</v>
      </c>
      <c r="B36" s="3" t="str">
        <f t="shared" si="2"/>
        <v>BLD C L1 P1 L-BARS &amp; ACCESS</v>
      </c>
      <c r="C36" s="2">
        <v>-3152</v>
      </c>
      <c r="I36">
        <f t="shared" si="1"/>
        <v>-3152</v>
      </c>
      <c r="J36" t="s">
        <v>32</v>
      </c>
      <c r="K36" t="s">
        <v>73</v>
      </c>
      <c r="L36" t="s">
        <v>118</v>
      </c>
      <c r="M36" t="s">
        <v>74</v>
      </c>
      <c r="N36" t="s">
        <v>119</v>
      </c>
      <c r="O36" t="s">
        <v>50</v>
      </c>
      <c r="P36" t="s">
        <v>77</v>
      </c>
    </row>
    <row r="37" spans="1:16" x14ac:dyDescent="0.25">
      <c r="A37" s="1" t="s">
        <v>28</v>
      </c>
      <c r="B37" s="3" t="str">
        <f t="shared" si="2"/>
        <v>BLD.C COLS GF-L1 EXTRA U-BARS</v>
      </c>
      <c r="C37" s="2">
        <v>-3203</v>
      </c>
      <c r="I37">
        <f t="shared" si="1"/>
        <v>-3203</v>
      </c>
      <c r="J37" t="s">
        <v>120</v>
      </c>
      <c r="K37" t="s">
        <v>121</v>
      </c>
      <c r="L37" t="s">
        <v>122</v>
      </c>
      <c r="M37" t="s">
        <v>35</v>
      </c>
      <c r="N37" t="s">
        <v>123</v>
      </c>
    </row>
    <row r="38" spans="1:16" x14ac:dyDescent="0.25">
      <c r="A38" s="1" t="s">
        <v>29</v>
      </c>
      <c r="B38" s="3" t="str">
        <f t="shared" si="2"/>
        <v>BLD.C CORE-C INSERTS@L5&amp;6 RESP</v>
      </c>
      <c r="C38" s="2">
        <v>-3205</v>
      </c>
      <c r="I38">
        <f t="shared" si="1"/>
        <v>-3205</v>
      </c>
      <c r="J38" t="s">
        <v>120</v>
      </c>
      <c r="K38" t="s">
        <v>124</v>
      </c>
      <c r="L38" t="s">
        <v>125</v>
      </c>
      <c r="M38" t="s">
        <v>126</v>
      </c>
    </row>
    <row r="39" spans="1:16" x14ac:dyDescent="0.25">
      <c r="A39" s="1" t="s">
        <v>30</v>
      </c>
      <c r="B39" s="3" t="str">
        <f t="shared" si="2"/>
        <v>BLD.C COR-C JUMP REID/TED L6&amp;7</v>
      </c>
      <c r="C39" s="2">
        <v>-3204</v>
      </c>
      <c r="I39">
        <f t="shared" si="1"/>
        <v>-3204</v>
      </c>
      <c r="J39" t="s">
        <v>120</v>
      </c>
      <c r="K39" t="s">
        <v>127</v>
      </c>
      <c r="L39" t="s">
        <v>128</v>
      </c>
      <c r="M39" t="s">
        <v>129</v>
      </c>
      <c r="N39" t="s">
        <v>130</v>
      </c>
    </row>
    <row r="40" spans="1:16" x14ac:dyDescent="0.25">
      <c r="A40" s="1" t="s">
        <v>31</v>
      </c>
      <c r="B40" s="3" t="str">
        <f t="shared" si="2"/>
        <v>BLD.B CORE-B REID INSERTS@L3&amp;4</v>
      </c>
      <c r="C40" s="2">
        <v>-2111</v>
      </c>
      <c r="I40">
        <f t="shared" si="1"/>
        <v>-2111</v>
      </c>
      <c r="J40" t="s">
        <v>62</v>
      </c>
      <c r="K40" t="s">
        <v>131</v>
      </c>
      <c r="L40" t="s">
        <v>114</v>
      </c>
      <c r="M40" t="s">
        <v>132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7"/>
  <sheetViews>
    <sheetView tabSelected="1" topLeftCell="D1" zoomScale="85" zoomScaleNormal="85" workbookViewId="0">
      <selection activeCell="M5" sqref="M5"/>
    </sheetView>
  </sheetViews>
  <sheetFormatPr baseColWidth="10" defaultRowHeight="15" x14ac:dyDescent="0.25"/>
  <cols>
    <col min="1" max="1" width="22.140625" customWidth="1"/>
    <col min="2" max="2" width="6" style="4" customWidth="1"/>
    <col min="3" max="3" width="49.42578125" style="4" customWidth="1"/>
    <col min="5" max="7" width="11.42578125" style="4"/>
    <col min="9" max="16384" width="11.42578125" style="4"/>
  </cols>
  <sheetData>
    <row r="1" spans="1:19" x14ac:dyDescent="0.25">
      <c r="A1" t="s">
        <v>32</v>
      </c>
    </row>
    <row r="3" spans="1:19" x14ac:dyDescent="0.25">
      <c r="J3"/>
      <c r="M3"/>
    </row>
    <row r="4" spans="1:19" x14ac:dyDescent="0.25">
      <c r="J4"/>
      <c r="K4" s="5" t="s">
        <v>150</v>
      </c>
      <c r="L4" s="5" t="s">
        <v>151</v>
      </c>
      <c r="M4" s="5" t="s">
        <v>60</v>
      </c>
    </row>
    <row r="5" spans="1:19" x14ac:dyDescent="0.25">
      <c r="J5"/>
      <c r="K5" t="s">
        <v>33</v>
      </c>
      <c r="L5" t="s">
        <v>39</v>
      </c>
      <c r="M5" t="s">
        <v>159</v>
      </c>
    </row>
    <row r="6" spans="1:19" x14ac:dyDescent="0.25">
      <c r="J6"/>
    </row>
    <row r="7" spans="1:19" x14ac:dyDescent="0.25">
      <c r="J7"/>
    </row>
    <row r="9" spans="1:19" x14ac:dyDescent="0.25">
      <c r="A9" t="s">
        <v>158</v>
      </c>
      <c r="H9" s="6" t="s">
        <v>152</v>
      </c>
      <c r="I9" s="7" t="s">
        <v>70</v>
      </c>
      <c r="J9" s="7" t="s">
        <v>150</v>
      </c>
      <c r="K9" s="8" t="s">
        <v>151</v>
      </c>
      <c r="L9" s="8" t="s">
        <v>60</v>
      </c>
      <c r="M9" s="8" t="s">
        <v>153</v>
      </c>
      <c r="N9" s="8" t="s">
        <v>154</v>
      </c>
      <c r="O9" s="8" t="s">
        <v>155</v>
      </c>
      <c r="P9" s="8" t="s">
        <v>156</v>
      </c>
      <c r="Q9" s="8" t="s">
        <v>157</v>
      </c>
    </row>
    <row r="10" spans="1:19" x14ac:dyDescent="0.25">
      <c r="A10" s="1" t="s">
        <v>0</v>
      </c>
      <c r="B10" s="4" t="str">
        <f>TRIM(A10)</f>
        <v>BLD A PILE EXTRA BARS /TED</v>
      </c>
      <c r="C10" s="4" t="s">
        <v>0</v>
      </c>
      <c r="D10" s="2">
        <v>-1001</v>
      </c>
      <c r="H10">
        <f t="shared" ref="H10:H48" si="0">IFERROR(VLOOKUP(CONCATENATE(IF(I10=0,"",IF(J10=0,I10,I10 &amp; " ")),IF(J10=0,"",IF(K10=0,J10,J10 &amp;" ")),IF(K10=0,"",IF(L10=0,K10,K10 &amp;" ")),IF(L10=0,"",IF(M10=0,L10,L10&amp;" ")),IF(M10=0,"",IF(N10=0,M10,M10&amp;" ")),IF(N10=0,"",IF(O10=0,N10,N10 &amp; " ")),IF(O10=0,"",IF(P10=0,O10,O10 &amp; " ")),IF(P10=0,"",IF(Q10=0,P10,P10 &amp; " ")),IF(Q10=0,"",IF(R11=0,Q10,Q10 &amp; " "))),$C$10:$D$49,2,),0)</f>
        <v>-1001</v>
      </c>
      <c r="I10" s="4" t="s">
        <v>32</v>
      </c>
      <c r="J10" s="4" t="s">
        <v>33</v>
      </c>
      <c r="K10" s="4" t="s">
        <v>34</v>
      </c>
      <c r="L10" s="4" t="s">
        <v>35</v>
      </c>
      <c r="M10" s="4" t="s">
        <v>36</v>
      </c>
      <c r="N10" s="4" t="s">
        <v>37</v>
      </c>
      <c r="S10" s="4">
        <v>-1035</v>
      </c>
    </row>
    <row r="11" spans="1:19" x14ac:dyDescent="0.25">
      <c r="A11" s="1" t="s">
        <v>136</v>
      </c>
      <c r="B11" s="4" t="str">
        <f t="shared" ref="B11:B49" si="1">TRIM(A11)</f>
        <v>BLDG A PL2 P5 SlAB (MERITON)</v>
      </c>
      <c r="C11" s="4" t="s">
        <v>136</v>
      </c>
      <c r="D11" s="2">
        <v>-1035</v>
      </c>
      <c r="H11">
        <f t="shared" si="0"/>
        <v>-1035</v>
      </c>
      <c r="I11" s="4" t="s">
        <v>38</v>
      </c>
      <c r="J11" s="4" t="s">
        <v>33</v>
      </c>
      <c r="K11" s="4" t="s">
        <v>39</v>
      </c>
      <c r="L11" s="4" t="s">
        <v>40</v>
      </c>
      <c r="M11" s="4" t="s">
        <v>41</v>
      </c>
      <c r="N11" s="4" t="s">
        <v>42</v>
      </c>
    </row>
    <row r="12" spans="1:19" x14ac:dyDescent="0.25">
      <c r="A12" s="1" t="s">
        <v>1</v>
      </c>
      <c r="B12" s="4" t="str">
        <f t="shared" si="1"/>
        <v>REPLACEMENT BARS A025 T3</v>
      </c>
      <c r="C12" s="4" t="s">
        <v>1</v>
      </c>
      <c r="D12" s="2">
        <v>-1039</v>
      </c>
      <c r="H12">
        <f t="shared" si="0"/>
        <v>-1039</v>
      </c>
      <c r="I12" s="4" t="s">
        <v>43</v>
      </c>
      <c r="J12" s="4" t="s">
        <v>36</v>
      </c>
      <c r="K12" s="4" t="s">
        <v>44</v>
      </c>
      <c r="L12" s="4" t="s">
        <v>45</v>
      </c>
    </row>
    <row r="13" spans="1:19" x14ac:dyDescent="0.25">
      <c r="A13" s="1" t="s">
        <v>2</v>
      </c>
      <c r="B13" s="4" t="str">
        <f t="shared" si="1"/>
        <v>BLD A PL2 P6 S/L/JOHN SUK EMAIL</v>
      </c>
      <c r="C13" s="4" t="s">
        <v>2</v>
      </c>
      <c r="D13" s="2">
        <v>-1044</v>
      </c>
      <c r="H13">
        <f t="shared" si="0"/>
        <v>-1044</v>
      </c>
      <c r="I13" s="4" t="s">
        <v>32</v>
      </c>
      <c r="J13" s="4" t="s">
        <v>33</v>
      </c>
      <c r="K13" s="4" t="s">
        <v>39</v>
      </c>
      <c r="L13" s="4" t="s">
        <v>46</v>
      </c>
      <c r="M13" s="4" t="s">
        <v>47</v>
      </c>
      <c r="N13" s="4" t="s">
        <v>48</v>
      </c>
      <c r="O13" s="4" t="s">
        <v>49</v>
      </c>
    </row>
    <row r="14" spans="1:19" x14ac:dyDescent="0.25">
      <c r="A14" s="1" t="s">
        <v>3</v>
      </c>
      <c r="B14" s="4" t="str">
        <f t="shared" si="1"/>
        <v>BLD A P5 &amp; P8 ADD TIES AS TED</v>
      </c>
      <c r="C14" s="4" t="s">
        <v>3</v>
      </c>
      <c r="D14" s="2">
        <v>-1058</v>
      </c>
      <c r="H14">
        <f t="shared" si="0"/>
        <v>-1058</v>
      </c>
      <c r="I14" s="4" t="s">
        <v>32</v>
      </c>
      <c r="J14" s="4" t="s">
        <v>33</v>
      </c>
      <c r="K14" s="4" t="s">
        <v>40</v>
      </c>
      <c r="L14" s="4" t="s">
        <v>50</v>
      </c>
      <c r="M14" s="4" t="s">
        <v>51</v>
      </c>
      <c r="N14" s="4" t="s">
        <v>52</v>
      </c>
      <c r="O14" s="4" t="s">
        <v>53</v>
      </c>
      <c r="P14" s="4" t="s">
        <v>54</v>
      </c>
      <c r="Q14" s="4" t="s">
        <v>55</v>
      </c>
    </row>
    <row r="15" spans="1:19" x14ac:dyDescent="0.25">
      <c r="A15" s="1" t="s">
        <v>137</v>
      </c>
      <c r="B15" s="4" t="str">
        <f t="shared" si="1"/>
        <v>BLD B PILE EXTRA BARS TED</v>
      </c>
      <c r="C15" s="4" t="s">
        <v>137</v>
      </c>
      <c r="D15" s="2">
        <v>-2001</v>
      </c>
      <c r="H15">
        <f t="shared" si="0"/>
        <v>-2001</v>
      </c>
      <c r="I15" s="4" t="s">
        <v>32</v>
      </c>
      <c r="J15" s="4" t="s">
        <v>56</v>
      </c>
      <c r="K15" s="4" t="s">
        <v>34</v>
      </c>
      <c r="L15" s="4" t="s">
        <v>35</v>
      </c>
      <c r="M15" s="4" t="s">
        <v>36</v>
      </c>
      <c r="N15" s="4" t="s">
        <v>55</v>
      </c>
    </row>
    <row r="16" spans="1:19" x14ac:dyDescent="0.25">
      <c r="A16" s="1" t="s">
        <v>4</v>
      </c>
      <c r="B16" s="4" t="str">
        <f t="shared" si="1"/>
        <v>BLD B PL2 P3 DUMMY BARS EMAIL</v>
      </c>
      <c r="C16" s="4" t="s">
        <v>4</v>
      </c>
      <c r="D16" s="2">
        <v>-2025</v>
      </c>
      <c r="H16">
        <f t="shared" si="0"/>
        <v>-2025</v>
      </c>
      <c r="I16" s="4" t="s">
        <v>32</v>
      </c>
      <c r="J16" s="4" t="s">
        <v>56</v>
      </c>
      <c r="K16" s="4" t="s">
        <v>39</v>
      </c>
      <c r="L16" s="4" t="s">
        <v>57</v>
      </c>
      <c r="M16" s="4" t="s">
        <v>58</v>
      </c>
      <c r="N16" s="4" t="s">
        <v>36</v>
      </c>
      <c r="O16" s="4" t="s">
        <v>49</v>
      </c>
    </row>
    <row r="17" spans="1:17" x14ac:dyDescent="0.25">
      <c r="A17" s="1" t="s">
        <v>142</v>
      </c>
      <c r="B17" s="4" t="str">
        <f t="shared" si="1"/>
        <v>BLD B PL2 S/L EMAIL POUR STROP</v>
      </c>
      <c r="C17" s="4" t="s">
        <v>142</v>
      </c>
      <c r="D17" s="2">
        <v>-2032</v>
      </c>
      <c r="H17">
        <f t="shared" si="0"/>
        <v>-2032</v>
      </c>
      <c r="I17" s="4" t="s">
        <v>32</v>
      </c>
      <c r="J17" s="4" t="s">
        <v>56</v>
      </c>
      <c r="K17" s="4" t="s">
        <v>39</v>
      </c>
      <c r="L17" s="4" t="s">
        <v>59</v>
      </c>
      <c r="M17" s="4" t="s">
        <v>49</v>
      </c>
      <c r="N17" s="4" t="s">
        <v>60</v>
      </c>
      <c r="O17" s="4" t="s">
        <v>61</v>
      </c>
    </row>
    <row r="18" spans="1:17" x14ac:dyDescent="0.25">
      <c r="A18" s="1" t="s">
        <v>5</v>
      </c>
      <c r="B18" s="4" t="str">
        <f t="shared" si="1"/>
        <v>BLD.B PL2 P4 AS /TED FR 2018</v>
      </c>
      <c r="C18" s="4" t="s">
        <v>5</v>
      </c>
      <c r="D18" s="2">
        <v>-2033</v>
      </c>
      <c r="H18">
        <f t="shared" si="0"/>
        <v>0</v>
      </c>
      <c r="I18" s="4" t="s">
        <v>32</v>
      </c>
      <c r="J18" s="4" t="s">
        <v>56</v>
      </c>
      <c r="K18" s="4" t="s">
        <v>39</v>
      </c>
      <c r="L18" s="4" t="s">
        <v>63</v>
      </c>
      <c r="M18" s="4" t="s">
        <v>54</v>
      </c>
      <c r="N18" s="4" t="s">
        <v>37</v>
      </c>
      <c r="O18" s="4" t="s">
        <v>64</v>
      </c>
      <c r="P18" s="4">
        <v>2018</v>
      </c>
    </row>
    <row r="19" spans="1:17" x14ac:dyDescent="0.25">
      <c r="A19" s="1" t="s">
        <v>6</v>
      </c>
      <c r="B19" s="4" t="str">
        <f t="shared" si="1"/>
        <v>BLD B PL2 P4 DUMMY BARS EMAIL</v>
      </c>
      <c r="C19" s="4" t="s">
        <v>6</v>
      </c>
      <c r="D19" s="2">
        <v>-2035</v>
      </c>
      <c r="H19">
        <f t="shared" si="0"/>
        <v>-2035</v>
      </c>
      <c r="I19" s="4" t="s">
        <v>32</v>
      </c>
      <c r="J19" s="4" t="s">
        <v>56</v>
      </c>
      <c r="K19" s="4" t="s">
        <v>39</v>
      </c>
      <c r="L19" s="4" t="s">
        <v>63</v>
      </c>
      <c r="M19" s="4" t="s">
        <v>58</v>
      </c>
      <c r="N19" s="4" t="s">
        <v>36</v>
      </c>
      <c r="O19" s="4" t="s">
        <v>49</v>
      </c>
    </row>
    <row r="20" spans="1:17" x14ac:dyDescent="0.25">
      <c r="A20" s="1" t="s">
        <v>141</v>
      </c>
      <c r="B20" s="4" t="str">
        <f t="shared" si="1"/>
        <v>BLD B C12A PL2-PL1 CHANGES</v>
      </c>
      <c r="C20" s="4" t="s">
        <v>141</v>
      </c>
      <c r="D20" s="2">
        <v>-2036</v>
      </c>
      <c r="H20">
        <f t="shared" si="0"/>
        <v>-2036</v>
      </c>
      <c r="I20" s="4" t="s">
        <v>32</v>
      </c>
      <c r="J20" s="4" t="s">
        <v>56</v>
      </c>
      <c r="K20" s="4" t="s">
        <v>65</v>
      </c>
      <c r="L20" s="4" t="s">
        <v>66</v>
      </c>
      <c r="M20" s="4" t="s">
        <v>67</v>
      </c>
    </row>
    <row r="21" spans="1:17" x14ac:dyDescent="0.25">
      <c r="A21" s="1" t="s">
        <v>7</v>
      </c>
      <c r="B21" s="4" t="str">
        <f t="shared" si="1"/>
        <v>BLD B GF P3 TIES TYPES TYPE E RESUP</v>
      </c>
      <c r="C21" s="4" t="s">
        <v>7</v>
      </c>
      <c r="D21" s="2">
        <v>-2056</v>
      </c>
      <c r="H21">
        <f t="shared" si="0"/>
        <v>-2056</v>
      </c>
      <c r="I21" s="4" t="s">
        <v>32</v>
      </c>
      <c r="J21" s="4" t="s">
        <v>56</v>
      </c>
      <c r="K21" s="4" t="s">
        <v>68</v>
      </c>
      <c r="L21" s="4" t="s">
        <v>57</v>
      </c>
      <c r="M21" s="4" t="s">
        <v>53</v>
      </c>
      <c r="N21" s="4" t="s">
        <v>69</v>
      </c>
      <c r="O21" s="4" t="s">
        <v>70</v>
      </c>
      <c r="P21" s="4" t="s">
        <v>71</v>
      </c>
      <c r="Q21" s="4" t="s">
        <v>72</v>
      </c>
    </row>
    <row r="22" spans="1:17" x14ac:dyDescent="0.25">
      <c r="A22" s="1" t="s">
        <v>8</v>
      </c>
      <c r="B22" s="4" t="str">
        <f t="shared" si="1"/>
        <v>BLD C PL2 P1 SLAB TOP ACCESS</v>
      </c>
      <c r="C22" s="4" t="s">
        <v>8</v>
      </c>
      <c r="D22" s="2">
        <v>-3016</v>
      </c>
      <c r="H22">
        <f t="shared" si="0"/>
        <v>-3016</v>
      </c>
      <c r="I22" s="4" t="s">
        <v>32</v>
      </c>
      <c r="J22" s="4" t="s">
        <v>73</v>
      </c>
      <c r="K22" s="4" t="s">
        <v>39</v>
      </c>
      <c r="L22" s="4" t="s">
        <v>74</v>
      </c>
      <c r="M22" s="4" t="s">
        <v>75</v>
      </c>
      <c r="N22" s="4" t="s">
        <v>76</v>
      </c>
      <c r="O22" s="4" t="s">
        <v>77</v>
      </c>
    </row>
    <row r="23" spans="1:17" x14ac:dyDescent="0.25">
      <c r="A23" s="1" t="s">
        <v>9</v>
      </c>
      <c r="B23" s="4" t="str">
        <f t="shared" si="1"/>
        <v>BLD C PL2 COL C15 ST'S AS /TED</v>
      </c>
      <c r="C23" s="4" t="s">
        <v>9</v>
      </c>
      <c r="D23" s="2">
        <v>-3026</v>
      </c>
      <c r="H23">
        <f t="shared" si="0"/>
        <v>-3026</v>
      </c>
      <c r="I23" s="4" t="s">
        <v>32</v>
      </c>
      <c r="J23" s="4" t="s">
        <v>73</v>
      </c>
      <c r="K23" s="4" t="s">
        <v>39</v>
      </c>
      <c r="L23" s="4" t="s">
        <v>78</v>
      </c>
      <c r="M23" s="4" t="s">
        <v>79</v>
      </c>
      <c r="N23" s="4" t="s">
        <v>80</v>
      </c>
      <c r="O23" s="4" t="s">
        <v>54</v>
      </c>
      <c r="P23" s="4" t="s">
        <v>37</v>
      </c>
    </row>
    <row r="24" spans="1:17" x14ac:dyDescent="0.25">
      <c r="A24" s="1" t="s">
        <v>138</v>
      </c>
      <c r="B24" s="4" t="str">
        <f t="shared" si="1"/>
        <v>BLD C PL2 S/D AS TED EMAIL</v>
      </c>
      <c r="C24" s="4" t="s">
        <v>138</v>
      </c>
      <c r="D24" s="2">
        <v>-3027</v>
      </c>
      <c r="H24">
        <f t="shared" si="0"/>
        <v>-3027</v>
      </c>
      <c r="I24" s="4" t="s">
        <v>32</v>
      </c>
      <c r="J24" s="4" t="s">
        <v>73</v>
      </c>
      <c r="K24" s="4" t="s">
        <v>39</v>
      </c>
      <c r="L24" s="4" t="s">
        <v>81</v>
      </c>
      <c r="M24" s="4" t="s">
        <v>54</v>
      </c>
      <c r="N24" s="4" t="s">
        <v>55</v>
      </c>
      <c r="O24" s="4" t="s">
        <v>49</v>
      </c>
    </row>
    <row r="25" spans="1:17" x14ac:dyDescent="0.25">
      <c r="A25" s="1" t="s">
        <v>139</v>
      </c>
      <c r="B25" s="4" t="str">
        <f t="shared" si="1"/>
        <v>BLD C PL2 P1 S/LL AS /TED EMAIL</v>
      </c>
      <c r="C25" s="4" t="s">
        <v>139</v>
      </c>
      <c r="D25" s="2">
        <v>-3039</v>
      </c>
      <c r="H25">
        <f t="shared" si="0"/>
        <v>-3039</v>
      </c>
      <c r="I25" s="4" t="s">
        <v>32</v>
      </c>
      <c r="J25" s="4" t="s">
        <v>73</v>
      </c>
      <c r="K25" s="4" t="s">
        <v>39</v>
      </c>
      <c r="L25" s="4" t="s">
        <v>74</v>
      </c>
      <c r="M25" s="4" t="s">
        <v>82</v>
      </c>
      <c r="N25" s="4" t="s">
        <v>54</v>
      </c>
      <c r="O25" s="4" t="s">
        <v>37</v>
      </c>
      <c r="P25" s="4" t="s">
        <v>49</v>
      </c>
    </row>
    <row r="26" spans="1:17" x14ac:dyDescent="0.25">
      <c r="A26" s="1" t="s">
        <v>140</v>
      </c>
      <c r="B26" s="4" t="str">
        <f t="shared" si="1"/>
        <v>BLD C PL2 P2 S/L AS TED EMAIL</v>
      </c>
      <c r="C26" s="4" t="s">
        <v>140</v>
      </c>
      <c r="D26" s="2">
        <v>-3041</v>
      </c>
      <c r="H26">
        <f t="shared" si="0"/>
        <v>-3041</v>
      </c>
      <c r="I26" s="4" t="s">
        <v>32</v>
      </c>
      <c r="J26" s="4" t="s">
        <v>73</v>
      </c>
      <c r="K26" s="4" t="s">
        <v>39</v>
      </c>
      <c r="L26" s="4" t="s">
        <v>83</v>
      </c>
      <c r="M26" s="4" t="s">
        <v>59</v>
      </c>
      <c r="N26" s="4" t="s">
        <v>54</v>
      </c>
      <c r="O26" s="4" t="s">
        <v>55</v>
      </c>
      <c r="P26" s="4" t="s">
        <v>49</v>
      </c>
    </row>
    <row r="27" spans="1:17" x14ac:dyDescent="0.25">
      <c r="A27" s="1" t="s">
        <v>146</v>
      </c>
      <c r="B27" s="4" t="str">
        <f t="shared" si="1"/>
        <v>BLD C COL'S PL2 PL1 FR 3029</v>
      </c>
      <c r="C27" s="4" t="s">
        <v>10</v>
      </c>
      <c r="D27" s="2">
        <v>-3052</v>
      </c>
      <c r="H27">
        <f t="shared" si="0"/>
        <v>-3052</v>
      </c>
      <c r="I27" s="4" t="s">
        <v>32</v>
      </c>
      <c r="J27" s="4" t="s">
        <v>73</v>
      </c>
      <c r="K27" s="4" t="s">
        <v>84</v>
      </c>
      <c r="L27" s="4" t="s">
        <v>39</v>
      </c>
      <c r="M27" s="4" t="s">
        <v>85</v>
      </c>
      <c r="N27" s="4" t="s">
        <v>64</v>
      </c>
      <c r="O27" s="4">
        <v>3029</v>
      </c>
    </row>
    <row r="28" spans="1:17" x14ac:dyDescent="0.25">
      <c r="A28" s="1" t="s">
        <v>11</v>
      </c>
      <c r="B28" s="4" t="str">
        <f t="shared" si="1"/>
        <v>BLD C PL1 S/L EMAIL /TED</v>
      </c>
      <c r="C28" s="4" t="s">
        <v>11</v>
      </c>
      <c r="D28" s="2">
        <v>-3053</v>
      </c>
      <c r="H28">
        <f t="shared" si="0"/>
        <v>-3053</v>
      </c>
      <c r="I28" s="4" t="s">
        <v>32</v>
      </c>
      <c r="J28" s="4" t="s">
        <v>73</v>
      </c>
      <c r="K28" s="4" t="s">
        <v>85</v>
      </c>
      <c r="L28" s="4" t="s">
        <v>59</v>
      </c>
      <c r="M28" s="4" t="s">
        <v>49</v>
      </c>
      <c r="N28" s="4" t="s">
        <v>37</v>
      </c>
    </row>
    <row r="29" spans="1:17" x14ac:dyDescent="0.25">
      <c r="A29" s="1" t="s">
        <v>145</v>
      </c>
      <c r="B29" s="4" t="str">
        <f t="shared" si="1"/>
        <v>BLD C CORE C TRIM'S PL2-PL1</v>
      </c>
      <c r="C29" s="4" t="s">
        <v>12</v>
      </c>
      <c r="D29" s="2">
        <v>-3055</v>
      </c>
      <c r="H29">
        <f t="shared" si="0"/>
        <v>-3055</v>
      </c>
      <c r="I29" s="4" t="s">
        <v>32</v>
      </c>
      <c r="J29" s="4" t="s">
        <v>73</v>
      </c>
      <c r="K29" s="4" t="s">
        <v>86</v>
      </c>
      <c r="L29" s="4" t="s">
        <v>73</v>
      </c>
      <c r="M29" s="4" t="s">
        <v>87</v>
      </c>
      <c r="N29" s="4" t="s">
        <v>66</v>
      </c>
    </row>
    <row r="30" spans="1:17" x14ac:dyDescent="0.25">
      <c r="A30" s="1" t="s">
        <v>144</v>
      </c>
      <c r="B30" s="4" t="str">
        <f t="shared" si="1"/>
        <v>BLD COL'S PL1 -GF P1 ACCESS</v>
      </c>
      <c r="C30" s="4" t="s">
        <v>13</v>
      </c>
      <c r="D30" s="2">
        <v>-3057</v>
      </c>
      <c r="H30">
        <f t="shared" si="0"/>
        <v>0</v>
      </c>
      <c r="I30" s="4" t="s">
        <v>32</v>
      </c>
      <c r="J30" s="4" t="s">
        <v>84</v>
      </c>
      <c r="K30" s="4" t="s">
        <v>85</v>
      </c>
      <c r="L30" s="4" t="e">
        <f>-GF</f>
        <v>#NAME?</v>
      </c>
      <c r="M30" s="4" t="s">
        <v>74</v>
      </c>
      <c r="N30" s="4" t="s">
        <v>77</v>
      </c>
    </row>
    <row r="31" spans="1:17" x14ac:dyDescent="0.25">
      <c r="A31" s="1" t="s">
        <v>143</v>
      </c>
      <c r="B31" s="4" t="str">
        <f t="shared" si="1"/>
        <v>SITE REQUEST JUMFORM DAVID T</v>
      </c>
      <c r="C31" s="4" t="s">
        <v>143</v>
      </c>
      <c r="D31" s="2">
        <v>-3063</v>
      </c>
      <c r="H31">
        <f t="shared" si="0"/>
        <v>-3063</v>
      </c>
      <c r="I31" s="4" t="s">
        <v>88</v>
      </c>
      <c r="J31" s="4" t="s">
        <v>89</v>
      </c>
      <c r="K31" s="4" t="s">
        <v>90</v>
      </c>
      <c r="L31" s="4" t="s">
        <v>91</v>
      </c>
      <c r="M31" s="4" t="s">
        <v>92</v>
      </c>
    </row>
    <row r="32" spans="1:17" x14ac:dyDescent="0.25">
      <c r="A32" s="1" t="s">
        <v>14</v>
      </c>
      <c r="B32" s="4" t="str">
        <f t="shared" si="1"/>
        <v>BLD C WALLS ACCE PL1 GRD</v>
      </c>
      <c r="C32" s="4" t="s">
        <v>14</v>
      </c>
      <c r="D32" s="2">
        <v>-3065</v>
      </c>
      <c r="H32">
        <f t="shared" si="0"/>
        <v>-3065</v>
      </c>
      <c r="I32" s="4" t="s">
        <v>32</v>
      </c>
      <c r="J32" s="4" t="s">
        <v>73</v>
      </c>
      <c r="K32" s="4" t="s">
        <v>93</v>
      </c>
      <c r="L32" s="4" t="s">
        <v>94</v>
      </c>
      <c r="M32" s="4" t="s">
        <v>85</v>
      </c>
      <c r="N32" s="4" t="s">
        <v>95</v>
      </c>
    </row>
    <row r="33" spans="1:15" x14ac:dyDescent="0.25">
      <c r="A33" s="1" t="s">
        <v>15</v>
      </c>
      <c r="B33" s="4" t="str">
        <f t="shared" si="1"/>
        <v>BLD C C149 PL2 PL1 S/E TIES</v>
      </c>
      <c r="C33" s="4" t="s">
        <v>15</v>
      </c>
      <c r="D33" s="2">
        <v>-3067</v>
      </c>
      <c r="H33">
        <f t="shared" si="0"/>
        <v>-3067</v>
      </c>
      <c r="I33" s="4" t="s">
        <v>32</v>
      </c>
      <c r="J33" s="4" t="s">
        <v>73</v>
      </c>
      <c r="K33" s="4" t="s">
        <v>96</v>
      </c>
      <c r="L33" s="4" t="s">
        <v>39</v>
      </c>
      <c r="M33" s="4" t="s">
        <v>85</v>
      </c>
      <c r="N33" s="4" t="s">
        <v>97</v>
      </c>
      <c r="O33" s="4" t="s">
        <v>53</v>
      </c>
    </row>
    <row r="34" spans="1:15" x14ac:dyDescent="0.25">
      <c r="A34" s="1" t="s">
        <v>16</v>
      </c>
      <c r="B34" s="4" t="str">
        <f t="shared" si="1"/>
        <v>STOCK</v>
      </c>
      <c r="C34" s="4" t="s">
        <v>98</v>
      </c>
      <c r="D34" s="2">
        <v>-3073</v>
      </c>
      <c r="H34">
        <f t="shared" si="0"/>
        <v>-3073</v>
      </c>
      <c r="I34" s="4" t="s">
        <v>98</v>
      </c>
    </row>
    <row r="35" spans="1:15" x14ac:dyDescent="0.25">
      <c r="A35" s="1" t="s">
        <v>17</v>
      </c>
      <c r="B35" s="4" t="str">
        <f t="shared" si="1"/>
        <v>REPLACING SHEAR OF TIES 2059</v>
      </c>
      <c r="C35" s="4" t="s">
        <v>17</v>
      </c>
      <c r="D35" s="2">
        <v>-3074</v>
      </c>
      <c r="H35">
        <f t="shared" si="0"/>
        <v>-3074</v>
      </c>
      <c r="I35" s="4" t="s">
        <v>99</v>
      </c>
      <c r="J35" s="4" t="s">
        <v>100</v>
      </c>
      <c r="K35" s="4" t="s">
        <v>101</v>
      </c>
      <c r="L35" s="4" t="s">
        <v>53</v>
      </c>
      <c r="M35" s="4">
        <v>2059</v>
      </c>
    </row>
    <row r="36" spans="1:15" x14ac:dyDescent="0.25">
      <c r="A36" s="1" t="s">
        <v>18</v>
      </c>
      <c r="B36" s="4" t="str">
        <f t="shared" si="1"/>
        <v>STOCK BAR DUMMY / LACING</v>
      </c>
      <c r="C36" s="4" t="s">
        <v>147</v>
      </c>
      <c r="D36" s="2">
        <v>-3075</v>
      </c>
      <c r="H36">
        <f t="shared" si="0"/>
        <v>-3075</v>
      </c>
      <c r="I36" s="4" t="s">
        <v>98</v>
      </c>
      <c r="J36" s="4" t="s">
        <v>102</v>
      </c>
      <c r="K36" s="4" t="s">
        <v>58</v>
      </c>
      <c r="L36" s="4" t="s">
        <v>103</v>
      </c>
      <c r="M36" s="4" t="s">
        <v>104</v>
      </c>
    </row>
    <row r="37" spans="1:15" x14ac:dyDescent="0.25">
      <c r="A37" s="1" t="s">
        <v>19</v>
      </c>
      <c r="B37" s="4" t="str">
        <f t="shared" si="1"/>
        <v>REPLACEMENT BAR FOR 2032</v>
      </c>
      <c r="C37" s="4" t="s">
        <v>148</v>
      </c>
      <c r="D37" s="2">
        <v>-3076</v>
      </c>
      <c r="H37">
        <f t="shared" si="0"/>
        <v>-3076</v>
      </c>
      <c r="I37" s="4" t="s">
        <v>43</v>
      </c>
      <c r="J37" s="4" t="s">
        <v>102</v>
      </c>
      <c r="K37" s="4" t="s">
        <v>105</v>
      </c>
      <c r="L37" s="4">
        <v>2032</v>
      </c>
    </row>
    <row r="38" spans="1:15" x14ac:dyDescent="0.25">
      <c r="A38" s="1" t="s">
        <v>20</v>
      </c>
      <c r="B38" s="4" t="str">
        <f t="shared" si="1"/>
        <v>HEADER BEAM -JUMP FORM HEIGHT</v>
      </c>
      <c r="C38" s="4" t="s">
        <v>20</v>
      </c>
      <c r="D38" s="2">
        <v>-3080</v>
      </c>
      <c r="H38">
        <f t="shared" si="0"/>
        <v>0</v>
      </c>
      <c r="I38" s="4" t="s">
        <v>106</v>
      </c>
      <c r="J38" s="4" t="s">
        <v>107</v>
      </c>
      <c r="K38" s="4" t="e">
        <f>-JUMP</f>
        <v>#NAME?</v>
      </c>
      <c r="L38" s="4" t="s">
        <v>108</v>
      </c>
      <c r="M38" s="4" t="s">
        <v>109</v>
      </c>
    </row>
    <row r="39" spans="1:15" x14ac:dyDescent="0.25">
      <c r="A39" s="1" t="s">
        <v>21</v>
      </c>
      <c r="B39" s="4" t="str">
        <f t="shared" si="1"/>
        <v>S/REQ L BARS POUR 1 GRD FLOOR</v>
      </c>
      <c r="C39" s="4" t="s">
        <v>21</v>
      </c>
      <c r="D39" s="2">
        <v>-3081</v>
      </c>
      <c r="H39">
        <f t="shared" si="0"/>
        <v>-3081</v>
      </c>
      <c r="I39" s="4" t="s">
        <v>110</v>
      </c>
      <c r="J39" s="4" t="s">
        <v>111</v>
      </c>
      <c r="K39" s="4" t="s">
        <v>36</v>
      </c>
      <c r="L39" s="4" t="s">
        <v>60</v>
      </c>
      <c r="M39" s="4">
        <v>1</v>
      </c>
      <c r="N39" s="4" t="s">
        <v>95</v>
      </c>
      <c r="O39" s="4" t="s">
        <v>112</v>
      </c>
    </row>
    <row r="40" spans="1:15" x14ac:dyDescent="0.25">
      <c r="A40" s="1" t="s">
        <v>22</v>
      </c>
      <c r="B40" s="4" t="str">
        <f t="shared" si="1"/>
        <v>S/REQ EXTRA STOCK BLK GRD P1</v>
      </c>
      <c r="C40" s="4" t="s">
        <v>149</v>
      </c>
      <c r="D40" s="2">
        <v>-3090</v>
      </c>
      <c r="H40">
        <f t="shared" si="0"/>
        <v>-3090</v>
      </c>
      <c r="I40" s="4" t="s">
        <v>110</v>
      </c>
      <c r="J40" s="4" t="s">
        <v>35</v>
      </c>
      <c r="K40" s="4" t="s">
        <v>98</v>
      </c>
      <c r="L40" s="4" t="s">
        <v>113</v>
      </c>
      <c r="M40" s="4" t="s">
        <v>95</v>
      </c>
      <c r="N40" s="4" t="s">
        <v>74</v>
      </c>
    </row>
    <row r="41" spans="1:15" x14ac:dyDescent="0.25">
      <c r="A41" s="1" t="s">
        <v>23</v>
      </c>
      <c r="B41" s="4" t="str">
        <f t="shared" si="1"/>
        <v>EXTRA STOCK FOR BLD A PL2 P6</v>
      </c>
      <c r="C41" s="4" t="s">
        <v>23</v>
      </c>
      <c r="D41" s="2">
        <v>-3091</v>
      </c>
      <c r="H41">
        <f t="shared" si="0"/>
        <v>-3091</v>
      </c>
      <c r="I41" s="4" t="s">
        <v>35</v>
      </c>
      <c r="J41" s="4" t="s">
        <v>98</v>
      </c>
      <c r="K41" s="4" t="s">
        <v>105</v>
      </c>
      <c r="L41" s="4" t="s">
        <v>32</v>
      </c>
      <c r="M41" s="4" t="s">
        <v>33</v>
      </c>
      <c r="N41" s="4" t="s">
        <v>39</v>
      </c>
      <c r="O41" s="4" t="s">
        <v>46</v>
      </c>
    </row>
    <row r="42" spans="1:15" x14ac:dyDescent="0.25">
      <c r="A42" s="1" t="s">
        <v>24</v>
      </c>
      <c r="B42" s="4" t="str">
        <f t="shared" si="1"/>
        <v>HANDIMESH</v>
      </c>
      <c r="C42" s="4" t="s">
        <v>24</v>
      </c>
      <c r="D42" s="2">
        <v>-3093</v>
      </c>
      <c r="H42">
        <f t="shared" si="0"/>
        <v>-3093</v>
      </c>
      <c r="I42" s="4" t="s">
        <v>24</v>
      </c>
    </row>
    <row r="43" spans="1:15" x14ac:dyDescent="0.25">
      <c r="A43" s="1" t="s">
        <v>25</v>
      </c>
      <c r="B43" s="4" t="str">
        <f t="shared" si="1"/>
        <v>BLD C CORE C REID INSERT @L1&amp;2</v>
      </c>
      <c r="C43" s="4" t="s">
        <v>25</v>
      </c>
      <c r="D43" s="2">
        <v>-3098</v>
      </c>
      <c r="H43">
        <f t="shared" si="0"/>
        <v>-3098</v>
      </c>
      <c r="I43" s="4" t="s">
        <v>32</v>
      </c>
      <c r="J43" s="4" t="s">
        <v>73</v>
      </c>
      <c r="K43" s="4" t="s">
        <v>86</v>
      </c>
      <c r="L43" s="4" t="s">
        <v>73</v>
      </c>
      <c r="M43" s="4" t="s">
        <v>114</v>
      </c>
      <c r="N43" s="4" t="s">
        <v>115</v>
      </c>
      <c r="O43" s="4" t="s">
        <v>116</v>
      </c>
    </row>
    <row r="44" spans="1:15" x14ac:dyDescent="0.25">
      <c r="A44" s="1" t="s">
        <v>26</v>
      </c>
      <c r="B44" s="4" t="str">
        <f t="shared" si="1"/>
        <v>BLD C CORE C REID INSERT @L3&amp;4</v>
      </c>
      <c r="C44" s="4" t="s">
        <v>26</v>
      </c>
      <c r="D44" s="2">
        <v>-3118</v>
      </c>
      <c r="H44">
        <f t="shared" si="0"/>
        <v>-3118</v>
      </c>
      <c r="I44" s="4" t="s">
        <v>32</v>
      </c>
      <c r="J44" s="4" t="s">
        <v>73</v>
      </c>
      <c r="K44" s="4" t="s">
        <v>86</v>
      </c>
      <c r="L44" s="4" t="s">
        <v>73</v>
      </c>
      <c r="M44" s="4" t="s">
        <v>114</v>
      </c>
      <c r="N44" s="4" t="s">
        <v>115</v>
      </c>
      <c r="O44" s="4" t="s">
        <v>117</v>
      </c>
    </row>
    <row r="45" spans="1:15" x14ac:dyDescent="0.25">
      <c r="A45" s="1" t="s">
        <v>27</v>
      </c>
      <c r="B45" s="4" t="str">
        <f t="shared" si="1"/>
        <v>BLD C L1 P1 L-BARS &amp; ACCESS</v>
      </c>
      <c r="C45" s="4" t="s">
        <v>27</v>
      </c>
      <c r="D45" s="2">
        <v>-3152</v>
      </c>
      <c r="H45">
        <f t="shared" si="0"/>
        <v>-3152</v>
      </c>
      <c r="I45" s="4" t="s">
        <v>32</v>
      </c>
      <c r="J45" s="4" t="s">
        <v>73</v>
      </c>
      <c r="K45" s="4" t="s">
        <v>118</v>
      </c>
      <c r="L45" s="4" t="s">
        <v>74</v>
      </c>
      <c r="M45" s="4" t="s">
        <v>119</v>
      </c>
      <c r="N45" s="4" t="s">
        <v>50</v>
      </c>
      <c r="O45" s="4" t="s">
        <v>77</v>
      </c>
    </row>
    <row r="46" spans="1:15" x14ac:dyDescent="0.25">
      <c r="A46" s="1" t="s">
        <v>28</v>
      </c>
      <c r="B46" s="4" t="str">
        <f t="shared" si="1"/>
        <v>BLD.C COLS GF-L1 EXTRA U-BARS</v>
      </c>
      <c r="C46" s="4" t="s">
        <v>28</v>
      </c>
      <c r="D46" s="2">
        <v>-3203</v>
      </c>
      <c r="H46">
        <f t="shared" si="0"/>
        <v>0</v>
      </c>
      <c r="I46" s="4" t="s">
        <v>32</v>
      </c>
      <c r="J46" s="4" t="s">
        <v>73</v>
      </c>
      <c r="K46" s="4" t="s">
        <v>121</v>
      </c>
      <c r="L46" s="4" t="s">
        <v>122</v>
      </c>
      <c r="M46" s="4" t="s">
        <v>35</v>
      </c>
      <c r="N46" s="4" t="s">
        <v>123</v>
      </c>
    </row>
    <row r="47" spans="1:15" x14ac:dyDescent="0.25">
      <c r="A47" s="1" t="s">
        <v>29</v>
      </c>
      <c r="B47" s="4" t="str">
        <f t="shared" si="1"/>
        <v>BLD.C CORE-C INSERTS@L5&amp;6 RESP</v>
      </c>
      <c r="C47" s="4" t="s">
        <v>29</v>
      </c>
      <c r="D47" s="2">
        <v>-3205</v>
      </c>
      <c r="H47">
        <f t="shared" si="0"/>
        <v>0</v>
      </c>
      <c r="I47" s="4" t="s">
        <v>32</v>
      </c>
      <c r="J47" s="4" t="s">
        <v>73</v>
      </c>
      <c r="K47" s="4" t="s">
        <v>124</v>
      </c>
      <c r="L47" s="4" t="s">
        <v>125</v>
      </c>
      <c r="M47" s="4" t="s">
        <v>126</v>
      </c>
    </row>
    <row r="48" spans="1:15" x14ac:dyDescent="0.25">
      <c r="A48" s="1" t="s">
        <v>30</v>
      </c>
      <c r="B48" s="4" t="str">
        <f t="shared" si="1"/>
        <v>BLD.C COR-C JUMP REID/TED L6&amp;7</v>
      </c>
      <c r="C48" s="4" t="s">
        <v>30</v>
      </c>
      <c r="D48" s="2">
        <v>-3204</v>
      </c>
      <c r="H48">
        <f t="shared" si="0"/>
        <v>0</v>
      </c>
      <c r="I48" s="4" t="s">
        <v>32</v>
      </c>
      <c r="J48" s="4" t="s">
        <v>73</v>
      </c>
      <c r="K48" s="4" t="s">
        <v>127</v>
      </c>
      <c r="L48" s="4" t="s">
        <v>128</v>
      </c>
      <c r="M48" s="4" t="s">
        <v>129</v>
      </c>
      <c r="N48" s="4" t="s">
        <v>130</v>
      </c>
    </row>
    <row r="49" spans="1:13" x14ac:dyDescent="0.25">
      <c r="A49" s="1" t="s">
        <v>31</v>
      </c>
      <c r="B49" s="4" t="str">
        <f t="shared" si="1"/>
        <v>BLD.B CORE-B REID INSERTS@L3&amp;4</v>
      </c>
      <c r="C49" s="4" t="s">
        <v>31</v>
      </c>
      <c r="D49" s="2">
        <v>-2111</v>
      </c>
      <c r="I49" s="4" t="s">
        <v>32</v>
      </c>
      <c r="J49" s="4" t="s">
        <v>56</v>
      </c>
      <c r="K49" s="4" t="s">
        <v>131</v>
      </c>
      <c r="L49" s="4" t="s">
        <v>114</v>
      </c>
      <c r="M49" s="4" t="s">
        <v>132</v>
      </c>
    </row>
    <row r="51" spans="1:13" x14ac:dyDescent="0.25">
      <c r="H51" s="4"/>
    </row>
    <row r="52" spans="1:13" x14ac:dyDescent="0.25">
      <c r="H52" s="4"/>
    </row>
    <row r="55" spans="1:13" x14ac:dyDescent="0.25">
      <c r="D55" s="4"/>
    </row>
    <row r="56" spans="1:13" x14ac:dyDescent="0.25">
      <c r="D56" s="4"/>
    </row>
    <row r="57" spans="1:13" x14ac:dyDescent="0.25">
      <c r="D5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sarfati</dc:creator>
  <cp:lastModifiedBy>thomas sarfati</cp:lastModifiedBy>
  <dcterms:created xsi:type="dcterms:W3CDTF">2017-03-15T23:51:48Z</dcterms:created>
  <dcterms:modified xsi:type="dcterms:W3CDTF">2017-03-21T01:17:47Z</dcterms:modified>
</cp:coreProperties>
</file>