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120" yWindow="75" windowWidth="28515" windowHeight="12075"/>
  </bookViews>
  <sheets>
    <sheet name="Tableau d'amortissement" sheetId="1" r:id="rId1"/>
  </sheets>
  <externalReferences>
    <externalReference r:id="rId2"/>
  </externalReferences>
  <definedNames>
    <definedName name="Beg_Bal">'Tableau d''amortissement'!$C$19:$C$378</definedName>
    <definedName name="Data">'Tableau d''amortissement'!$A$19:$I$378</definedName>
    <definedName name="End_Bal">'Tableau d''amortissement'!$I$19:$I$378</definedName>
    <definedName name="Extra_Pay">'Tableau d''amortissement'!$E$19:$E$378</definedName>
    <definedName name="Full_Print">'Tableau d''amortissement'!$A$1:$I$378</definedName>
    <definedName name="ges">[1]GES!$A$2:$D$31</definedName>
    <definedName name="Header_Row">ROW('Tableau d''amortissement'!$18:$18)</definedName>
    <definedName name="_xlnm.Print_Titles" localSheetId="0">'Tableau d''amortissement'!$16:$18</definedName>
    <definedName name="Int">'Tableau d''amortissement'!$H$19:$H$378</definedName>
    <definedName name="Interest_Rate">'Tableau d''amortissement'!$D$6</definedName>
    <definedName name="Last_Row">IF(Values_Entered,Header_Row+Number_of_Payments,Header_Row)</definedName>
    <definedName name="Loan_Amount">'Tableau d''amortissement'!$D$5</definedName>
    <definedName name="Loan_Start">'Tableau d''amortissement'!$D$9</definedName>
    <definedName name="Loan_Years">'Tableau d''amortissement'!$D$7</definedName>
    <definedName name="Num_Pmt_Per_Year">'Tableau d''amortissement'!$D$8</definedName>
    <definedName name="Number_of_Payments">MATCH(0.01,End_Bal,-1)+1</definedName>
    <definedName name="Pay_Date">'Tableau d''amortissement'!$B$19:$B$378</definedName>
    <definedName name="Pay_Num">'Tableau d''amortissement'!$A$19:$A$378</definedName>
    <definedName name="Payment_Date">DATE(YEAR(Loan_Start),MONTH(Loan_Start)+Payment_Number,DAY(Loan_Start))</definedName>
    <definedName name="Princ">'Tableau d''amortissement'!$G$19:$G$378</definedName>
    <definedName name="Print_Area_Reset">OFFSET(Full_Print,0,0,Last_Row)</definedName>
    <definedName name="Sched_Pay">'Tableau d''amortissement'!$D$19:$D$378</definedName>
    <definedName name="Scheduled_Extra_Payments">'Tableau d''amortissement'!$D$10</definedName>
    <definedName name="Scheduled_Interest_Rate">'Tableau d''amortissement'!$D$6</definedName>
    <definedName name="Scheduled_Monthly_Payment">'Tableau d''amortissement'!$H$5</definedName>
    <definedName name="Total_Interest">'Tableau d''amortissement'!$H$9</definedName>
    <definedName name="Total_Pay">'Tableau d''amortissement'!$F$19:$F$378</definedName>
    <definedName name="Total_Payment">Scheduled_Payment+Extra_Payment</definedName>
    <definedName name="Values_Entered">IF(Loan_Amount*Interest_Rate*Loan_Years*Loan_Start&gt;0,1,0)</definedName>
    <definedName name="Versements_supplémentaires_facultatifs">'Tableau d''amortissement'!$D$10</definedName>
    <definedName name="_xlnm.Print_Area" localSheetId="0">'Tableau d''amortissement'!$A$1:$I$102</definedName>
  </definedNames>
  <calcPr calcId="145621"/>
</workbook>
</file>

<file path=xl/calcChain.xml><?xml version="1.0" encoding="utf-8"?>
<calcChain xmlns="http://schemas.openxmlformats.org/spreadsheetml/2006/main">
  <c r="K5" i="1" l="1"/>
  <c r="H6" i="1" l="1"/>
  <c r="H5" i="1"/>
  <c r="C19" i="1" l="1"/>
  <c r="A19" i="1"/>
  <c r="H19" i="1" l="1"/>
  <c r="A20" i="1"/>
  <c r="D19" i="1"/>
  <c r="B19" i="1"/>
  <c r="E19" i="1" l="1"/>
  <c r="D20" i="1"/>
  <c r="A21" i="1"/>
  <c r="B20" i="1"/>
  <c r="F19" i="1" l="1"/>
  <c r="D21" i="1"/>
  <c r="A22" i="1"/>
  <c r="B21" i="1"/>
  <c r="G19" i="1" l="1"/>
  <c r="I19" i="1"/>
  <c r="C20" i="1" s="1"/>
  <c r="B22" i="1"/>
  <c r="D22" i="1"/>
  <c r="A23" i="1"/>
  <c r="H20" i="1" l="1"/>
  <c r="E20" i="1"/>
  <c r="B23" i="1"/>
  <c r="D23" i="1"/>
  <c r="A24" i="1"/>
  <c r="B24" i="1" l="1"/>
  <c r="D24" i="1"/>
  <c r="A25" i="1"/>
  <c r="F20" i="1"/>
  <c r="G20" i="1" s="1"/>
  <c r="I20" i="1" l="1"/>
  <c r="D25" i="1"/>
  <c r="B25" i="1"/>
  <c r="A26" i="1"/>
  <c r="B26" i="1" l="1"/>
  <c r="D26" i="1"/>
  <c r="A27" i="1"/>
  <c r="C21" i="1"/>
  <c r="D27" i="1" l="1"/>
  <c r="B27" i="1"/>
  <c r="A28" i="1"/>
  <c r="H21" i="1"/>
  <c r="E21" i="1"/>
  <c r="B28" i="1" l="1"/>
  <c r="A29" i="1"/>
  <c r="D28" i="1"/>
  <c r="F21" i="1"/>
  <c r="G21" i="1" s="1"/>
  <c r="D29" i="1" l="1"/>
  <c r="B29" i="1"/>
  <c r="A30" i="1"/>
  <c r="I21" i="1"/>
  <c r="D30" i="1" l="1"/>
  <c r="A31" i="1"/>
  <c r="B30" i="1"/>
  <c r="C22" i="1"/>
  <c r="B31" i="1" l="1"/>
  <c r="D31" i="1"/>
  <c r="A32" i="1"/>
  <c r="H22" i="1"/>
  <c r="E22" i="1"/>
  <c r="F22" i="1" l="1"/>
  <c r="G22" i="1" s="1"/>
  <c r="B32" i="1"/>
  <c r="A33" i="1"/>
  <c r="D32" i="1"/>
  <c r="I22" i="1" l="1"/>
  <c r="C23" i="1" s="1"/>
  <c r="D33" i="1"/>
  <c r="A34" i="1"/>
  <c r="B33" i="1"/>
  <c r="H23" i="1" l="1"/>
  <c r="F23" i="1"/>
  <c r="D34" i="1"/>
  <c r="A35" i="1"/>
  <c r="B34" i="1"/>
  <c r="B35" i="1" l="1"/>
  <c r="D35" i="1"/>
  <c r="A36" i="1"/>
  <c r="G23" i="1"/>
  <c r="B36" i="1" l="1"/>
  <c r="A37" i="1"/>
  <c r="D36" i="1"/>
  <c r="I23" i="1"/>
  <c r="C24" i="1" l="1"/>
  <c r="D37" i="1"/>
  <c r="B37" i="1"/>
  <c r="A38" i="1"/>
  <c r="D38" i="1" l="1"/>
  <c r="A39" i="1"/>
  <c r="B38" i="1"/>
  <c r="H24" i="1"/>
  <c r="E24" i="1"/>
  <c r="B39" i="1" l="1"/>
  <c r="D39" i="1"/>
  <c r="A40" i="1"/>
  <c r="F24" i="1"/>
  <c r="G24" i="1" s="1"/>
  <c r="I24" i="1" l="1"/>
  <c r="C25" i="1" s="1"/>
  <c r="H25" i="1" s="1"/>
  <c r="B40" i="1"/>
  <c r="A41" i="1"/>
  <c r="D40" i="1"/>
  <c r="E25" i="1" l="1"/>
  <c r="F25" i="1" s="1"/>
  <c r="G25" i="1" s="1"/>
  <c r="D41" i="1"/>
  <c r="A42" i="1"/>
  <c r="B41" i="1"/>
  <c r="D42" i="1" l="1"/>
  <c r="A43" i="1"/>
  <c r="B42" i="1"/>
  <c r="I25" i="1"/>
  <c r="C26" i="1" s="1"/>
  <c r="B43" i="1" l="1"/>
  <c r="D43" i="1"/>
  <c r="A44" i="1"/>
  <c r="H26" i="1"/>
  <c r="E26" i="1"/>
  <c r="B44" i="1" l="1"/>
  <c r="A45" i="1"/>
  <c r="D44" i="1"/>
  <c r="F26" i="1"/>
  <c r="G26" i="1" s="1"/>
  <c r="D45" i="1" l="1"/>
  <c r="B45" i="1"/>
  <c r="A46" i="1"/>
  <c r="I26" i="1"/>
  <c r="C27" i="1" s="1"/>
  <c r="H27" i="1" l="1"/>
  <c r="E27" i="1"/>
  <c r="D46" i="1"/>
  <c r="B46" i="1"/>
  <c r="A47" i="1"/>
  <c r="F27" i="1" l="1"/>
  <c r="G27" i="1" s="1"/>
  <c r="I27" i="1" s="1"/>
  <c r="C28" i="1" s="1"/>
  <c r="B47" i="1"/>
  <c r="D47" i="1"/>
  <c r="A48" i="1"/>
  <c r="H28" i="1" l="1"/>
  <c r="F28" i="1"/>
  <c r="G28" i="1" s="1"/>
  <c r="D48" i="1"/>
  <c r="B48" i="1"/>
  <c r="A49" i="1"/>
  <c r="D49" i="1" l="1"/>
  <c r="B49" i="1"/>
  <c r="A50" i="1"/>
  <c r="I28" i="1"/>
  <c r="C29" i="1" s="1"/>
  <c r="B50" i="1" l="1"/>
  <c r="D50" i="1"/>
  <c r="A51" i="1"/>
  <c r="H29" i="1"/>
  <c r="E29" i="1"/>
  <c r="F29" i="1" l="1"/>
  <c r="G29" i="1" s="1"/>
  <c r="I29" i="1" s="1"/>
  <c r="C30" i="1" s="1"/>
  <c r="B51" i="1"/>
  <c r="D51" i="1"/>
  <c r="A52" i="1"/>
  <c r="H30" i="1" l="1"/>
  <c r="E30" i="1"/>
  <c r="D52" i="1"/>
  <c r="B52" i="1"/>
  <c r="A53" i="1"/>
  <c r="D53" i="1" l="1"/>
  <c r="B53" i="1"/>
  <c r="A54" i="1"/>
  <c r="F30" i="1"/>
  <c r="G30" i="1" s="1"/>
  <c r="I30" i="1" l="1"/>
  <c r="C31" i="1" s="1"/>
  <c r="E31" i="1" s="1"/>
  <c r="B54" i="1"/>
  <c r="D54" i="1"/>
  <c r="A55" i="1"/>
  <c r="H31" i="1" l="1"/>
  <c r="B55" i="1"/>
  <c r="D55" i="1"/>
  <c r="A56" i="1"/>
  <c r="F31" i="1"/>
  <c r="G31" i="1" s="1"/>
  <c r="I31" i="1" l="1"/>
  <c r="C32" i="1" s="1"/>
  <c r="D56" i="1"/>
  <c r="B56" i="1"/>
  <c r="A57" i="1"/>
  <c r="D57" i="1" l="1"/>
  <c r="B57" i="1"/>
  <c r="A58" i="1"/>
  <c r="H32" i="1"/>
  <c r="E32" i="1"/>
  <c r="B58" i="1" l="1"/>
  <c r="D58" i="1"/>
  <c r="A59" i="1"/>
  <c r="F32" i="1"/>
  <c r="G32" i="1" s="1"/>
  <c r="I32" i="1" s="1"/>
  <c r="C33" i="1" s="1"/>
  <c r="H33" i="1" l="1"/>
  <c r="E33" i="1"/>
  <c r="B59" i="1"/>
  <c r="D59" i="1"/>
  <c r="A60" i="1"/>
  <c r="F33" i="1" l="1"/>
  <c r="G33" i="1" s="1"/>
  <c r="D60" i="1"/>
  <c r="B60" i="1"/>
  <c r="A61" i="1"/>
  <c r="D61" i="1" l="1"/>
  <c r="B61" i="1"/>
  <c r="A62" i="1"/>
  <c r="I33" i="1"/>
  <c r="C34" i="1" s="1"/>
  <c r="H34" i="1" l="1"/>
  <c r="E34" i="1"/>
  <c r="B62" i="1"/>
  <c r="D62" i="1"/>
  <c r="A63" i="1"/>
  <c r="F34" i="1" l="1"/>
  <c r="G34" i="1" s="1"/>
  <c r="I34" i="1"/>
  <c r="C35" i="1" s="1"/>
  <c r="B63" i="1"/>
  <c r="A64" i="1"/>
  <c r="D63" i="1"/>
  <c r="D64" i="1" l="1"/>
  <c r="B64" i="1"/>
  <c r="A65" i="1"/>
  <c r="H35" i="1"/>
  <c r="E35" i="1"/>
  <c r="F35" i="1" l="1"/>
  <c r="G35" i="1" s="1"/>
  <c r="D65" i="1"/>
  <c r="B65" i="1"/>
  <c r="A66" i="1"/>
  <c r="B66" i="1" l="1"/>
  <c r="D66" i="1"/>
  <c r="A67" i="1"/>
  <c r="I35" i="1"/>
  <c r="C36" i="1" s="1"/>
  <c r="H36" i="1" l="1"/>
  <c r="E36" i="1"/>
  <c r="B67" i="1"/>
  <c r="D67" i="1"/>
  <c r="A68" i="1"/>
  <c r="D68" i="1" l="1"/>
  <c r="B68" i="1"/>
  <c r="A69" i="1"/>
  <c r="F36" i="1"/>
  <c r="G36" i="1" s="1"/>
  <c r="D69" i="1" l="1"/>
  <c r="B69" i="1"/>
  <c r="A70" i="1"/>
  <c r="I36" i="1"/>
  <c r="C37" i="1" s="1"/>
  <c r="H37" i="1" l="1"/>
  <c r="E37" i="1"/>
  <c r="B70" i="1"/>
  <c r="D70" i="1"/>
  <c r="A71" i="1"/>
  <c r="F37" i="1" l="1"/>
  <c r="G37" i="1" s="1"/>
  <c r="B71" i="1"/>
  <c r="D71" i="1"/>
  <c r="A72" i="1"/>
  <c r="D72" i="1" l="1"/>
  <c r="B72" i="1"/>
  <c r="A73" i="1"/>
  <c r="I37" i="1"/>
  <c r="C38" i="1" s="1"/>
  <c r="D73" i="1" l="1"/>
  <c r="B73" i="1"/>
  <c r="A74" i="1"/>
  <c r="E38" i="1"/>
  <c r="H38" i="1"/>
  <c r="B74" i="1" l="1"/>
  <c r="D74" i="1"/>
  <c r="A75" i="1"/>
  <c r="F38" i="1"/>
  <c r="G38" i="1" s="1"/>
  <c r="I38" i="1" l="1"/>
  <c r="C39" i="1" s="1"/>
  <c r="B75" i="1"/>
  <c r="D75" i="1"/>
  <c r="A76" i="1"/>
  <c r="H39" i="1" l="1"/>
  <c r="E39" i="1"/>
  <c r="D76" i="1"/>
  <c r="B76" i="1"/>
  <c r="A77" i="1"/>
  <c r="D77" i="1" l="1"/>
  <c r="B77" i="1"/>
  <c r="A78" i="1"/>
  <c r="F39" i="1"/>
  <c r="G39" i="1" s="1"/>
  <c r="I39" i="1" l="1"/>
  <c r="C40" i="1" s="1"/>
  <c r="H40" i="1" s="1"/>
  <c r="B78" i="1"/>
  <c r="D78" i="1"/>
  <c r="A79" i="1"/>
  <c r="E40" i="1"/>
  <c r="F40" i="1" l="1"/>
  <c r="G40" i="1" s="1"/>
  <c r="B79" i="1"/>
  <c r="D79" i="1"/>
  <c r="A80" i="1"/>
  <c r="D80" i="1" l="1"/>
  <c r="B80" i="1"/>
  <c r="A81" i="1"/>
  <c r="I40" i="1"/>
  <c r="C41" i="1" s="1"/>
  <c r="H41" i="1" l="1"/>
  <c r="E41" i="1"/>
  <c r="D81" i="1"/>
  <c r="B81" i="1"/>
  <c r="A82" i="1"/>
  <c r="F41" i="1" l="1"/>
  <c r="G41" i="1" s="1"/>
  <c r="B82" i="1"/>
  <c r="D82" i="1"/>
  <c r="A83" i="1"/>
  <c r="B83" i="1" l="1"/>
  <c r="D83" i="1"/>
  <c r="A84" i="1"/>
  <c r="I41" i="1"/>
  <c r="C42" i="1" s="1"/>
  <c r="H42" i="1" l="1"/>
  <c r="E42" i="1"/>
  <c r="D84" i="1"/>
  <c r="B84" i="1"/>
  <c r="A85" i="1"/>
  <c r="D85" i="1" l="1"/>
  <c r="B85" i="1"/>
  <c r="A86" i="1"/>
  <c r="F42" i="1"/>
  <c r="G42" i="1" s="1"/>
  <c r="I42" i="1" l="1"/>
  <c r="C43" i="1" s="1"/>
  <c r="E43" i="1" s="1"/>
  <c r="B86" i="1"/>
  <c r="D86" i="1"/>
  <c r="A87" i="1"/>
  <c r="H43" i="1" l="1"/>
  <c r="B87" i="1"/>
  <c r="D87" i="1"/>
  <c r="A88" i="1"/>
  <c r="F43" i="1"/>
  <c r="G43" i="1" s="1"/>
  <c r="I43" i="1" l="1"/>
  <c r="C44" i="1" s="1"/>
  <c r="D88" i="1"/>
  <c r="B88" i="1"/>
  <c r="A89" i="1"/>
  <c r="H44" i="1" l="1"/>
  <c r="E44" i="1"/>
  <c r="D89" i="1"/>
  <c r="B89" i="1"/>
  <c r="A90" i="1"/>
  <c r="F44" i="1" l="1"/>
  <c r="G44" i="1" s="1"/>
  <c r="B90" i="1"/>
  <c r="D90" i="1"/>
  <c r="A91" i="1"/>
  <c r="I44" i="1" l="1"/>
  <c r="C45" i="1" s="1"/>
  <c r="B91" i="1"/>
  <c r="D91" i="1"/>
  <c r="A92" i="1"/>
  <c r="H45" i="1" l="1"/>
  <c r="E45" i="1"/>
  <c r="D92" i="1"/>
  <c r="B92" i="1"/>
  <c r="A93" i="1"/>
  <c r="D93" i="1" l="1"/>
  <c r="B93" i="1"/>
  <c r="A94" i="1"/>
  <c r="F45" i="1"/>
  <c r="G45" i="1" s="1"/>
  <c r="I45" i="1" l="1"/>
  <c r="C46" i="1" s="1"/>
  <c r="D94" i="1"/>
  <c r="B94" i="1"/>
  <c r="A95" i="1"/>
  <c r="D95" i="1" l="1"/>
  <c r="B95" i="1"/>
  <c r="A96" i="1"/>
  <c r="H46" i="1"/>
  <c r="E46" i="1"/>
  <c r="F46" i="1" l="1"/>
  <c r="G46" i="1" s="1"/>
  <c r="I46" i="1"/>
  <c r="C47" i="1" s="1"/>
  <c r="B96" i="1"/>
  <c r="D96" i="1"/>
  <c r="A97" i="1"/>
  <c r="E47" i="1" l="1"/>
  <c r="H47" i="1"/>
  <c r="B97" i="1"/>
  <c r="D97" i="1"/>
  <c r="A98" i="1"/>
  <c r="A99" i="1" l="1"/>
  <c r="D98" i="1"/>
  <c r="B98" i="1"/>
  <c r="F47" i="1"/>
  <c r="G47" i="1" s="1"/>
  <c r="B99" i="1" l="1"/>
  <c r="D99" i="1"/>
  <c r="A100" i="1"/>
  <c r="I47" i="1"/>
  <c r="C48" i="1" s="1"/>
  <c r="H48" i="1" l="1"/>
  <c r="E48" i="1"/>
  <c r="B100" i="1"/>
  <c r="D100" i="1"/>
  <c r="A101" i="1"/>
  <c r="D101" i="1" l="1"/>
  <c r="B101" i="1"/>
  <c r="A102" i="1"/>
  <c r="F48" i="1"/>
  <c r="G48" i="1" s="1"/>
  <c r="I48" i="1" l="1"/>
  <c r="C49" i="1" s="1"/>
  <c r="D102" i="1"/>
  <c r="B102" i="1"/>
  <c r="A103" i="1"/>
  <c r="H49" i="1" l="1"/>
  <c r="E49" i="1"/>
  <c r="D103" i="1"/>
  <c r="B103" i="1"/>
  <c r="A104" i="1"/>
  <c r="F49" i="1" l="1"/>
  <c r="G49" i="1" s="1"/>
  <c r="I49" i="1" s="1"/>
  <c r="C50" i="1" s="1"/>
  <c r="B104" i="1"/>
  <c r="D104" i="1"/>
  <c r="A105" i="1"/>
  <c r="H50" i="1" l="1"/>
  <c r="E50" i="1"/>
  <c r="B105" i="1"/>
  <c r="D105" i="1"/>
  <c r="A106" i="1"/>
  <c r="F50" i="1" l="1"/>
  <c r="G50" i="1" s="1"/>
  <c r="I50" i="1"/>
  <c r="C51" i="1" s="1"/>
  <c r="B106" i="1"/>
  <c r="D106" i="1"/>
  <c r="A107" i="1"/>
  <c r="H51" i="1" l="1"/>
  <c r="E51" i="1"/>
  <c r="B107" i="1"/>
  <c r="D107" i="1"/>
  <c r="A108" i="1"/>
  <c r="F51" i="1" l="1"/>
  <c r="G51" i="1" s="1"/>
  <c r="D108" i="1"/>
  <c r="B108" i="1"/>
  <c r="A109" i="1"/>
  <c r="D109" i="1" l="1"/>
  <c r="B109" i="1"/>
  <c r="A110" i="1"/>
  <c r="I51" i="1"/>
  <c r="C52" i="1" s="1"/>
  <c r="E52" i="1" l="1"/>
  <c r="H52" i="1"/>
  <c r="D110" i="1"/>
  <c r="B110" i="1"/>
  <c r="A111" i="1"/>
  <c r="F52" i="1" l="1"/>
  <c r="G52" i="1" s="1"/>
  <c r="D111" i="1"/>
  <c r="B111" i="1"/>
  <c r="A112" i="1"/>
  <c r="B112" i="1" l="1"/>
  <c r="D112" i="1"/>
  <c r="A113" i="1"/>
  <c r="I52" i="1"/>
  <c r="C53" i="1" s="1"/>
  <c r="B113" i="1" l="1"/>
  <c r="D113" i="1"/>
  <c r="A114" i="1"/>
  <c r="H53" i="1"/>
  <c r="E53" i="1"/>
  <c r="F53" i="1" l="1"/>
  <c r="G53" i="1" s="1"/>
  <c r="I53" i="1"/>
  <c r="C54" i="1" s="1"/>
  <c r="A115" i="1"/>
  <c r="D114" i="1"/>
  <c r="B114" i="1"/>
  <c r="B115" i="1" l="1"/>
  <c r="D115" i="1"/>
  <c r="A116" i="1"/>
  <c r="H54" i="1"/>
  <c r="E54" i="1"/>
  <c r="F54" i="1" l="1"/>
  <c r="G54" i="1" s="1"/>
  <c r="I54" i="1"/>
  <c r="C55" i="1" s="1"/>
  <c r="B116" i="1"/>
  <c r="D116" i="1"/>
  <c r="A117" i="1"/>
  <c r="H55" i="1" l="1"/>
  <c r="E55" i="1"/>
  <c r="D117" i="1"/>
  <c r="B117" i="1"/>
  <c r="A118" i="1"/>
  <c r="F55" i="1" l="1"/>
  <c r="G55" i="1" s="1"/>
  <c r="D118" i="1"/>
  <c r="B118" i="1"/>
  <c r="A119" i="1"/>
  <c r="D119" i="1" l="1"/>
  <c r="B119" i="1"/>
  <c r="A120" i="1"/>
  <c r="I55" i="1"/>
  <c r="C56" i="1" s="1"/>
  <c r="H56" i="1" l="1"/>
  <c r="E56" i="1"/>
  <c r="B120" i="1"/>
  <c r="D120" i="1"/>
  <c r="A121" i="1"/>
  <c r="B121" i="1" l="1"/>
  <c r="D121" i="1"/>
  <c r="A122" i="1"/>
  <c r="F56" i="1"/>
  <c r="G56" i="1" s="1"/>
  <c r="I56" i="1" l="1"/>
  <c r="C57" i="1" s="1"/>
  <c r="B122" i="1"/>
  <c r="D122" i="1"/>
  <c r="A123" i="1"/>
  <c r="B123" i="1" l="1"/>
  <c r="D123" i="1"/>
  <c r="A124" i="1"/>
  <c r="H57" i="1"/>
  <c r="E57" i="1"/>
  <c r="F57" i="1" l="1"/>
  <c r="G57" i="1" s="1"/>
  <c r="I57" i="1" s="1"/>
  <c r="C58" i="1" s="1"/>
  <c r="D124" i="1"/>
  <c r="B124" i="1"/>
  <c r="A125" i="1"/>
  <c r="D125" i="1" l="1"/>
  <c r="B125" i="1"/>
  <c r="A126" i="1"/>
  <c r="E58" i="1"/>
  <c r="H58" i="1"/>
  <c r="F58" i="1" l="1"/>
  <c r="G58" i="1" s="1"/>
  <c r="D126" i="1"/>
  <c r="B126" i="1"/>
  <c r="A127" i="1"/>
  <c r="I58" i="1" l="1"/>
  <c r="C59" i="1" s="1"/>
  <c r="D127" i="1"/>
  <c r="B127" i="1"/>
  <c r="A128" i="1"/>
  <c r="H59" i="1" l="1"/>
  <c r="E59" i="1"/>
  <c r="B128" i="1"/>
  <c r="D128" i="1"/>
  <c r="A129" i="1"/>
  <c r="F59" i="1" l="1"/>
  <c r="G59" i="1" s="1"/>
  <c r="B129" i="1"/>
  <c r="D129" i="1"/>
  <c r="A130" i="1"/>
  <c r="I59" i="1" l="1"/>
  <c r="C60" i="1" s="1"/>
  <c r="A131" i="1"/>
  <c r="D130" i="1"/>
  <c r="B130" i="1"/>
  <c r="B131" i="1" l="1"/>
  <c r="D131" i="1"/>
  <c r="A132" i="1"/>
  <c r="H60" i="1"/>
  <c r="E60" i="1"/>
  <c r="F60" i="1" l="1"/>
  <c r="G60" i="1" s="1"/>
  <c r="B132" i="1"/>
  <c r="D132" i="1"/>
  <c r="A133" i="1"/>
  <c r="I60" i="1" l="1"/>
  <c r="C61" i="1" s="1"/>
  <c r="D133" i="1"/>
  <c r="B133" i="1"/>
  <c r="A134" i="1"/>
  <c r="D134" i="1" l="1"/>
  <c r="B134" i="1"/>
  <c r="A135" i="1"/>
  <c r="E61" i="1"/>
  <c r="H61" i="1"/>
  <c r="D135" i="1" l="1"/>
  <c r="B135" i="1"/>
  <c r="A136" i="1"/>
  <c r="F61" i="1"/>
  <c r="G61" i="1" s="1"/>
  <c r="I61" i="1" s="1"/>
  <c r="C62" i="1" s="1"/>
  <c r="H62" i="1" l="1"/>
  <c r="E62" i="1"/>
  <c r="B136" i="1"/>
  <c r="D136" i="1"/>
  <c r="A137" i="1"/>
  <c r="B137" i="1" l="1"/>
  <c r="D137" i="1"/>
  <c r="A138" i="1"/>
  <c r="F62" i="1"/>
  <c r="G62" i="1" s="1"/>
  <c r="I62" i="1" l="1"/>
  <c r="C63" i="1" s="1"/>
  <c r="D138" i="1"/>
  <c r="B138" i="1"/>
  <c r="A139" i="1"/>
  <c r="H63" i="1" l="1"/>
  <c r="E63" i="1"/>
  <c r="B139" i="1"/>
  <c r="D139" i="1"/>
  <c r="A140" i="1"/>
  <c r="F63" i="1" l="1"/>
  <c r="G63" i="1" s="1"/>
  <c r="I63" i="1"/>
  <c r="C64" i="1" s="1"/>
  <c r="D140" i="1"/>
  <c r="B140" i="1"/>
  <c r="A141" i="1"/>
  <c r="H64" i="1" l="1"/>
  <c r="E64" i="1"/>
  <c r="D141" i="1"/>
  <c r="B141" i="1"/>
  <c r="A142" i="1"/>
  <c r="F64" i="1" l="1"/>
  <c r="G64" i="1" s="1"/>
  <c r="D142" i="1"/>
  <c r="B142" i="1"/>
  <c r="A143" i="1"/>
  <c r="I64" i="1" l="1"/>
  <c r="C65" i="1" s="1"/>
  <c r="D143" i="1"/>
  <c r="B143" i="1"/>
  <c r="A144" i="1"/>
  <c r="H65" i="1" l="1"/>
  <c r="E65" i="1"/>
  <c r="B144" i="1"/>
  <c r="D144" i="1"/>
  <c r="A145" i="1"/>
  <c r="F65" i="1" l="1"/>
  <c r="G65" i="1" s="1"/>
  <c r="I65" i="1"/>
  <c r="C66" i="1" s="1"/>
  <c r="B145" i="1"/>
  <c r="D145" i="1"/>
  <c r="A146" i="1"/>
  <c r="H66" i="1" l="1"/>
  <c r="E66" i="1"/>
  <c r="D146" i="1"/>
  <c r="B146" i="1"/>
  <c r="A147" i="1"/>
  <c r="D147" i="1" l="1"/>
  <c r="B147" i="1"/>
  <c r="A148" i="1"/>
  <c r="F66" i="1"/>
  <c r="G66" i="1" s="1"/>
  <c r="I66" i="1" l="1"/>
  <c r="C67" i="1" s="1"/>
  <c r="D148" i="1"/>
  <c r="B148" i="1"/>
  <c r="A149" i="1"/>
  <c r="E67" i="1" l="1"/>
  <c r="H67" i="1"/>
  <c r="D149" i="1"/>
  <c r="B149" i="1"/>
  <c r="A150" i="1"/>
  <c r="B150" i="1" l="1"/>
  <c r="D150" i="1"/>
  <c r="A151" i="1"/>
  <c r="F67" i="1"/>
  <c r="G67" i="1" s="1"/>
  <c r="I67" i="1" l="1"/>
  <c r="C68" i="1" s="1"/>
  <c r="H68" i="1" s="1"/>
  <c r="B151" i="1"/>
  <c r="D151" i="1"/>
  <c r="A152" i="1"/>
  <c r="E68" i="1" l="1"/>
  <c r="F68" i="1" s="1"/>
  <c r="G68" i="1" s="1"/>
  <c r="B152" i="1"/>
  <c r="D152" i="1"/>
  <c r="A153" i="1"/>
  <c r="D153" i="1" l="1"/>
  <c r="B153" i="1"/>
  <c r="A154" i="1"/>
  <c r="I68" i="1"/>
  <c r="C69" i="1" s="1"/>
  <c r="D154" i="1" l="1"/>
  <c r="B154" i="1"/>
  <c r="A155" i="1"/>
  <c r="H69" i="1"/>
  <c r="E69" i="1"/>
  <c r="F69" i="1" l="1"/>
  <c r="G69" i="1" s="1"/>
  <c r="D155" i="1"/>
  <c r="B155" i="1"/>
  <c r="A156" i="1"/>
  <c r="I69" i="1" l="1"/>
  <c r="C70" i="1" s="1"/>
  <c r="H70" i="1" s="1"/>
  <c r="D156" i="1"/>
  <c r="B156" i="1"/>
  <c r="A157" i="1"/>
  <c r="E70" i="1" l="1"/>
  <c r="A158" i="1"/>
  <c r="D157" i="1"/>
  <c r="B157" i="1"/>
  <c r="F70" i="1"/>
  <c r="G70" i="1" s="1"/>
  <c r="I70" i="1" l="1"/>
  <c r="C71" i="1" s="1"/>
  <c r="B158" i="1"/>
  <c r="D158" i="1"/>
  <c r="A159" i="1"/>
  <c r="H71" i="1"/>
  <c r="E71" i="1"/>
  <c r="F71" i="1" l="1"/>
  <c r="G71" i="1" s="1"/>
  <c r="I71" i="1"/>
  <c r="C72" i="1" s="1"/>
  <c r="D159" i="1"/>
  <c r="B159" i="1"/>
  <c r="A160" i="1"/>
  <c r="B160" i="1" l="1"/>
  <c r="D160" i="1"/>
  <c r="A161" i="1"/>
  <c r="H72" i="1"/>
  <c r="E72" i="1"/>
  <c r="F72" i="1" l="1"/>
  <c r="G72" i="1" s="1"/>
  <c r="B161" i="1"/>
  <c r="D161" i="1"/>
  <c r="A162" i="1"/>
  <c r="I72" i="1" l="1"/>
  <c r="C73" i="1" s="1"/>
  <c r="D162" i="1"/>
  <c r="B162" i="1"/>
  <c r="A163" i="1"/>
  <c r="E73" i="1" l="1"/>
  <c r="H73" i="1"/>
  <c r="D163" i="1"/>
  <c r="B163" i="1"/>
  <c r="A164" i="1"/>
  <c r="D164" i="1" l="1"/>
  <c r="B164" i="1"/>
  <c r="A165" i="1"/>
  <c r="F73" i="1"/>
  <c r="G73" i="1" s="1"/>
  <c r="I73" i="1" l="1"/>
  <c r="C74" i="1" s="1"/>
  <c r="B165" i="1"/>
  <c r="D165" i="1"/>
  <c r="A166" i="1"/>
  <c r="B166" i="1" l="1"/>
  <c r="D166" i="1"/>
  <c r="A167" i="1"/>
  <c r="H74" i="1"/>
  <c r="E74" i="1"/>
  <c r="F74" i="1" l="1"/>
  <c r="G74" i="1" s="1"/>
  <c r="D167" i="1"/>
  <c r="B167" i="1"/>
  <c r="A168" i="1"/>
  <c r="I74" i="1" l="1"/>
  <c r="C75" i="1" s="1"/>
  <c r="B168" i="1"/>
  <c r="D168" i="1"/>
  <c r="A169" i="1"/>
  <c r="B169" i="1" l="1"/>
  <c r="D169" i="1"/>
  <c r="A170" i="1"/>
  <c r="H75" i="1"/>
  <c r="E75" i="1"/>
  <c r="F75" i="1" l="1"/>
  <c r="G75" i="1" s="1"/>
  <c r="I75" i="1" s="1"/>
  <c r="C76" i="1" s="1"/>
  <c r="D170" i="1"/>
  <c r="B170" i="1"/>
  <c r="A171" i="1"/>
  <c r="D171" i="1" l="1"/>
  <c r="B171" i="1"/>
  <c r="A172" i="1"/>
  <c r="H76" i="1"/>
  <c r="E76" i="1"/>
  <c r="D172" i="1" l="1"/>
  <c r="B172" i="1"/>
  <c r="A173" i="1"/>
  <c r="F76" i="1"/>
  <c r="G76" i="1" s="1"/>
  <c r="I76" i="1" l="1"/>
  <c r="C77" i="1" s="1"/>
  <c r="B173" i="1"/>
  <c r="D173" i="1"/>
  <c r="A174" i="1"/>
  <c r="H77" i="1" l="1"/>
  <c r="E77" i="1"/>
  <c r="B174" i="1"/>
  <c r="D174" i="1"/>
  <c r="A175" i="1"/>
  <c r="F77" i="1" l="1"/>
  <c r="G77" i="1" s="1"/>
  <c r="I77" i="1"/>
  <c r="C78" i="1" s="1"/>
  <c r="D175" i="1"/>
  <c r="B175" i="1"/>
  <c r="A176" i="1"/>
  <c r="B176" i="1" l="1"/>
  <c r="D176" i="1"/>
  <c r="A177" i="1"/>
  <c r="H78" i="1"/>
  <c r="E78" i="1"/>
  <c r="F78" i="1" l="1"/>
  <c r="G78" i="1" s="1"/>
  <c r="I78" i="1" s="1"/>
  <c r="C79" i="1" s="1"/>
  <c r="D177" i="1"/>
  <c r="B177" i="1"/>
  <c r="A178" i="1"/>
  <c r="D178" i="1" l="1"/>
  <c r="B178" i="1"/>
  <c r="A179" i="1"/>
  <c r="H79" i="1"/>
  <c r="E79" i="1"/>
  <c r="F79" i="1" l="1"/>
  <c r="G79" i="1" s="1"/>
  <c r="I79" i="1" s="1"/>
  <c r="C80" i="1" s="1"/>
  <c r="D179" i="1"/>
  <c r="B179" i="1"/>
  <c r="A180" i="1"/>
  <c r="H80" i="1" l="1"/>
  <c r="E80" i="1"/>
  <c r="D180" i="1"/>
  <c r="B180" i="1"/>
  <c r="A181" i="1"/>
  <c r="F80" i="1" l="1"/>
  <c r="G80" i="1" s="1"/>
  <c r="B181" i="1"/>
  <c r="D181" i="1"/>
  <c r="A182" i="1"/>
  <c r="B182" i="1" l="1"/>
  <c r="D182" i="1"/>
  <c r="A183" i="1"/>
  <c r="I80" i="1"/>
  <c r="C81" i="1" s="1"/>
  <c r="H81" i="1" l="1"/>
  <c r="E81" i="1"/>
  <c r="D183" i="1"/>
  <c r="B183" i="1"/>
  <c r="A184" i="1"/>
  <c r="F81" i="1" l="1"/>
  <c r="G81" i="1" s="1"/>
  <c r="I81" i="1" s="1"/>
  <c r="C82" i="1" s="1"/>
  <c r="B184" i="1"/>
  <c r="D184" i="1"/>
  <c r="A185" i="1"/>
  <c r="H82" i="1" l="1"/>
  <c r="E82" i="1"/>
  <c r="B185" i="1"/>
  <c r="D185" i="1"/>
  <c r="A186" i="1"/>
  <c r="D186" i="1" l="1"/>
  <c r="B186" i="1"/>
  <c r="A187" i="1"/>
  <c r="F82" i="1"/>
  <c r="G82" i="1" s="1"/>
  <c r="I82" i="1" l="1"/>
  <c r="C83" i="1" s="1"/>
  <c r="D187" i="1"/>
  <c r="B187" i="1"/>
  <c r="A188" i="1"/>
  <c r="D188" i="1" l="1"/>
  <c r="B188" i="1"/>
  <c r="A189" i="1"/>
  <c r="H83" i="1"/>
  <c r="E83" i="1"/>
  <c r="F83" i="1" l="1"/>
  <c r="G83" i="1" s="1"/>
  <c r="B189" i="1"/>
  <c r="D189" i="1"/>
  <c r="A190" i="1"/>
  <c r="I83" i="1" l="1"/>
  <c r="C84" i="1" s="1"/>
  <c r="B190" i="1"/>
  <c r="D190" i="1"/>
  <c r="A191" i="1"/>
  <c r="H84" i="1" l="1"/>
  <c r="E84" i="1"/>
  <c r="D191" i="1"/>
  <c r="A192" i="1"/>
  <c r="B191" i="1"/>
  <c r="F84" i="1" l="1"/>
  <c r="G84" i="1" s="1"/>
  <c r="B192" i="1"/>
  <c r="D192" i="1"/>
  <c r="A193" i="1"/>
  <c r="D193" i="1" l="1"/>
  <c r="B193" i="1"/>
  <c r="A194" i="1"/>
  <c r="I84" i="1"/>
  <c r="C85" i="1" s="1"/>
  <c r="H85" i="1" l="1"/>
  <c r="E85" i="1"/>
  <c r="D194" i="1"/>
  <c r="B194" i="1"/>
  <c r="A195" i="1"/>
  <c r="D195" i="1" l="1"/>
  <c r="B195" i="1"/>
  <c r="A196" i="1"/>
  <c r="F85" i="1"/>
  <c r="G85" i="1" s="1"/>
  <c r="I85" i="1" l="1"/>
  <c r="C86" i="1" s="1"/>
  <c r="H86" i="1" s="1"/>
  <c r="D196" i="1"/>
  <c r="B196" i="1"/>
  <c r="A197" i="1"/>
  <c r="E86" i="1" l="1"/>
  <c r="B197" i="1"/>
  <c r="D197" i="1"/>
  <c r="A198" i="1"/>
  <c r="F86" i="1"/>
  <c r="G86" i="1" s="1"/>
  <c r="I86" i="1" l="1"/>
  <c r="C87" i="1" s="1"/>
  <c r="B198" i="1"/>
  <c r="D198" i="1"/>
  <c r="A199" i="1"/>
  <c r="E87" i="1" l="1"/>
  <c r="H87" i="1"/>
  <c r="D199" i="1"/>
  <c r="B199" i="1"/>
  <c r="A200" i="1"/>
  <c r="B200" i="1" l="1"/>
  <c r="D200" i="1"/>
  <c r="A201" i="1"/>
  <c r="F87" i="1"/>
  <c r="G87" i="1" s="1"/>
  <c r="I87" i="1" l="1"/>
  <c r="C88" i="1" s="1"/>
  <c r="D201" i="1"/>
  <c r="B201" i="1"/>
  <c r="A202" i="1"/>
  <c r="D202" i="1" l="1"/>
  <c r="B202" i="1"/>
  <c r="A203" i="1"/>
  <c r="E88" i="1"/>
  <c r="H88" i="1"/>
  <c r="F88" i="1" l="1"/>
  <c r="G88" i="1" s="1"/>
  <c r="B203" i="1"/>
  <c r="D203" i="1"/>
  <c r="A204" i="1"/>
  <c r="I88" i="1" l="1"/>
  <c r="C89" i="1" s="1"/>
  <c r="H89" i="1" s="1"/>
  <c r="D204" i="1"/>
  <c r="B204" i="1"/>
  <c r="A205" i="1"/>
  <c r="E89" i="1" l="1"/>
  <c r="F89" i="1" s="1"/>
  <c r="G89" i="1" s="1"/>
  <c r="I89" i="1" s="1"/>
  <c r="C90" i="1" s="1"/>
  <c r="B205" i="1"/>
  <c r="D205" i="1"/>
  <c r="A206" i="1"/>
  <c r="H90" i="1" l="1"/>
  <c r="E90" i="1"/>
  <c r="D206" i="1"/>
  <c r="B206" i="1"/>
  <c r="A207" i="1"/>
  <c r="F90" i="1" l="1"/>
  <c r="G90" i="1" s="1"/>
  <c r="D207" i="1"/>
  <c r="B207" i="1"/>
  <c r="A208" i="1"/>
  <c r="I90" i="1" l="1"/>
  <c r="C91" i="1" s="1"/>
  <c r="E91" i="1" s="1"/>
  <c r="B208" i="1"/>
  <c r="D208" i="1"/>
  <c r="A209" i="1"/>
  <c r="H91" i="1" l="1"/>
  <c r="F91" i="1"/>
  <c r="G91" i="1" s="1"/>
  <c r="I91" i="1" s="1"/>
  <c r="C92" i="1" s="1"/>
  <c r="D209" i="1"/>
  <c r="B209" i="1"/>
  <c r="A210" i="1"/>
  <c r="B210" i="1" l="1"/>
  <c r="D210" i="1"/>
  <c r="A211" i="1"/>
  <c r="H92" i="1"/>
  <c r="E92" i="1"/>
  <c r="F92" i="1" l="1"/>
  <c r="G92" i="1" s="1"/>
  <c r="I92" i="1"/>
  <c r="C93" i="1" s="1"/>
  <c r="B211" i="1"/>
  <c r="D211" i="1"/>
  <c r="A212" i="1"/>
  <c r="D212" i="1" l="1"/>
  <c r="B212" i="1"/>
  <c r="A213" i="1"/>
  <c r="H93" i="1"/>
  <c r="E93" i="1"/>
  <c r="F93" i="1" l="1"/>
  <c r="G93" i="1" s="1"/>
  <c r="I93" i="1" s="1"/>
  <c r="C94" i="1" s="1"/>
  <c r="B213" i="1"/>
  <c r="D213" i="1"/>
  <c r="A214" i="1"/>
  <c r="H94" i="1" l="1"/>
  <c r="E94" i="1"/>
  <c r="D214" i="1"/>
  <c r="B214" i="1"/>
  <c r="A215" i="1"/>
  <c r="F94" i="1" l="1"/>
  <c r="G94" i="1" s="1"/>
  <c r="I94" i="1"/>
  <c r="C95" i="1" s="1"/>
  <c r="D215" i="1"/>
  <c r="B215" i="1"/>
  <c r="A216" i="1"/>
  <c r="H95" i="1" l="1"/>
  <c r="E95" i="1"/>
  <c r="D216" i="1"/>
  <c r="B216" i="1"/>
  <c r="A217" i="1"/>
  <c r="F95" i="1" l="1"/>
  <c r="G95" i="1" s="1"/>
  <c r="I95" i="1" s="1"/>
  <c r="C96" i="1" s="1"/>
  <c r="D217" i="1"/>
  <c r="B217" i="1"/>
  <c r="A218" i="1"/>
  <c r="B218" i="1" l="1"/>
  <c r="D218" i="1"/>
  <c r="A219" i="1"/>
  <c r="H96" i="1"/>
  <c r="E96" i="1"/>
  <c r="F96" i="1" l="1"/>
  <c r="G96" i="1" s="1"/>
  <c r="I96" i="1" s="1"/>
  <c r="C97" i="1" s="1"/>
  <c r="B219" i="1"/>
  <c r="D219" i="1"/>
  <c r="A220" i="1"/>
  <c r="D220" i="1" l="1"/>
  <c r="A221" i="1"/>
  <c r="B220" i="1"/>
  <c r="H97" i="1"/>
  <c r="E97" i="1"/>
  <c r="B221" i="1" l="1"/>
  <c r="D221" i="1"/>
  <c r="A222" i="1"/>
  <c r="F97" i="1"/>
  <c r="G97" i="1" s="1"/>
  <c r="I97" i="1" s="1"/>
  <c r="C98" i="1" s="1"/>
  <c r="H98" i="1" l="1"/>
  <c r="E98" i="1"/>
  <c r="D222" i="1"/>
  <c r="B222" i="1"/>
  <c r="A223" i="1"/>
  <c r="F98" i="1" l="1"/>
  <c r="G98" i="1" s="1"/>
  <c r="I98" i="1" s="1"/>
  <c r="C99" i="1" s="1"/>
  <c r="D223" i="1"/>
  <c r="B223" i="1"/>
  <c r="A224" i="1"/>
  <c r="H99" i="1" l="1"/>
  <c r="E99" i="1"/>
  <c r="D224" i="1"/>
  <c r="B224" i="1"/>
  <c r="A225" i="1"/>
  <c r="D225" i="1" l="1"/>
  <c r="B225" i="1"/>
  <c r="A226" i="1"/>
  <c r="F99" i="1"/>
  <c r="G99" i="1" s="1"/>
  <c r="I99" i="1" s="1"/>
  <c r="C100" i="1" s="1"/>
  <c r="E100" i="1" l="1"/>
  <c r="H100" i="1"/>
  <c r="B226" i="1"/>
  <c r="D226" i="1"/>
  <c r="A227" i="1"/>
  <c r="B227" i="1" l="1"/>
  <c r="D227" i="1"/>
  <c r="A228" i="1"/>
  <c r="F100" i="1"/>
  <c r="G100" i="1" s="1"/>
  <c r="I100" i="1" s="1"/>
  <c r="C101" i="1" s="1"/>
  <c r="D228" i="1" l="1"/>
  <c r="B228" i="1"/>
  <c r="A229" i="1"/>
  <c r="H101" i="1"/>
  <c r="E101" i="1"/>
  <c r="F101" i="1" l="1"/>
  <c r="G101" i="1" s="1"/>
  <c r="I101" i="1" s="1"/>
  <c r="C102" i="1" s="1"/>
  <c r="B229" i="1"/>
  <c r="D229" i="1"/>
  <c r="A230" i="1"/>
  <c r="B230" i="1" l="1"/>
  <c r="D230" i="1"/>
  <c r="A231" i="1"/>
  <c r="H102" i="1"/>
  <c r="E102" i="1"/>
  <c r="F102" i="1" l="1"/>
  <c r="G102" i="1" s="1"/>
  <c r="I102" i="1" s="1"/>
  <c r="C103" i="1" s="1"/>
  <c r="D231" i="1"/>
  <c r="B231" i="1"/>
  <c r="A232" i="1"/>
  <c r="D232" i="1" l="1"/>
  <c r="B232" i="1"/>
  <c r="A233" i="1"/>
  <c r="H103" i="1"/>
  <c r="E103" i="1"/>
  <c r="F103" i="1" l="1"/>
  <c r="G103" i="1" s="1"/>
  <c r="I103" i="1"/>
  <c r="C104" i="1" s="1"/>
  <c r="D233" i="1"/>
  <c r="B233" i="1"/>
  <c r="A234" i="1"/>
  <c r="B234" i="1" l="1"/>
  <c r="D234" i="1"/>
  <c r="A235" i="1"/>
  <c r="H104" i="1"/>
  <c r="E104" i="1"/>
  <c r="F104" i="1" l="1"/>
  <c r="G104" i="1" s="1"/>
  <c r="I104" i="1" s="1"/>
  <c r="C105" i="1" s="1"/>
  <c r="B235" i="1"/>
  <c r="D235" i="1"/>
  <c r="A236" i="1"/>
  <c r="B236" i="1" l="1"/>
  <c r="D236" i="1"/>
  <c r="A237" i="1"/>
  <c r="H105" i="1"/>
  <c r="E105" i="1"/>
  <c r="D237" i="1" l="1"/>
  <c r="B237" i="1"/>
  <c r="A238" i="1"/>
  <c r="F105" i="1"/>
  <c r="G105" i="1" s="1"/>
  <c r="I105" i="1" s="1"/>
  <c r="C106" i="1" s="1"/>
  <c r="H106" i="1" l="1"/>
  <c r="E106" i="1"/>
  <c r="D238" i="1"/>
  <c r="B238" i="1"/>
  <c r="A239" i="1"/>
  <c r="B239" i="1" l="1"/>
  <c r="D239" i="1"/>
  <c r="A240" i="1"/>
  <c r="F106" i="1"/>
  <c r="G106" i="1" s="1"/>
  <c r="I106" i="1" s="1"/>
  <c r="C107" i="1" s="1"/>
  <c r="H107" i="1" l="1"/>
  <c r="E107" i="1"/>
  <c r="D240" i="1"/>
  <c r="B240" i="1"/>
  <c r="A241" i="1"/>
  <c r="F107" i="1" l="1"/>
  <c r="G107" i="1" s="1"/>
  <c r="I107" i="1" s="1"/>
  <c r="C108" i="1" s="1"/>
  <c r="D241" i="1"/>
  <c r="B241" i="1"/>
  <c r="A242" i="1"/>
  <c r="B242" i="1" l="1"/>
  <c r="D242" i="1"/>
  <c r="A243" i="1"/>
  <c r="H108" i="1"/>
  <c r="E108" i="1"/>
  <c r="F108" i="1" l="1"/>
  <c r="G108" i="1" s="1"/>
  <c r="I108" i="1"/>
  <c r="C109" i="1" s="1"/>
  <c r="B243" i="1"/>
  <c r="D243" i="1"/>
  <c r="A244" i="1"/>
  <c r="B244" i="1" l="1"/>
  <c r="D244" i="1"/>
  <c r="A245" i="1"/>
  <c r="H109" i="1"/>
  <c r="E109" i="1"/>
  <c r="D245" i="1" l="1"/>
  <c r="B245" i="1"/>
  <c r="A246" i="1"/>
  <c r="F109" i="1"/>
  <c r="G109" i="1" s="1"/>
  <c r="I109" i="1" s="1"/>
  <c r="C110" i="1" s="1"/>
  <c r="H110" i="1" l="1"/>
  <c r="E110" i="1"/>
  <c r="D246" i="1"/>
  <c r="B246" i="1"/>
  <c r="A247" i="1"/>
  <c r="D247" i="1" l="1"/>
  <c r="B247" i="1"/>
  <c r="A248" i="1"/>
  <c r="F110" i="1"/>
  <c r="G110" i="1" s="1"/>
  <c r="I110" i="1" s="1"/>
  <c r="C111" i="1" s="1"/>
  <c r="D248" i="1" l="1"/>
  <c r="B248" i="1"/>
  <c r="A249" i="1"/>
  <c r="H111" i="1"/>
  <c r="E111" i="1"/>
  <c r="B249" i="1" l="1"/>
  <c r="D249" i="1"/>
  <c r="A250" i="1"/>
  <c r="F111" i="1"/>
  <c r="G111" i="1" s="1"/>
  <c r="I111" i="1" s="1"/>
  <c r="C112" i="1" s="1"/>
  <c r="B250" i="1" l="1"/>
  <c r="D250" i="1"/>
  <c r="A251" i="1"/>
  <c r="H112" i="1"/>
  <c r="E112" i="1"/>
  <c r="D251" i="1" l="1"/>
  <c r="B251" i="1"/>
  <c r="A252" i="1"/>
  <c r="F112" i="1"/>
  <c r="G112" i="1" s="1"/>
  <c r="I112" i="1" s="1"/>
  <c r="C113" i="1" s="1"/>
  <c r="B252" i="1" l="1"/>
  <c r="D252" i="1"/>
  <c r="A253" i="1"/>
  <c r="H113" i="1"/>
  <c r="E113" i="1"/>
  <c r="F113" i="1" l="1"/>
  <c r="G113" i="1" s="1"/>
  <c r="I113" i="1" s="1"/>
  <c r="C114" i="1" s="1"/>
  <c r="B253" i="1"/>
  <c r="D253" i="1"/>
  <c r="A254" i="1"/>
  <c r="H114" i="1" l="1"/>
  <c r="E114" i="1"/>
  <c r="D254" i="1"/>
  <c r="B254" i="1"/>
  <c r="A255" i="1"/>
  <c r="F114" i="1" l="1"/>
  <c r="G114" i="1" s="1"/>
  <c r="I114" i="1"/>
  <c r="C115" i="1" s="1"/>
  <c r="D255" i="1"/>
  <c r="B255" i="1"/>
  <c r="A256" i="1"/>
  <c r="D256" i="1" l="1"/>
  <c r="B256" i="1"/>
  <c r="A257" i="1"/>
  <c r="H115" i="1"/>
  <c r="E115" i="1"/>
  <c r="F115" i="1" l="1"/>
  <c r="G115" i="1" s="1"/>
  <c r="I115" i="1" s="1"/>
  <c r="C116" i="1" s="1"/>
  <c r="B257" i="1"/>
  <c r="D257" i="1"/>
  <c r="A258" i="1"/>
  <c r="H116" i="1" l="1"/>
  <c r="E116" i="1"/>
  <c r="B258" i="1"/>
  <c r="D258" i="1"/>
  <c r="A259" i="1"/>
  <c r="F116" i="1" l="1"/>
  <c r="G116" i="1" s="1"/>
  <c r="I116" i="1" s="1"/>
  <c r="C117" i="1" s="1"/>
  <c r="D259" i="1"/>
  <c r="B259" i="1"/>
  <c r="A260" i="1"/>
  <c r="B260" i="1" l="1"/>
  <c r="D260" i="1"/>
  <c r="A261" i="1"/>
  <c r="H117" i="1"/>
  <c r="E117" i="1"/>
  <c r="F117" i="1" l="1"/>
  <c r="G117" i="1" s="1"/>
  <c r="I117" i="1" s="1"/>
  <c r="C118" i="1" s="1"/>
  <c r="D261" i="1"/>
  <c r="B261" i="1"/>
  <c r="A262" i="1"/>
  <c r="D262" i="1" l="1"/>
  <c r="B262" i="1"/>
  <c r="A263" i="1"/>
  <c r="H118" i="1"/>
  <c r="E118" i="1"/>
  <c r="D263" i="1" l="1"/>
  <c r="B263" i="1"/>
  <c r="A264" i="1"/>
  <c r="F118" i="1"/>
  <c r="G118" i="1" s="1"/>
  <c r="I118" i="1" s="1"/>
  <c r="C119" i="1" s="1"/>
  <c r="H119" i="1" l="1"/>
  <c r="E119" i="1"/>
  <c r="D264" i="1"/>
  <c r="B264" i="1"/>
  <c r="A265" i="1"/>
  <c r="B265" i="1" l="1"/>
  <c r="D265" i="1"/>
  <c r="A266" i="1"/>
  <c r="F119" i="1"/>
  <c r="G119" i="1" s="1"/>
  <c r="I119" i="1" s="1"/>
  <c r="C120" i="1" s="1"/>
  <c r="E120" i="1" l="1"/>
  <c r="H120" i="1"/>
  <c r="B266" i="1"/>
  <c r="D266" i="1"/>
  <c r="A267" i="1"/>
  <c r="D267" i="1" l="1"/>
  <c r="B267" i="1"/>
  <c r="A268" i="1"/>
  <c r="F120" i="1"/>
  <c r="G120" i="1" s="1"/>
  <c r="I120" i="1" s="1"/>
  <c r="C121" i="1" s="1"/>
  <c r="H121" i="1" l="1"/>
  <c r="E121" i="1"/>
  <c r="B268" i="1"/>
  <c r="D268" i="1"/>
  <c r="A269" i="1"/>
  <c r="F121" i="1" l="1"/>
  <c r="G121" i="1" s="1"/>
  <c r="I121" i="1"/>
  <c r="C122" i="1" s="1"/>
  <c r="B269" i="1"/>
  <c r="D269" i="1"/>
  <c r="A270" i="1"/>
  <c r="H122" i="1" l="1"/>
  <c r="E122" i="1"/>
  <c r="D270" i="1"/>
  <c r="B270" i="1"/>
  <c r="A271" i="1"/>
  <c r="D271" i="1" l="1"/>
  <c r="B271" i="1"/>
  <c r="A272" i="1"/>
  <c r="F122" i="1"/>
  <c r="G122" i="1" s="1"/>
  <c r="I122" i="1" s="1"/>
  <c r="C123" i="1" s="1"/>
  <c r="H123" i="1" l="1"/>
  <c r="E123" i="1"/>
  <c r="D272" i="1"/>
  <c r="B272" i="1"/>
  <c r="A273" i="1"/>
  <c r="F123" i="1" l="1"/>
  <c r="G123" i="1" s="1"/>
  <c r="I123" i="1"/>
  <c r="C124" i="1" s="1"/>
  <c r="D273" i="1"/>
  <c r="B273" i="1"/>
  <c r="A274" i="1"/>
  <c r="H124" i="1" l="1"/>
  <c r="E124" i="1"/>
  <c r="D274" i="1"/>
  <c r="B274" i="1"/>
  <c r="A275" i="1"/>
  <c r="F124" i="1" l="1"/>
  <c r="G124" i="1" s="1"/>
  <c r="I124" i="1" s="1"/>
  <c r="C125" i="1" s="1"/>
  <c r="D275" i="1"/>
  <c r="B275" i="1"/>
  <c r="A276" i="1"/>
  <c r="D276" i="1" l="1"/>
  <c r="B276" i="1"/>
  <c r="A277" i="1"/>
  <c r="H125" i="1"/>
  <c r="E125" i="1"/>
  <c r="F125" i="1" l="1"/>
  <c r="G125" i="1" s="1"/>
  <c r="I125" i="1" s="1"/>
  <c r="C126" i="1" s="1"/>
  <c r="B277" i="1"/>
  <c r="D277" i="1"/>
  <c r="A278" i="1"/>
  <c r="D278" i="1" l="1"/>
  <c r="B278" i="1"/>
  <c r="A279" i="1"/>
  <c r="H126" i="1"/>
  <c r="E126" i="1"/>
  <c r="B279" i="1" l="1"/>
  <c r="D279" i="1"/>
  <c r="A280" i="1"/>
  <c r="F126" i="1"/>
  <c r="G126" i="1" s="1"/>
  <c r="I126" i="1" s="1"/>
  <c r="C127" i="1" s="1"/>
  <c r="H127" i="1" l="1"/>
  <c r="E127" i="1"/>
  <c r="B280" i="1"/>
  <c r="D280" i="1"/>
  <c r="A281" i="1"/>
  <c r="F127" i="1" l="1"/>
  <c r="G127" i="1" s="1"/>
  <c r="I127" i="1" s="1"/>
  <c r="C128" i="1" s="1"/>
  <c r="D281" i="1"/>
  <c r="B281" i="1"/>
  <c r="A282" i="1"/>
  <c r="H128" i="1" l="1"/>
  <c r="E128" i="1"/>
  <c r="D282" i="1"/>
  <c r="B282" i="1"/>
  <c r="A283" i="1"/>
  <c r="D283" i="1" l="1"/>
  <c r="B283" i="1"/>
  <c r="A284" i="1"/>
  <c r="F128" i="1"/>
  <c r="G128" i="1" s="1"/>
  <c r="I128" i="1" s="1"/>
  <c r="C129" i="1" s="1"/>
  <c r="H129" i="1" l="1"/>
  <c r="E129" i="1"/>
  <c r="D284" i="1"/>
  <c r="B284" i="1"/>
  <c r="A285" i="1"/>
  <c r="B285" i="1" l="1"/>
  <c r="D285" i="1"/>
  <c r="A286" i="1"/>
  <c r="F129" i="1"/>
  <c r="G129" i="1" s="1"/>
  <c r="I129" i="1" s="1"/>
  <c r="C130" i="1" s="1"/>
  <c r="E130" i="1" l="1"/>
  <c r="H130" i="1"/>
  <c r="D286" i="1"/>
  <c r="B286" i="1"/>
  <c r="A287" i="1"/>
  <c r="F130" i="1" l="1"/>
  <c r="G130" i="1" s="1"/>
  <c r="I130" i="1"/>
  <c r="C131" i="1" s="1"/>
  <c r="B287" i="1"/>
  <c r="D287" i="1"/>
  <c r="A288" i="1"/>
  <c r="H131" i="1" l="1"/>
  <c r="E131" i="1"/>
  <c r="D288" i="1"/>
  <c r="B288" i="1"/>
  <c r="A289" i="1"/>
  <c r="D289" i="1" l="1"/>
  <c r="B289" i="1"/>
  <c r="A290" i="1"/>
  <c r="F131" i="1"/>
  <c r="G131" i="1" s="1"/>
  <c r="I131" i="1" s="1"/>
  <c r="C132" i="1" s="1"/>
  <c r="E132" i="1" l="1"/>
  <c r="H132" i="1"/>
  <c r="D290" i="1"/>
  <c r="B290" i="1"/>
  <c r="A291" i="1"/>
  <c r="F132" i="1" l="1"/>
  <c r="G132" i="1" s="1"/>
  <c r="I132" i="1"/>
  <c r="C133" i="1" s="1"/>
  <c r="D291" i="1"/>
  <c r="B291" i="1"/>
  <c r="A292" i="1"/>
  <c r="H133" i="1" l="1"/>
  <c r="E133" i="1"/>
  <c r="B292" i="1"/>
  <c r="D292" i="1"/>
  <c r="A293" i="1"/>
  <c r="F133" i="1" l="1"/>
  <c r="G133" i="1" s="1"/>
  <c r="I133" i="1" s="1"/>
  <c r="C134" i="1" s="1"/>
  <c r="B293" i="1"/>
  <c r="D293" i="1"/>
  <c r="A294" i="1"/>
  <c r="D294" i="1" l="1"/>
  <c r="B294" i="1"/>
  <c r="A295" i="1"/>
  <c r="H134" i="1"/>
  <c r="E134" i="1"/>
  <c r="F134" i="1" l="1"/>
  <c r="G134" i="1" s="1"/>
  <c r="I134" i="1" s="1"/>
  <c r="C135" i="1" s="1"/>
  <c r="B295" i="1"/>
  <c r="D295" i="1"/>
  <c r="A296" i="1"/>
  <c r="B296" i="1" l="1"/>
  <c r="D296" i="1"/>
  <c r="A297" i="1"/>
  <c r="H135" i="1"/>
  <c r="E135" i="1"/>
  <c r="F135" i="1" l="1"/>
  <c r="G135" i="1" s="1"/>
  <c r="I135" i="1"/>
  <c r="C136" i="1" s="1"/>
  <c r="D297" i="1"/>
  <c r="B297" i="1"/>
  <c r="A298" i="1"/>
  <c r="H136" i="1" l="1"/>
  <c r="E136" i="1"/>
  <c r="D298" i="1"/>
  <c r="B298" i="1"/>
  <c r="A299" i="1"/>
  <c r="D299" i="1" l="1"/>
  <c r="B299" i="1"/>
  <c r="A300" i="1"/>
  <c r="F136" i="1"/>
  <c r="G136" i="1" s="1"/>
  <c r="I136" i="1" s="1"/>
  <c r="C137" i="1" s="1"/>
  <c r="E137" i="1" l="1"/>
  <c r="H137" i="1"/>
  <c r="B300" i="1"/>
  <c r="D300" i="1"/>
  <c r="A301" i="1"/>
  <c r="F137" i="1" l="1"/>
  <c r="G137" i="1" s="1"/>
  <c r="I137" i="1"/>
  <c r="C138" i="1" s="1"/>
  <c r="B301" i="1"/>
  <c r="D301" i="1"/>
  <c r="A302" i="1"/>
  <c r="H138" i="1" l="1"/>
  <c r="E138" i="1"/>
  <c r="D302" i="1"/>
  <c r="B302" i="1"/>
  <c r="A303" i="1"/>
  <c r="B303" i="1" l="1"/>
  <c r="D303" i="1"/>
  <c r="A304" i="1"/>
  <c r="F138" i="1"/>
  <c r="G138" i="1" s="1"/>
  <c r="I138" i="1" s="1"/>
  <c r="C139" i="1" s="1"/>
  <c r="H139" i="1" l="1"/>
  <c r="E139" i="1"/>
  <c r="B304" i="1"/>
  <c r="D304" i="1"/>
  <c r="A305" i="1"/>
  <c r="F139" i="1" l="1"/>
  <c r="G139" i="1" s="1"/>
  <c r="I139" i="1"/>
  <c r="C140" i="1" s="1"/>
  <c r="B305" i="1"/>
  <c r="D305" i="1"/>
  <c r="A306" i="1"/>
  <c r="H140" i="1" l="1"/>
  <c r="E140" i="1"/>
  <c r="B306" i="1"/>
  <c r="D306" i="1"/>
  <c r="A307" i="1"/>
  <c r="B307" i="1" l="1"/>
  <c r="D307" i="1"/>
  <c r="A308" i="1"/>
  <c r="F140" i="1"/>
  <c r="G140" i="1" s="1"/>
  <c r="I140" i="1" s="1"/>
  <c r="C141" i="1" s="1"/>
  <c r="H141" i="1" l="1"/>
  <c r="E141" i="1"/>
  <c r="D308" i="1"/>
  <c r="B308" i="1"/>
  <c r="A309" i="1"/>
  <c r="B309" i="1" l="1"/>
  <c r="D309" i="1"/>
  <c r="A310" i="1"/>
  <c r="F141" i="1"/>
  <c r="G141" i="1" s="1"/>
  <c r="I141" i="1" s="1"/>
  <c r="C142" i="1" s="1"/>
  <c r="H142" i="1" l="1"/>
  <c r="E142" i="1"/>
  <c r="B310" i="1"/>
  <c r="D310" i="1"/>
  <c r="A311" i="1"/>
  <c r="F142" i="1" l="1"/>
  <c r="G142" i="1" s="1"/>
  <c r="I142" i="1" s="1"/>
  <c r="C143" i="1" s="1"/>
  <c r="D311" i="1"/>
  <c r="B311" i="1"/>
  <c r="A312" i="1"/>
  <c r="D312" i="1" l="1"/>
  <c r="B312" i="1"/>
  <c r="A313" i="1"/>
  <c r="H143" i="1"/>
  <c r="E143" i="1"/>
  <c r="F143" i="1" l="1"/>
  <c r="G143" i="1" s="1"/>
  <c r="I143" i="1" s="1"/>
  <c r="C144" i="1" s="1"/>
  <c r="D313" i="1"/>
  <c r="B313" i="1"/>
  <c r="A314" i="1"/>
  <c r="D314" i="1" l="1"/>
  <c r="B314" i="1"/>
  <c r="A315" i="1"/>
  <c r="H144" i="1"/>
  <c r="E144" i="1"/>
  <c r="F144" i="1" l="1"/>
  <c r="G144" i="1" s="1"/>
  <c r="I144" i="1"/>
  <c r="C145" i="1" s="1"/>
  <c r="D315" i="1"/>
  <c r="B315" i="1"/>
  <c r="A316" i="1"/>
  <c r="H145" i="1" l="1"/>
  <c r="E145" i="1"/>
  <c r="D316" i="1"/>
  <c r="B316" i="1"/>
  <c r="A317" i="1"/>
  <c r="D317" i="1" l="1"/>
  <c r="B317" i="1"/>
  <c r="A318" i="1"/>
  <c r="F145" i="1"/>
  <c r="G145" i="1" s="1"/>
  <c r="I145" i="1"/>
  <c r="C146" i="1" s="1"/>
  <c r="B318" i="1" l="1"/>
  <c r="D318" i="1"/>
  <c r="A319" i="1"/>
  <c r="H146" i="1"/>
  <c r="E146" i="1"/>
  <c r="F146" i="1" l="1"/>
  <c r="G146" i="1" s="1"/>
  <c r="I146" i="1"/>
  <c r="C147" i="1" s="1"/>
  <c r="B319" i="1"/>
  <c r="D319" i="1"/>
  <c r="A320" i="1"/>
  <c r="H147" i="1" l="1"/>
  <c r="E147" i="1"/>
  <c r="B320" i="1"/>
  <c r="D320" i="1"/>
  <c r="A321" i="1"/>
  <c r="F147" i="1" l="1"/>
  <c r="G147" i="1" s="1"/>
  <c r="I147" i="1"/>
  <c r="C148" i="1" s="1"/>
  <c r="B321" i="1"/>
  <c r="D321" i="1"/>
  <c r="A322" i="1"/>
  <c r="H148" i="1" l="1"/>
  <c r="E148" i="1"/>
  <c r="D322" i="1"/>
  <c r="B322" i="1"/>
  <c r="A323" i="1"/>
  <c r="F148" i="1" l="1"/>
  <c r="G148" i="1" s="1"/>
  <c r="I148" i="1" s="1"/>
  <c r="C149" i="1" s="1"/>
  <c r="D323" i="1"/>
  <c r="B323" i="1"/>
  <c r="A324" i="1"/>
  <c r="D324" i="1" l="1"/>
  <c r="B324" i="1"/>
  <c r="A325" i="1"/>
  <c r="H149" i="1"/>
  <c r="E149" i="1"/>
  <c r="F149" i="1" l="1"/>
  <c r="G149" i="1" s="1"/>
  <c r="I149" i="1"/>
  <c r="C150" i="1" s="1"/>
  <c r="D325" i="1"/>
  <c r="B325" i="1"/>
  <c r="A326" i="1"/>
  <c r="H150" i="1" l="1"/>
  <c r="E150" i="1"/>
  <c r="D326" i="1"/>
  <c r="B326" i="1"/>
  <c r="A327" i="1"/>
  <c r="F150" i="1" l="1"/>
  <c r="G150" i="1" s="1"/>
  <c r="I150" i="1" s="1"/>
  <c r="C151" i="1" s="1"/>
  <c r="D327" i="1"/>
  <c r="B327" i="1"/>
  <c r="A328" i="1"/>
  <c r="E151" i="1" l="1"/>
  <c r="H151" i="1"/>
  <c r="B328" i="1"/>
  <c r="D328" i="1"/>
  <c r="A329" i="1"/>
  <c r="F151" i="1" l="1"/>
  <c r="G151" i="1" s="1"/>
  <c r="I151" i="1" s="1"/>
  <c r="C152" i="1" s="1"/>
  <c r="B329" i="1"/>
  <c r="D329" i="1"/>
  <c r="A330" i="1"/>
  <c r="D330" i="1" l="1"/>
  <c r="B330" i="1"/>
  <c r="A331" i="1"/>
  <c r="H152" i="1"/>
  <c r="E152" i="1"/>
  <c r="F152" i="1" l="1"/>
  <c r="G152" i="1" s="1"/>
  <c r="I152" i="1" s="1"/>
  <c r="C153" i="1" s="1"/>
  <c r="B331" i="1"/>
  <c r="D331" i="1"/>
  <c r="A332" i="1"/>
  <c r="H153" i="1" l="1"/>
  <c r="E153" i="1"/>
  <c r="D332" i="1"/>
  <c r="B332" i="1"/>
  <c r="A333" i="1"/>
  <c r="F153" i="1" l="1"/>
  <c r="G153" i="1" s="1"/>
  <c r="I153" i="1" s="1"/>
  <c r="C154" i="1" s="1"/>
  <c r="D333" i="1"/>
  <c r="B333" i="1"/>
  <c r="A334" i="1"/>
  <c r="D334" i="1" l="1"/>
  <c r="B334" i="1"/>
  <c r="A335" i="1"/>
  <c r="H154" i="1"/>
  <c r="E154" i="1"/>
  <c r="D335" i="1" l="1"/>
  <c r="B335" i="1"/>
  <c r="A336" i="1"/>
  <c r="F154" i="1"/>
  <c r="G154" i="1" s="1"/>
  <c r="I154" i="1" s="1"/>
  <c r="C155" i="1" s="1"/>
  <c r="E155" i="1" l="1"/>
  <c r="H155" i="1"/>
  <c r="B336" i="1"/>
  <c r="D336" i="1"/>
  <c r="A337" i="1"/>
  <c r="F155" i="1" l="1"/>
  <c r="G155" i="1" s="1"/>
  <c r="I155" i="1"/>
  <c r="C156" i="1" s="1"/>
  <c r="B337" i="1"/>
  <c r="D337" i="1"/>
  <c r="A338" i="1"/>
  <c r="E156" i="1" l="1"/>
  <c r="H156" i="1"/>
  <c r="D338" i="1"/>
  <c r="B338" i="1"/>
  <c r="A339" i="1"/>
  <c r="F156" i="1" l="1"/>
  <c r="G156" i="1" s="1"/>
  <c r="I156" i="1"/>
  <c r="C157" i="1" s="1"/>
  <c r="D339" i="1"/>
  <c r="B339" i="1"/>
  <c r="A340" i="1"/>
  <c r="D340" i="1" l="1"/>
  <c r="B340" i="1"/>
  <c r="A341" i="1"/>
  <c r="E157" i="1"/>
  <c r="H157" i="1"/>
  <c r="F157" i="1" l="1"/>
  <c r="G157" i="1" s="1"/>
  <c r="I157" i="1" s="1"/>
  <c r="C158" i="1" s="1"/>
  <c r="D341" i="1"/>
  <c r="B341" i="1"/>
  <c r="A342" i="1"/>
  <c r="H158" i="1" l="1"/>
  <c r="E158" i="1"/>
  <c r="D342" i="1"/>
  <c r="B342" i="1"/>
  <c r="A343" i="1"/>
  <c r="F158" i="1" l="1"/>
  <c r="G158" i="1" s="1"/>
  <c r="I158" i="1" s="1"/>
  <c r="C159" i="1" s="1"/>
  <c r="D343" i="1"/>
  <c r="B343" i="1"/>
  <c r="A344" i="1"/>
  <c r="B344" i="1" l="1"/>
  <c r="D344" i="1"/>
  <c r="A345" i="1"/>
  <c r="H159" i="1"/>
  <c r="E159" i="1"/>
  <c r="B345" i="1" l="1"/>
  <c r="D345" i="1"/>
  <c r="A346" i="1"/>
  <c r="F159" i="1"/>
  <c r="G159" i="1" s="1"/>
  <c r="I159" i="1" s="1"/>
  <c r="C160" i="1" s="1"/>
  <c r="H160" i="1" l="1"/>
  <c r="E160" i="1"/>
  <c r="D346" i="1"/>
  <c r="B346" i="1"/>
  <c r="A347" i="1"/>
  <c r="B347" i="1" l="1"/>
  <c r="D347" i="1"/>
  <c r="A348" i="1"/>
  <c r="F160" i="1"/>
  <c r="G160" i="1" s="1"/>
  <c r="I160" i="1" s="1"/>
  <c r="C161" i="1" s="1"/>
  <c r="E161" i="1" l="1"/>
  <c r="H161" i="1"/>
  <c r="D348" i="1"/>
  <c r="B348" i="1"/>
  <c r="A349" i="1"/>
  <c r="D349" i="1" l="1"/>
  <c r="B349" i="1"/>
  <c r="A350" i="1"/>
  <c r="F161" i="1"/>
  <c r="G161" i="1" s="1"/>
  <c r="I161" i="1" s="1"/>
  <c r="C162" i="1" s="1"/>
  <c r="H162" i="1" l="1"/>
  <c r="E162" i="1"/>
  <c r="D350" i="1"/>
  <c r="B350" i="1"/>
  <c r="A351" i="1"/>
  <c r="D351" i="1" l="1"/>
  <c r="B351" i="1"/>
  <c r="A352" i="1"/>
  <c r="F162" i="1"/>
  <c r="G162" i="1" s="1"/>
  <c r="I162" i="1" s="1"/>
  <c r="C163" i="1" s="1"/>
  <c r="H163" i="1" l="1"/>
  <c r="E163" i="1"/>
  <c r="B352" i="1"/>
  <c r="D352" i="1"/>
  <c r="A353" i="1"/>
  <c r="F163" i="1" l="1"/>
  <c r="G163" i="1" s="1"/>
  <c r="I163" i="1" s="1"/>
  <c r="C164" i="1" s="1"/>
  <c r="B353" i="1"/>
  <c r="D353" i="1"/>
  <c r="A354" i="1"/>
  <c r="H164" i="1" l="1"/>
  <c r="E164" i="1"/>
  <c r="D354" i="1"/>
  <c r="B354" i="1"/>
  <c r="A355" i="1"/>
  <c r="F164" i="1" l="1"/>
  <c r="G164" i="1" s="1"/>
  <c r="I164" i="1"/>
  <c r="C165" i="1" s="1"/>
  <c r="D355" i="1"/>
  <c r="B355" i="1"/>
  <c r="A356" i="1"/>
  <c r="D356" i="1" l="1"/>
  <c r="B356" i="1"/>
  <c r="A357" i="1"/>
  <c r="H165" i="1"/>
  <c r="E165" i="1"/>
  <c r="F165" i="1" l="1"/>
  <c r="G165" i="1" s="1"/>
  <c r="I165" i="1" s="1"/>
  <c r="C166" i="1" s="1"/>
  <c r="D357" i="1"/>
  <c r="B357" i="1"/>
  <c r="A358" i="1"/>
  <c r="D358" i="1" l="1"/>
  <c r="B358" i="1"/>
  <c r="A359" i="1"/>
  <c r="H166" i="1"/>
  <c r="E166" i="1"/>
  <c r="F166" i="1" l="1"/>
  <c r="G166" i="1" s="1"/>
  <c r="I166" i="1" s="1"/>
  <c r="C167" i="1" s="1"/>
  <c r="D359" i="1"/>
  <c r="B359" i="1"/>
  <c r="A360" i="1"/>
  <c r="B360" i="1" l="1"/>
  <c r="D360" i="1"/>
  <c r="A361" i="1"/>
  <c r="E167" i="1"/>
  <c r="H167" i="1"/>
  <c r="B361" i="1" l="1"/>
  <c r="D361" i="1"/>
  <c r="A362" i="1"/>
  <c r="F167" i="1"/>
  <c r="G167" i="1" s="1"/>
  <c r="I167" i="1" s="1"/>
  <c r="C168" i="1" s="1"/>
  <c r="H168" i="1" l="1"/>
  <c r="E168" i="1"/>
  <c r="D362" i="1"/>
  <c r="B362" i="1"/>
  <c r="A363" i="1"/>
  <c r="B363" i="1" l="1"/>
  <c r="D363" i="1"/>
  <c r="A364" i="1"/>
  <c r="F168" i="1"/>
  <c r="G168" i="1" s="1"/>
  <c r="I168" i="1" s="1"/>
  <c r="C169" i="1" s="1"/>
  <c r="D364" i="1" l="1"/>
  <c r="B364" i="1"/>
  <c r="A365" i="1"/>
  <c r="H169" i="1"/>
  <c r="E169" i="1"/>
  <c r="F169" i="1" l="1"/>
  <c r="G169" i="1" s="1"/>
  <c r="I169" i="1"/>
  <c r="C170" i="1" s="1"/>
  <c r="D365" i="1"/>
  <c r="B365" i="1"/>
  <c r="A366" i="1"/>
  <c r="D366" i="1" l="1"/>
  <c r="B366" i="1"/>
  <c r="A367" i="1"/>
  <c r="H170" i="1"/>
  <c r="E170" i="1"/>
  <c r="D367" i="1" l="1"/>
  <c r="B367" i="1"/>
  <c r="A368" i="1"/>
  <c r="F170" i="1"/>
  <c r="G170" i="1" s="1"/>
  <c r="I170" i="1" s="1"/>
  <c r="C171" i="1" s="1"/>
  <c r="H171" i="1" l="1"/>
  <c r="E171" i="1"/>
  <c r="B368" i="1"/>
  <c r="D368" i="1"/>
  <c r="A369" i="1"/>
  <c r="F171" i="1" l="1"/>
  <c r="G171" i="1" s="1"/>
  <c r="I171" i="1" s="1"/>
  <c r="C172" i="1" s="1"/>
  <c r="B369" i="1"/>
  <c r="D369" i="1"/>
  <c r="A370" i="1"/>
  <c r="H172" i="1" l="1"/>
  <c r="E172" i="1"/>
  <c r="D370" i="1"/>
  <c r="B370" i="1"/>
  <c r="A371" i="1"/>
  <c r="F172" i="1" l="1"/>
  <c r="G172" i="1" s="1"/>
  <c r="I172" i="1"/>
  <c r="C173" i="1" s="1"/>
  <c r="D371" i="1"/>
  <c r="B371" i="1"/>
  <c r="A372" i="1"/>
  <c r="D372" i="1" l="1"/>
  <c r="B372" i="1"/>
  <c r="A373" i="1"/>
  <c r="E173" i="1"/>
  <c r="H173" i="1"/>
  <c r="F173" i="1" l="1"/>
  <c r="G173" i="1" s="1"/>
  <c r="I173" i="1" s="1"/>
  <c r="C174" i="1" s="1"/>
  <c r="D373" i="1"/>
  <c r="B373" i="1"/>
  <c r="A374" i="1"/>
  <c r="D374" i="1" l="1"/>
  <c r="B374" i="1"/>
  <c r="A375" i="1"/>
  <c r="H174" i="1"/>
  <c r="E174" i="1"/>
  <c r="D375" i="1" l="1"/>
  <c r="B375" i="1"/>
  <c r="A376" i="1"/>
  <c r="F174" i="1"/>
  <c r="G174" i="1" s="1"/>
  <c r="I174" i="1" s="1"/>
  <c r="C175" i="1" s="1"/>
  <c r="H175" i="1" l="1"/>
  <c r="E175" i="1"/>
  <c r="B376" i="1"/>
  <c r="D376" i="1"/>
  <c r="A377" i="1"/>
  <c r="F175" i="1" l="1"/>
  <c r="G175" i="1" s="1"/>
  <c r="I175" i="1" s="1"/>
  <c r="C176" i="1" s="1"/>
  <c r="B377" i="1"/>
  <c r="D377" i="1"/>
  <c r="A378" i="1"/>
  <c r="D378" i="1" l="1"/>
  <c r="B378" i="1"/>
  <c r="H176" i="1"/>
  <c r="E176" i="1"/>
  <c r="F176" i="1" l="1"/>
  <c r="G176" i="1" s="1"/>
  <c r="I176" i="1" s="1"/>
  <c r="C177" i="1" s="1"/>
  <c r="E177" i="1" l="1"/>
  <c r="H177" i="1"/>
  <c r="F177" i="1" l="1"/>
  <c r="G177" i="1" s="1"/>
  <c r="I177" i="1" s="1"/>
  <c r="C178" i="1" s="1"/>
  <c r="H178" i="1" l="1"/>
  <c r="E178" i="1"/>
  <c r="F178" i="1" l="1"/>
  <c r="G178" i="1" s="1"/>
  <c r="I178" i="1" s="1"/>
  <c r="C179" i="1" s="1"/>
  <c r="H179" i="1" l="1"/>
  <c r="E179" i="1"/>
  <c r="F179" i="1" l="1"/>
  <c r="G179" i="1" s="1"/>
  <c r="I179" i="1" s="1"/>
  <c r="C180" i="1" s="1"/>
  <c r="H180" i="1" l="1"/>
  <c r="E180" i="1"/>
  <c r="F180" i="1" l="1"/>
  <c r="G180" i="1" s="1"/>
  <c r="I180" i="1"/>
  <c r="C181" i="1" s="1"/>
  <c r="H181" i="1" l="1"/>
  <c r="E181" i="1"/>
  <c r="F181" i="1" l="1"/>
  <c r="G181" i="1" s="1"/>
  <c r="I181" i="1" s="1"/>
  <c r="C182" i="1" s="1"/>
  <c r="H182" i="1" l="1"/>
  <c r="E182" i="1"/>
  <c r="F182" i="1" l="1"/>
  <c r="G182" i="1" s="1"/>
  <c r="I182" i="1" s="1"/>
  <c r="C183" i="1" s="1"/>
  <c r="H183" i="1" l="1"/>
  <c r="E183" i="1"/>
  <c r="F183" i="1" l="1"/>
  <c r="G183" i="1" s="1"/>
  <c r="I183" i="1" s="1"/>
  <c r="C184" i="1" s="1"/>
  <c r="H184" i="1" l="1"/>
  <c r="E184" i="1"/>
  <c r="F184" i="1" l="1"/>
  <c r="G184" i="1" s="1"/>
  <c r="I184" i="1" s="1"/>
  <c r="C185" i="1" s="1"/>
  <c r="E185" i="1" l="1"/>
  <c r="H185" i="1"/>
  <c r="F185" i="1" l="1"/>
  <c r="G185" i="1" s="1"/>
  <c r="I185" i="1"/>
  <c r="C186" i="1" s="1"/>
  <c r="H186" i="1" l="1"/>
  <c r="E186" i="1"/>
  <c r="F186" i="1" l="1"/>
  <c r="G186" i="1" s="1"/>
  <c r="I186" i="1" s="1"/>
  <c r="C187" i="1" s="1"/>
  <c r="H187" i="1" l="1"/>
  <c r="E187" i="1"/>
  <c r="F187" i="1" l="1"/>
  <c r="G187" i="1" s="1"/>
  <c r="I187" i="1" s="1"/>
  <c r="C188" i="1" s="1"/>
  <c r="H188" i="1" l="1"/>
  <c r="E188" i="1"/>
  <c r="F188" i="1" l="1"/>
  <c r="G188" i="1" s="1"/>
  <c r="I188" i="1"/>
  <c r="C189" i="1" s="1"/>
  <c r="H189" i="1" l="1"/>
  <c r="E189" i="1"/>
  <c r="F189" i="1" l="1"/>
  <c r="G189" i="1" s="1"/>
  <c r="I189" i="1" s="1"/>
  <c r="C190" i="1" s="1"/>
  <c r="H190" i="1" l="1"/>
  <c r="E190" i="1"/>
  <c r="F190" i="1" l="1"/>
  <c r="G190" i="1" s="1"/>
  <c r="I190" i="1" s="1"/>
  <c r="C191" i="1" s="1"/>
  <c r="H191" i="1" l="1"/>
  <c r="E191" i="1"/>
  <c r="F191" i="1" l="1"/>
  <c r="G191" i="1" s="1"/>
  <c r="I191" i="1" s="1"/>
  <c r="C192" i="1" s="1"/>
  <c r="H192" i="1" l="1"/>
  <c r="E192" i="1"/>
  <c r="F192" i="1" l="1"/>
  <c r="G192" i="1" s="1"/>
  <c r="I192" i="1" s="1"/>
  <c r="C193" i="1" s="1"/>
  <c r="H193" i="1" l="1"/>
  <c r="E193" i="1"/>
  <c r="F193" i="1" l="1"/>
  <c r="G193" i="1" s="1"/>
  <c r="I193" i="1"/>
  <c r="C194" i="1" s="1"/>
  <c r="H194" i="1" l="1"/>
  <c r="E194" i="1"/>
  <c r="F194" i="1" l="1"/>
  <c r="G194" i="1" s="1"/>
  <c r="I194" i="1" s="1"/>
  <c r="C195" i="1" s="1"/>
  <c r="H195" i="1" l="1"/>
  <c r="E195" i="1"/>
  <c r="F195" i="1" l="1"/>
  <c r="G195" i="1" s="1"/>
  <c r="I195" i="1" s="1"/>
  <c r="C196" i="1" s="1"/>
  <c r="H196" i="1" l="1"/>
  <c r="E196" i="1"/>
  <c r="F196" i="1" l="1"/>
  <c r="G196" i="1" s="1"/>
  <c r="I196" i="1"/>
  <c r="C197" i="1" s="1"/>
  <c r="H197" i="1" l="1"/>
  <c r="E197" i="1"/>
  <c r="F197" i="1" l="1"/>
  <c r="G197" i="1" s="1"/>
  <c r="I197" i="1"/>
  <c r="C198" i="1" s="1"/>
  <c r="H198" i="1" l="1"/>
  <c r="E198" i="1"/>
  <c r="F198" i="1" l="1"/>
  <c r="G198" i="1" s="1"/>
  <c r="I198" i="1" s="1"/>
  <c r="C199" i="1" s="1"/>
  <c r="H199" i="1" l="1"/>
  <c r="E199" i="1"/>
  <c r="F199" i="1" l="1"/>
  <c r="G199" i="1" s="1"/>
  <c r="I199" i="1"/>
  <c r="C200" i="1" s="1"/>
  <c r="H200" i="1" l="1"/>
  <c r="E200" i="1"/>
  <c r="F200" i="1" l="1"/>
  <c r="G200" i="1" s="1"/>
  <c r="I200" i="1"/>
  <c r="C201" i="1" s="1"/>
  <c r="H201" i="1" l="1"/>
  <c r="E201" i="1"/>
  <c r="F201" i="1" l="1"/>
  <c r="G201" i="1" s="1"/>
  <c r="I201" i="1"/>
  <c r="C202" i="1" s="1"/>
  <c r="H202" i="1" l="1"/>
  <c r="E202" i="1"/>
  <c r="F202" i="1" l="1"/>
  <c r="G202" i="1" s="1"/>
  <c r="I202" i="1" s="1"/>
  <c r="C203" i="1" s="1"/>
  <c r="H203" i="1" l="1"/>
  <c r="E203" i="1"/>
  <c r="F203" i="1" l="1"/>
  <c r="G203" i="1" s="1"/>
  <c r="I203" i="1" s="1"/>
  <c r="C204" i="1" s="1"/>
  <c r="H204" i="1" l="1"/>
  <c r="E204" i="1"/>
  <c r="F204" i="1" l="1"/>
  <c r="G204" i="1" s="1"/>
  <c r="I204" i="1"/>
  <c r="C205" i="1" s="1"/>
  <c r="H205" i="1" l="1"/>
  <c r="E205" i="1"/>
  <c r="F205" i="1" l="1"/>
  <c r="G205" i="1" s="1"/>
  <c r="I205" i="1" s="1"/>
  <c r="C206" i="1" s="1"/>
  <c r="E206" i="1" l="1"/>
  <c r="H206" i="1"/>
  <c r="F206" i="1" l="1"/>
  <c r="G206" i="1" s="1"/>
  <c r="I206" i="1" s="1"/>
  <c r="C207" i="1" s="1"/>
  <c r="H207" i="1" l="1"/>
  <c r="E207" i="1"/>
  <c r="F207" i="1" l="1"/>
  <c r="G207" i="1" s="1"/>
  <c r="I207" i="1" s="1"/>
  <c r="C208" i="1" s="1"/>
  <c r="H208" i="1" l="1"/>
  <c r="E208" i="1"/>
  <c r="F208" i="1" l="1"/>
  <c r="G208" i="1" s="1"/>
  <c r="I208" i="1" s="1"/>
  <c r="C209" i="1" s="1"/>
  <c r="H209" i="1" l="1"/>
  <c r="E209" i="1"/>
  <c r="F209" i="1" l="1"/>
  <c r="G209" i="1" s="1"/>
  <c r="I209" i="1" s="1"/>
  <c r="C210" i="1" s="1"/>
  <c r="H210" i="1" l="1"/>
  <c r="E210" i="1"/>
  <c r="F210" i="1" l="1"/>
  <c r="G210" i="1" s="1"/>
  <c r="I210" i="1"/>
  <c r="C211" i="1" s="1"/>
  <c r="E211" i="1" l="1"/>
  <c r="H211" i="1"/>
  <c r="F211" i="1" l="1"/>
  <c r="G211" i="1" s="1"/>
  <c r="I211" i="1"/>
  <c r="C212" i="1" s="1"/>
  <c r="H212" i="1" l="1"/>
  <c r="E212" i="1"/>
  <c r="F212" i="1" l="1"/>
  <c r="G212" i="1" s="1"/>
  <c r="I212" i="1"/>
  <c r="C213" i="1" s="1"/>
  <c r="H213" i="1" l="1"/>
  <c r="E213" i="1"/>
  <c r="F213" i="1" l="1"/>
  <c r="G213" i="1" s="1"/>
  <c r="I213" i="1"/>
  <c r="C214" i="1" s="1"/>
  <c r="E214" i="1" l="1"/>
  <c r="H214" i="1"/>
  <c r="F214" i="1" l="1"/>
  <c r="G214" i="1" s="1"/>
  <c r="I214" i="1" s="1"/>
  <c r="C215" i="1" s="1"/>
  <c r="H215" i="1" l="1"/>
  <c r="E215" i="1"/>
  <c r="F215" i="1" l="1"/>
  <c r="G215" i="1" s="1"/>
  <c r="I215" i="1"/>
  <c r="C216" i="1" s="1"/>
  <c r="H216" i="1" l="1"/>
  <c r="E216" i="1"/>
  <c r="F216" i="1" l="1"/>
  <c r="G216" i="1" s="1"/>
  <c r="I216" i="1"/>
  <c r="C217" i="1" s="1"/>
  <c r="H217" i="1" l="1"/>
  <c r="E217" i="1"/>
  <c r="F217" i="1" l="1"/>
  <c r="G217" i="1" s="1"/>
  <c r="I217" i="1"/>
  <c r="C218" i="1" s="1"/>
  <c r="E218" i="1" l="1"/>
  <c r="H218" i="1"/>
  <c r="F218" i="1" l="1"/>
  <c r="G218" i="1" s="1"/>
  <c r="I218" i="1" s="1"/>
  <c r="C219" i="1" s="1"/>
  <c r="H219" i="1" l="1"/>
  <c r="E219" i="1"/>
  <c r="F219" i="1" l="1"/>
  <c r="G219" i="1" s="1"/>
  <c r="I219" i="1" s="1"/>
  <c r="C220" i="1" s="1"/>
  <c r="H220" i="1" l="1"/>
  <c r="E220" i="1"/>
  <c r="F220" i="1" l="1"/>
  <c r="G220" i="1" s="1"/>
  <c r="I220" i="1" s="1"/>
  <c r="C221" i="1" s="1"/>
  <c r="H221" i="1" l="1"/>
  <c r="E221" i="1"/>
  <c r="F221" i="1" l="1"/>
  <c r="G221" i="1" s="1"/>
  <c r="I221" i="1" s="1"/>
  <c r="C222" i="1" s="1"/>
  <c r="H222" i="1" l="1"/>
  <c r="E222" i="1"/>
  <c r="F222" i="1" l="1"/>
  <c r="G222" i="1" s="1"/>
  <c r="I222" i="1" s="1"/>
  <c r="C223" i="1" s="1"/>
  <c r="H223" i="1" l="1"/>
  <c r="E223" i="1"/>
  <c r="F223" i="1" l="1"/>
  <c r="G223" i="1" s="1"/>
  <c r="I223" i="1" s="1"/>
  <c r="C224" i="1" s="1"/>
  <c r="H224" i="1" l="1"/>
  <c r="E224" i="1"/>
  <c r="F224" i="1" l="1"/>
  <c r="G224" i="1" s="1"/>
  <c r="I224" i="1"/>
  <c r="C225" i="1" s="1"/>
  <c r="H225" i="1" l="1"/>
  <c r="E225" i="1"/>
  <c r="F225" i="1" l="1"/>
  <c r="G225" i="1" s="1"/>
  <c r="I225" i="1"/>
  <c r="C226" i="1" s="1"/>
  <c r="E226" i="1" l="1"/>
  <c r="H226" i="1"/>
  <c r="F226" i="1" l="1"/>
  <c r="G226" i="1" s="1"/>
  <c r="I226" i="1" s="1"/>
  <c r="C227" i="1" s="1"/>
  <c r="H227" i="1" l="1"/>
  <c r="E227" i="1"/>
  <c r="F227" i="1" l="1"/>
  <c r="G227" i="1" s="1"/>
  <c r="I227" i="1"/>
  <c r="C228" i="1" s="1"/>
  <c r="H228" i="1" l="1"/>
  <c r="E228" i="1"/>
  <c r="F228" i="1" l="1"/>
  <c r="G228" i="1" s="1"/>
  <c r="I228" i="1"/>
  <c r="C229" i="1" s="1"/>
  <c r="H229" i="1" l="1"/>
  <c r="E229" i="1"/>
  <c r="F229" i="1" l="1"/>
  <c r="G229" i="1" s="1"/>
  <c r="I229" i="1"/>
  <c r="C230" i="1" s="1"/>
  <c r="H230" i="1" l="1"/>
  <c r="E230" i="1"/>
  <c r="F230" i="1" l="1"/>
  <c r="G230" i="1" s="1"/>
  <c r="I230" i="1" s="1"/>
  <c r="C231" i="1" s="1"/>
  <c r="H231" i="1" l="1"/>
  <c r="E231" i="1"/>
  <c r="F231" i="1" l="1"/>
  <c r="G231" i="1" s="1"/>
  <c r="I231" i="1" s="1"/>
  <c r="C232" i="1" s="1"/>
  <c r="H232" i="1" l="1"/>
  <c r="E232" i="1"/>
  <c r="F232" i="1" l="1"/>
  <c r="G232" i="1" s="1"/>
  <c r="I232" i="1" s="1"/>
  <c r="C233" i="1" s="1"/>
  <c r="H233" i="1" l="1"/>
  <c r="E233" i="1"/>
  <c r="F233" i="1" l="1"/>
  <c r="G233" i="1" s="1"/>
  <c r="I233" i="1" s="1"/>
  <c r="C234" i="1" s="1"/>
  <c r="H234" i="1" l="1"/>
  <c r="E234" i="1"/>
  <c r="F234" i="1" l="1"/>
  <c r="G234" i="1" s="1"/>
  <c r="I234" i="1" s="1"/>
  <c r="C235" i="1" s="1"/>
  <c r="H235" i="1" l="1"/>
  <c r="E235" i="1"/>
  <c r="F235" i="1" l="1"/>
  <c r="G235" i="1" s="1"/>
  <c r="I235" i="1" s="1"/>
  <c r="C236" i="1" s="1"/>
  <c r="H236" i="1" l="1"/>
  <c r="E236" i="1"/>
  <c r="F236" i="1" l="1"/>
  <c r="G236" i="1" s="1"/>
  <c r="I236" i="1" s="1"/>
  <c r="C237" i="1" s="1"/>
  <c r="H237" i="1" l="1"/>
  <c r="E237" i="1"/>
  <c r="F237" i="1" l="1"/>
  <c r="G237" i="1" s="1"/>
  <c r="I237" i="1" s="1"/>
  <c r="C238" i="1" s="1"/>
  <c r="H238" i="1" l="1"/>
  <c r="E238" i="1"/>
  <c r="F238" i="1" l="1"/>
  <c r="G238" i="1" s="1"/>
  <c r="I238" i="1"/>
  <c r="C239" i="1" s="1"/>
  <c r="H239" i="1" l="1"/>
  <c r="E239" i="1"/>
  <c r="F239" i="1" l="1"/>
  <c r="G239" i="1" s="1"/>
  <c r="I239" i="1" s="1"/>
  <c r="C240" i="1" s="1"/>
  <c r="H240" i="1" l="1"/>
  <c r="E240" i="1"/>
  <c r="F240" i="1" l="1"/>
  <c r="G240" i="1" s="1"/>
  <c r="I240" i="1"/>
  <c r="C241" i="1" s="1"/>
  <c r="H241" i="1" l="1"/>
  <c r="E241" i="1"/>
  <c r="F241" i="1" l="1"/>
  <c r="G241" i="1" s="1"/>
  <c r="I241" i="1" s="1"/>
  <c r="C242" i="1" s="1"/>
  <c r="H242" i="1" l="1"/>
  <c r="E242" i="1"/>
  <c r="F242" i="1" l="1"/>
  <c r="G242" i="1" s="1"/>
  <c r="I242" i="1"/>
  <c r="C243" i="1" s="1"/>
  <c r="H243" i="1" l="1"/>
  <c r="E243" i="1"/>
  <c r="F243" i="1" l="1"/>
  <c r="G243" i="1" s="1"/>
  <c r="I243" i="1" s="1"/>
  <c r="C244" i="1" s="1"/>
  <c r="H244" i="1" l="1"/>
  <c r="E244" i="1"/>
  <c r="F244" i="1" l="1"/>
  <c r="G244" i="1" s="1"/>
  <c r="I244" i="1"/>
  <c r="C245" i="1" s="1"/>
  <c r="H245" i="1" l="1"/>
  <c r="E245" i="1"/>
  <c r="F245" i="1" l="1"/>
  <c r="G245" i="1" s="1"/>
  <c r="I245" i="1" s="1"/>
  <c r="C246" i="1" s="1"/>
  <c r="H246" i="1" l="1"/>
  <c r="E246" i="1"/>
  <c r="F246" i="1" l="1"/>
  <c r="G246" i="1" s="1"/>
  <c r="I246" i="1" s="1"/>
  <c r="C247" i="1" s="1"/>
  <c r="H247" i="1" l="1"/>
  <c r="E247" i="1"/>
  <c r="F247" i="1" l="1"/>
  <c r="G247" i="1" s="1"/>
  <c r="I247" i="1" s="1"/>
  <c r="C248" i="1" s="1"/>
  <c r="H248" i="1" l="1"/>
  <c r="E248" i="1"/>
  <c r="F248" i="1" l="1"/>
  <c r="G248" i="1" s="1"/>
  <c r="I248" i="1"/>
  <c r="C249" i="1" s="1"/>
  <c r="H249" i="1" l="1"/>
  <c r="E249" i="1"/>
  <c r="F249" i="1" l="1"/>
  <c r="G249" i="1" s="1"/>
  <c r="I249" i="1"/>
  <c r="C250" i="1" s="1"/>
  <c r="H250" i="1" l="1"/>
  <c r="E250" i="1"/>
  <c r="F250" i="1" l="1"/>
  <c r="G250" i="1" s="1"/>
  <c r="I250" i="1" s="1"/>
  <c r="C251" i="1" s="1"/>
  <c r="H251" i="1" l="1"/>
  <c r="E251" i="1"/>
  <c r="F251" i="1" l="1"/>
  <c r="G251" i="1" s="1"/>
  <c r="I251" i="1" s="1"/>
  <c r="C252" i="1" s="1"/>
  <c r="H252" i="1" l="1"/>
  <c r="E252" i="1"/>
  <c r="F252" i="1" l="1"/>
  <c r="G252" i="1" s="1"/>
  <c r="I252" i="1"/>
  <c r="C253" i="1" s="1"/>
  <c r="H253" i="1" l="1"/>
  <c r="E253" i="1"/>
  <c r="F253" i="1" l="1"/>
  <c r="G253" i="1" s="1"/>
  <c r="I253" i="1"/>
  <c r="C254" i="1" s="1"/>
  <c r="H254" i="1" l="1"/>
  <c r="E254" i="1"/>
  <c r="F254" i="1" l="1"/>
  <c r="G254" i="1" s="1"/>
  <c r="I254" i="1"/>
  <c r="C255" i="1" s="1"/>
  <c r="H255" i="1" l="1"/>
  <c r="E255" i="1"/>
  <c r="F255" i="1" l="1"/>
  <c r="G255" i="1" s="1"/>
  <c r="I255" i="1" s="1"/>
  <c r="C256" i="1" s="1"/>
  <c r="H256" i="1" l="1"/>
  <c r="E256" i="1"/>
  <c r="F256" i="1" l="1"/>
  <c r="G256" i="1" s="1"/>
  <c r="I256" i="1"/>
  <c r="C257" i="1" s="1"/>
  <c r="H257" i="1" l="1"/>
  <c r="E257" i="1"/>
  <c r="F257" i="1" l="1"/>
  <c r="G257" i="1" s="1"/>
  <c r="I257" i="1" s="1"/>
  <c r="C258" i="1" s="1"/>
  <c r="H258" i="1" l="1"/>
  <c r="E258" i="1"/>
  <c r="F258" i="1" l="1"/>
  <c r="G258" i="1" s="1"/>
  <c r="I258" i="1"/>
  <c r="C259" i="1" s="1"/>
  <c r="H259" i="1" l="1"/>
  <c r="E259" i="1"/>
  <c r="F259" i="1" l="1"/>
  <c r="G259" i="1" s="1"/>
  <c r="I259" i="1" s="1"/>
  <c r="C260" i="1" s="1"/>
  <c r="H260" i="1" l="1"/>
  <c r="E260" i="1"/>
  <c r="F260" i="1" l="1"/>
  <c r="G260" i="1" s="1"/>
  <c r="I260" i="1"/>
  <c r="C261" i="1" s="1"/>
  <c r="H261" i="1" l="1"/>
  <c r="E261" i="1"/>
  <c r="F261" i="1" l="1"/>
  <c r="G261" i="1" s="1"/>
  <c r="I261" i="1" s="1"/>
  <c r="C262" i="1" s="1"/>
  <c r="H262" i="1" l="1"/>
  <c r="E262" i="1"/>
  <c r="F262" i="1" l="1"/>
  <c r="G262" i="1" s="1"/>
  <c r="I262" i="1" s="1"/>
  <c r="C263" i="1" s="1"/>
  <c r="H263" i="1" l="1"/>
  <c r="E263" i="1"/>
  <c r="F263" i="1" l="1"/>
  <c r="G263" i="1" s="1"/>
  <c r="I263" i="1" s="1"/>
  <c r="C264" i="1" s="1"/>
  <c r="H264" i="1" l="1"/>
  <c r="E264" i="1"/>
  <c r="F264" i="1" l="1"/>
  <c r="G264" i="1" s="1"/>
  <c r="I264" i="1"/>
  <c r="C265" i="1" s="1"/>
  <c r="E265" i="1" l="1"/>
  <c r="H265" i="1"/>
  <c r="F265" i="1" l="1"/>
  <c r="G265" i="1" s="1"/>
  <c r="I265" i="1" s="1"/>
  <c r="C266" i="1" s="1"/>
  <c r="H266" i="1" l="1"/>
  <c r="E266" i="1"/>
  <c r="F266" i="1" l="1"/>
  <c r="G266" i="1" s="1"/>
  <c r="I266" i="1"/>
  <c r="C267" i="1" s="1"/>
  <c r="H267" i="1" l="1"/>
  <c r="E267" i="1"/>
  <c r="F267" i="1" l="1"/>
  <c r="G267" i="1" s="1"/>
  <c r="I267" i="1" s="1"/>
  <c r="C268" i="1" s="1"/>
  <c r="H268" i="1" l="1"/>
  <c r="E268" i="1"/>
  <c r="F268" i="1" l="1"/>
  <c r="G268" i="1" s="1"/>
  <c r="I268" i="1" s="1"/>
  <c r="C269" i="1" s="1"/>
  <c r="H269" i="1" l="1"/>
  <c r="E269" i="1"/>
  <c r="F269" i="1" l="1"/>
  <c r="G269" i="1" s="1"/>
  <c r="I269" i="1"/>
  <c r="C270" i="1" s="1"/>
  <c r="H270" i="1" l="1"/>
  <c r="E270" i="1"/>
  <c r="F270" i="1" l="1"/>
  <c r="G270" i="1" s="1"/>
  <c r="I270" i="1" s="1"/>
  <c r="C271" i="1" s="1"/>
  <c r="H271" i="1" l="1"/>
  <c r="E271" i="1"/>
  <c r="F271" i="1" l="1"/>
  <c r="G271" i="1" s="1"/>
  <c r="I271" i="1" s="1"/>
  <c r="C272" i="1" s="1"/>
  <c r="H272" i="1" l="1"/>
  <c r="E272" i="1"/>
  <c r="F272" i="1" l="1"/>
  <c r="G272" i="1" s="1"/>
  <c r="I272" i="1" s="1"/>
  <c r="C273" i="1" s="1"/>
  <c r="H273" i="1" l="1"/>
  <c r="E273" i="1"/>
  <c r="F273" i="1" l="1"/>
  <c r="G273" i="1" s="1"/>
  <c r="I273" i="1" s="1"/>
  <c r="C274" i="1" s="1"/>
  <c r="H274" i="1" l="1"/>
  <c r="E274" i="1"/>
  <c r="F274" i="1" l="1"/>
  <c r="G274" i="1" s="1"/>
  <c r="I274" i="1"/>
  <c r="C275" i="1" s="1"/>
  <c r="H275" i="1" l="1"/>
  <c r="E275" i="1"/>
  <c r="F275" i="1" l="1"/>
  <c r="G275" i="1" s="1"/>
  <c r="I275" i="1" s="1"/>
  <c r="C276" i="1" s="1"/>
  <c r="E276" i="1" l="1"/>
  <c r="H276" i="1"/>
  <c r="F276" i="1" l="1"/>
  <c r="G276" i="1" s="1"/>
  <c r="I276" i="1" s="1"/>
  <c r="C277" i="1" s="1"/>
  <c r="H277" i="1" l="1"/>
  <c r="E277" i="1"/>
  <c r="F277" i="1" l="1"/>
  <c r="G277" i="1" s="1"/>
  <c r="I277" i="1" s="1"/>
  <c r="C278" i="1" s="1"/>
  <c r="H278" i="1" l="1"/>
  <c r="E278" i="1"/>
  <c r="F278" i="1" l="1"/>
  <c r="G278" i="1" s="1"/>
  <c r="I278" i="1"/>
  <c r="C279" i="1" s="1"/>
  <c r="H279" i="1" l="1"/>
  <c r="E279" i="1"/>
  <c r="F279" i="1" l="1"/>
  <c r="G279" i="1" s="1"/>
  <c r="I279" i="1" s="1"/>
  <c r="C280" i="1" s="1"/>
  <c r="E280" i="1" l="1"/>
  <c r="H280" i="1"/>
  <c r="F280" i="1" l="1"/>
  <c r="G280" i="1" s="1"/>
  <c r="I280" i="1" s="1"/>
  <c r="C281" i="1" s="1"/>
  <c r="E281" i="1" l="1"/>
  <c r="H281" i="1"/>
  <c r="F281" i="1" l="1"/>
  <c r="G281" i="1" s="1"/>
  <c r="I281" i="1" s="1"/>
  <c r="C282" i="1" s="1"/>
  <c r="H282" i="1" l="1"/>
  <c r="E282" i="1"/>
  <c r="F282" i="1" l="1"/>
  <c r="G282" i="1" s="1"/>
  <c r="I282" i="1" s="1"/>
  <c r="C283" i="1" s="1"/>
  <c r="H283" i="1" l="1"/>
  <c r="E283" i="1"/>
  <c r="F283" i="1" l="1"/>
  <c r="G283" i="1" s="1"/>
  <c r="I283" i="1" s="1"/>
  <c r="C284" i="1" s="1"/>
  <c r="H284" i="1" l="1"/>
  <c r="E284" i="1"/>
  <c r="F284" i="1" l="1"/>
  <c r="G284" i="1" s="1"/>
  <c r="I284" i="1" s="1"/>
  <c r="C285" i="1" s="1"/>
  <c r="H285" i="1" l="1"/>
  <c r="E285" i="1"/>
  <c r="F285" i="1" l="1"/>
  <c r="G285" i="1" s="1"/>
  <c r="I285" i="1"/>
  <c r="C286" i="1" s="1"/>
  <c r="H286" i="1" l="1"/>
  <c r="E286" i="1"/>
  <c r="F286" i="1" l="1"/>
  <c r="G286" i="1" s="1"/>
  <c r="I286" i="1" s="1"/>
  <c r="C287" i="1" s="1"/>
  <c r="E287" i="1" l="1"/>
  <c r="H287" i="1"/>
  <c r="F287" i="1" l="1"/>
  <c r="G287" i="1" s="1"/>
  <c r="I287" i="1" s="1"/>
  <c r="C288" i="1" s="1"/>
  <c r="H288" i="1" l="1"/>
  <c r="E288" i="1"/>
  <c r="F288" i="1" l="1"/>
  <c r="G288" i="1" s="1"/>
  <c r="I288" i="1" s="1"/>
  <c r="C289" i="1" s="1"/>
  <c r="H289" i="1" l="1"/>
  <c r="E289" i="1"/>
  <c r="F289" i="1" l="1"/>
  <c r="G289" i="1" s="1"/>
  <c r="I289" i="1" s="1"/>
  <c r="C290" i="1" s="1"/>
  <c r="H290" i="1" l="1"/>
  <c r="E290" i="1"/>
  <c r="F290" i="1" l="1"/>
  <c r="G290" i="1" s="1"/>
  <c r="I290" i="1" s="1"/>
  <c r="C291" i="1" s="1"/>
  <c r="H291" i="1" l="1"/>
  <c r="E291" i="1"/>
  <c r="F291" i="1" l="1"/>
  <c r="G291" i="1" s="1"/>
  <c r="I291" i="1"/>
  <c r="C292" i="1" s="1"/>
  <c r="H292" i="1" l="1"/>
  <c r="E292" i="1"/>
  <c r="F292" i="1" l="1"/>
  <c r="G292" i="1" s="1"/>
  <c r="I292" i="1" s="1"/>
  <c r="C293" i="1" s="1"/>
  <c r="H293" i="1" l="1"/>
  <c r="E293" i="1"/>
  <c r="F293" i="1" l="1"/>
  <c r="G293" i="1" s="1"/>
  <c r="I293" i="1"/>
  <c r="C294" i="1" s="1"/>
  <c r="H294" i="1" l="1"/>
  <c r="E294" i="1"/>
  <c r="F294" i="1" l="1"/>
  <c r="G294" i="1" s="1"/>
  <c r="I294" i="1"/>
  <c r="C295" i="1" s="1"/>
  <c r="H295" i="1" l="1"/>
  <c r="E295" i="1"/>
  <c r="F295" i="1" l="1"/>
  <c r="G295" i="1" s="1"/>
  <c r="I295" i="1" s="1"/>
  <c r="C296" i="1" s="1"/>
  <c r="H296" i="1" l="1"/>
  <c r="E296" i="1"/>
  <c r="F296" i="1" l="1"/>
  <c r="G296" i="1" s="1"/>
  <c r="I296" i="1"/>
  <c r="C297" i="1" s="1"/>
  <c r="H297" i="1" l="1"/>
  <c r="E297" i="1"/>
  <c r="F297" i="1" l="1"/>
  <c r="G297" i="1" s="1"/>
  <c r="I297" i="1"/>
  <c r="C298" i="1" s="1"/>
  <c r="H298" i="1" l="1"/>
  <c r="E298" i="1"/>
  <c r="F298" i="1" l="1"/>
  <c r="G298" i="1" s="1"/>
  <c r="I298" i="1" s="1"/>
  <c r="C299" i="1" s="1"/>
  <c r="H299" i="1" l="1"/>
  <c r="E299" i="1"/>
  <c r="F299" i="1" l="1"/>
  <c r="G299" i="1" s="1"/>
  <c r="I299" i="1"/>
  <c r="C300" i="1" s="1"/>
  <c r="H300" i="1" l="1"/>
  <c r="E300" i="1"/>
  <c r="F300" i="1" l="1"/>
  <c r="G300" i="1" s="1"/>
  <c r="I300" i="1" s="1"/>
  <c r="C301" i="1" s="1"/>
  <c r="H301" i="1" l="1"/>
  <c r="E301" i="1"/>
  <c r="F301" i="1" l="1"/>
  <c r="G301" i="1" s="1"/>
  <c r="I301" i="1"/>
  <c r="C302" i="1" s="1"/>
  <c r="H302" i="1" l="1"/>
  <c r="E302" i="1"/>
  <c r="F302" i="1" l="1"/>
  <c r="G302" i="1" s="1"/>
  <c r="I302" i="1" s="1"/>
  <c r="C303" i="1" s="1"/>
  <c r="E303" i="1" l="1"/>
  <c r="H303" i="1"/>
  <c r="F303" i="1" l="1"/>
  <c r="G303" i="1" s="1"/>
  <c r="I303" i="1"/>
  <c r="C304" i="1" s="1"/>
  <c r="H304" i="1" l="1"/>
  <c r="E304" i="1"/>
  <c r="F304" i="1" l="1"/>
  <c r="G304" i="1" s="1"/>
  <c r="I304" i="1" s="1"/>
  <c r="C305" i="1" s="1"/>
  <c r="E305" i="1" l="1"/>
  <c r="H305" i="1"/>
  <c r="F305" i="1" l="1"/>
  <c r="G305" i="1" s="1"/>
  <c r="I305" i="1" s="1"/>
  <c r="C306" i="1" s="1"/>
  <c r="H306" i="1" l="1"/>
  <c r="E306" i="1"/>
  <c r="F306" i="1" l="1"/>
  <c r="G306" i="1" s="1"/>
  <c r="I306" i="1" s="1"/>
  <c r="C307" i="1" s="1"/>
  <c r="H307" i="1" l="1"/>
  <c r="E307" i="1"/>
  <c r="F307" i="1" l="1"/>
  <c r="G307" i="1" s="1"/>
  <c r="I307" i="1"/>
  <c r="C308" i="1" s="1"/>
  <c r="H308" i="1" l="1"/>
  <c r="E308" i="1"/>
  <c r="F308" i="1" l="1"/>
  <c r="G308" i="1" s="1"/>
  <c r="I308" i="1"/>
  <c r="C309" i="1" s="1"/>
  <c r="H309" i="1" l="1"/>
  <c r="E309" i="1"/>
  <c r="F309" i="1" l="1"/>
  <c r="G309" i="1" s="1"/>
  <c r="I309" i="1" s="1"/>
  <c r="C310" i="1" s="1"/>
  <c r="H310" i="1" l="1"/>
  <c r="E310" i="1"/>
  <c r="F310" i="1" l="1"/>
  <c r="G310" i="1" s="1"/>
  <c r="I310" i="1" s="1"/>
  <c r="C311" i="1" s="1"/>
  <c r="H311" i="1" l="1"/>
  <c r="E311" i="1"/>
  <c r="F311" i="1" l="1"/>
  <c r="G311" i="1" s="1"/>
  <c r="I311" i="1"/>
  <c r="C312" i="1" s="1"/>
  <c r="H312" i="1" l="1"/>
  <c r="E312" i="1"/>
  <c r="F312" i="1" l="1"/>
  <c r="G312" i="1" s="1"/>
  <c r="I312" i="1" s="1"/>
  <c r="C313" i="1" s="1"/>
  <c r="E313" i="1" l="1"/>
  <c r="H313" i="1"/>
  <c r="F313" i="1" l="1"/>
  <c r="G313" i="1" s="1"/>
  <c r="I313" i="1"/>
  <c r="C314" i="1" s="1"/>
  <c r="H314" i="1" l="1"/>
  <c r="E314" i="1"/>
  <c r="F314" i="1" l="1"/>
  <c r="G314" i="1" s="1"/>
  <c r="I314" i="1"/>
  <c r="C315" i="1" s="1"/>
  <c r="E315" i="1" l="1"/>
  <c r="H315" i="1"/>
  <c r="F315" i="1" l="1"/>
  <c r="G315" i="1" s="1"/>
  <c r="I315" i="1"/>
  <c r="C316" i="1" s="1"/>
  <c r="H316" i="1" l="1"/>
  <c r="E316" i="1"/>
  <c r="F316" i="1" l="1"/>
  <c r="G316" i="1" s="1"/>
  <c r="I316" i="1" s="1"/>
  <c r="C317" i="1" s="1"/>
  <c r="H317" i="1" l="1"/>
  <c r="E317" i="1"/>
  <c r="F317" i="1" l="1"/>
  <c r="G317" i="1" s="1"/>
  <c r="I317" i="1" s="1"/>
  <c r="C318" i="1" s="1"/>
  <c r="H318" i="1" l="1"/>
  <c r="E318" i="1"/>
  <c r="F318" i="1" l="1"/>
  <c r="G318" i="1" s="1"/>
  <c r="I318" i="1"/>
  <c r="C319" i="1" s="1"/>
  <c r="H319" i="1" l="1"/>
  <c r="E319" i="1"/>
  <c r="F319" i="1" l="1"/>
  <c r="G319" i="1" s="1"/>
  <c r="I319" i="1" s="1"/>
  <c r="C320" i="1" s="1"/>
  <c r="H320" i="1" l="1"/>
  <c r="E320" i="1"/>
  <c r="F320" i="1" l="1"/>
  <c r="G320" i="1" s="1"/>
  <c r="I320" i="1"/>
  <c r="C321" i="1" s="1"/>
  <c r="H321" i="1" l="1"/>
  <c r="E321" i="1"/>
  <c r="F321" i="1" l="1"/>
  <c r="G321" i="1" s="1"/>
  <c r="I321" i="1" s="1"/>
  <c r="C322" i="1" s="1"/>
  <c r="E322" i="1" l="1"/>
  <c r="H322" i="1"/>
  <c r="F322" i="1" l="1"/>
  <c r="G322" i="1" s="1"/>
  <c r="I322" i="1" s="1"/>
  <c r="C323" i="1" s="1"/>
  <c r="H323" i="1" l="1"/>
  <c r="E323" i="1"/>
  <c r="F323" i="1" l="1"/>
  <c r="G323" i="1" s="1"/>
  <c r="I323" i="1" s="1"/>
  <c r="C324" i="1" s="1"/>
  <c r="H324" i="1" l="1"/>
  <c r="E324" i="1"/>
  <c r="F324" i="1" l="1"/>
  <c r="G324" i="1" s="1"/>
  <c r="I324" i="1" s="1"/>
  <c r="C325" i="1" s="1"/>
  <c r="H325" i="1" l="1"/>
  <c r="E325" i="1"/>
  <c r="F325" i="1" l="1"/>
  <c r="G325" i="1" s="1"/>
  <c r="I325" i="1" s="1"/>
  <c r="C326" i="1" s="1"/>
  <c r="H326" i="1" l="1"/>
  <c r="E326" i="1"/>
  <c r="F326" i="1" l="1"/>
  <c r="G326" i="1" s="1"/>
  <c r="I326" i="1" s="1"/>
  <c r="C327" i="1" s="1"/>
  <c r="H327" i="1" l="1"/>
  <c r="E327" i="1"/>
  <c r="F327" i="1" l="1"/>
  <c r="G327" i="1" s="1"/>
  <c r="I327" i="1" s="1"/>
  <c r="C328" i="1" s="1"/>
  <c r="H328" i="1" l="1"/>
  <c r="E328" i="1"/>
  <c r="F328" i="1" l="1"/>
  <c r="G328" i="1" s="1"/>
  <c r="I328" i="1" s="1"/>
  <c r="C329" i="1" s="1"/>
  <c r="H329" i="1" l="1"/>
  <c r="E329" i="1"/>
  <c r="F329" i="1" l="1"/>
  <c r="G329" i="1" s="1"/>
  <c r="I329" i="1" s="1"/>
  <c r="C330" i="1" s="1"/>
  <c r="H330" i="1" l="1"/>
  <c r="E330" i="1"/>
  <c r="F330" i="1" l="1"/>
  <c r="G330" i="1" s="1"/>
  <c r="I330" i="1"/>
  <c r="C331" i="1" s="1"/>
  <c r="H331" i="1" l="1"/>
  <c r="E331" i="1"/>
  <c r="F331" i="1" l="1"/>
  <c r="G331" i="1" s="1"/>
  <c r="I331" i="1"/>
  <c r="C332" i="1" s="1"/>
  <c r="H332" i="1" l="1"/>
  <c r="E332" i="1"/>
  <c r="F332" i="1" l="1"/>
  <c r="G332" i="1" s="1"/>
  <c r="I332" i="1" s="1"/>
  <c r="C333" i="1" s="1"/>
  <c r="H333" i="1" l="1"/>
  <c r="E333" i="1"/>
  <c r="F333" i="1" l="1"/>
  <c r="G333" i="1" s="1"/>
  <c r="I333" i="1" s="1"/>
  <c r="C334" i="1" s="1"/>
  <c r="H334" i="1" l="1"/>
  <c r="E334" i="1"/>
  <c r="F334" i="1" l="1"/>
  <c r="G334" i="1" s="1"/>
  <c r="I334" i="1" s="1"/>
  <c r="C335" i="1" s="1"/>
  <c r="H335" i="1" l="1"/>
  <c r="E335" i="1"/>
  <c r="F335" i="1" l="1"/>
  <c r="G335" i="1" s="1"/>
  <c r="I335" i="1" s="1"/>
  <c r="C336" i="1" s="1"/>
  <c r="E336" i="1" l="1"/>
  <c r="H336" i="1"/>
  <c r="F336" i="1" l="1"/>
  <c r="G336" i="1" s="1"/>
  <c r="I336" i="1" s="1"/>
  <c r="C337" i="1" s="1"/>
  <c r="H337" i="1" l="1"/>
  <c r="E337" i="1"/>
  <c r="F337" i="1" l="1"/>
  <c r="G337" i="1" s="1"/>
  <c r="I337" i="1" s="1"/>
  <c r="C338" i="1" s="1"/>
  <c r="H338" i="1" l="1"/>
  <c r="E338" i="1"/>
  <c r="F338" i="1" l="1"/>
  <c r="G338" i="1" s="1"/>
  <c r="I338" i="1" s="1"/>
  <c r="C339" i="1" s="1"/>
  <c r="H339" i="1" l="1"/>
  <c r="E339" i="1"/>
  <c r="F339" i="1" l="1"/>
  <c r="G339" i="1" s="1"/>
  <c r="I339" i="1"/>
  <c r="C340" i="1" s="1"/>
  <c r="H340" i="1" l="1"/>
  <c r="E340" i="1"/>
  <c r="F340" i="1" l="1"/>
  <c r="G340" i="1" s="1"/>
  <c r="I340" i="1"/>
  <c r="C341" i="1" s="1"/>
  <c r="H341" i="1" l="1"/>
  <c r="E341" i="1"/>
  <c r="F341" i="1" l="1"/>
  <c r="G341" i="1" s="1"/>
  <c r="I341" i="1"/>
  <c r="C342" i="1" s="1"/>
  <c r="H342" i="1" l="1"/>
  <c r="E342" i="1"/>
  <c r="F342" i="1" l="1"/>
  <c r="G342" i="1" s="1"/>
  <c r="I342" i="1"/>
  <c r="C343" i="1" s="1"/>
  <c r="H343" i="1" l="1"/>
  <c r="E343" i="1"/>
  <c r="F343" i="1" l="1"/>
  <c r="G343" i="1" s="1"/>
  <c r="I343" i="1" s="1"/>
  <c r="C344" i="1" s="1"/>
  <c r="H344" i="1" l="1"/>
  <c r="E344" i="1"/>
  <c r="F344" i="1" l="1"/>
  <c r="G344" i="1" s="1"/>
  <c r="I344" i="1" s="1"/>
  <c r="C345" i="1" s="1"/>
  <c r="H345" i="1" l="1"/>
  <c r="E345" i="1"/>
  <c r="F345" i="1" l="1"/>
  <c r="G345" i="1" s="1"/>
  <c r="I345" i="1" s="1"/>
  <c r="C346" i="1" s="1"/>
  <c r="H346" i="1" l="1"/>
  <c r="E346" i="1"/>
  <c r="F346" i="1" l="1"/>
  <c r="G346" i="1" s="1"/>
  <c r="I346" i="1" s="1"/>
  <c r="C347" i="1" s="1"/>
  <c r="H347" i="1" l="1"/>
  <c r="E347" i="1"/>
  <c r="F347" i="1" l="1"/>
  <c r="G347" i="1" s="1"/>
  <c r="I347" i="1"/>
  <c r="C348" i="1" s="1"/>
  <c r="H348" i="1" l="1"/>
  <c r="E348" i="1"/>
  <c r="F348" i="1" l="1"/>
  <c r="G348" i="1" s="1"/>
  <c r="I348" i="1" s="1"/>
  <c r="C349" i="1" s="1"/>
  <c r="H349" i="1" l="1"/>
  <c r="E349" i="1"/>
  <c r="F349" i="1" l="1"/>
  <c r="G349" i="1" s="1"/>
  <c r="I349" i="1" s="1"/>
  <c r="C350" i="1" s="1"/>
  <c r="H350" i="1" l="1"/>
  <c r="E350" i="1"/>
  <c r="F350" i="1" l="1"/>
  <c r="G350" i="1" s="1"/>
  <c r="I350" i="1" s="1"/>
  <c r="C351" i="1" s="1"/>
  <c r="H351" i="1" l="1"/>
  <c r="E351" i="1"/>
  <c r="F351" i="1" l="1"/>
  <c r="G351" i="1" s="1"/>
  <c r="I351" i="1" s="1"/>
  <c r="C352" i="1" s="1"/>
  <c r="E352" i="1" l="1"/>
  <c r="H352" i="1"/>
  <c r="F352" i="1" l="1"/>
  <c r="G352" i="1" s="1"/>
  <c r="I352" i="1" s="1"/>
  <c r="C353" i="1" s="1"/>
  <c r="H353" i="1" l="1"/>
  <c r="E353" i="1"/>
  <c r="F353" i="1" l="1"/>
  <c r="G353" i="1" s="1"/>
  <c r="I353" i="1" s="1"/>
  <c r="C354" i="1" s="1"/>
  <c r="E354" i="1" l="1"/>
  <c r="H354" i="1"/>
  <c r="F354" i="1" l="1"/>
  <c r="G354" i="1" s="1"/>
  <c r="I354" i="1" s="1"/>
  <c r="C355" i="1" s="1"/>
  <c r="H355" i="1" l="1"/>
  <c r="E355" i="1"/>
  <c r="F355" i="1" l="1"/>
  <c r="G355" i="1" s="1"/>
  <c r="I355" i="1" s="1"/>
  <c r="C356" i="1" s="1"/>
  <c r="H356" i="1" l="1"/>
  <c r="E356" i="1"/>
  <c r="F356" i="1" l="1"/>
  <c r="G356" i="1" s="1"/>
  <c r="I356" i="1" s="1"/>
  <c r="C357" i="1" s="1"/>
  <c r="H357" i="1" l="1"/>
  <c r="E357" i="1"/>
  <c r="F357" i="1" l="1"/>
  <c r="G357" i="1" s="1"/>
  <c r="I357" i="1"/>
  <c r="C358" i="1" s="1"/>
  <c r="H358" i="1" l="1"/>
  <c r="E358" i="1"/>
  <c r="F358" i="1" l="1"/>
  <c r="G358" i="1" s="1"/>
  <c r="I358" i="1" s="1"/>
  <c r="C359" i="1" s="1"/>
  <c r="H359" i="1" l="1"/>
  <c r="E359" i="1"/>
  <c r="F359" i="1" l="1"/>
  <c r="G359" i="1" s="1"/>
  <c r="I359" i="1"/>
  <c r="C360" i="1" s="1"/>
  <c r="H360" i="1" l="1"/>
  <c r="E360" i="1"/>
  <c r="F360" i="1" l="1"/>
  <c r="G360" i="1" s="1"/>
  <c r="I360" i="1" s="1"/>
  <c r="C361" i="1" s="1"/>
  <c r="H361" i="1" l="1"/>
  <c r="E361" i="1"/>
  <c r="F361" i="1" l="1"/>
  <c r="G361" i="1" s="1"/>
  <c r="I361" i="1" s="1"/>
  <c r="C362" i="1" s="1"/>
  <c r="H362" i="1" l="1"/>
  <c r="E362" i="1"/>
  <c r="F362" i="1" l="1"/>
  <c r="G362" i="1" s="1"/>
  <c r="I362" i="1" s="1"/>
  <c r="C363" i="1" s="1"/>
  <c r="H363" i="1" l="1"/>
  <c r="E363" i="1"/>
  <c r="F363" i="1" l="1"/>
  <c r="G363" i="1" s="1"/>
  <c r="I363" i="1" s="1"/>
  <c r="C364" i="1" s="1"/>
  <c r="H364" i="1" l="1"/>
  <c r="E364" i="1"/>
  <c r="F364" i="1" l="1"/>
  <c r="G364" i="1" s="1"/>
  <c r="I364" i="1" s="1"/>
  <c r="C365" i="1" s="1"/>
  <c r="H365" i="1" l="1"/>
  <c r="E365" i="1"/>
  <c r="F365" i="1" l="1"/>
  <c r="G365" i="1" s="1"/>
  <c r="I365" i="1" s="1"/>
  <c r="C366" i="1" s="1"/>
  <c r="H366" i="1" l="1"/>
  <c r="E366" i="1"/>
  <c r="F366" i="1" l="1"/>
  <c r="G366" i="1" s="1"/>
  <c r="I366" i="1" s="1"/>
  <c r="C367" i="1" s="1"/>
  <c r="H367" i="1" l="1"/>
  <c r="E367" i="1"/>
  <c r="F367" i="1" l="1"/>
  <c r="G367" i="1" s="1"/>
  <c r="I367" i="1" s="1"/>
  <c r="C368" i="1" s="1"/>
  <c r="E368" i="1" l="1"/>
  <c r="H368" i="1"/>
  <c r="F368" i="1" l="1"/>
  <c r="G368" i="1" s="1"/>
  <c r="I368" i="1" s="1"/>
  <c r="C369" i="1" s="1"/>
  <c r="H369" i="1" l="1"/>
  <c r="E369" i="1"/>
  <c r="F369" i="1" l="1"/>
  <c r="G369" i="1" s="1"/>
  <c r="I369" i="1" s="1"/>
  <c r="C370" i="1" s="1"/>
  <c r="H370" i="1" l="1"/>
  <c r="E370" i="1"/>
  <c r="F370" i="1" l="1"/>
  <c r="G370" i="1" s="1"/>
  <c r="I370" i="1" s="1"/>
  <c r="C371" i="1" s="1"/>
  <c r="H371" i="1" l="1"/>
  <c r="E371" i="1"/>
  <c r="F371" i="1" l="1"/>
  <c r="G371" i="1" s="1"/>
  <c r="I371" i="1"/>
  <c r="C372" i="1" s="1"/>
  <c r="H372" i="1" l="1"/>
  <c r="E372" i="1"/>
  <c r="F372" i="1" l="1"/>
  <c r="G372" i="1" s="1"/>
  <c r="I372" i="1" s="1"/>
  <c r="C373" i="1" s="1"/>
  <c r="H373" i="1" l="1"/>
  <c r="E373" i="1"/>
  <c r="F373" i="1" l="1"/>
  <c r="G373" i="1" s="1"/>
  <c r="I373" i="1" s="1"/>
  <c r="C374" i="1" s="1"/>
  <c r="H374" i="1" l="1"/>
  <c r="E374" i="1"/>
  <c r="F374" i="1" l="1"/>
  <c r="G374" i="1" s="1"/>
  <c r="I374" i="1" s="1"/>
  <c r="C375" i="1" s="1"/>
  <c r="H375" i="1" l="1"/>
  <c r="E375" i="1"/>
  <c r="F375" i="1" l="1"/>
  <c r="G375" i="1" s="1"/>
  <c r="I375" i="1" s="1"/>
  <c r="C376" i="1" s="1"/>
  <c r="H376" i="1" l="1"/>
  <c r="E376" i="1"/>
  <c r="F376" i="1" l="1"/>
  <c r="G376" i="1" s="1"/>
  <c r="I376" i="1" s="1"/>
  <c r="C377" i="1" s="1"/>
  <c r="E377" i="1" l="1"/>
  <c r="H377" i="1"/>
  <c r="F377" i="1" l="1"/>
  <c r="G377" i="1" s="1"/>
  <c r="I377" i="1"/>
  <c r="C378" i="1" s="1"/>
  <c r="H9" i="1" l="1"/>
  <c r="H8" i="1"/>
  <c r="H378" i="1"/>
  <c r="E378" i="1"/>
  <c r="F378" i="1" l="1"/>
  <c r="G378" i="1" s="1"/>
  <c r="I378" i="1" s="1"/>
  <c r="H7" i="1" s="1"/>
</calcChain>
</file>

<file path=xl/sharedStrings.xml><?xml version="1.0" encoding="utf-8"?>
<sst xmlns="http://schemas.openxmlformats.org/spreadsheetml/2006/main" count="27" uniqueCount="25">
  <si>
    <t>Indiquez les caractéristiques de votre prêt :</t>
  </si>
  <si>
    <t>Synthèse des éléments fournis :</t>
  </si>
  <si>
    <t>Montant du prêt</t>
  </si>
  <si>
    <t>Mensualité</t>
  </si>
  <si>
    <t>Taux d'intérêt annuel</t>
  </si>
  <si>
    <t>Nombre de mensualités prévues</t>
  </si>
  <si>
    <t>Durée du prêt en années</t>
  </si>
  <si>
    <t>Nombre de versements par an</t>
  </si>
  <si>
    <t>Montant des versements anticipés</t>
  </si>
  <si>
    <t>Date de début de l'emprunt</t>
  </si>
  <si>
    <t>Montant des intérêts</t>
  </si>
  <si>
    <t>Versements supplémentaires facultatifs</t>
  </si>
  <si>
    <t>Mode d'emploi :</t>
  </si>
  <si>
    <t>1. Commencez par indiquer les caractéristiques principales de votre prêt (montant, taux, durée, nombre de versements annuels et date de début)</t>
  </si>
  <si>
    <t>2. Ajoutez les éventuels versements supplémentaires facultatifs (Si réguliers: indiquez les dans les caractéristiques. Si ponctuels: indiquez les directement dans le tableau à la date du versement)</t>
  </si>
  <si>
    <t>3. La synthèse de vos éléments ainsi que votre tableau d'amortissement sont calculés automatiquement.</t>
  </si>
  <si>
    <t>Mensualité n°</t>
  </si>
  <si>
    <t>Date du versement</t>
  </si>
  <si>
    <t>Solde initial</t>
  </si>
  <si>
    <t>Versement supplémentaire</t>
  </si>
  <si>
    <t>Versement total</t>
  </si>
  <si>
    <t>Capital remboursé</t>
  </si>
  <si>
    <t>Intérêts</t>
  </si>
  <si>
    <t>Reste à rembourser</t>
  </si>
  <si>
    <t>Tableau d'amortissement</t>
  </si>
</sst>
</file>

<file path=xl/styles.xml><?xml version="1.0" encoding="utf-8"?>
<styleSheet xmlns="http://schemas.openxmlformats.org/spreadsheetml/2006/main" xmlns:mc="http://schemas.openxmlformats.org/markup-compatibility/2006" xmlns:x14ac="http://schemas.microsoft.com/office/spreadsheetml/2009/9/ac" mc:Ignorable="x14ac">
  <numFmts count="13">
    <numFmt numFmtId="8" formatCode="#,##0.00\ &quot;$&quot;_);[Red]\(#,##0.00\ &quot;$&quot;\)"/>
    <numFmt numFmtId="44" formatCode="_ * #,##0.00_)\ &quot;$&quot;_ ;_ * \(#,##0.00\)\ &quot;$&quot;_ ;_ * &quot;-&quot;??_)\ &quot;$&quot;_ ;_ @_ "/>
    <numFmt numFmtId="43" formatCode="_ * #,##0.00_)\ _$_ ;_ * \(#,##0.00\)\ _$_ ;_ * &quot;-&quot;??_)\ _$_ ;_ @_ "/>
    <numFmt numFmtId="164" formatCode="_ * #,##0.00_)\ [$$-C0C]_ ;_ * \(#,##0.00\)\ [$$-C0C]_ ;_ * &quot;-&quot;??_)\ [$$-C0C]_ ;_ @_ "/>
    <numFmt numFmtId="165" formatCode="_(&quot;$&quot;* #,##0.00_);_(&quot;$&quot;* \(#,##0.00\);_(&quot;$&quot;* &quot;-&quot;??_);_(@_)"/>
    <numFmt numFmtId="166" formatCode="dd/mm/yy;@"/>
    <numFmt numFmtId="167" formatCode="_(* #,##0_);_(* \(#,##0\);_(* &quot;-&quot;_);_(@_)"/>
    <numFmt numFmtId="168" formatCode="_(&quot;$&quot;* #,##0_);_(&quot;$&quot;* \(#,##0\);_(&quot;$&quot;* &quot;-&quot;_);_(@_)"/>
    <numFmt numFmtId="169" formatCode="_ * #,##0.00_)\ [$€-1]_ ;_ * \(#,##0.00\)\ [$€-1]_ ;_ * &quot;-&quot;??_)\ [$€-1]_ "/>
    <numFmt numFmtId="170" formatCode="_(* #,##0.00_);_(* \(#,##0.00\);_(* &quot;-&quot;??_);_(@_)"/>
    <numFmt numFmtId="171" formatCode="_-* #,##0.00\ &quot;F&quot;_-;\-* #,##0.00\ &quot;F&quot;_-;_-* &quot;-&quot;??\ &quot;F&quot;_-;_-@_-"/>
    <numFmt numFmtId="172" formatCode="[$-409]mmmmm\-yy;@"/>
    <numFmt numFmtId="173" formatCode="[$-409]mmmmm/yy;@"/>
  </numFmts>
  <fonts count="51">
    <font>
      <sz val="11"/>
      <color theme="1"/>
      <name val="Calibri"/>
      <family val="2"/>
      <scheme val="minor"/>
    </font>
    <font>
      <sz val="11"/>
      <color theme="1"/>
      <name val="Calibri"/>
      <family val="2"/>
      <scheme val="minor"/>
    </font>
    <font>
      <sz val="10"/>
      <name val="Arial"/>
      <family val="2"/>
    </font>
    <font>
      <b/>
      <u/>
      <sz val="18"/>
      <color indexed="9"/>
      <name val="Trebuchet MS"/>
      <family val="2"/>
    </font>
    <font>
      <u/>
      <sz val="10"/>
      <color indexed="12"/>
      <name val="Arial"/>
      <family val="2"/>
    </font>
    <font>
      <u/>
      <sz val="18"/>
      <color indexed="9"/>
      <name val="Trebuchet MS"/>
      <family val="2"/>
    </font>
    <font>
      <sz val="10"/>
      <name val="Trebuchet MS"/>
      <family val="2"/>
    </font>
    <font>
      <b/>
      <sz val="10"/>
      <name val="Trebuchet MS"/>
      <family val="2"/>
    </font>
    <font>
      <vertAlign val="subscript"/>
      <sz val="14"/>
      <name val="Arial"/>
      <family val="2"/>
    </font>
    <font>
      <b/>
      <sz val="10"/>
      <color indexed="9"/>
      <name val="Arial"/>
      <family val="2"/>
    </font>
    <font>
      <b/>
      <sz val="10"/>
      <name val="Arial"/>
      <family val="2"/>
    </font>
    <font>
      <sz val="10"/>
      <color indexed="23"/>
      <name val="Arial"/>
      <family val="2"/>
    </font>
    <font>
      <sz val="11"/>
      <color indexed="8"/>
      <name val="Calibri"/>
      <family val="2"/>
    </font>
    <font>
      <sz val="10"/>
      <color indexed="8"/>
      <name val="Arial"/>
      <family val="2"/>
    </font>
    <font>
      <sz val="11"/>
      <color indexed="9"/>
      <name val="Calibri"/>
      <family val="2"/>
    </font>
    <font>
      <sz val="10"/>
      <color indexed="9"/>
      <name val="Arial"/>
      <family val="2"/>
    </font>
    <font>
      <sz val="11"/>
      <color indexed="10"/>
      <name val="Calibri"/>
      <family val="2"/>
    </font>
    <font>
      <sz val="10"/>
      <color indexed="20"/>
      <name val="Arial"/>
      <family val="2"/>
    </font>
    <font>
      <b/>
      <sz val="11"/>
      <color indexed="52"/>
      <name val="Calibri"/>
      <family val="2"/>
    </font>
    <font>
      <b/>
      <sz val="10"/>
      <color indexed="52"/>
      <name val="Arial"/>
      <family val="2"/>
    </font>
    <font>
      <sz val="11"/>
      <color indexed="52"/>
      <name val="Calibri"/>
      <family val="2"/>
    </font>
    <font>
      <sz val="12"/>
      <name val="Arial"/>
      <family val="2"/>
    </font>
    <font>
      <sz val="10"/>
      <name val="Times New Roman"/>
      <family val="1"/>
    </font>
    <font>
      <sz val="11"/>
      <color indexed="62"/>
      <name val="Calibri"/>
      <family val="2"/>
    </font>
    <font>
      <i/>
      <sz val="10"/>
      <color indexed="23"/>
      <name val="Arial"/>
      <family val="2"/>
    </font>
    <font>
      <sz val="10"/>
      <color indexed="17"/>
      <name val="Arial"/>
      <family val="2"/>
    </font>
    <font>
      <b/>
      <sz val="15"/>
      <color indexed="56"/>
      <name val="Arial"/>
      <family val="2"/>
    </font>
    <font>
      <b/>
      <sz val="13"/>
      <color indexed="56"/>
      <name val="Arial"/>
      <family val="2"/>
    </font>
    <font>
      <b/>
      <sz val="11"/>
      <color indexed="56"/>
      <name val="Arial"/>
      <family val="2"/>
    </font>
    <font>
      <sz val="10"/>
      <color indexed="62"/>
      <name val="Arial"/>
      <family val="2"/>
    </font>
    <font>
      <sz val="11"/>
      <color indexed="20"/>
      <name val="Calibri"/>
      <family val="2"/>
    </font>
    <font>
      <u/>
      <sz val="10"/>
      <color indexed="12"/>
      <name val="Times New Roman"/>
      <family val="1"/>
    </font>
    <font>
      <sz val="10"/>
      <color indexed="52"/>
      <name val="Arial"/>
      <family val="2"/>
    </font>
    <font>
      <sz val="10"/>
      <color indexed="60"/>
      <name val="Arial"/>
      <family val="2"/>
    </font>
    <font>
      <sz val="11"/>
      <color indexed="60"/>
      <name val="Calibri"/>
      <family val="2"/>
    </font>
    <font>
      <sz val="10"/>
      <name val="Verdana"/>
      <family val="2"/>
    </font>
    <font>
      <sz val="9"/>
      <name val="Arial"/>
      <family val="2"/>
    </font>
    <font>
      <b/>
      <sz val="10"/>
      <color indexed="63"/>
      <name val="Arial"/>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u/>
      <sz val="10"/>
      <color indexed="37"/>
      <name val="Prestige 10cpi"/>
      <family val="3"/>
    </font>
    <font>
      <b/>
      <sz val="15"/>
      <color indexed="56"/>
      <name val="Calibri"/>
      <family val="2"/>
    </font>
    <font>
      <b/>
      <sz val="13"/>
      <color indexed="56"/>
      <name val="Calibri"/>
      <family val="2"/>
    </font>
    <font>
      <b/>
      <sz val="11"/>
      <color indexed="56"/>
      <name val="Calibri"/>
      <family val="2"/>
    </font>
    <font>
      <b/>
      <sz val="10"/>
      <color indexed="8"/>
      <name val="Arial"/>
      <family val="2"/>
    </font>
    <font>
      <b/>
      <sz val="11"/>
      <color indexed="8"/>
      <name val="Calibri"/>
      <family val="2"/>
    </font>
    <font>
      <b/>
      <sz val="10"/>
      <color indexed="18"/>
      <name val="Prestige 10cpi"/>
      <family val="3"/>
    </font>
    <font>
      <b/>
      <sz val="11"/>
      <color indexed="9"/>
      <name val="Calibri"/>
      <family val="2"/>
    </font>
    <font>
      <sz val="10"/>
      <color indexed="10"/>
      <name val="Arial"/>
      <family val="2"/>
    </font>
  </fonts>
  <fills count="31">
    <fill>
      <patternFill patternType="none"/>
    </fill>
    <fill>
      <patternFill patternType="gray125"/>
    </fill>
    <fill>
      <patternFill patternType="solid">
        <fgColor indexed="54"/>
        <bgColor indexed="64"/>
      </patternFill>
    </fill>
    <fill>
      <patternFill patternType="solid">
        <fgColor indexed="9"/>
        <bgColor indexed="64"/>
      </patternFill>
    </fill>
    <fill>
      <patternFill patternType="solid">
        <fgColor rgb="FF92D050"/>
        <bgColor indexed="64"/>
      </patternFill>
    </fill>
    <fill>
      <patternFill patternType="solid">
        <fgColor indexed="22"/>
        <bgColor indexed="64"/>
      </patternFill>
    </fill>
    <fill>
      <patternFill patternType="solid">
        <fgColor indexed="9"/>
        <bgColor indexed="8"/>
      </patternFill>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55"/>
      </patternFill>
    </fill>
    <fill>
      <patternFill patternType="solid">
        <fgColor indexed="26"/>
      </patternFill>
    </fill>
    <fill>
      <patternFill patternType="solid">
        <fgColor indexed="43"/>
      </patternFill>
    </fill>
    <fill>
      <patternFill patternType="solid">
        <fgColor rgb="FFFFFF00"/>
        <bgColor indexed="64"/>
      </patternFill>
    </fill>
    <fill>
      <patternFill patternType="solid">
        <fgColor theme="5" tint="0.79998168889431442"/>
        <bgColor indexed="64"/>
      </patternFill>
    </fill>
  </fills>
  <borders count="20">
    <border>
      <left/>
      <right/>
      <top/>
      <bottom/>
      <diagonal/>
    </border>
    <border>
      <left style="hair">
        <color indexed="16"/>
      </left>
      <right/>
      <top style="hair">
        <color indexed="16"/>
      </top>
      <bottom style="hair">
        <color indexed="16"/>
      </bottom>
      <diagonal/>
    </border>
    <border>
      <left/>
      <right/>
      <top style="hair">
        <color indexed="16"/>
      </top>
      <bottom style="hair">
        <color indexed="16"/>
      </bottom>
      <diagonal/>
    </border>
    <border>
      <left/>
      <right style="hair">
        <color indexed="16"/>
      </right>
      <top style="hair">
        <color indexed="16"/>
      </top>
      <bottom style="hair">
        <color indexed="16"/>
      </bottom>
      <diagonal/>
    </border>
    <border>
      <left style="hair">
        <color indexed="16"/>
      </left>
      <right/>
      <top/>
      <bottom/>
      <diagonal/>
    </border>
    <border>
      <left style="hair">
        <color indexed="16"/>
      </left>
      <right style="hair">
        <color indexed="16"/>
      </right>
      <top/>
      <bottom style="hair">
        <color indexed="16"/>
      </bottom>
      <diagonal/>
    </border>
    <border>
      <left style="hair">
        <color indexed="16"/>
      </left>
      <right style="hair">
        <color indexed="16"/>
      </right>
      <top style="hair">
        <color indexed="16"/>
      </top>
      <bottom style="hair">
        <color indexed="16"/>
      </bottom>
      <diagonal/>
    </border>
    <border>
      <left style="hair">
        <color indexed="16"/>
      </left>
      <right/>
      <top/>
      <bottom style="hair">
        <color indexed="16"/>
      </bottom>
      <diagonal/>
    </border>
    <border>
      <left/>
      <right/>
      <top/>
      <bottom style="hair">
        <color indexed="16"/>
      </bottom>
      <diagonal/>
    </border>
    <border>
      <left/>
      <right/>
      <top style="thick">
        <color indexed="54"/>
      </top>
      <bottom style="hair">
        <color indexed="16"/>
      </bottom>
      <diagonal/>
    </border>
    <border>
      <left/>
      <right/>
      <top style="hair">
        <color indexed="16"/>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thick">
        <color indexed="62"/>
      </bottom>
      <diagonal/>
    </border>
    <border>
      <left/>
      <right/>
      <top/>
      <bottom style="thick">
        <color indexed="22"/>
      </bottom>
      <diagonal/>
    </border>
    <border>
      <left/>
      <right/>
      <top/>
      <bottom style="medium">
        <color indexed="30"/>
      </bottom>
      <diagonal/>
    </border>
    <border>
      <left style="thin">
        <color indexed="63"/>
      </left>
      <right style="thin">
        <color indexed="63"/>
      </right>
      <top style="thin">
        <color indexed="63"/>
      </top>
      <bottom style="thin">
        <color indexed="63"/>
      </bottom>
      <diagonal/>
    </border>
    <border>
      <left/>
      <right/>
      <top style="thin">
        <color indexed="62"/>
      </top>
      <bottom style="double">
        <color indexed="62"/>
      </bottom>
      <diagonal/>
    </border>
  </borders>
  <cellStyleXfs count="429">
    <xf numFmtId="0" fontId="0" fillId="0" borderId="0"/>
    <xf numFmtId="9" fontId="2" fillId="0" borderId="0" applyFont="0" applyFill="0" applyBorder="0" applyAlignment="0" applyProtection="0"/>
    <xf numFmtId="0" fontId="2" fillId="0" borderId="0"/>
    <xf numFmtId="0" fontId="4" fillId="0" borderId="0" applyNumberFormat="0" applyFill="0" applyBorder="0" applyAlignment="0" applyProtection="0">
      <alignment vertical="top"/>
      <protection locked="0"/>
    </xf>
    <xf numFmtId="165" fontId="2" fillId="0" borderId="0" applyFont="0" applyFill="0" applyBorder="0" applyAlignment="0" applyProtection="0"/>
    <xf numFmtId="164" fontId="12" fillId="7" borderId="0" applyNumberFormat="0" applyBorder="0" applyAlignment="0" applyProtection="0"/>
    <xf numFmtId="164" fontId="12" fillId="7" borderId="0" applyNumberFormat="0" applyBorder="0" applyAlignment="0" applyProtection="0"/>
    <xf numFmtId="164" fontId="12" fillId="7" borderId="0" applyNumberFormat="0" applyBorder="0" applyAlignment="0" applyProtection="0"/>
    <xf numFmtId="164" fontId="12" fillId="7" borderId="0" applyNumberFormat="0" applyBorder="0" applyAlignment="0" applyProtection="0"/>
    <xf numFmtId="164" fontId="12" fillId="7" borderId="0" applyNumberFormat="0" applyBorder="0" applyAlignment="0" applyProtection="0"/>
    <xf numFmtId="0" fontId="12" fillId="7" borderId="0" applyNumberFormat="0" applyBorder="0" applyAlignment="0" applyProtection="0"/>
    <xf numFmtId="164" fontId="12" fillId="8" borderId="0" applyNumberFormat="0" applyBorder="0" applyAlignment="0" applyProtection="0"/>
    <xf numFmtId="164" fontId="12" fillId="8" borderId="0" applyNumberFormat="0" applyBorder="0" applyAlignment="0" applyProtection="0"/>
    <xf numFmtId="164" fontId="12" fillId="8" borderId="0" applyNumberFormat="0" applyBorder="0" applyAlignment="0" applyProtection="0"/>
    <xf numFmtId="164" fontId="12" fillId="8" borderId="0" applyNumberFormat="0" applyBorder="0" applyAlignment="0" applyProtection="0"/>
    <xf numFmtId="164" fontId="12" fillId="8" borderId="0" applyNumberFormat="0" applyBorder="0" applyAlignment="0" applyProtection="0"/>
    <xf numFmtId="0" fontId="12" fillId="8" borderId="0" applyNumberFormat="0" applyBorder="0" applyAlignment="0" applyProtection="0"/>
    <xf numFmtId="164" fontId="12" fillId="9" borderId="0" applyNumberFormat="0" applyBorder="0" applyAlignment="0" applyProtection="0"/>
    <xf numFmtId="164" fontId="12" fillId="9" borderId="0" applyNumberFormat="0" applyBorder="0" applyAlignment="0" applyProtection="0"/>
    <xf numFmtId="164" fontId="12" fillId="9" borderId="0" applyNumberFormat="0" applyBorder="0" applyAlignment="0" applyProtection="0"/>
    <xf numFmtId="164" fontId="12" fillId="9" borderId="0" applyNumberFormat="0" applyBorder="0" applyAlignment="0" applyProtection="0"/>
    <xf numFmtId="164" fontId="12" fillId="9" borderId="0" applyNumberFormat="0" applyBorder="0" applyAlignment="0" applyProtection="0"/>
    <xf numFmtId="0" fontId="12" fillId="9" borderId="0" applyNumberFormat="0" applyBorder="0" applyAlignment="0" applyProtection="0"/>
    <xf numFmtId="164" fontId="12" fillId="10" borderId="0" applyNumberFormat="0" applyBorder="0" applyAlignment="0" applyProtection="0"/>
    <xf numFmtId="164" fontId="12" fillId="10" borderId="0" applyNumberFormat="0" applyBorder="0" applyAlignment="0" applyProtection="0"/>
    <xf numFmtId="164" fontId="12" fillId="10" borderId="0" applyNumberFormat="0" applyBorder="0" applyAlignment="0" applyProtection="0"/>
    <xf numFmtId="164" fontId="12" fillId="10" borderId="0" applyNumberFormat="0" applyBorder="0" applyAlignment="0" applyProtection="0"/>
    <xf numFmtId="164" fontId="12" fillId="10" borderId="0" applyNumberFormat="0" applyBorder="0" applyAlignment="0" applyProtection="0"/>
    <xf numFmtId="0" fontId="12" fillId="10" borderId="0" applyNumberFormat="0" applyBorder="0" applyAlignment="0" applyProtection="0"/>
    <xf numFmtId="164" fontId="12" fillId="11" borderId="0" applyNumberFormat="0" applyBorder="0" applyAlignment="0" applyProtection="0"/>
    <xf numFmtId="164" fontId="12" fillId="11" borderId="0" applyNumberFormat="0" applyBorder="0" applyAlignment="0" applyProtection="0"/>
    <xf numFmtId="164" fontId="12" fillId="11" borderId="0" applyNumberFormat="0" applyBorder="0" applyAlignment="0" applyProtection="0"/>
    <xf numFmtId="164" fontId="12" fillId="11" borderId="0" applyNumberFormat="0" applyBorder="0" applyAlignment="0" applyProtection="0"/>
    <xf numFmtId="164" fontId="12" fillId="11" borderId="0" applyNumberFormat="0" applyBorder="0" applyAlignment="0" applyProtection="0"/>
    <xf numFmtId="0" fontId="12" fillId="11" borderId="0" applyNumberFormat="0" applyBorder="0" applyAlignment="0" applyProtection="0"/>
    <xf numFmtId="164" fontId="12" fillId="12" borderId="0" applyNumberFormat="0" applyBorder="0" applyAlignment="0" applyProtection="0"/>
    <xf numFmtId="164" fontId="12" fillId="12" borderId="0" applyNumberFormat="0" applyBorder="0" applyAlignment="0" applyProtection="0"/>
    <xf numFmtId="164" fontId="12" fillId="12" borderId="0" applyNumberFormat="0" applyBorder="0" applyAlignment="0" applyProtection="0"/>
    <xf numFmtId="164" fontId="12" fillId="12" borderId="0" applyNumberFormat="0" applyBorder="0" applyAlignment="0" applyProtection="0"/>
    <xf numFmtId="164" fontId="12" fillId="12" borderId="0" applyNumberFormat="0" applyBorder="0" applyAlignment="0" applyProtection="0"/>
    <xf numFmtId="0" fontId="12" fillId="12" borderId="0" applyNumberFormat="0" applyBorder="0" applyAlignment="0" applyProtection="0"/>
    <xf numFmtId="164" fontId="13" fillId="7" borderId="0" applyNumberFormat="0" applyBorder="0" applyAlignment="0" applyProtection="0"/>
    <xf numFmtId="164" fontId="13" fillId="7" borderId="0" applyNumberFormat="0" applyBorder="0" applyAlignment="0" applyProtection="0"/>
    <xf numFmtId="164" fontId="13" fillId="8" borderId="0" applyNumberFormat="0" applyBorder="0" applyAlignment="0" applyProtection="0"/>
    <xf numFmtId="164" fontId="13" fillId="8" borderId="0" applyNumberFormat="0" applyBorder="0" applyAlignment="0" applyProtection="0"/>
    <xf numFmtId="164" fontId="13" fillId="9" borderId="0" applyNumberFormat="0" applyBorder="0" applyAlignment="0" applyProtection="0"/>
    <xf numFmtId="164" fontId="13" fillId="9" borderId="0" applyNumberFormat="0" applyBorder="0" applyAlignment="0" applyProtection="0"/>
    <xf numFmtId="164" fontId="13" fillId="10" borderId="0" applyNumberFormat="0" applyBorder="0" applyAlignment="0" applyProtection="0"/>
    <xf numFmtId="164" fontId="13" fillId="10" borderId="0" applyNumberFormat="0" applyBorder="0" applyAlignment="0" applyProtection="0"/>
    <xf numFmtId="164" fontId="13" fillId="11" borderId="0" applyNumberFormat="0" applyBorder="0" applyAlignment="0" applyProtection="0"/>
    <xf numFmtId="164" fontId="13" fillId="11" borderId="0" applyNumberFormat="0" applyBorder="0" applyAlignment="0" applyProtection="0"/>
    <xf numFmtId="164" fontId="13" fillId="12" borderId="0" applyNumberFormat="0" applyBorder="0" applyAlignment="0" applyProtection="0"/>
    <xf numFmtId="164" fontId="13" fillId="12" borderId="0" applyNumberFormat="0" applyBorder="0" applyAlignment="0" applyProtection="0"/>
    <xf numFmtId="164" fontId="12" fillId="13" borderId="0" applyNumberFormat="0" applyBorder="0" applyAlignment="0" applyProtection="0"/>
    <xf numFmtId="164" fontId="12" fillId="13" borderId="0" applyNumberFormat="0" applyBorder="0" applyAlignment="0" applyProtection="0"/>
    <xf numFmtId="164" fontId="12" fillId="13" borderId="0" applyNumberFormat="0" applyBorder="0" applyAlignment="0" applyProtection="0"/>
    <xf numFmtId="164" fontId="12" fillId="13" borderId="0" applyNumberFormat="0" applyBorder="0" applyAlignment="0" applyProtection="0"/>
    <xf numFmtId="164" fontId="12" fillId="13" borderId="0" applyNumberFormat="0" applyBorder="0" applyAlignment="0" applyProtection="0"/>
    <xf numFmtId="0" fontId="12" fillId="13" borderId="0" applyNumberFormat="0" applyBorder="0" applyAlignment="0" applyProtection="0"/>
    <xf numFmtId="164" fontId="12" fillId="14" borderId="0" applyNumberFormat="0" applyBorder="0" applyAlignment="0" applyProtection="0"/>
    <xf numFmtId="164" fontId="12" fillId="14" borderId="0" applyNumberFormat="0" applyBorder="0" applyAlignment="0" applyProtection="0"/>
    <xf numFmtId="164" fontId="12" fillId="14" borderId="0" applyNumberFormat="0" applyBorder="0" applyAlignment="0" applyProtection="0"/>
    <xf numFmtId="164" fontId="12" fillId="14" borderId="0" applyNumberFormat="0" applyBorder="0" applyAlignment="0" applyProtection="0"/>
    <xf numFmtId="164" fontId="12" fillId="14" borderId="0" applyNumberFormat="0" applyBorder="0" applyAlignment="0" applyProtection="0"/>
    <xf numFmtId="0" fontId="12" fillId="14" borderId="0" applyNumberFormat="0" applyBorder="0" applyAlignment="0" applyProtection="0"/>
    <xf numFmtId="164" fontId="12" fillId="15" borderId="0" applyNumberFormat="0" applyBorder="0" applyAlignment="0" applyProtection="0"/>
    <xf numFmtId="164" fontId="12" fillId="15" borderId="0" applyNumberFormat="0" applyBorder="0" applyAlignment="0" applyProtection="0"/>
    <xf numFmtId="164" fontId="12" fillId="15" borderId="0" applyNumberFormat="0" applyBorder="0" applyAlignment="0" applyProtection="0"/>
    <xf numFmtId="164" fontId="12" fillId="15" borderId="0" applyNumberFormat="0" applyBorder="0" applyAlignment="0" applyProtection="0"/>
    <xf numFmtId="164" fontId="12" fillId="15" borderId="0" applyNumberFormat="0" applyBorder="0" applyAlignment="0" applyProtection="0"/>
    <xf numFmtId="0" fontId="12" fillId="15" borderId="0" applyNumberFormat="0" applyBorder="0" applyAlignment="0" applyProtection="0"/>
    <xf numFmtId="164" fontId="12" fillId="10" borderId="0" applyNumberFormat="0" applyBorder="0" applyAlignment="0" applyProtection="0"/>
    <xf numFmtId="164" fontId="12" fillId="10" borderId="0" applyNumberFormat="0" applyBorder="0" applyAlignment="0" applyProtection="0"/>
    <xf numFmtId="164" fontId="12" fillId="10" borderId="0" applyNumberFormat="0" applyBorder="0" applyAlignment="0" applyProtection="0"/>
    <xf numFmtId="164" fontId="12" fillId="10" borderId="0" applyNumberFormat="0" applyBorder="0" applyAlignment="0" applyProtection="0"/>
    <xf numFmtId="164" fontId="12" fillId="10" borderId="0" applyNumberFormat="0" applyBorder="0" applyAlignment="0" applyProtection="0"/>
    <xf numFmtId="0" fontId="12" fillId="10" borderId="0" applyNumberFormat="0" applyBorder="0" applyAlignment="0" applyProtection="0"/>
    <xf numFmtId="164" fontId="12" fillId="13" borderId="0" applyNumberFormat="0" applyBorder="0" applyAlignment="0" applyProtection="0"/>
    <xf numFmtId="164" fontId="12" fillId="13" borderId="0" applyNumberFormat="0" applyBorder="0" applyAlignment="0" applyProtection="0"/>
    <xf numFmtId="164" fontId="12" fillId="13" borderId="0" applyNumberFormat="0" applyBorder="0" applyAlignment="0" applyProtection="0"/>
    <xf numFmtId="164" fontId="12" fillId="13" borderId="0" applyNumberFormat="0" applyBorder="0" applyAlignment="0" applyProtection="0"/>
    <xf numFmtId="164" fontId="12" fillId="13" borderId="0" applyNumberFormat="0" applyBorder="0" applyAlignment="0" applyProtection="0"/>
    <xf numFmtId="0" fontId="12" fillId="13" borderId="0" applyNumberFormat="0" applyBorder="0" applyAlignment="0" applyProtection="0"/>
    <xf numFmtId="164" fontId="12" fillId="16" borderId="0" applyNumberFormat="0" applyBorder="0" applyAlignment="0" applyProtection="0"/>
    <xf numFmtId="164" fontId="12" fillId="16" borderId="0" applyNumberFormat="0" applyBorder="0" applyAlignment="0" applyProtection="0"/>
    <xf numFmtId="164" fontId="12" fillId="16" borderId="0" applyNumberFormat="0" applyBorder="0" applyAlignment="0" applyProtection="0"/>
    <xf numFmtId="164" fontId="12" fillId="16" borderId="0" applyNumberFormat="0" applyBorder="0" applyAlignment="0" applyProtection="0"/>
    <xf numFmtId="164" fontId="12" fillId="16" borderId="0" applyNumberFormat="0" applyBorder="0" applyAlignment="0" applyProtection="0"/>
    <xf numFmtId="0" fontId="12" fillId="16" borderId="0" applyNumberFormat="0" applyBorder="0" applyAlignment="0" applyProtection="0"/>
    <xf numFmtId="164" fontId="13" fillId="13" borderId="0" applyNumberFormat="0" applyBorder="0" applyAlignment="0" applyProtection="0"/>
    <xf numFmtId="164" fontId="13" fillId="13" borderId="0" applyNumberFormat="0" applyBorder="0" applyAlignment="0" applyProtection="0"/>
    <xf numFmtId="164" fontId="13" fillId="14" borderId="0" applyNumberFormat="0" applyBorder="0" applyAlignment="0" applyProtection="0"/>
    <xf numFmtId="164" fontId="13" fillId="14" borderId="0" applyNumberFormat="0" applyBorder="0" applyAlignment="0" applyProtection="0"/>
    <xf numFmtId="164" fontId="13" fillId="15" borderId="0" applyNumberFormat="0" applyBorder="0" applyAlignment="0" applyProtection="0"/>
    <xf numFmtId="164" fontId="13" fillId="15" borderId="0" applyNumberFormat="0" applyBorder="0" applyAlignment="0" applyProtection="0"/>
    <xf numFmtId="164" fontId="13" fillId="10" borderId="0" applyNumberFormat="0" applyBorder="0" applyAlignment="0" applyProtection="0"/>
    <xf numFmtId="164" fontId="13" fillId="10" borderId="0" applyNumberFormat="0" applyBorder="0" applyAlignment="0" applyProtection="0"/>
    <xf numFmtId="164" fontId="13" fillId="13" borderId="0" applyNumberFormat="0" applyBorder="0" applyAlignment="0" applyProtection="0"/>
    <xf numFmtId="164" fontId="13" fillId="13" borderId="0" applyNumberFormat="0" applyBorder="0" applyAlignment="0" applyProtection="0"/>
    <xf numFmtId="164" fontId="13" fillId="16" borderId="0" applyNumberFormat="0" applyBorder="0" applyAlignment="0" applyProtection="0"/>
    <xf numFmtId="164" fontId="13" fillId="16" borderId="0" applyNumberFormat="0" applyBorder="0" applyAlignment="0" applyProtection="0"/>
    <xf numFmtId="164" fontId="14" fillId="17" borderId="0" applyNumberFormat="0" applyBorder="0" applyAlignment="0" applyProtection="0"/>
    <xf numFmtId="164" fontId="14" fillId="17" borderId="0" applyNumberFormat="0" applyBorder="0" applyAlignment="0" applyProtection="0"/>
    <xf numFmtId="164" fontId="14" fillId="17" borderId="0" applyNumberFormat="0" applyBorder="0" applyAlignment="0" applyProtection="0"/>
    <xf numFmtId="164" fontId="14" fillId="17" borderId="0" applyNumberFormat="0" applyBorder="0" applyAlignment="0" applyProtection="0"/>
    <xf numFmtId="164" fontId="14" fillId="17" borderId="0" applyNumberFormat="0" applyBorder="0" applyAlignment="0" applyProtection="0"/>
    <xf numFmtId="0" fontId="14" fillId="17" borderId="0" applyNumberFormat="0" applyBorder="0" applyAlignment="0" applyProtection="0"/>
    <xf numFmtId="164" fontId="14" fillId="14" borderId="0" applyNumberFormat="0" applyBorder="0" applyAlignment="0" applyProtection="0"/>
    <xf numFmtId="164" fontId="14" fillId="14" borderId="0" applyNumberFormat="0" applyBorder="0" applyAlignment="0" applyProtection="0"/>
    <xf numFmtId="164" fontId="14" fillId="14" borderId="0" applyNumberFormat="0" applyBorder="0" applyAlignment="0" applyProtection="0"/>
    <xf numFmtId="164" fontId="14" fillId="14" borderId="0" applyNumberFormat="0" applyBorder="0" applyAlignment="0" applyProtection="0"/>
    <xf numFmtId="164" fontId="14" fillId="14" borderId="0" applyNumberFormat="0" applyBorder="0" applyAlignment="0" applyProtection="0"/>
    <xf numFmtId="0" fontId="14" fillId="14" borderId="0" applyNumberFormat="0" applyBorder="0" applyAlignment="0" applyProtection="0"/>
    <xf numFmtId="164" fontId="14" fillId="15" borderId="0" applyNumberFormat="0" applyBorder="0" applyAlignment="0" applyProtection="0"/>
    <xf numFmtId="164" fontId="14" fillId="15" borderId="0" applyNumberFormat="0" applyBorder="0" applyAlignment="0" applyProtection="0"/>
    <xf numFmtId="164" fontId="14" fillId="15" borderId="0" applyNumberFormat="0" applyBorder="0" applyAlignment="0" applyProtection="0"/>
    <xf numFmtId="164" fontId="14" fillId="15" borderId="0" applyNumberFormat="0" applyBorder="0" applyAlignment="0" applyProtection="0"/>
    <xf numFmtId="164" fontId="14" fillId="15" borderId="0" applyNumberFormat="0" applyBorder="0" applyAlignment="0" applyProtection="0"/>
    <xf numFmtId="0" fontId="14" fillId="15" borderId="0" applyNumberFormat="0" applyBorder="0" applyAlignment="0" applyProtection="0"/>
    <xf numFmtId="164" fontId="14" fillId="18" borderId="0" applyNumberFormat="0" applyBorder="0" applyAlignment="0" applyProtection="0"/>
    <xf numFmtId="164" fontId="14" fillId="18" borderId="0" applyNumberFormat="0" applyBorder="0" applyAlignment="0" applyProtection="0"/>
    <xf numFmtId="164" fontId="14" fillId="18" borderId="0" applyNumberFormat="0" applyBorder="0" applyAlignment="0" applyProtection="0"/>
    <xf numFmtId="164" fontId="14" fillId="18" borderId="0" applyNumberFormat="0" applyBorder="0" applyAlignment="0" applyProtection="0"/>
    <xf numFmtId="164" fontId="14" fillId="18" borderId="0" applyNumberFormat="0" applyBorder="0" applyAlignment="0" applyProtection="0"/>
    <xf numFmtId="0" fontId="14" fillId="18" borderId="0" applyNumberFormat="0" applyBorder="0" applyAlignment="0" applyProtection="0"/>
    <xf numFmtId="164" fontId="14" fillId="19" borderId="0" applyNumberFormat="0" applyBorder="0" applyAlignment="0" applyProtection="0"/>
    <xf numFmtId="164" fontId="14" fillId="19" borderId="0" applyNumberFormat="0" applyBorder="0" applyAlignment="0" applyProtection="0"/>
    <xf numFmtId="164" fontId="14" fillId="19" borderId="0" applyNumberFormat="0" applyBorder="0" applyAlignment="0" applyProtection="0"/>
    <xf numFmtId="164" fontId="14" fillId="19" borderId="0" applyNumberFormat="0" applyBorder="0" applyAlignment="0" applyProtection="0"/>
    <xf numFmtId="164" fontId="14" fillId="19" borderId="0" applyNumberFormat="0" applyBorder="0" applyAlignment="0" applyProtection="0"/>
    <xf numFmtId="0" fontId="14" fillId="19" borderId="0" applyNumberFormat="0" applyBorder="0" applyAlignment="0" applyProtection="0"/>
    <xf numFmtId="164" fontId="14" fillId="20" borderId="0" applyNumberFormat="0" applyBorder="0" applyAlignment="0" applyProtection="0"/>
    <xf numFmtId="164" fontId="14" fillId="20" borderId="0" applyNumberFormat="0" applyBorder="0" applyAlignment="0" applyProtection="0"/>
    <xf numFmtId="164" fontId="14" fillId="20" borderId="0" applyNumberFormat="0" applyBorder="0" applyAlignment="0" applyProtection="0"/>
    <xf numFmtId="164" fontId="14" fillId="20" borderId="0" applyNumberFormat="0" applyBorder="0" applyAlignment="0" applyProtection="0"/>
    <xf numFmtId="164" fontId="14" fillId="20" borderId="0" applyNumberFormat="0" applyBorder="0" applyAlignment="0" applyProtection="0"/>
    <xf numFmtId="0" fontId="14" fillId="20" borderId="0" applyNumberFormat="0" applyBorder="0" applyAlignment="0" applyProtection="0"/>
    <xf numFmtId="164" fontId="15" fillId="17" borderId="0" applyNumberFormat="0" applyBorder="0" applyAlignment="0" applyProtection="0"/>
    <xf numFmtId="164" fontId="15" fillId="17" borderId="0" applyNumberFormat="0" applyBorder="0" applyAlignment="0" applyProtection="0"/>
    <xf numFmtId="164" fontId="15" fillId="14" borderId="0" applyNumberFormat="0" applyBorder="0" applyAlignment="0" applyProtection="0"/>
    <xf numFmtId="164" fontId="15" fillId="14" borderId="0" applyNumberFormat="0" applyBorder="0" applyAlignment="0" applyProtection="0"/>
    <xf numFmtId="164" fontId="15" fillId="15" borderId="0" applyNumberFormat="0" applyBorder="0" applyAlignment="0" applyProtection="0"/>
    <xf numFmtId="164" fontId="15" fillId="15" borderId="0" applyNumberFormat="0" applyBorder="0" applyAlignment="0" applyProtection="0"/>
    <xf numFmtId="164" fontId="15" fillId="18" borderId="0" applyNumberFormat="0" applyBorder="0" applyAlignment="0" applyProtection="0"/>
    <xf numFmtId="164" fontId="15" fillId="18" borderId="0" applyNumberFormat="0" applyBorder="0" applyAlignment="0" applyProtection="0"/>
    <xf numFmtId="164" fontId="15" fillId="19" borderId="0" applyNumberFormat="0" applyBorder="0" applyAlignment="0" applyProtection="0"/>
    <xf numFmtId="164" fontId="15" fillId="19" borderId="0" applyNumberFormat="0" applyBorder="0" applyAlignment="0" applyProtection="0"/>
    <xf numFmtId="164" fontId="15" fillId="20" borderId="0" applyNumberFormat="0" applyBorder="0" applyAlignment="0" applyProtection="0"/>
    <xf numFmtId="164" fontId="15" fillId="20" borderId="0" applyNumberFormat="0" applyBorder="0" applyAlignment="0" applyProtection="0"/>
    <xf numFmtId="164" fontId="15" fillId="21" borderId="0" applyNumberFormat="0" applyBorder="0" applyAlignment="0" applyProtection="0"/>
    <xf numFmtId="164" fontId="15" fillId="21" borderId="0" applyNumberFormat="0" applyBorder="0" applyAlignment="0" applyProtection="0"/>
    <xf numFmtId="164" fontId="14" fillId="21" borderId="0" applyNumberFormat="0" applyBorder="0" applyAlignment="0" applyProtection="0"/>
    <xf numFmtId="164" fontId="14" fillId="21" borderId="0" applyNumberFormat="0" applyBorder="0" applyAlignment="0" applyProtection="0"/>
    <xf numFmtId="164" fontId="14" fillId="21" borderId="0" applyNumberFormat="0" applyBorder="0" applyAlignment="0" applyProtection="0"/>
    <xf numFmtId="164" fontId="14" fillId="21" borderId="0" applyNumberFormat="0" applyBorder="0" applyAlignment="0" applyProtection="0"/>
    <xf numFmtId="164" fontId="14" fillId="21" borderId="0" applyNumberFormat="0" applyBorder="0" applyAlignment="0" applyProtection="0"/>
    <xf numFmtId="0" fontId="14" fillId="21" borderId="0" applyNumberFormat="0" applyBorder="0" applyAlignment="0" applyProtection="0"/>
    <xf numFmtId="164" fontId="15" fillId="22" borderId="0" applyNumberFormat="0" applyBorder="0" applyAlignment="0" applyProtection="0"/>
    <xf numFmtId="164" fontId="15" fillId="22" borderId="0" applyNumberFormat="0" applyBorder="0" applyAlignment="0" applyProtection="0"/>
    <xf numFmtId="164" fontId="14" fillId="22" borderId="0" applyNumberFormat="0" applyBorder="0" applyAlignment="0" applyProtection="0"/>
    <xf numFmtId="164" fontId="14" fillId="22" borderId="0" applyNumberFormat="0" applyBorder="0" applyAlignment="0" applyProtection="0"/>
    <xf numFmtId="164" fontId="14" fillId="22" borderId="0" applyNumberFormat="0" applyBorder="0" applyAlignment="0" applyProtection="0"/>
    <xf numFmtId="164" fontId="14" fillId="22" borderId="0" applyNumberFormat="0" applyBorder="0" applyAlignment="0" applyProtection="0"/>
    <xf numFmtId="164" fontId="14" fillId="22" borderId="0" applyNumberFormat="0" applyBorder="0" applyAlignment="0" applyProtection="0"/>
    <xf numFmtId="0" fontId="14" fillId="22" borderId="0" applyNumberFormat="0" applyBorder="0" applyAlignment="0" applyProtection="0"/>
    <xf numFmtId="164" fontId="15" fillId="23" borderId="0" applyNumberFormat="0" applyBorder="0" applyAlignment="0" applyProtection="0"/>
    <xf numFmtId="164" fontId="15" fillId="23" borderId="0" applyNumberFormat="0" applyBorder="0" applyAlignment="0" applyProtection="0"/>
    <xf numFmtId="164" fontId="14" fillId="23" borderId="0" applyNumberFormat="0" applyBorder="0" applyAlignment="0" applyProtection="0"/>
    <xf numFmtId="164" fontId="14" fillId="23" borderId="0" applyNumberFormat="0" applyBorder="0" applyAlignment="0" applyProtection="0"/>
    <xf numFmtId="164" fontId="14" fillId="23" borderId="0" applyNumberFormat="0" applyBorder="0" applyAlignment="0" applyProtection="0"/>
    <xf numFmtId="164" fontId="14" fillId="23" borderId="0" applyNumberFormat="0" applyBorder="0" applyAlignment="0" applyProtection="0"/>
    <xf numFmtId="164" fontId="14" fillId="23" borderId="0" applyNumberFormat="0" applyBorder="0" applyAlignment="0" applyProtection="0"/>
    <xf numFmtId="0" fontId="14" fillId="23" borderId="0" applyNumberFormat="0" applyBorder="0" applyAlignment="0" applyProtection="0"/>
    <xf numFmtId="164" fontId="15" fillId="18" borderId="0" applyNumberFormat="0" applyBorder="0" applyAlignment="0" applyProtection="0"/>
    <xf numFmtId="164" fontId="15" fillId="18" borderId="0" applyNumberFormat="0" applyBorder="0" applyAlignment="0" applyProtection="0"/>
    <xf numFmtId="164" fontId="14" fillId="18" borderId="0" applyNumberFormat="0" applyBorder="0" applyAlignment="0" applyProtection="0"/>
    <xf numFmtId="164" fontId="14" fillId="18" borderId="0" applyNumberFormat="0" applyBorder="0" applyAlignment="0" applyProtection="0"/>
    <xf numFmtId="164" fontId="14" fillId="18" borderId="0" applyNumberFormat="0" applyBorder="0" applyAlignment="0" applyProtection="0"/>
    <xf numFmtId="164" fontId="14" fillId="18" borderId="0" applyNumberFormat="0" applyBorder="0" applyAlignment="0" applyProtection="0"/>
    <xf numFmtId="164" fontId="14" fillId="18" borderId="0" applyNumberFormat="0" applyBorder="0" applyAlignment="0" applyProtection="0"/>
    <xf numFmtId="0" fontId="14" fillId="18" borderId="0" applyNumberFormat="0" applyBorder="0" applyAlignment="0" applyProtection="0"/>
    <xf numFmtId="164" fontId="15" fillId="19" borderId="0" applyNumberFormat="0" applyBorder="0" applyAlignment="0" applyProtection="0"/>
    <xf numFmtId="164" fontId="15" fillId="19" borderId="0" applyNumberFormat="0" applyBorder="0" applyAlignment="0" applyProtection="0"/>
    <xf numFmtId="164" fontId="14" fillId="19" borderId="0" applyNumberFormat="0" applyBorder="0" applyAlignment="0" applyProtection="0"/>
    <xf numFmtId="164" fontId="14" fillId="19" borderId="0" applyNumberFormat="0" applyBorder="0" applyAlignment="0" applyProtection="0"/>
    <xf numFmtId="164" fontId="14" fillId="19" borderId="0" applyNumberFormat="0" applyBorder="0" applyAlignment="0" applyProtection="0"/>
    <xf numFmtId="164" fontId="14" fillId="19" borderId="0" applyNumberFormat="0" applyBorder="0" applyAlignment="0" applyProtection="0"/>
    <xf numFmtId="164" fontId="14" fillId="19" borderId="0" applyNumberFormat="0" applyBorder="0" applyAlignment="0" applyProtection="0"/>
    <xf numFmtId="0" fontId="14" fillId="19" borderId="0" applyNumberFormat="0" applyBorder="0" applyAlignment="0" applyProtection="0"/>
    <xf numFmtId="164" fontId="15" fillId="24" borderId="0" applyNumberFormat="0" applyBorder="0" applyAlignment="0" applyProtection="0"/>
    <xf numFmtId="164" fontId="15" fillId="24" borderId="0" applyNumberFormat="0" applyBorder="0" applyAlignment="0" applyProtection="0"/>
    <xf numFmtId="164" fontId="14" fillId="24" borderId="0" applyNumberFormat="0" applyBorder="0" applyAlignment="0" applyProtection="0"/>
    <xf numFmtId="164" fontId="14" fillId="24" borderId="0" applyNumberFormat="0" applyBorder="0" applyAlignment="0" applyProtection="0"/>
    <xf numFmtId="164" fontId="14" fillId="24" borderId="0" applyNumberFormat="0" applyBorder="0" applyAlignment="0" applyProtection="0"/>
    <xf numFmtId="164" fontId="14" fillId="24" borderId="0" applyNumberFormat="0" applyBorder="0" applyAlignment="0" applyProtection="0"/>
    <xf numFmtId="164" fontId="14" fillId="24" borderId="0" applyNumberFormat="0" applyBorder="0" applyAlignment="0" applyProtection="0"/>
    <xf numFmtId="0" fontId="14" fillId="24" borderId="0" applyNumberFormat="0" applyBorder="0" applyAlignment="0" applyProtection="0"/>
    <xf numFmtId="164" fontId="16" fillId="0" borderId="0" applyNumberFormat="0" applyFill="0" applyBorder="0" applyAlignment="0" applyProtection="0"/>
    <xf numFmtId="164" fontId="16" fillId="0" borderId="0" applyNumberFormat="0" applyFill="0" applyBorder="0" applyAlignment="0" applyProtection="0"/>
    <xf numFmtId="164" fontId="16" fillId="0" borderId="0" applyNumberFormat="0" applyFill="0" applyBorder="0" applyAlignment="0" applyProtection="0"/>
    <xf numFmtId="164" fontId="16" fillId="0" borderId="0" applyNumberFormat="0" applyFill="0" applyBorder="0" applyAlignment="0" applyProtection="0"/>
    <xf numFmtId="164" fontId="16" fillId="0" borderId="0" applyNumberFormat="0" applyFill="0" applyBorder="0" applyAlignment="0" applyProtection="0"/>
    <xf numFmtId="0" fontId="16" fillId="0" borderId="0" applyNumberFormat="0" applyFill="0" applyBorder="0" applyAlignment="0" applyProtection="0"/>
    <xf numFmtId="164" fontId="17" fillId="8" borderId="0" applyNumberFormat="0" applyBorder="0" applyAlignment="0" applyProtection="0"/>
    <xf numFmtId="164" fontId="17" fillId="8" borderId="0" applyNumberFormat="0" applyBorder="0" applyAlignment="0" applyProtection="0"/>
    <xf numFmtId="164" fontId="18" fillId="25" borderId="11" applyNumberFormat="0" applyAlignment="0" applyProtection="0"/>
    <xf numFmtId="164" fontId="18" fillId="25" borderId="11" applyNumberFormat="0" applyAlignment="0" applyProtection="0"/>
    <xf numFmtId="164" fontId="18" fillId="25" borderId="11" applyNumberFormat="0" applyAlignment="0" applyProtection="0"/>
    <xf numFmtId="164" fontId="18" fillId="25" borderId="11" applyNumberFormat="0" applyAlignment="0" applyProtection="0"/>
    <xf numFmtId="164" fontId="18" fillId="25" borderId="11" applyNumberFormat="0" applyAlignment="0" applyProtection="0"/>
    <xf numFmtId="0" fontId="18" fillId="25" borderId="11" applyNumberFormat="0" applyAlignment="0" applyProtection="0"/>
    <xf numFmtId="164" fontId="19" fillId="25" borderId="11" applyNumberFormat="0" applyAlignment="0" applyProtection="0"/>
    <xf numFmtId="164" fontId="19" fillId="25" borderId="11" applyNumberFormat="0" applyAlignment="0" applyProtection="0"/>
    <xf numFmtId="164" fontId="20" fillId="0" borderId="12" applyNumberFormat="0" applyFill="0" applyAlignment="0" applyProtection="0"/>
    <xf numFmtId="164" fontId="20" fillId="0" borderId="12" applyNumberFormat="0" applyFill="0" applyAlignment="0" applyProtection="0"/>
    <xf numFmtId="164" fontId="20" fillId="0" borderId="12" applyNumberFormat="0" applyFill="0" applyAlignment="0" applyProtection="0"/>
    <xf numFmtId="164" fontId="20" fillId="0" borderId="12" applyNumberFormat="0" applyFill="0" applyAlignment="0" applyProtection="0"/>
    <xf numFmtId="164" fontId="20" fillId="0" borderId="12" applyNumberFormat="0" applyFill="0" applyAlignment="0" applyProtection="0"/>
    <xf numFmtId="0" fontId="20" fillId="0" borderId="12" applyNumberFormat="0" applyFill="0" applyAlignment="0" applyProtection="0"/>
    <xf numFmtId="164" fontId="9" fillId="26" borderId="13" applyNumberFormat="0" applyAlignment="0" applyProtection="0"/>
    <xf numFmtId="164" fontId="9" fillId="26" borderId="13" applyNumberFormat="0" applyAlignment="0" applyProtection="0"/>
    <xf numFmtId="167" fontId="21" fillId="0" borderId="0" applyFont="0" applyFill="0" applyBorder="0" applyAlignment="0" applyProtection="0"/>
    <xf numFmtId="164" fontId="22" fillId="27" borderId="14" applyNumberFormat="0" applyFont="0" applyAlignment="0" applyProtection="0"/>
    <xf numFmtId="164" fontId="22" fillId="27" borderId="14" applyNumberFormat="0" applyFont="0" applyAlignment="0" applyProtection="0"/>
    <xf numFmtId="164" fontId="22" fillId="27" borderId="14" applyNumberFormat="0" applyFont="0" applyAlignment="0" applyProtection="0"/>
    <xf numFmtId="164" fontId="22" fillId="27" borderId="14" applyNumberFormat="0" applyFont="0" applyAlignment="0" applyProtection="0"/>
    <xf numFmtId="164" fontId="22" fillId="27" borderId="14" applyNumberFormat="0" applyFont="0" applyAlignment="0" applyProtection="0"/>
    <xf numFmtId="0" fontId="22" fillId="27" borderId="14" applyNumberFormat="0" applyFont="0" applyAlignment="0" applyProtection="0"/>
    <xf numFmtId="168" fontId="21" fillId="0" borderId="0" applyFont="0" applyFill="0" applyBorder="0" applyAlignment="0" applyProtection="0"/>
    <xf numFmtId="164" fontId="23" fillId="12" borderId="11" applyNumberFormat="0" applyAlignment="0" applyProtection="0"/>
    <xf numFmtId="164" fontId="23" fillId="12" borderId="11" applyNumberFormat="0" applyAlignment="0" applyProtection="0"/>
    <xf numFmtId="164" fontId="23" fillId="12" borderId="11" applyNumberFormat="0" applyAlignment="0" applyProtection="0"/>
    <xf numFmtId="164" fontId="23" fillId="12" borderId="11" applyNumberFormat="0" applyAlignment="0" applyProtection="0"/>
    <xf numFmtId="164" fontId="23" fillId="12" borderId="11" applyNumberFormat="0" applyAlignment="0" applyProtection="0"/>
    <xf numFmtId="0" fontId="23" fillId="12" borderId="11" applyNumberFormat="0" applyAlignment="0" applyProtection="0"/>
    <xf numFmtId="169" fontId="2" fillId="0" borderId="0" applyFont="0" applyFill="0" applyBorder="0" applyAlignment="0" applyProtection="0"/>
    <xf numFmtId="164" fontId="24" fillId="0" borderId="0" applyNumberFormat="0" applyFill="0" applyBorder="0" applyAlignment="0" applyProtection="0"/>
    <xf numFmtId="164" fontId="24" fillId="0" borderId="0" applyNumberFormat="0" applyFill="0" applyBorder="0" applyAlignment="0" applyProtection="0"/>
    <xf numFmtId="164" fontId="25" fillId="9" borderId="0" applyNumberFormat="0" applyBorder="0" applyAlignment="0" applyProtection="0"/>
    <xf numFmtId="164" fontId="25" fillId="9" borderId="0" applyNumberFormat="0" applyBorder="0" applyAlignment="0" applyProtection="0"/>
    <xf numFmtId="164" fontId="26" fillId="0" borderId="15" applyNumberFormat="0" applyFill="0" applyAlignment="0" applyProtection="0"/>
    <xf numFmtId="164" fontId="26" fillId="0" borderId="15" applyNumberFormat="0" applyFill="0" applyAlignment="0" applyProtection="0"/>
    <xf numFmtId="164" fontId="27" fillId="0" borderId="16" applyNumberFormat="0" applyFill="0" applyAlignment="0" applyProtection="0"/>
    <xf numFmtId="164" fontId="27" fillId="0" borderId="16" applyNumberFormat="0" applyFill="0" applyAlignment="0" applyProtection="0"/>
    <xf numFmtId="164" fontId="28" fillId="0" borderId="17" applyNumberFormat="0" applyFill="0" applyAlignment="0" applyProtection="0"/>
    <xf numFmtId="164" fontId="28" fillId="0" borderId="17" applyNumberFormat="0" applyFill="0" applyAlignment="0" applyProtection="0"/>
    <xf numFmtId="164" fontId="28" fillId="0" borderId="0" applyNumberFormat="0" applyFill="0" applyBorder="0" applyAlignment="0" applyProtection="0"/>
    <xf numFmtId="164" fontId="28" fillId="0" borderId="0" applyNumberFormat="0" applyFill="0" applyBorder="0" applyAlignment="0" applyProtection="0"/>
    <xf numFmtId="164" fontId="29" fillId="12" borderId="11" applyNumberFormat="0" applyAlignment="0" applyProtection="0"/>
    <xf numFmtId="164" fontId="29" fillId="12" borderId="11" applyNumberFormat="0" applyAlignment="0" applyProtection="0"/>
    <xf numFmtId="164" fontId="30" fillId="8" borderId="0" applyNumberFormat="0" applyBorder="0" applyAlignment="0" applyProtection="0"/>
    <xf numFmtId="164" fontId="30" fillId="8" borderId="0" applyNumberFormat="0" applyBorder="0" applyAlignment="0" applyProtection="0"/>
    <xf numFmtId="164" fontId="30" fillId="8" borderId="0" applyNumberFormat="0" applyBorder="0" applyAlignment="0" applyProtection="0"/>
    <xf numFmtId="164" fontId="30" fillId="8" borderId="0" applyNumberFormat="0" applyBorder="0" applyAlignment="0" applyProtection="0"/>
    <xf numFmtId="164" fontId="30" fillId="8" borderId="0" applyNumberFormat="0" applyBorder="0" applyAlignment="0" applyProtection="0"/>
    <xf numFmtId="0" fontId="30" fillId="8" borderId="0" applyNumberFormat="0" applyBorder="0" applyAlignment="0" applyProtection="0"/>
    <xf numFmtId="164" fontId="31" fillId="0" borderId="0" applyNumberFormat="0" applyFill="0" applyBorder="0" applyAlignment="0" applyProtection="0">
      <alignment vertical="top"/>
      <protection locked="0"/>
    </xf>
    <xf numFmtId="0" fontId="31" fillId="0" borderId="0" applyNumberFormat="0" applyFill="0" applyBorder="0" applyAlignment="0" applyProtection="0">
      <alignment vertical="top"/>
      <protection locked="0"/>
    </xf>
    <xf numFmtId="164" fontId="32" fillId="0" borderId="12" applyNumberFormat="0" applyFill="0" applyAlignment="0" applyProtection="0"/>
    <xf numFmtId="164" fontId="32" fillId="0" borderId="12" applyNumberFormat="0" applyFill="0" applyAlignment="0" applyProtection="0"/>
    <xf numFmtId="170" fontId="2" fillId="0" borderId="0" applyFont="0" applyFill="0" applyBorder="0" applyAlignment="0" applyProtection="0"/>
    <xf numFmtId="170" fontId="2" fillId="0" borderId="0" applyFont="0" applyFill="0" applyBorder="0" applyAlignment="0" applyProtection="0"/>
    <xf numFmtId="43"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44" fontId="2" fillId="0" borderId="0" applyFont="0" applyFill="0" applyBorder="0" applyAlignment="0" applyProtection="0"/>
    <xf numFmtId="165" fontId="2" fillId="0" borderId="0" applyFont="0" applyFill="0" applyBorder="0" applyAlignment="0" applyProtection="0"/>
    <xf numFmtId="164" fontId="33" fillId="28" borderId="0" applyNumberFormat="0" applyBorder="0" applyAlignment="0" applyProtection="0"/>
    <xf numFmtId="164" fontId="33" fillId="28" borderId="0" applyNumberFormat="0" applyBorder="0" applyAlignment="0" applyProtection="0"/>
    <xf numFmtId="164" fontId="34" fillId="28" borderId="0" applyNumberFormat="0" applyBorder="0" applyAlignment="0" applyProtection="0"/>
    <xf numFmtId="164" fontId="34" fillId="28" borderId="0" applyNumberFormat="0" applyBorder="0" applyAlignment="0" applyProtection="0"/>
    <xf numFmtId="164" fontId="34" fillId="28" borderId="0" applyNumberFormat="0" applyBorder="0" applyAlignment="0" applyProtection="0"/>
    <xf numFmtId="164" fontId="34" fillId="28" borderId="0" applyNumberFormat="0" applyBorder="0" applyAlignment="0" applyProtection="0"/>
    <xf numFmtId="164" fontId="34" fillId="28" borderId="0" applyNumberFormat="0" applyBorder="0" applyAlignment="0" applyProtection="0"/>
    <xf numFmtId="0" fontId="34" fillId="28" borderId="0" applyNumberFormat="0" applyBorder="0" applyAlignment="0" applyProtection="0"/>
    <xf numFmtId="0" fontId="1" fillId="0" borderId="0"/>
    <xf numFmtId="0" fontId="1" fillId="0" borderId="0"/>
    <xf numFmtId="0" fontId="1" fillId="0" borderId="0"/>
    <xf numFmtId="0" fontId="1" fillId="0" borderId="0"/>
    <xf numFmtId="0" fontId="2" fillId="0" borderId="0"/>
    <xf numFmtId="0" fontId="2" fillId="0" borderId="0"/>
    <xf numFmtId="0" fontId="1" fillId="0" borderId="0"/>
    <xf numFmtId="0" fontId="1" fillId="0" borderId="0"/>
    <xf numFmtId="0" fontId="1" fillId="0" borderId="0"/>
    <xf numFmtId="0" fontId="1" fillId="0" borderId="0"/>
    <xf numFmtId="0" fontId="1" fillId="0" borderId="0"/>
    <xf numFmtId="0" fontId="35" fillId="0" borderId="0"/>
    <xf numFmtId="164" fontId="2" fillId="0" borderId="0"/>
    <xf numFmtId="164" fontId="2" fillId="0" borderId="0"/>
    <xf numFmtId="164" fontId="2" fillId="0" borderId="0"/>
    <xf numFmtId="164" fontId="2" fillId="0" borderId="0"/>
    <xf numFmtId="164" fontId="2" fillId="0" borderId="0"/>
    <xf numFmtId="164" fontId="2" fillId="0" borderId="0"/>
    <xf numFmtId="0" fontId="2" fillId="0" borderId="0"/>
    <xf numFmtId="164" fontId="2" fillId="0" borderId="0"/>
    <xf numFmtId="0" fontId="1" fillId="0" borderId="0"/>
    <xf numFmtId="0" fontId="35" fillId="0" borderId="0"/>
    <xf numFmtId="172" fontId="2" fillId="0" borderId="0"/>
    <xf numFmtId="172" fontId="2" fillId="0" borderId="0"/>
    <xf numFmtId="173" fontId="2" fillId="0" borderId="0"/>
    <xf numFmtId="0" fontId="35" fillId="0" borderId="0"/>
    <xf numFmtId="0" fontId="1" fillId="0" borderId="0"/>
    <xf numFmtId="0" fontId="35" fillId="0" borderId="0"/>
    <xf numFmtId="0" fontId="1" fillId="0" borderId="0"/>
    <xf numFmtId="0" fontId="1" fillId="0" borderId="0"/>
    <xf numFmtId="0" fontId="35" fillId="0" borderId="0"/>
    <xf numFmtId="164" fontId="36" fillId="0" borderId="0"/>
    <xf numFmtId="164" fontId="36" fillId="0" borderId="0"/>
    <xf numFmtId="0" fontId="2" fillId="0" borderId="0"/>
    <xf numFmtId="0" fontId="36" fillId="0" borderId="0"/>
    <xf numFmtId="0" fontId="35" fillId="0" borderId="0"/>
    <xf numFmtId="0" fontId="1" fillId="0" borderId="0"/>
    <xf numFmtId="0" fontId="1" fillId="0" borderId="0"/>
    <xf numFmtId="0" fontId="1" fillId="0" borderId="0"/>
    <xf numFmtId="0" fontId="1" fillId="0" borderId="0"/>
    <xf numFmtId="0" fontId="2" fillId="0" borderId="0"/>
    <xf numFmtId="0" fontId="2" fillId="0" borderId="0"/>
    <xf numFmtId="0" fontId="1" fillId="0" borderId="0"/>
    <xf numFmtId="0" fontId="35" fillId="0" borderId="0"/>
    <xf numFmtId="0" fontId="1" fillId="0" borderId="0"/>
    <xf numFmtId="164" fontId="2" fillId="0" borderId="0"/>
    <xf numFmtId="164" fontId="2" fillId="0" borderId="0"/>
    <xf numFmtId="164" fontId="2" fillId="0" borderId="0"/>
    <xf numFmtId="164" fontId="2" fillId="0" borderId="0"/>
    <xf numFmtId="164" fontId="2" fillId="0" borderId="0"/>
    <xf numFmtId="0" fontId="1" fillId="0" borderId="0"/>
    <xf numFmtId="0" fontId="1" fillId="0" borderId="0"/>
    <xf numFmtId="164" fontId="1" fillId="0" borderId="0"/>
    <xf numFmtId="164" fontId="1" fillId="0" borderId="0"/>
    <xf numFmtId="164" fontId="1" fillId="0" borderId="0"/>
    <xf numFmtId="164" fontId="1" fillId="0" borderId="0"/>
    <xf numFmtId="164" fontId="12" fillId="0" borderId="0"/>
    <xf numFmtId="164" fontId="2" fillId="0" borderId="0"/>
    <xf numFmtId="164" fontId="2" fillId="0" borderId="0"/>
    <xf numFmtId="164" fontId="2" fillId="0" borderId="0"/>
    <xf numFmtId="164" fontId="2" fillId="0" borderId="0"/>
    <xf numFmtId="164" fontId="2" fillId="0" borderId="0"/>
    <xf numFmtId="164" fontId="1" fillId="0" borderId="0"/>
    <xf numFmtId="164" fontId="1" fillId="0" borderId="0"/>
    <xf numFmtId="164" fontId="1" fillId="0" borderId="0"/>
    <xf numFmtId="164" fontId="1" fillId="0" borderId="0"/>
    <xf numFmtId="164" fontId="12" fillId="0" borderId="0"/>
    <xf numFmtId="164" fontId="2" fillId="0" borderId="0"/>
    <xf numFmtId="0" fontId="1" fillId="0" borderId="0"/>
    <xf numFmtId="0" fontId="1" fillId="0" borderId="0"/>
    <xf numFmtId="164" fontId="2" fillId="27" borderId="14" applyNumberFormat="0" applyFont="0" applyAlignment="0" applyProtection="0"/>
    <xf numFmtId="164" fontId="2" fillId="27" borderId="14" applyNumberFormat="0" applyFont="0" applyAlignment="0" applyProtection="0"/>
    <xf numFmtId="164" fontId="37" fillId="25" borderId="18" applyNumberFormat="0" applyAlignment="0" applyProtection="0"/>
    <xf numFmtId="164" fontId="37" fillId="25" borderId="18" applyNumberFormat="0" applyAlignment="0" applyProtection="0"/>
    <xf numFmtId="9" fontId="36"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13" fillId="0" borderId="0" applyFont="0" applyFill="0" applyBorder="0" applyAlignment="0" applyProtection="0"/>
    <xf numFmtId="164" fontId="38" fillId="9" borderId="0" applyNumberFormat="0" applyBorder="0" applyAlignment="0" applyProtection="0"/>
    <xf numFmtId="164" fontId="38" fillId="9" borderId="0" applyNumberFormat="0" applyBorder="0" applyAlignment="0" applyProtection="0"/>
    <xf numFmtId="164" fontId="38" fillId="9" borderId="0" applyNumberFormat="0" applyBorder="0" applyAlignment="0" applyProtection="0"/>
    <xf numFmtId="164" fontId="38" fillId="9" borderId="0" applyNumberFormat="0" applyBorder="0" applyAlignment="0" applyProtection="0"/>
    <xf numFmtId="164" fontId="38" fillId="9" borderId="0" applyNumberFormat="0" applyBorder="0" applyAlignment="0" applyProtection="0"/>
    <xf numFmtId="0" fontId="38" fillId="9" borderId="0" applyNumberFormat="0" applyBorder="0" applyAlignment="0" applyProtection="0"/>
    <xf numFmtId="164" fontId="39" fillId="25" borderId="18" applyNumberFormat="0" applyAlignment="0" applyProtection="0"/>
    <xf numFmtId="164" fontId="39" fillId="25" borderId="18" applyNumberFormat="0" applyAlignment="0" applyProtection="0"/>
    <xf numFmtId="164" fontId="39" fillId="25" borderId="18" applyNumberFormat="0" applyAlignment="0" applyProtection="0"/>
    <xf numFmtId="164" fontId="39" fillId="25" borderId="18" applyNumberFormat="0" applyAlignment="0" applyProtection="0"/>
    <xf numFmtId="164" fontId="39" fillId="25" borderId="18" applyNumberFormat="0" applyAlignment="0" applyProtection="0"/>
    <xf numFmtId="0" fontId="39" fillId="25" borderId="18" applyNumberFormat="0" applyAlignment="0" applyProtection="0"/>
    <xf numFmtId="164" fontId="40" fillId="0" borderId="0" applyNumberFormat="0" applyFill="0" applyBorder="0" applyAlignment="0" applyProtection="0"/>
    <xf numFmtId="164" fontId="40" fillId="0" borderId="0" applyNumberFormat="0" applyFill="0" applyBorder="0" applyAlignment="0" applyProtection="0"/>
    <xf numFmtId="164" fontId="40" fillId="0" borderId="0" applyNumberFormat="0" applyFill="0" applyBorder="0" applyAlignment="0" applyProtection="0"/>
    <xf numFmtId="164" fontId="40" fillId="0" borderId="0" applyNumberFormat="0" applyFill="0" applyBorder="0" applyAlignment="0" applyProtection="0"/>
    <xf numFmtId="164" fontId="40" fillId="0" borderId="0" applyNumberFormat="0" applyFill="0" applyBorder="0" applyAlignment="0" applyProtection="0"/>
    <xf numFmtId="0" fontId="40" fillId="0" borderId="0" applyNumberFormat="0" applyFill="0" applyBorder="0" applyAlignment="0" applyProtection="0"/>
    <xf numFmtId="164" fontId="41" fillId="0" borderId="0" applyNumberFormat="0" applyFill="0" applyBorder="0" applyAlignment="0" applyProtection="0"/>
    <xf numFmtId="164" fontId="41" fillId="0" borderId="0" applyNumberFormat="0" applyFill="0" applyBorder="0" applyAlignment="0" applyProtection="0"/>
    <xf numFmtId="164" fontId="41" fillId="0" borderId="0" applyNumberFormat="0" applyFill="0" applyBorder="0" applyAlignment="0" applyProtection="0"/>
    <xf numFmtId="164" fontId="41" fillId="0" borderId="0" applyNumberFormat="0" applyFill="0" applyBorder="0" applyAlignment="0" applyProtection="0"/>
    <xf numFmtId="164" fontId="41" fillId="0" borderId="0" applyNumberFormat="0" applyFill="0" applyBorder="0" applyAlignment="0" applyProtection="0"/>
    <xf numFmtId="164" fontId="41" fillId="0" borderId="0" applyNumberFormat="0" applyFill="0" applyBorder="0" applyAlignment="0" applyProtection="0"/>
    <xf numFmtId="164" fontId="41" fillId="0" borderId="0" applyNumberFormat="0" applyFill="0" applyBorder="0" applyAlignment="0" applyProtection="0"/>
    <xf numFmtId="0" fontId="42" fillId="0" borderId="0" applyNumberFormat="0">
      <alignment horizontal="right" vertical="center"/>
    </xf>
    <xf numFmtId="0" fontId="42" fillId="0" borderId="0" applyNumberFormat="0">
      <alignment horizontal="right" vertical="center"/>
    </xf>
    <xf numFmtId="0" fontId="42" fillId="0" borderId="0" applyNumberFormat="0">
      <alignment horizontal="right" vertical="center"/>
    </xf>
    <xf numFmtId="0" fontId="41" fillId="0" borderId="0" applyNumberFormat="0" applyFill="0" applyBorder="0" applyAlignment="0" applyProtection="0"/>
    <xf numFmtId="0" fontId="41" fillId="0" borderId="0" applyNumberFormat="0" applyFill="0" applyBorder="0" applyAlignment="0" applyProtection="0"/>
    <xf numFmtId="164" fontId="43" fillId="0" borderId="15" applyNumberFormat="0" applyFill="0" applyAlignment="0" applyProtection="0"/>
    <xf numFmtId="164" fontId="43" fillId="0" borderId="15" applyNumberFormat="0" applyFill="0" applyAlignment="0" applyProtection="0"/>
    <xf numFmtId="164" fontId="43" fillId="0" borderId="15" applyNumberFormat="0" applyFill="0" applyAlignment="0" applyProtection="0"/>
    <xf numFmtId="164" fontId="43" fillId="0" borderId="15" applyNumberFormat="0" applyFill="0" applyAlignment="0" applyProtection="0"/>
    <xf numFmtId="164" fontId="43" fillId="0" borderId="15" applyNumberFormat="0" applyFill="0" applyAlignment="0" applyProtection="0"/>
    <xf numFmtId="0" fontId="43" fillId="0" borderId="15" applyNumberFormat="0" applyFill="0" applyAlignment="0" applyProtection="0"/>
    <xf numFmtId="164" fontId="44" fillId="0" borderId="16" applyNumberFormat="0" applyFill="0" applyAlignment="0" applyProtection="0"/>
    <xf numFmtId="164" fontId="44" fillId="0" borderId="16" applyNumberFormat="0" applyFill="0" applyAlignment="0" applyProtection="0"/>
    <xf numFmtId="164" fontId="44" fillId="0" borderId="16" applyNumberFormat="0" applyFill="0" applyAlignment="0" applyProtection="0"/>
    <xf numFmtId="164" fontId="44" fillId="0" borderId="16" applyNumberFormat="0" applyFill="0" applyAlignment="0" applyProtection="0"/>
    <xf numFmtId="164" fontId="44" fillId="0" borderId="16" applyNumberFormat="0" applyFill="0" applyAlignment="0" applyProtection="0"/>
    <xf numFmtId="0" fontId="44" fillId="0" borderId="16" applyNumberFormat="0" applyFill="0" applyAlignment="0" applyProtection="0"/>
    <xf numFmtId="164" fontId="45" fillId="0" borderId="17" applyNumberFormat="0" applyFill="0" applyAlignment="0" applyProtection="0"/>
    <xf numFmtId="164" fontId="45" fillId="0" borderId="17" applyNumberFormat="0" applyFill="0" applyAlignment="0" applyProtection="0"/>
    <xf numFmtId="164" fontId="45" fillId="0" borderId="17" applyNumberFormat="0" applyFill="0" applyAlignment="0" applyProtection="0"/>
    <xf numFmtId="164" fontId="45" fillId="0" borderId="17" applyNumberFormat="0" applyFill="0" applyAlignment="0" applyProtection="0"/>
    <xf numFmtId="164" fontId="45" fillId="0" borderId="17" applyNumberFormat="0" applyFill="0" applyAlignment="0" applyProtection="0"/>
    <xf numFmtId="0" fontId="45" fillId="0" borderId="17" applyNumberFormat="0" applyFill="0" applyAlignment="0" applyProtection="0"/>
    <xf numFmtId="164" fontId="45" fillId="0" borderId="0" applyNumberFormat="0" applyFill="0" applyBorder="0" applyAlignment="0" applyProtection="0"/>
    <xf numFmtId="164" fontId="45" fillId="0" borderId="0" applyNumberFormat="0" applyFill="0" applyBorder="0" applyAlignment="0" applyProtection="0"/>
    <xf numFmtId="164" fontId="45" fillId="0" borderId="0" applyNumberFormat="0" applyFill="0" applyBorder="0" applyAlignment="0" applyProtection="0"/>
    <xf numFmtId="164" fontId="45" fillId="0" borderId="0" applyNumberFormat="0" applyFill="0" applyBorder="0" applyAlignment="0" applyProtection="0"/>
    <xf numFmtId="164" fontId="45" fillId="0" borderId="0" applyNumberFormat="0" applyFill="0" applyBorder="0" applyAlignment="0" applyProtection="0"/>
    <xf numFmtId="0" fontId="45" fillId="0" borderId="0" applyNumberFormat="0" applyFill="0" applyBorder="0" applyAlignment="0" applyProtection="0"/>
    <xf numFmtId="164" fontId="46" fillId="0" borderId="19" applyNumberFormat="0" applyFill="0" applyAlignment="0" applyProtection="0"/>
    <xf numFmtId="164" fontId="46" fillId="0" borderId="19" applyNumberFormat="0" applyFill="0" applyAlignment="0" applyProtection="0"/>
    <xf numFmtId="164" fontId="47" fillId="0" borderId="19" applyNumberFormat="0" applyFill="0" applyAlignment="0" applyProtection="0"/>
    <xf numFmtId="164" fontId="47" fillId="0" borderId="19" applyNumberFormat="0" applyFill="0" applyAlignment="0" applyProtection="0"/>
    <xf numFmtId="164" fontId="47" fillId="0" borderId="19" applyNumberFormat="0" applyFill="0" applyAlignment="0" applyProtection="0"/>
    <xf numFmtId="164" fontId="47" fillId="0" borderId="19" applyNumberFormat="0" applyFill="0" applyAlignment="0" applyProtection="0"/>
    <xf numFmtId="164" fontId="47" fillId="0" borderId="19" applyNumberFormat="0" applyFill="0" applyAlignment="0" applyProtection="0"/>
    <xf numFmtId="0" fontId="47" fillId="0" borderId="19" applyNumberFormat="0" applyFill="0" applyAlignment="0" applyProtection="0"/>
    <xf numFmtId="0" fontId="48" fillId="0" borderId="0" applyNumberFormat="0"/>
    <xf numFmtId="164" fontId="49" fillId="26" borderId="13" applyNumberFormat="0" applyAlignment="0" applyProtection="0"/>
    <xf numFmtId="164" fontId="49" fillId="26" borderId="13" applyNumberFormat="0" applyAlignment="0" applyProtection="0"/>
    <xf numFmtId="164" fontId="49" fillId="26" borderId="13" applyNumberFormat="0" applyAlignment="0" applyProtection="0"/>
    <xf numFmtId="164" fontId="49" fillId="26" borderId="13" applyNumberFormat="0" applyAlignment="0" applyProtection="0"/>
    <xf numFmtId="164" fontId="49" fillId="26" borderId="13" applyNumberFormat="0" applyAlignment="0" applyProtection="0"/>
    <xf numFmtId="0" fontId="49" fillId="26" borderId="13" applyNumberFormat="0" applyAlignment="0" applyProtection="0"/>
    <xf numFmtId="164" fontId="50" fillId="0" borderId="0" applyNumberFormat="0" applyFill="0" applyBorder="0" applyAlignment="0" applyProtection="0"/>
    <xf numFmtId="164" fontId="50" fillId="0" borderId="0" applyNumberFormat="0" applyFill="0" applyBorder="0" applyAlignment="0" applyProtection="0"/>
  </cellStyleXfs>
  <cellXfs count="62">
    <xf numFmtId="0" fontId="0" fillId="0" borderId="0" xfId="0"/>
    <xf numFmtId="0" fontId="3" fillId="2" borderId="0" xfId="2" applyFont="1" applyFill="1" applyBorder="1" applyAlignment="1">
      <alignment horizontal="left"/>
    </xf>
    <xf numFmtId="0" fontId="2" fillId="2" borderId="0" xfId="2" applyFont="1" applyFill="1" applyBorder="1" applyAlignment="1">
      <alignment horizontal="left"/>
    </xf>
    <xf numFmtId="164" fontId="2" fillId="2" borderId="0" xfId="2" applyNumberFormat="1" applyFont="1" applyFill="1" applyBorder="1" applyAlignment="1">
      <alignment horizontal="left"/>
    </xf>
    <xf numFmtId="164" fontId="5" fillId="2" borderId="0" xfId="3" applyNumberFormat="1" applyFont="1" applyFill="1" applyBorder="1" applyAlignment="1" applyProtection="1">
      <alignment horizontal="left"/>
    </xf>
    <xf numFmtId="0" fontId="2" fillId="0" borderId="0" xfId="2" applyFont="1" applyBorder="1" applyAlignment="1">
      <alignment horizontal="center"/>
    </xf>
    <xf numFmtId="0" fontId="2" fillId="0" borderId="0" xfId="2" applyFont="1" applyBorder="1"/>
    <xf numFmtId="0" fontId="2" fillId="2" borderId="0" xfId="2" applyFont="1" applyFill="1" applyBorder="1"/>
    <xf numFmtId="164" fontId="2" fillId="2" borderId="0" xfId="2" applyNumberFormat="1" applyFont="1" applyFill="1" applyBorder="1"/>
    <xf numFmtId="0" fontId="2" fillId="3" borderId="0" xfId="2" applyFill="1" applyBorder="1"/>
    <xf numFmtId="164" fontId="2" fillId="3" borderId="0" xfId="2" applyNumberFormat="1" applyFill="1" applyBorder="1"/>
    <xf numFmtId="0" fontId="6" fillId="3" borderId="0" xfId="2" applyFont="1" applyFill="1" applyBorder="1"/>
    <xf numFmtId="164" fontId="6" fillId="3" borderId="0" xfId="2" applyNumberFormat="1" applyFont="1" applyFill="1" applyBorder="1" applyAlignment="1">
      <alignment horizontal="left"/>
    </xf>
    <xf numFmtId="0" fontId="2" fillId="0" borderId="0" xfId="2" applyNumberFormat="1" applyFont="1" applyBorder="1" applyAlignment="1">
      <alignment horizontal="left"/>
    </xf>
    <xf numFmtId="0" fontId="6" fillId="3" borderId="0" xfId="2" applyFont="1" applyFill="1" applyBorder="1" applyAlignment="1">
      <alignment horizontal="center"/>
    </xf>
    <xf numFmtId="0" fontId="6" fillId="3" borderId="4" xfId="2" applyFont="1" applyFill="1" applyBorder="1" applyAlignment="1">
      <alignment horizontal="left"/>
    </xf>
    <xf numFmtId="164" fontId="6" fillId="3" borderId="0" xfId="2" applyNumberFormat="1" applyFont="1" applyFill="1" applyBorder="1" applyAlignment="1">
      <alignment horizontal="right"/>
    </xf>
    <xf numFmtId="164" fontId="6" fillId="4" borderId="5" xfId="4" applyNumberFormat="1" applyFont="1" applyFill="1" applyBorder="1" applyAlignment="1" applyProtection="1">
      <alignment horizontal="right"/>
      <protection locked="0"/>
    </xf>
    <xf numFmtId="164" fontId="6" fillId="3" borderId="4" xfId="2" applyNumberFormat="1" applyFont="1" applyFill="1" applyBorder="1" applyAlignment="1">
      <alignment horizontal="left"/>
    </xf>
    <xf numFmtId="164" fontId="6" fillId="5" borderId="5" xfId="4" applyNumberFormat="1" applyFont="1" applyFill="1" applyBorder="1" applyAlignment="1">
      <alignment horizontal="right"/>
    </xf>
    <xf numFmtId="9" fontId="6" fillId="5" borderId="6" xfId="1" applyFont="1" applyFill="1" applyBorder="1" applyAlignment="1" applyProtection="1">
      <alignment horizontal="right"/>
      <protection locked="0"/>
    </xf>
    <xf numFmtId="0" fontId="6" fillId="5" borderId="6" xfId="2" applyNumberFormat="1" applyFont="1" applyFill="1" applyBorder="1" applyAlignment="1">
      <alignment horizontal="right"/>
    </xf>
    <xf numFmtId="0" fontId="6" fillId="5" borderId="6" xfId="2" applyNumberFormat="1" applyFont="1" applyFill="1" applyBorder="1" applyAlignment="1" applyProtection="1">
      <alignment horizontal="right"/>
      <protection locked="0"/>
    </xf>
    <xf numFmtId="14" fontId="6" fillId="5" borderId="6" xfId="2" applyNumberFormat="1" applyFont="1" applyFill="1" applyBorder="1" applyAlignment="1" applyProtection="1">
      <alignment horizontal="right"/>
      <protection locked="0"/>
    </xf>
    <xf numFmtId="164" fontId="6" fillId="3" borderId="7" xfId="2" applyNumberFormat="1" applyFont="1" applyFill="1" applyBorder="1" applyAlignment="1">
      <alignment horizontal="left"/>
    </xf>
    <xf numFmtId="164" fontId="6" fillId="3" borderId="8" xfId="2" applyNumberFormat="1" applyFont="1" applyFill="1" applyBorder="1" applyAlignment="1">
      <alignment horizontal="right"/>
    </xf>
    <xf numFmtId="164" fontId="2" fillId="0" borderId="0" xfId="2" applyNumberFormat="1" applyFont="1" applyBorder="1"/>
    <xf numFmtId="0" fontId="6" fillId="3" borderId="7" xfId="2" applyFont="1" applyFill="1" applyBorder="1" applyAlignment="1">
      <alignment horizontal="left"/>
    </xf>
    <xf numFmtId="0" fontId="2" fillId="5" borderId="6" xfId="2" applyNumberFormat="1" applyFill="1" applyBorder="1"/>
    <xf numFmtId="164" fontId="6" fillId="3" borderId="0" xfId="2" applyNumberFormat="1" applyFont="1" applyFill="1" applyBorder="1"/>
    <xf numFmtId="0" fontId="2" fillId="3" borderId="0" xfId="2" applyFont="1" applyFill="1" applyBorder="1"/>
    <xf numFmtId="0" fontId="7" fillId="3" borderId="0" xfId="2" applyFont="1" applyFill="1" applyBorder="1"/>
    <xf numFmtId="164" fontId="6" fillId="6" borderId="0" xfId="2" applyNumberFormat="1" applyFont="1" applyFill="1" applyBorder="1"/>
    <xf numFmtId="164" fontId="2" fillId="6" borderId="0" xfId="2" applyNumberFormat="1" applyFont="1" applyFill="1" applyBorder="1"/>
    <xf numFmtId="164" fontId="2" fillId="3" borderId="0" xfId="2" applyNumberFormat="1" applyFont="1" applyFill="1" applyBorder="1"/>
    <xf numFmtId="164" fontId="8" fillId="3" borderId="0" xfId="2" applyNumberFormat="1" applyFont="1" applyFill="1" applyBorder="1"/>
    <xf numFmtId="0" fontId="2" fillId="3" borderId="9" xfId="2" applyFill="1" applyBorder="1"/>
    <xf numFmtId="164" fontId="2" fillId="3" borderId="9" xfId="2" applyNumberFormat="1" applyFill="1" applyBorder="1"/>
    <xf numFmtId="0" fontId="9" fillId="2" borderId="0" xfId="2" applyFont="1" applyFill="1" applyBorder="1" applyAlignment="1" applyProtection="1">
      <alignment horizontal="left" wrapText="1"/>
    </xf>
    <xf numFmtId="0" fontId="9" fillId="2" borderId="10" xfId="2" applyFont="1" applyFill="1" applyBorder="1" applyAlignment="1" applyProtection="1">
      <alignment horizontal="left" wrapText="1" indent="2"/>
    </xf>
    <xf numFmtId="164" fontId="9" fillId="2" borderId="10" xfId="2" applyNumberFormat="1" applyFont="1" applyFill="1" applyBorder="1" applyAlignment="1" applyProtection="1">
      <alignment horizontal="left" wrapText="1" indent="2"/>
    </xf>
    <xf numFmtId="164" fontId="9" fillId="2" borderId="10" xfId="2" applyNumberFormat="1" applyFont="1" applyFill="1" applyBorder="1" applyAlignment="1" applyProtection="1">
      <alignment horizontal="left" wrapText="1" indent="3"/>
    </xf>
    <xf numFmtId="0" fontId="2" fillId="0" borderId="0" xfId="2" applyNumberFormat="1" applyFont="1" applyBorder="1" applyAlignment="1">
      <alignment wrapText="1"/>
    </xf>
    <xf numFmtId="0" fontId="2" fillId="0" borderId="0" xfId="2" applyFont="1" applyBorder="1" applyAlignment="1">
      <alignment wrapText="1"/>
    </xf>
    <xf numFmtId="0" fontId="10" fillId="3" borderId="9" xfId="2" applyFont="1" applyFill="1" applyBorder="1" applyAlignment="1" applyProtection="1">
      <alignment horizontal="left" wrapText="1" indent="2"/>
    </xf>
    <xf numFmtId="164" fontId="10" fillId="3" borderId="9" xfId="2" applyNumberFormat="1" applyFont="1" applyFill="1" applyBorder="1" applyAlignment="1" applyProtection="1">
      <alignment horizontal="left" wrapText="1" indent="2"/>
    </xf>
    <xf numFmtId="164" fontId="10" fillId="3" borderId="9" xfId="2" applyNumberFormat="1" applyFont="1" applyFill="1" applyBorder="1" applyAlignment="1" applyProtection="1">
      <alignment horizontal="left" wrapText="1" indent="3"/>
    </xf>
    <xf numFmtId="0" fontId="11" fillId="3" borderId="0" xfId="2" applyFont="1" applyFill="1" applyBorder="1" applyAlignment="1">
      <alignment horizontal="right"/>
    </xf>
    <xf numFmtId="166" fontId="11" fillId="3" borderId="0" xfId="2" applyNumberFormat="1" applyFont="1" applyFill="1" applyBorder="1" applyAlignment="1">
      <alignment horizontal="right"/>
    </xf>
    <xf numFmtId="164" fontId="11" fillId="3" borderId="0" xfId="4" applyNumberFormat="1" applyFont="1" applyFill="1" applyBorder="1" applyAlignment="1">
      <alignment horizontal="right"/>
    </xf>
    <xf numFmtId="164" fontId="11" fillId="3" borderId="0" xfId="4" applyNumberFormat="1" applyFont="1" applyFill="1" applyBorder="1" applyAlignment="1" applyProtection="1">
      <alignment horizontal="right"/>
      <protection locked="0"/>
    </xf>
    <xf numFmtId="0" fontId="2" fillId="0" borderId="0" xfId="2" applyFont="1"/>
    <xf numFmtId="164" fontId="2" fillId="0" borderId="0" xfId="2" applyNumberFormat="1" applyFont="1"/>
    <xf numFmtId="0" fontId="2" fillId="0" borderId="0" xfId="2" applyNumberFormat="1" applyFont="1" applyBorder="1" applyAlignment="1">
      <alignment horizontal="center"/>
    </xf>
    <xf numFmtId="164" fontId="2" fillId="0" borderId="0" xfId="2" applyNumberFormat="1" applyFont="1" applyBorder="1" applyAlignment="1">
      <alignment horizontal="center"/>
    </xf>
    <xf numFmtId="0" fontId="7" fillId="3" borderId="1" xfId="2" applyFont="1" applyFill="1" applyBorder="1" applyAlignment="1">
      <alignment horizontal="left"/>
    </xf>
    <xf numFmtId="0" fontId="7" fillId="3" borderId="2" xfId="2" applyFont="1" applyFill="1" applyBorder="1" applyAlignment="1">
      <alignment horizontal="left"/>
    </xf>
    <xf numFmtId="0" fontId="7" fillId="3" borderId="3" xfId="2" applyFont="1" applyFill="1" applyBorder="1" applyAlignment="1">
      <alignment horizontal="left"/>
    </xf>
    <xf numFmtId="164" fontId="11" fillId="29" borderId="0" xfId="4" applyNumberFormat="1" applyFont="1" applyFill="1" applyBorder="1" applyAlignment="1">
      <alignment horizontal="right"/>
    </xf>
    <xf numFmtId="164" fontId="6" fillId="29" borderId="5" xfId="4" applyNumberFormat="1" applyFont="1" applyFill="1" applyBorder="1" applyAlignment="1">
      <alignment horizontal="right"/>
    </xf>
    <xf numFmtId="164" fontId="6" fillId="29" borderId="0" xfId="2" applyNumberFormat="1" applyFont="1" applyFill="1" applyBorder="1" applyAlignment="1">
      <alignment horizontal="right"/>
    </xf>
    <xf numFmtId="8" fontId="10" fillId="30" borderId="0" xfId="2" applyNumberFormat="1" applyFont="1" applyFill="1" applyBorder="1"/>
  </cellXfs>
  <cellStyles count="429">
    <cellStyle name="20 % - Accent1 2" xfId="5"/>
    <cellStyle name="20 % - Accent1 2 2" xfId="6"/>
    <cellStyle name="20 % - Accent1 3" xfId="7"/>
    <cellStyle name="20 % - Accent1 3 2" xfId="8"/>
    <cellStyle name="20 % - Accent1 4" xfId="9"/>
    <cellStyle name="20 % - Accent1 5" xfId="10"/>
    <cellStyle name="20 % - Accent2 2" xfId="11"/>
    <cellStyle name="20 % - Accent2 2 2" xfId="12"/>
    <cellStyle name="20 % - Accent2 3" xfId="13"/>
    <cellStyle name="20 % - Accent2 3 2" xfId="14"/>
    <cellStyle name="20 % - Accent2 4" xfId="15"/>
    <cellStyle name="20 % - Accent2 5" xfId="16"/>
    <cellStyle name="20 % - Accent3 2" xfId="17"/>
    <cellStyle name="20 % - Accent3 2 2" xfId="18"/>
    <cellStyle name="20 % - Accent3 3" xfId="19"/>
    <cellStyle name="20 % - Accent3 3 2" xfId="20"/>
    <cellStyle name="20 % - Accent3 4" xfId="21"/>
    <cellStyle name="20 % - Accent3 5" xfId="22"/>
    <cellStyle name="20 % - Accent4 2" xfId="23"/>
    <cellStyle name="20 % - Accent4 2 2" xfId="24"/>
    <cellStyle name="20 % - Accent4 3" xfId="25"/>
    <cellStyle name="20 % - Accent4 3 2" xfId="26"/>
    <cellStyle name="20 % - Accent4 4" xfId="27"/>
    <cellStyle name="20 % - Accent4 5" xfId="28"/>
    <cellStyle name="20 % - Accent5 2" xfId="29"/>
    <cellStyle name="20 % - Accent5 2 2" xfId="30"/>
    <cellStyle name="20 % - Accent5 3" xfId="31"/>
    <cellStyle name="20 % - Accent5 3 2" xfId="32"/>
    <cellStyle name="20 % - Accent5 4" xfId="33"/>
    <cellStyle name="20 % - Accent5 5" xfId="34"/>
    <cellStyle name="20 % - Accent6 2" xfId="35"/>
    <cellStyle name="20 % - Accent6 2 2" xfId="36"/>
    <cellStyle name="20 % - Accent6 3" xfId="37"/>
    <cellStyle name="20 % - Accent6 3 2" xfId="38"/>
    <cellStyle name="20 % - Accent6 4" xfId="39"/>
    <cellStyle name="20 % - Accent6 5" xfId="40"/>
    <cellStyle name="20% - Accent1" xfId="41"/>
    <cellStyle name="20% - Accent1 2" xfId="42"/>
    <cellStyle name="20% - Accent2" xfId="43"/>
    <cellStyle name="20% - Accent2 2" xfId="44"/>
    <cellStyle name="20% - Accent3" xfId="45"/>
    <cellStyle name="20% - Accent3 2" xfId="46"/>
    <cellStyle name="20% - Accent4" xfId="47"/>
    <cellStyle name="20% - Accent4 2" xfId="48"/>
    <cellStyle name="20% - Accent5" xfId="49"/>
    <cellStyle name="20% - Accent5 2" xfId="50"/>
    <cellStyle name="20% - Accent6" xfId="51"/>
    <cellStyle name="20% - Accent6 2" xfId="52"/>
    <cellStyle name="40 % - Accent1 2" xfId="53"/>
    <cellStyle name="40 % - Accent1 2 2" xfId="54"/>
    <cellStyle name="40 % - Accent1 3" xfId="55"/>
    <cellStyle name="40 % - Accent1 3 2" xfId="56"/>
    <cellStyle name="40 % - Accent1 4" xfId="57"/>
    <cellStyle name="40 % - Accent1 5" xfId="58"/>
    <cellStyle name="40 % - Accent2 2" xfId="59"/>
    <cellStyle name="40 % - Accent2 2 2" xfId="60"/>
    <cellStyle name="40 % - Accent2 3" xfId="61"/>
    <cellStyle name="40 % - Accent2 3 2" xfId="62"/>
    <cellStyle name="40 % - Accent2 4" xfId="63"/>
    <cellStyle name="40 % - Accent2 5" xfId="64"/>
    <cellStyle name="40 % - Accent3 2" xfId="65"/>
    <cellStyle name="40 % - Accent3 2 2" xfId="66"/>
    <cellStyle name="40 % - Accent3 3" xfId="67"/>
    <cellStyle name="40 % - Accent3 3 2" xfId="68"/>
    <cellStyle name="40 % - Accent3 4" xfId="69"/>
    <cellStyle name="40 % - Accent3 5" xfId="70"/>
    <cellStyle name="40 % - Accent4 2" xfId="71"/>
    <cellStyle name="40 % - Accent4 2 2" xfId="72"/>
    <cellStyle name="40 % - Accent4 3" xfId="73"/>
    <cellStyle name="40 % - Accent4 3 2" xfId="74"/>
    <cellStyle name="40 % - Accent4 4" xfId="75"/>
    <cellStyle name="40 % - Accent4 5" xfId="76"/>
    <cellStyle name="40 % - Accent5 2" xfId="77"/>
    <cellStyle name="40 % - Accent5 2 2" xfId="78"/>
    <cellStyle name="40 % - Accent5 3" xfId="79"/>
    <cellStyle name="40 % - Accent5 3 2" xfId="80"/>
    <cellStyle name="40 % - Accent5 4" xfId="81"/>
    <cellStyle name="40 % - Accent5 5" xfId="82"/>
    <cellStyle name="40 % - Accent6 2" xfId="83"/>
    <cellStyle name="40 % - Accent6 2 2" xfId="84"/>
    <cellStyle name="40 % - Accent6 3" xfId="85"/>
    <cellStyle name="40 % - Accent6 3 2" xfId="86"/>
    <cellStyle name="40 % - Accent6 4" xfId="87"/>
    <cellStyle name="40 % - Accent6 5" xfId="88"/>
    <cellStyle name="40% - Accent1" xfId="89"/>
    <cellStyle name="40% - Accent1 2" xfId="90"/>
    <cellStyle name="40% - Accent2" xfId="91"/>
    <cellStyle name="40% - Accent2 2" xfId="92"/>
    <cellStyle name="40% - Accent3" xfId="93"/>
    <cellStyle name="40% - Accent3 2" xfId="94"/>
    <cellStyle name="40% - Accent4" xfId="95"/>
    <cellStyle name="40% - Accent4 2" xfId="96"/>
    <cellStyle name="40% - Accent5" xfId="97"/>
    <cellStyle name="40% - Accent5 2" xfId="98"/>
    <cellStyle name="40% - Accent6" xfId="99"/>
    <cellStyle name="40% - Accent6 2" xfId="100"/>
    <cellStyle name="60 % - Accent1 2" xfId="101"/>
    <cellStyle name="60 % - Accent1 2 2" xfId="102"/>
    <cellStyle name="60 % - Accent1 3" xfId="103"/>
    <cellStyle name="60 % - Accent1 3 2" xfId="104"/>
    <cellStyle name="60 % - Accent1 4" xfId="105"/>
    <cellStyle name="60 % - Accent1 5" xfId="106"/>
    <cellStyle name="60 % - Accent2 2" xfId="107"/>
    <cellStyle name="60 % - Accent2 2 2" xfId="108"/>
    <cellStyle name="60 % - Accent2 3" xfId="109"/>
    <cellStyle name="60 % - Accent2 3 2" xfId="110"/>
    <cellStyle name="60 % - Accent2 4" xfId="111"/>
    <cellStyle name="60 % - Accent2 5" xfId="112"/>
    <cellStyle name="60 % - Accent3 2" xfId="113"/>
    <cellStyle name="60 % - Accent3 2 2" xfId="114"/>
    <cellStyle name="60 % - Accent3 3" xfId="115"/>
    <cellStyle name="60 % - Accent3 3 2" xfId="116"/>
    <cellStyle name="60 % - Accent3 4" xfId="117"/>
    <cellStyle name="60 % - Accent3 5" xfId="118"/>
    <cellStyle name="60 % - Accent4 2" xfId="119"/>
    <cellStyle name="60 % - Accent4 2 2" xfId="120"/>
    <cellStyle name="60 % - Accent4 3" xfId="121"/>
    <cellStyle name="60 % - Accent4 3 2" xfId="122"/>
    <cellStyle name="60 % - Accent4 4" xfId="123"/>
    <cellStyle name="60 % - Accent4 5" xfId="124"/>
    <cellStyle name="60 % - Accent5 2" xfId="125"/>
    <cellStyle name="60 % - Accent5 2 2" xfId="126"/>
    <cellStyle name="60 % - Accent5 3" xfId="127"/>
    <cellStyle name="60 % - Accent5 3 2" xfId="128"/>
    <cellStyle name="60 % - Accent5 4" xfId="129"/>
    <cellStyle name="60 % - Accent5 5" xfId="130"/>
    <cellStyle name="60 % - Accent6 2" xfId="131"/>
    <cellStyle name="60 % - Accent6 2 2" xfId="132"/>
    <cellStyle name="60 % - Accent6 3" xfId="133"/>
    <cellStyle name="60 % - Accent6 3 2" xfId="134"/>
    <cellStyle name="60 % - Accent6 4" xfId="135"/>
    <cellStyle name="60 % - Accent6 5" xfId="136"/>
    <cellStyle name="60% - Accent1" xfId="137"/>
    <cellStyle name="60% - Accent1 2" xfId="138"/>
    <cellStyle name="60% - Accent2" xfId="139"/>
    <cellStyle name="60% - Accent2 2" xfId="140"/>
    <cellStyle name="60% - Accent3" xfId="141"/>
    <cellStyle name="60% - Accent3 2" xfId="142"/>
    <cellStyle name="60% - Accent4" xfId="143"/>
    <cellStyle name="60% - Accent4 2" xfId="144"/>
    <cellStyle name="60% - Accent5" xfId="145"/>
    <cellStyle name="60% - Accent5 2" xfId="146"/>
    <cellStyle name="60% - Accent6" xfId="147"/>
    <cellStyle name="60% - Accent6 2" xfId="148"/>
    <cellStyle name="Accent1 2" xfId="149"/>
    <cellStyle name="Accent1 2 2" xfId="150"/>
    <cellStyle name="Accent1 3" xfId="151"/>
    <cellStyle name="Accent1 3 2" xfId="152"/>
    <cellStyle name="Accent1 4" xfId="153"/>
    <cellStyle name="Accent1 4 2" xfId="154"/>
    <cellStyle name="Accent1 5" xfId="155"/>
    <cellStyle name="Accent1 6" xfId="156"/>
    <cellStyle name="Accent2 2" xfId="157"/>
    <cellStyle name="Accent2 2 2" xfId="158"/>
    <cellStyle name="Accent2 3" xfId="159"/>
    <cellStyle name="Accent2 3 2" xfId="160"/>
    <cellStyle name="Accent2 4" xfId="161"/>
    <cellStyle name="Accent2 4 2" xfId="162"/>
    <cellStyle name="Accent2 5" xfId="163"/>
    <cellStyle name="Accent2 6" xfId="164"/>
    <cellStyle name="Accent3 2" xfId="165"/>
    <cellStyle name="Accent3 2 2" xfId="166"/>
    <cellStyle name="Accent3 3" xfId="167"/>
    <cellStyle name="Accent3 3 2" xfId="168"/>
    <cellStyle name="Accent3 4" xfId="169"/>
    <cellStyle name="Accent3 4 2" xfId="170"/>
    <cellStyle name="Accent3 5" xfId="171"/>
    <cellStyle name="Accent3 6" xfId="172"/>
    <cellStyle name="Accent4 2" xfId="173"/>
    <cellStyle name="Accent4 2 2" xfId="174"/>
    <cellStyle name="Accent4 3" xfId="175"/>
    <cellStyle name="Accent4 3 2" xfId="176"/>
    <cellStyle name="Accent4 4" xfId="177"/>
    <cellStyle name="Accent4 4 2" xfId="178"/>
    <cellStyle name="Accent4 5" xfId="179"/>
    <cellStyle name="Accent4 6" xfId="180"/>
    <cellStyle name="Accent5 2" xfId="181"/>
    <cellStyle name="Accent5 2 2" xfId="182"/>
    <cellStyle name="Accent5 3" xfId="183"/>
    <cellStyle name="Accent5 3 2" xfId="184"/>
    <cellStyle name="Accent5 4" xfId="185"/>
    <cellStyle name="Accent5 4 2" xfId="186"/>
    <cellStyle name="Accent5 5" xfId="187"/>
    <cellStyle name="Accent5 6" xfId="188"/>
    <cellStyle name="Accent6 2" xfId="189"/>
    <cellStyle name="Accent6 2 2" xfId="190"/>
    <cellStyle name="Accent6 3" xfId="191"/>
    <cellStyle name="Accent6 3 2" xfId="192"/>
    <cellStyle name="Accent6 4" xfId="193"/>
    <cellStyle name="Accent6 4 2" xfId="194"/>
    <cellStyle name="Accent6 5" xfId="195"/>
    <cellStyle name="Accent6 6" xfId="196"/>
    <cellStyle name="Avertissement 2" xfId="197"/>
    <cellStyle name="Avertissement 2 2" xfId="198"/>
    <cellStyle name="Avertissement 3" xfId="199"/>
    <cellStyle name="Avertissement 3 2" xfId="200"/>
    <cellStyle name="Avertissement 4" xfId="201"/>
    <cellStyle name="Avertissement 5" xfId="202"/>
    <cellStyle name="Bad" xfId="203"/>
    <cellStyle name="Bad 2" xfId="204"/>
    <cellStyle name="Calcul 2" xfId="205"/>
    <cellStyle name="Calcul 2 2" xfId="206"/>
    <cellStyle name="Calcul 3" xfId="207"/>
    <cellStyle name="Calcul 3 2" xfId="208"/>
    <cellStyle name="Calcul 4" xfId="209"/>
    <cellStyle name="Calcul 5" xfId="210"/>
    <cellStyle name="Calculation" xfId="211"/>
    <cellStyle name="Calculation 2" xfId="212"/>
    <cellStyle name="Cellule liée 2" xfId="213"/>
    <cellStyle name="Cellule liée 2 2" xfId="214"/>
    <cellStyle name="Cellule liée 3" xfId="215"/>
    <cellStyle name="Cellule liée 3 2" xfId="216"/>
    <cellStyle name="Cellule liée 4" xfId="217"/>
    <cellStyle name="Cellule liée 5" xfId="218"/>
    <cellStyle name="Check Cell" xfId="219"/>
    <cellStyle name="Check Cell 2" xfId="220"/>
    <cellStyle name="Comma [0]" xfId="221"/>
    <cellStyle name="Commentaire 2" xfId="222"/>
    <cellStyle name="Commentaire 2 2" xfId="223"/>
    <cellStyle name="Commentaire 3" xfId="224"/>
    <cellStyle name="Commentaire 3 2" xfId="225"/>
    <cellStyle name="Commentaire 4" xfId="226"/>
    <cellStyle name="Commentaire 5" xfId="227"/>
    <cellStyle name="Currency [0]" xfId="228"/>
    <cellStyle name="Entrée 2" xfId="229"/>
    <cellStyle name="Entrée 2 2" xfId="230"/>
    <cellStyle name="Entrée 3" xfId="231"/>
    <cellStyle name="Entrée 3 2" xfId="232"/>
    <cellStyle name="Entrée 4" xfId="233"/>
    <cellStyle name="Entrée 5" xfId="234"/>
    <cellStyle name="Euro" xfId="235"/>
    <cellStyle name="Explanatory Text" xfId="236"/>
    <cellStyle name="Explanatory Text 2" xfId="237"/>
    <cellStyle name="Good" xfId="238"/>
    <cellStyle name="Good 2" xfId="239"/>
    <cellStyle name="Heading 1" xfId="240"/>
    <cellStyle name="Heading 1 2" xfId="241"/>
    <cellStyle name="Heading 2" xfId="242"/>
    <cellStyle name="Heading 2 2" xfId="243"/>
    <cellStyle name="Heading 3" xfId="244"/>
    <cellStyle name="Heading 3 2" xfId="245"/>
    <cellStyle name="Heading 4" xfId="246"/>
    <cellStyle name="Heading 4 2" xfId="247"/>
    <cellStyle name="Input" xfId="248"/>
    <cellStyle name="Input 2" xfId="249"/>
    <cellStyle name="Insatisfaisant 2" xfId="250"/>
    <cellStyle name="Insatisfaisant 2 2" xfId="251"/>
    <cellStyle name="Insatisfaisant 3" xfId="252"/>
    <cellStyle name="Insatisfaisant 3 2" xfId="253"/>
    <cellStyle name="Insatisfaisant 4" xfId="254"/>
    <cellStyle name="Insatisfaisant 5" xfId="255"/>
    <cellStyle name="Lien hypertexte 2" xfId="256"/>
    <cellStyle name="Lien hypertexte 3" xfId="3"/>
    <cellStyle name="Lien hypertexte 4" xfId="257"/>
    <cellStyle name="Linked Cell" xfId="258"/>
    <cellStyle name="Linked Cell 2" xfId="259"/>
    <cellStyle name="Milliers 2" xfId="260"/>
    <cellStyle name="Milliers 3" xfId="261"/>
    <cellStyle name="Milliers 4" xfId="262"/>
    <cellStyle name="Monétaire 2" xfId="263"/>
    <cellStyle name="Monétaire 3" xfId="264"/>
    <cellStyle name="Monétaire 4" xfId="265"/>
    <cellStyle name="Monétaire 5" xfId="266"/>
    <cellStyle name="Neutral" xfId="267"/>
    <cellStyle name="Neutral 2" xfId="268"/>
    <cellStyle name="Neutre 2" xfId="269"/>
    <cellStyle name="Neutre 2 2" xfId="270"/>
    <cellStyle name="Neutre 3" xfId="271"/>
    <cellStyle name="Neutre 3 2" xfId="272"/>
    <cellStyle name="Neutre 4" xfId="273"/>
    <cellStyle name="Neutre 5" xfId="274"/>
    <cellStyle name="Normal" xfId="0" builtinId="0"/>
    <cellStyle name="Normal 10" xfId="275"/>
    <cellStyle name="Normal 10 2" xfId="276"/>
    <cellStyle name="Normal 11" xfId="277"/>
    <cellStyle name="Normal 11 2" xfId="278"/>
    <cellStyle name="Normal 12" xfId="279"/>
    <cellStyle name="Normal 13" xfId="280"/>
    <cellStyle name="Normal 14" xfId="281"/>
    <cellStyle name="Normal 15" xfId="282"/>
    <cellStyle name="Normal 16" xfId="283"/>
    <cellStyle name="Normal 17" xfId="284"/>
    <cellStyle name="Normal 18" xfId="285"/>
    <cellStyle name="Normal 19" xfId="286"/>
    <cellStyle name="Normal 2" xfId="287"/>
    <cellStyle name="Normal 2 2" xfId="288"/>
    <cellStyle name="Normal 2 2 2" xfId="289"/>
    <cellStyle name="Normal 2 2 2 2" xfId="290"/>
    <cellStyle name="Normal 2 2 3" xfId="291"/>
    <cellStyle name="Normal 2 3" xfId="292"/>
    <cellStyle name="Normal 2 3 2" xfId="2"/>
    <cellStyle name="Normal 2 4" xfId="293"/>
    <cellStyle name="Normal 2_inv-client" xfId="294"/>
    <cellStyle name="Normal 20" xfId="295"/>
    <cellStyle name="Normal 21" xfId="296"/>
    <cellStyle name="Normal 22" xfId="297"/>
    <cellStyle name="Normal 23" xfId="298"/>
    <cellStyle name="Normal 23 2" xfId="299"/>
    <cellStyle name="Normal 24" xfId="300"/>
    <cellStyle name="Normal 25" xfId="301"/>
    <cellStyle name="Normal 26" xfId="302"/>
    <cellStyle name="Normal 27" xfId="303"/>
    <cellStyle name="Normal 28" xfId="304"/>
    <cellStyle name="Normal 29" xfId="305"/>
    <cellStyle name="Normal 3" xfId="306"/>
    <cellStyle name="Normal 3 2" xfId="307"/>
    <cellStyle name="Normal 3 2 2" xfId="308"/>
    <cellStyle name="Normal 3 3" xfId="309"/>
    <cellStyle name="Normal 30" xfId="310"/>
    <cellStyle name="Normal 31" xfId="311"/>
    <cellStyle name="Normal 32" xfId="312"/>
    <cellStyle name="Normal 33" xfId="313"/>
    <cellStyle name="Normal 34" xfId="314"/>
    <cellStyle name="Normal 35" xfId="315"/>
    <cellStyle name="Normal 36" xfId="316"/>
    <cellStyle name="Normal 37" xfId="317"/>
    <cellStyle name="Normal 38" xfId="318"/>
    <cellStyle name="Normal 39" xfId="319"/>
    <cellStyle name="Normal 4" xfId="320"/>
    <cellStyle name="Normal 4 2" xfId="321"/>
    <cellStyle name="Normal 4 2 2" xfId="322"/>
    <cellStyle name="Normal 4 3" xfId="323"/>
    <cellStyle name="Normal 4_inv-client" xfId="324"/>
    <cellStyle name="Normal 40" xfId="325"/>
    <cellStyle name="Normal 41" xfId="326"/>
    <cellStyle name="Normal 5" xfId="327"/>
    <cellStyle name="Normal 5 2" xfId="328"/>
    <cellStyle name="Normal 5 2 2" xfId="329"/>
    <cellStyle name="Normal 5 3" xfId="330"/>
    <cellStyle name="Normal 5_inv-client" xfId="331"/>
    <cellStyle name="Normal 6" xfId="332"/>
    <cellStyle name="Normal 6 2" xfId="333"/>
    <cellStyle name="Normal 6 2 2" xfId="334"/>
    <cellStyle name="Normal 6 3" xfId="335"/>
    <cellStyle name="Normal 6_inv-client" xfId="336"/>
    <cellStyle name="Normal 7" xfId="337"/>
    <cellStyle name="Normal 7 2" xfId="338"/>
    <cellStyle name="Normal 7 2 2" xfId="339"/>
    <cellStyle name="Normal 7 3" xfId="340"/>
    <cellStyle name="Normal 7_inv-client" xfId="341"/>
    <cellStyle name="Normal 8" xfId="342"/>
    <cellStyle name="Normal 9" xfId="343"/>
    <cellStyle name="Normal 9 2" xfId="344"/>
    <cellStyle name="Note" xfId="345"/>
    <cellStyle name="Note 2" xfId="346"/>
    <cellStyle name="Output" xfId="347"/>
    <cellStyle name="Output 2" xfId="348"/>
    <cellStyle name="Pourcentage" xfId="1" builtinId="5"/>
    <cellStyle name="Pourcentage 2" xfId="349"/>
    <cellStyle name="Pourcentage 2 2" xfId="350"/>
    <cellStyle name="Pourcentage 2 2 2" xfId="351"/>
    <cellStyle name="Pourcentage 2 3" xfId="352"/>
    <cellStyle name="Pourcentage 2 3 2" xfId="353"/>
    <cellStyle name="Pourcentage 3" xfId="354"/>
    <cellStyle name="Pourcentage 3 2" xfId="355"/>
    <cellStyle name="Pourcentage 4" xfId="356"/>
    <cellStyle name="Pourcentage 4 2" xfId="357"/>
    <cellStyle name="Satisfaisant 2" xfId="358"/>
    <cellStyle name="Satisfaisant 2 2" xfId="359"/>
    <cellStyle name="Satisfaisant 3" xfId="360"/>
    <cellStyle name="Satisfaisant 3 2" xfId="361"/>
    <cellStyle name="Satisfaisant 4" xfId="362"/>
    <cellStyle name="Satisfaisant 5" xfId="363"/>
    <cellStyle name="Sortie 2" xfId="364"/>
    <cellStyle name="Sortie 2 2" xfId="365"/>
    <cellStyle name="Sortie 3" xfId="366"/>
    <cellStyle name="Sortie 3 2" xfId="367"/>
    <cellStyle name="Sortie 4" xfId="368"/>
    <cellStyle name="Sortie 5" xfId="369"/>
    <cellStyle name="Texte explicatif 2" xfId="370"/>
    <cellStyle name="Texte explicatif 2 2" xfId="371"/>
    <cellStyle name="Texte explicatif 3" xfId="372"/>
    <cellStyle name="Texte explicatif 3 2" xfId="373"/>
    <cellStyle name="Texte explicatif 4" xfId="374"/>
    <cellStyle name="Texte explicatif 5" xfId="375"/>
    <cellStyle name="Title" xfId="376"/>
    <cellStyle name="Title 2" xfId="377"/>
    <cellStyle name="Titre 2" xfId="378"/>
    <cellStyle name="Titre 2 2" xfId="379"/>
    <cellStyle name="Titre 3" xfId="380"/>
    <cellStyle name="Titre 3 2" xfId="381"/>
    <cellStyle name="Titre 4" xfId="382"/>
    <cellStyle name="titre 5" xfId="383"/>
    <cellStyle name="titre 6" xfId="384"/>
    <cellStyle name="titre 7" xfId="385"/>
    <cellStyle name="Titre 8" xfId="386"/>
    <cellStyle name="Titre 9" xfId="387"/>
    <cellStyle name="Titre 1 2" xfId="388"/>
    <cellStyle name="Titre 1 2 2" xfId="389"/>
    <cellStyle name="Titre 1 3" xfId="390"/>
    <cellStyle name="Titre 1 3 2" xfId="391"/>
    <cellStyle name="Titre 1 4" xfId="392"/>
    <cellStyle name="Titre 1 5" xfId="393"/>
    <cellStyle name="Titre 2 2" xfId="394"/>
    <cellStyle name="Titre 2 2 2" xfId="395"/>
    <cellStyle name="Titre 2 3" xfId="396"/>
    <cellStyle name="Titre 2 3 2" xfId="397"/>
    <cellStyle name="Titre 2 4" xfId="398"/>
    <cellStyle name="Titre 2 5" xfId="399"/>
    <cellStyle name="Titre 3 2" xfId="400"/>
    <cellStyle name="Titre 3 2 2" xfId="401"/>
    <cellStyle name="Titre 3 3" xfId="402"/>
    <cellStyle name="Titre 3 3 2" xfId="403"/>
    <cellStyle name="Titre 3 4" xfId="404"/>
    <cellStyle name="Titre 3 5" xfId="405"/>
    <cellStyle name="Titre 4 2" xfId="406"/>
    <cellStyle name="Titre 4 2 2" xfId="407"/>
    <cellStyle name="Titre 4 3" xfId="408"/>
    <cellStyle name="Titre 4 3 2" xfId="409"/>
    <cellStyle name="Titre 4 4" xfId="410"/>
    <cellStyle name="Titre 4 5" xfId="411"/>
    <cellStyle name="Total 2" xfId="412"/>
    <cellStyle name="Total 2 2" xfId="413"/>
    <cellStyle name="Total 3" xfId="414"/>
    <cellStyle name="Total 3 2" xfId="415"/>
    <cellStyle name="Total 4" xfId="416"/>
    <cellStyle name="Total 4 2" xfId="417"/>
    <cellStyle name="Total 5" xfId="418"/>
    <cellStyle name="Total 6" xfId="419"/>
    <cellStyle name="totaux" xfId="420"/>
    <cellStyle name="Vérification 2" xfId="421"/>
    <cellStyle name="Vérification 2 2" xfId="422"/>
    <cellStyle name="Vérification 3" xfId="423"/>
    <cellStyle name="Vérification 3 2" xfId="424"/>
    <cellStyle name="Vérification 4" xfId="425"/>
    <cellStyle name="Vérification 5" xfId="426"/>
    <cellStyle name="Währung" xfId="4"/>
    <cellStyle name="Warning Text" xfId="427"/>
    <cellStyle name="Warning Text 2" xfId="428"/>
  </cellStyles>
  <dxfs count="11">
    <dxf>
      <fill>
        <patternFill>
          <bgColor indexed="26"/>
        </patternFill>
      </fill>
    </dxf>
    <dxf>
      <fill>
        <patternFill patternType="solid">
          <bgColor indexed="26"/>
        </patternFill>
      </fill>
      <border>
        <left/>
        <right/>
        <top/>
        <bottom style="thin">
          <color indexed="22"/>
        </bottom>
      </border>
    </dxf>
    <dxf>
      <font>
        <i val="0"/>
        <condense val="0"/>
        <extend val="0"/>
        <color indexed="9"/>
      </font>
      <fill>
        <patternFill patternType="solid">
          <bgColor indexed="9"/>
        </patternFill>
      </fill>
    </dxf>
    <dxf>
      <fill>
        <patternFill patternType="solid">
          <bgColor indexed="9"/>
        </patternFill>
      </fill>
      <border>
        <left/>
        <right/>
        <top/>
        <bottom style="thin">
          <color indexed="22"/>
        </bottom>
      </border>
    </dxf>
    <dxf>
      <font>
        <i val="0"/>
        <condense val="0"/>
        <extend val="0"/>
        <color indexed="9"/>
      </font>
      <fill>
        <patternFill patternType="solid">
          <bgColor indexed="9"/>
        </patternFill>
      </fill>
    </dxf>
    <dxf>
      <fill>
        <patternFill>
          <bgColor indexed="26"/>
        </patternFill>
      </fill>
    </dxf>
    <dxf>
      <fill>
        <patternFill patternType="solid">
          <bgColor indexed="26"/>
        </patternFill>
      </fill>
      <border>
        <left/>
        <right/>
        <top/>
        <bottom style="thin">
          <color indexed="22"/>
        </bottom>
      </border>
    </dxf>
    <dxf>
      <font>
        <i val="0"/>
        <condense val="0"/>
        <extend val="0"/>
        <color indexed="9"/>
      </font>
      <fill>
        <patternFill patternType="solid">
          <bgColor indexed="9"/>
        </patternFill>
      </fill>
    </dxf>
    <dxf>
      <fill>
        <patternFill>
          <bgColor indexed="26"/>
        </patternFill>
      </fill>
    </dxf>
    <dxf>
      <fill>
        <patternFill patternType="solid">
          <bgColor indexed="26"/>
        </patternFill>
      </fill>
      <border>
        <left/>
        <right/>
        <top/>
        <bottom style="thin">
          <color indexed="22"/>
        </bottom>
      </border>
    </dxf>
    <dxf>
      <font>
        <i val="0"/>
        <condense val="0"/>
        <extend val="0"/>
        <color indexed="9"/>
      </font>
      <fill>
        <patternFill patternType="solid">
          <bgColor indexed="9"/>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sabelle/Documents/a_SCEDEL/____Application%20SCEDEL%203/SCEDEL%20-%20application%202012%20(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v-client"/>
      <sheetName val="canam ontario"/>
      <sheetName val="Rio Tinto prj 1 à 7"/>
      <sheetName val="Lettre intérêt- annexe1"/>
      <sheetName val="grille"/>
      <sheetName val="compte HQ nb"/>
      <sheetName val="compte HQ nb (2)"/>
      <sheetName val="DLC"/>
      <sheetName val="C-F"/>
      <sheetName val="EPD"/>
      <sheetName val="étiquette"/>
      <sheetName val="print inv new"/>
      <sheetName val="PRI-R ville"/>
      <sheetName val="PRI-R ville après"/>
      <sheetName val="PRI-R ville estimation"/>
      <sheetName val="Tableau d'amortissement"/>
      <sheetName val="financement"/>
      <sheetName val="CLEF EN MAIN"/>
      <sheetName val="Tableau d'amortissement (2)"/>
      <sheetName val="PRI-sia"/>
      <sheetName val="print inv canam mississau"/>
      <sheetName val="PRI-R canam mississau"/>
      <sheetName val="financement canam missisa"/>
      <sheetName val="print inv canam gedeon"/>
      <sheetName val="PRI-R canam gedeon"/>
      <sheetName val="financement canam gedeon"/>
      <sheetName val="print inv"/>
      <sheetName val="print inv photo"/>
      <sheetName val="PRI-R GC"/>
      <sheetName val="Conclusion ville"/>
      <sheetName val="Conclusion ville (2)"/>
      <sheetName val="Conclusion ville RD école"/>
      <sheetName val="GES documents"/>
      <sheetName val="HQ"/>
      <sheetName val="Feuil9"/>
      <sheetName val="grille DLC"/>
      <sheetName val="client"/>
      <sheetName val="Conclusion (4)"/>
      <sheetName val="PRI-R GC (2)"/>
      <sheetName val="PRI-R GC (3)"/>
      <sheetName val="PRI-Rio tento"/>
      <sheetName val="PRI new as fr"/>
      <sheetName val="PRI new as fr (2)"/>
      <sheetName val="PRI hotel rimouski"/>
      <sheetName val="PRI ville"/>
      <sheetName val="print inv (2)"/>
      <sheetName val="Feuil8"/>
      <sheetName val="Feuil7"/>
      <sheetName val="INV NEW-fr"/>
      <sheetName val="INV NEW-en"/>
      <sheetName val="Scedel-home made"/>
      <sheetName val="PRI ultramar"/>
      <sheetName val="PRI ultramar (2)"/>
      <sheetName val="PRI new ss fr"/>
      <sheetName val="PRI new ss en"/>
      <sheetName val="ville"/>
      <sheetName val="gt"/>
      <sheetName val="lieu"/>
      <sheetName val="iner1"/>
      <sheetName val="iner2"/>
      <sheetName val="inerVille"/>
      <sheetName val="Conclusion fr-en"/>
      <sheetName val="ruban del"/>
      <sheetName val="GES"/>
      <sheetName val="scedel"/>
      <sheetName val="sommaire"/>
      <sheetName val="Feuil6"/>
      <sheetName val="Feuil2 (2)"/>
      <sheetName val="Feuil1"/>
      <sheetName val="Information"/>
      <sheetName val="baseS"/>
      <sheetName val="ancienne grille"/>
      <sheetName val="Prix"/>
      <sheetName val="tempo-grille"/>
      <sheetName val="Liste ficher tech"/>
      <sheetName val="tcdC"/>
      <sheetName val="PRI"/>
      <sheetName val="base_ListBox"/>
      <sheetName val="PRI (&lt;5000)"/>
      <sheetName val="PRI Molson theorique"/>
      <sheetName val="PRI Molson réel"/>
      <sheetName val="grille Effet-croisé"/>
      <sheetName val="m-pi"/>
      <sheetName val="path"/>
      <sheetName val="répertoire"/>
      <sheetName val="inv-PPT 1"/>
      <sheetName val="inv-PPT 2"/>
      <sheetName val="inv-PPT 2 (2)"/>
      <sheetName val="inv-PPT 3"/>
      <sheetName val="inv-PPT 4"/>
      <sheetName val="Nunavik"/>
      <sheetName val="PRI Nunavik"/>
      <sheetName val="PRI Nunavik (2)"/>
      <sheetName val="plan Nunavik"/>
      <sheetName val="nunavik ges"/>
      <sheetName val="conclusion Nunavik"/>
      <sheetName val="grille1"/>
      <sheetName val="tcd2"/>
      <sheetName val="Feuil2"/>
      <sheetName val="Feuil3"/>
      <sheetName val="Feuil4"/>
      <sheetName val="Feuil5"/>
      <sheetName val="TCD"/>
      <sheetName val="E2"/>
      <sheetName val="TemponPPT"/>
      <sheetName val="LUM"/>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row r="2">
          <cell r="A2">
            <v>1</v>
          </cell>
          <cell r="B2" t="str">
            <v>Canada</v>
          </cell>
          <cell r="C2" t="str">
            <v>Moyenne Canadienne</v>
          </cell>
          <cell r="D2">
            <v>180</v>
          </cell>
        </row>
        <row r="3">
          <cell r="A3">
            <v>2</v>
          </cell>
          <cell r="B3" t="str">
            <v>Canada</v>
          </cell>
          <cell r="C3" t="str">
            <v>Québec</v>
          </cell>
          <cell r="D3">
            <v>2</v>
          </cell>
        </row>
        <row r="4">
          <cell r="A4">
            <v>3</v>
          </cell>
          <cell r="B4" t="str">
            <v>Canada</v>
          </cell>
          <cell r="C4" t="str">
            <v>Terre-Neuve-et-Labrador</v>
          </cell>
          <cell r="D4">
            <v>20</v>
          </cell>
        </row>
        <row r="5">
          <cell r="A5">
            <v>4</v>
          </cell>
          <cell r="B5" t="str">
            <v>Canada</v>
          </cell>
          <cell r="C5" t="str">
            <v>l'Île-du-Prince-Édouard</v>
          </cell>
          <cell r="D5">
            <v>1.0000000000000001E-5</v>
          </cell>
        </row>
        <row r="6">
          <cell r="A6">
            <v>5</v>
          </cell>
          <cell r="B6" t="str">
            <v>Canada</v>
          </cell>
          <cell r="C6" t="str">
            <v>Nouvelle-Écosse</v>
          </cell>
          <cell r="D6">
            <v>790</v>
          </cell>
        </row>
        <row r="7">
          <cell r="A7">
            <v>6</v>
          </cell>
          <cell r="B7" t="str">
            <v>Canada</v>
          </cell>
          <cell r="C7" t="str">
            <v>Nouveau-Brunswick</v>
          </cell>
          <cell r="D7">
            <v>460</v>
          </cell>
        </row>
        <row r="8">
          <cell r="A8">
            <v>7</v>
          </cell>
          <cell r="B8" t="str">
            <v>Canada</v>
          </cell>
          <cell r="C8" t="str">
            <v>Ontario</v>
          </cell>
          <cell r="D8">
            <v>170</v>
          </cell>
        </row>
        <row r="9">
          <cell r="A9">
            <v>8</v>
          </cell>
          <cell r="B9" t="str">
            <v>Canada</v>
          </cell>
          <cell r="C9" t="str">
            <v>Manitoba</v>
          </cell>
          <cell r="D9">
            <v>10</v>
          </cell>
        </row>
        <row r="10">
          <cell r="A10">
            <v>9</v>
          </cell>
          <cell r="B10" t="str">
            <v>Canada</v>
          </cell>
          <cell r="C10" t="str">
            <v>Saskatchewan</v>
          </cell>
          <cell r="D10">
            <v>710</v>
          </cell>
        </row>
        <row r="11">
          <cell r="A11">
            <v>10</v>
          </cell>
          <cell r="B11" t="str">
            <v>Canada</v>
          </cell>
          <cell r="C11" t="str">
            <v>Alberta</v>
          </cell>
          <cell r="D11">
            <v>880</v>
          </cell>
        </row>
        <row r="12">
          <cell r="A12">
            <v>11</v>
          </cell>
          <cell r="B12" t="str">
            <v>Canada</v>
          </cell>
          <cell r="C12" t="str">
            <v>Colombie-Britannique</v>
          </cell>
          <cell r="D12">
            <v>20</v>
          </cell>
        </row>
        <row r="13">
          <cell r="A13">
            <v>12</v>
          </cell>
          <cell r="B13" t="str">
            <v>Canada</v>
          </cell>
          <cell r="C13" t="str">
            <v>Yukon, les Territoires du Nord-Ouest et le Nunavut</v>
          </cell>
          <cell r="D13">
            <v>60</v>
          </cell>
        </row>
        <row r="14">
          <cell r="A14">
            <v>13</v>
          </cell>
          <cell r="B14" t="str">
            <v>Union Européenne</v>
          </cell>
          <cell r="C14" t="str">
            <v>Moyenne Européenne</v>
          </cell>
          <cell r="D14">
            <v>96</v>
          </cell>
        </row>
        <row r="15">
          <cell r="A15">
            <v>14</v>
          </cell>
          <cell r="B15" t="str">
            <v>Allemagne</v>
          </cell>
          <cell r="C15" t="str">
            <v>Allemagne</v>
          </cell>
          <cell r="D15">
            <v>141</v>
          </cell>
        </row>
        <row r="16">
          <cell r="A16">
            <v>15</v>
          </cell>
          <cell r="B16" t="str">
            <v>Autriche</v>
          </cell>
          <cell r="C16" t="str">
            <v>Autriche</v>
          </cell>
          <cell r="D16">
            <v>56</v>
          </cell>
        </row>
        <row r="17">
          <cell r="A17">
            <v>16</v>
          </cell>
          <cell r="B17" t="str">
            <v>Belgique</v>
          </cell>
          <cell r="C17" t="str">
            <v>Belgique</v>
          </cell>
          <cell r="D17">
            <v>73</v>
          </cell>
        </row>
        <row r="18">
          <cell r="A18">
            <v>17</v>
          </cell>
          <cell r="B18" t="str">
            <v>Danemark</v>
          </cell>
          <cell r="C18" t="str">
            <v>Danemark</v>
          </cell>
          <cell r="D18">
            <v>91</v>
          </cell>
        </row>
        <row r="19">
          <cell r="A19">
            <v>18</v>
          </cell>
          <cell r="B19" t="str">
            <v>Espagne</v>
          </cell>
          <cell r="C19" t="str">
            <v>Espagne</v>
          </cell>
          <cell r="D19">
            <v>117</v>
          </cell>
        </row>
        <row r="20">
          <cell r="A20">
            <v>19</v>
          </cell>
          <cell r="B20" t="str">
            <v>Finlande</v>
          </cell>
          <cell r="C20" t="str">
            <v>Finlande</v>
          </cell>
          <cell r="D20">
            <v>69</v>
          </cell>
        </row>
        <row r="21">
          <cell r="A21">
            <v>20</v>
          </cell>
          <cell r="B21" t="str">
            <v>France</v>
          </cell>
          <cell r="C21" t="str">
            <v>France</v>
          </cell>
          <cell r="D21">
            <v>23</v>
          </cell>
        </row>
        <row r="22">
          <cell r="A22">
            <v>21</v>
          </cell>
          <cell r="B22" t="str">
            <v>Grèce</v>
          </cell>
          <cell r="C22" t="str">
            <v>Grèce</v>
          </cell>
          <cell r="D22">
            <v>222</v>
          </cell>
        </row>
        <row r="23">
          <cell r="A23">
            <v>22</v>
          </cell>
          <cell r="B23" t="str">
            <v>Irlande</v>
          </cell>
          <cell r="C23" t="str">
            <v>Irlande</v>
          </cell>
          <cell r="D23">
            <v>176</v>
          </cell>
        </row>
        <row r="24">
          <cell r="A24">
            <v>23</v>
          </cell>
          <cell r="B24" t="str">
            <v>Italie</v>
          </cell>
          <cell r="C24" t="str">
            <v>Italie</v>
          </cell>
          <cell r="D24">
            <v>139</v>
          </cell>
        </row>
        <row r="25">
          <cell r="A25">
            <v>24</v>
          </cell>
          <cell r="B25" t="str">
            <v>Japon</v>
          </cell>
          <cell r="C25" t="str">
            <v>Japon</v>
          </cell>
          <cell r="D25">
            <v>115</v>
          </cell>
        </row>
        <row r="26">
          <cell r="A26">
            <v>25</v>
          </cell>
          <cell r="B26" t="str">
            <v>Luxembourg</v>
          </cell>
          <cell r="C26" t="str">
            <v>Luxembourg</v>
          </cell>
          <cell r="D26">
            <v>83</v>
          </cell>
        </row>
        <row r="27">
          <cell r="A27">
            <v>26</v>
          </cell>
          <cell r="B27" t="str">
            <v>Pays-Bas</v>
          </cell>
          <cell r="C27" t="str">
            <v>Pays-Bas</v>
          </cell>
          <cell r="D27">
            <v>120</v>
          </cell>
        </row>
        <row r="28">
          <cell r="A28">
            <v>27</v>
          </cell>
          <cell r="B28" t="str">
            <v>Portugal</v>
          </cell>
          <cell r="C28" t="str">
            <v>Portugal</v>
          </cell>
          <cell r="D28">
            <v>137</v>
          </cell>
        </row>
        <row r="29">
          <cell r="A29">
            <v>28</v>
          </cell>
          <cell r="B29" t="str">
            <v>Royaume-Uni</v>
          </cell>
          <cell r="C29" t="str">
            <v>Royaume-Uni</v>
          </cell>
          <cell r="D29">
            <v>124</v>
          </cell>
        </row>
        <row r="30">
          <cell r="A30">
            <v>29</v>
          </cell>
          <cell r="B30" t="str">
            <v>Suède</v>
          </cell>
          <cell r="C30" t="str">
            <v>Suède</v>
          </cell>
          <cell r="D30">
            <v>12</v>
          </cell>
        </row>
        <row r="31">
          <cell r="A31">
            <v>30</v>
          </cell>
          <cell r="B31" t="str">
            <v>USA</v>
          </cell>
          <cell r="C31" t="str">
            <v>USA</v>
          </cell>
          <cell r="D31">
            <v>158</v>
          </cell>
        </row>
      </sheetData>
      <sheetData sheetId="64"/>
      <sheetData sheetId="65"/>
      <sheetData sheetId="66"/>
      <sheetData sheetId="67"/>
      <sheetData sheetId="68"/>
      <sheetData sheetId="69"/>
      <sheetData sheetId="70"/>
      <sheetData sheetId="71"/>
      <sheetData sheetId="72"/>
      <sheetData sheetId="73"/>
      <sheetData sheetId="74"/>
      <sheetData sheetId="75"/>
      <sheetData sheetId="76"/>
      <sheetData sheetId="77"/>
      <sheetData sheetId="78"/>
      <sheetData sheetId="79"/>
      <sheetData sheetId="80"/>
      <sheetData sheetId="81"/>
      <sheetData sheetId="82"/>
      <sheetData sheetId="83"/>
      <sheetData sheetId="84"/>
      <sheetData sheetId="85"/>
      <sheetData sheetId="86"/>
      <sheetData sheetId="87"/>
      <sheetData sheetId="88"/>
      <sheetData sheetId="89"/>
      <sheetData sheetId="90"/>
      <sheetData sheetId="91"/>
      <sheetData sheetId="92"/>
      <sheetData sheetId="93"/>
      <sheetData sheetId="94"/>
      <sheetData sheetId="95"/>
      <sheetData sheetId="96"/>
      <sheetData sheetId="97"/>
      <sheetData sheetId="98"/>
      <sheetData sheetId="99"/>
      <sheetData sheetId="100"/>
      <sheetData sheetId="101"/>
      <sheetData sheetId="102"/>
      <sheetData sheetId="103"/>
      <sheetData sheetId="104"/>
      <sheetData sheetId="105"/>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9"/>
  <dimension ref="A1:K403"/>
  <sheetViews>
    <sheetView showGridLines="0" tabSelected="1" zoomScaleNormal="100" workbookViewId="0">
      <pane ySplit="18" topLeftCell="A19" activePane="bottomLeft" state="frozen"/>
      <selection pane="bottomLeft" activeCell="K5" sqref="K5"/>
    </sheetView>
  </sheetViews>
  <sheetFormatPr baseColWidth="10" defaultColWidth="9.140625" defaultRowHeight="12.75"/>
  <cols>
    <col min="1" max="1" width="12.140625" style="5" customWidth="1"/>
    <col min="2" max="2" width="16.42578125" style="5" bestFit="1" customWidth="1"/>
    <col min="3" max="3" width="34.140625" style="54" bestFit="1" customWidth="1"/>
    <col min="4" max="4" width="17.140625" style="54" customWidth="1"/>
    <col min="5" max="5" width="18.7109375" style="54" bestFit="1" customWidth="1"/>
    <col min="6" max="6" width="14.7109375" style="54" bestFit="1" customWidth="1"/>
    <col min="7" max="7" width="29.7109375" style="54" bestFit="1" customWidth="1"/>
    <col min="8" max="8" width="13.42578125" style="54" customWidth="1"/>
    <col min="9" max="9" width="24.140625" style="54" customWidth="1"/>
    <col min="10" max="10" width="6.140625" style="5" customWidth="1"/>
    <col min="11" max="11" width="15" style="6" bestFit="1" customWidth="1"/>
    <col min="12" max="253" width="9.140625" style="6"/>
    <col min="254" max="254" width="10" style="6" customWidth="1"/>
    <col min="255" max="255" width="16.42578125" style="6" bestFit="1" customWidth="1"/>
    <col min="256" max="256" width="34.140625" style="6" bestFit="1" customWidth="1"/>
    <col min="257" max="257" width="17.140625" style="6" customWidth="1"/>
    <col min="258" max="258" width="18.7109375" style="6" bestFit="1" customWidth="1"/>
    <col min="259" max="259" width="14.7109375" style="6" bestFit="1" customWidth="1"/>
    <col min="260" max="260" width="29.7109375" style="6" bestFit="1" customWidth="1"/>
    <col min="261" max="261" width="13.42578125" style="6" customWidth="1"/>
    <col min="262" max="262" width="24.140625" style="6" customWidth="1"/>
    <col min="263" max="263" width="6.140625" style="6" customWidth="1"/>
    <col min="264" max="264" width="18" style="6" customWidth="1"/>
    <col min="265" max="265" width="15.28515625" style="6" customWidth="1"/>
    <col min="266" max="266" width="13.42578125" style="6" bestFit="1" customWidth="1"/>
    <col min="267" max="267" width="15" style="6" bestFit="1" customWidth="1"/>
    <col min="268" max="509" width="9.140625" style="6"/>
    <col min="510" max="510" width="10" style="6" customWidth="1"/>
    <col min="511" max="511" width="16.42578125" style="6" bestFit="1" customWidth="1"/>
    <col min="512" max="512" width="34.140625" style="6" bestFit="1" customWidth="1"/>
    <col min="513" max="513" width="17.140625" style="6" customWidth="1"/>
    <col min="514" max="514" width="18.7109375" style="6" bestFit="1" customWidth="1"/>
    <col min="515" max="515" width="14.7109375" style="6" bestFit="1" customWidth="1"/>
    <col min="516" max="516" width="29.7109375" style="6" bestFit="1" customWidth="1"/>
    <col min="517" max="517" width="13.42578125" style="6" customWidth="1"/>
    <col min="518" max="518" width="24.140625" style="6" customWidth="1"/>
    <col min="519" max="519" width="6.140625" style="6" customWidth="1"/>
    <col min="520" max="520" width="18" style="6" customWidth="1"/>
    <col min="521" max="521" width="15.28515625" style="6" customWidth="1"/>
    <col min="522" max="522" width="13.42578125" style="6" bestFit="1" customWidth="1"/>
    <col min="523" max="523" width="15" style="6" bestFit="1" customWidth="1"/>
    <col min="524" max="765" width="9.140625" style="6"/>
    <col min="766" max="766" width="10" style="6" customWidth="1"/>
    <col min="767" max="767" width="16.42578125" style="6" bestFit="1" customWidth="1"/>
    <col min="768" max="768" width="34.140625" style="6" bestFit="1" customWidth="1"/>
    <col min="769" max="769" width="17.140625" style="6" customWidth="1"/>
    <col min="770" max="770" width="18.7109375" style="6" bestFit="1" customWidth="1"/>
    <col min="771" max="771" width="14.7109375" style="6" bestFit="1" customWidth="1"/>
    <col min="772" max="772" width="29.7109375" style="6" bestFit="1" customWidth="1"/>
    <col min="773" max="773" width="13.42578125" style="6" customWidth="1"/>
    <col min="774" max="774" width="24.140625" style="6" customWidth="1"/>
    <col min="775" max="775" width="6.140625" style="6" customWidth="1"/>
    <col min="776" max="776" width="18" style="6" customWidth="1"/>
    <col min="777" max="777" width="15.28515625" style="6" customWidth="1"/>
    <col min="778" max="778" width="13.42578125" style="6" bestFit="1" customWidth="1"/>
    <col min="779" max="779" width="15" style="6" bestFit="1" customWidth="1"/>
    <col min="780" max="1021" width="9.140625" style="6"/>
    <col min="1022" max="1022" width="10" style="6" customWidth="1"/>
    <col min="1023" max="1023" width="16.42578125" style="6" bestFit="1" customWidth="1"/>
    <col min="1024" max="1024" width="34.140625" style="6" bestFit="1" customWidth="1"/>
    <col min="1025" max="1025" width="17.140625" style="6" customWidth="1"/>
    <col min="1026" max="1026" width="18.7109375" style="6" bestFit="1" customWidth="1"/>
    <col min="1027" max="1027" width="14.7109375" style="6" bestFit="1" customWidth="1"/>
    <col min="1028" max="1028" width="29.7109375" style="6" bestFit="1" customWidth="1"/>
    <col min="1029" max="1029" width="13.42578125" style="6" customWidth="1"/>
    <col min="1030" max="1030" width="24.140625" style="6" customWidth="1"/>
    <col min="1031" max="1031" width="6.140625" style="6" customWidth="1"/>
    <col min="1032" max="1032" width="18" style="6" customWidth="1"/>
    <col min="1033" max="1033" width="15.28515625" style="6" customWidth="1"/>
    <col min="1034" max="1034" width="13.42578125" style="6" bestFit="1" customWidth="1"/>
    <col min="1035" max="1035" width="15" style="6" bestFit="1" customWidth="1"/>
    <col min="1036" max="1277" width="9.140625" style="6"/>
    <col min="1278" max="1278" width="10" style="6" customWidth="1"/>
    <col min="1279" max="1279" width="16.42578125" style="6" bestFit="1" customWidth="1"/>
    <col min="1280" max="1280" width="34.140625" style="6" bestFit="1" customWidth="1"/>
    <col min="1281" max="1281" width="17.140625" style="6" customWidth="1"/>
    <col min="1282" max="1282" width="18.7109375" style="6" bestFit="1" customWidth="1"/>
    <col min="1283" max="1283" width="14.7109375" style="6" bestFit="1" customWidth="1"/>
    <col min="1284" max="1284" width="29.7109375" style="6" bestFit="1" customWidth="1"/>
    <col min="1285" max="1285" width="13.42578125" style="6" customWidth="1"/>
    <col min="1286" max="1286" width="24.140625" style="6" customWidth="1"/>
    <col min="1287" max="1287" width="6.140625" style="6" customWidth="1"/>
    <col min="1288" max="1288" width="18" style="6" customWidth="1"/>
    <col min="1289" max="1289" width="15.28515625" style="6" customWidth="1"/>
    <col min="1290" max="1290" width="13.42578125" style="6" bestFit="1" customWidth="1"/>
    <col min="1291" max="1291" width="15" style="6" bestFit="1" customWidth="1"/>
    <col min="1292" max="1533" width="9.140625" style="6"/>
    <col min="1534" max="1534" width="10" style="6" customWidth="1"/>
    <col min="1535" max="1535" width="16.42578125" style="6" bestFit="1" customWidth="1"/>
    <col min="1536" max="1536" width="34.140625" style="6" bestFit="1" customWidth="1"/>
    <col min="1537" max="1537" width="17.140625" style="6" customWidth="1"/>
    <col min="1538" max="1538" width="18.7109375" style="6" bestFit="1" customWidth="1"/>
    <col min="1539" max="1539" width="14.7109375" style="6" bestFit="1" customWidth="1"/>
    <col min="1540" max="1540" width="29.7109375" style="6" bestFit="1" customWidth="1"/>
    <col min="1541" max="1541" width="13.42578125" style="6" customWidth="1"/>
    <col min="1542" max="1542" width="24.140625" style="6" customWidth="1"/>
    <col min="1543" max="1543" width="6.140625" style="6" customWidth="1"/>
    <col min="1544" max="1544" width="18" style="6" customWidth="1"/>
    <col min="1545" max="1545" width="15.28515625" style="6" customWidth="1"/>
    <col min="1546" max="1546" width="13.42578125" style="6" bestFit="1" customWidth="1"/>
    <col min="1547" max="1547" width="15" style="6" bestFit="1" customWidth="1"/>
    <col min="1548" max="1789" width="9.140625" style="6"/>
    <col min="1790" max="1790" width="10" style="6" customWidth="1"/>
    <col min="1791" max="1791" width="16.42578125" style="6" bestFit="1" customWidth="1"/>
    <col min="1792" max="1792" width="34.140625" style="6" bestFit="1" customWidth="1"/>
    <col min="1793" max="1793" width="17.140625" style="6" customWidth="1"/>
    <col min="1794" max="1794" width="18.7109375" style="6" bestFit="1" customWidth="1"/>
    <col min="1795" max="1795" width="14.7109375" style="6" bestFit="1" customWidth="1"/>
    <col min="1796" max="1796" width="29.7109375" style="6" bestFit="1" customWidth="1"/>
    <col min="1797" max="1797" width="13.42578125" style="6" customWidth="1"/>
    <col min="1798" max="1798" width="24.140625" style="6" customWidth="1"/>
    <col min="1799" max="1799" width="6.140625" style="6" customWidth="1"/>
    <col min="1800" max="1800" width="18" style="6" customWidth="1"/>
    <col min="1801" max="1801" width="15.28515625" style="6" customWidth="1"/>
    <col min="1802" max="1802" width="13.42578125" style="6" bestFit="1" customWidth="1"/>
    <col min="1803" max="1803" width="15" style="6" bestFit="1" customWidth="1"/>
    <col min="1804" max="2045" width="9.140625" style="6"/>
    <col min="2046" max="2046" width="10" style="6" customWidth="1"/>
    <col min="2047" max="2047" width="16.42578125" style="6" bestFit="1" customWidth="1"/>
    <col min="2048" max="2048" width="34.140625" style="6" bestFit="1" customWidth="1"/>
    <col min="2049" max="2049" width="17.140625" style="6" customWidth="1"/>
    <col min="2050" max="2050" width="18.7109375" style="6" bestFit="1" customWidth="1"/>
    <col min="2051" max="2051" width="14.7109375" style="6" bestFit="1" customWidth="1"/>
    <col min="2052" max="2052" width="29.7109375" style="6" bestFit="1" customWidth="1"/>
    <col min="2053" max="2053" width="13.42578125" style="6" customWidth="1"/>
    <col min="2054" max="2054" width="24.140625" style="6" customWidth="1"/>
    <col min="2055" max="2055" width="6.140625" style="6" customWidth="1"/>
    <col min="2056" max="2056" width="18" style="6" customWidth="1"/>
    <col min="2057" max="2057" width="15.28515625" style="6" customWidth="1"/>
    <col min="2058" max="2058" width="13.42578125" style="6" bestFit="1" customWidth="1"/>
    <col min="2059" max="2059" width="15" style="6" bestFit="1" customWidth="1"/>
    <col min="2060" max="2301" width="9.140625" style="6"/>
    <col min="2302" max="2302" width="10" style="6" customWidth="1"/>
    <col min="2303" max="2303" width="16.42578125" style="6" bestFit="1" customWidth="1"/>
    <col min="2304" max="2304" width="34.140625" style="6" bestFit="1" customWidth="1"/>
    <col min="2305" max="2305" width="17.140625" style="6" customWidth="1"/>
    <col min="2306" max="2306" width="18.7109375" style="6" bestFit="1" customWidth="1"/>
    <col min="2307" max="2307" width="14.7109375" style="6" bestFit="1" customWidth="1"/>
    <col min="2308" max="2308" width="29.7109375" style="6" bestFit="1" customWidth="1"/>
    <col min="2309" max="2309" width="13.42578125" style="6" customWidth="1"/>
    <col min="2310" max="2310" width="24.140625" style="6" customWidth="1"/>
    <col min="2311" max="2311" width="6.140625" style="6" customWidth="1"/>
    <col min="2312" max="2312" width="18" style="6" customWidth="1"/>
    <col min="2313" max="2313" width="15.28515625" style="6" customWidth="1"/>
    <col min="2314" max="2314" width="13.42578125" style="6" bestFit="1" customWidth="1"/>
    <col min="2315" max="2315" width="15" style="6" bestFit="1" customWidth="1"/>
    <col min="2316" max="2557" width="9.140625" style="6"/>
    <col min="2558" max="2558" width="10" style="6" customWidth="1"/>
    <col min="2559" max="2559" width="16.42578125" style="6" bestFit="1" customWidth="1"/>
    <col min="2560" max="2560" width="34.140625" style="6" bestFit="1" customWidth="1"/>
    <col min="2561" max="2561" width="17.140625" style="6" customWidth="1"/>
    <col min="2562" max="2562" width="18.7109375" style="6" bestFit="1" customWidth="1"/>
    <col min="2563" max="2563" width="14.7109375" style="6" bestFit="1" customWidth="1"/>
    <col min="2564" max="2564" width="29.7109375" style="6" bestFit="1" customWidth="1"/>
    <col min="2565" max="2565" width="13.42578125" style="6" customWidth="1"/>
    <col min="2566" max="2566" width="24.140625" style="6" customWidth="1"/>
    <col min="2567" max="2567" width="6.140625" style="6" customWidth="1"/>
    <col min="2568" max="2568" width="18" style="6" customWidth="1"/>
    <col min="2569" max="2569" width="15.28515625" style="6" customWidth="1"/>
    <col min="2570" max="2570" width="13.42578125" style="6" bestFit="1" customWidth="1"/>
    <col min="2571" max="2571" width="15" style="6" bestFit="1" customWidth="1"/>
    <col min="2572" max="2813" width="9.140625" style="6"/>
    <col min="2814" max="2814" width="10" style="6" customWidth="1"/>
    <col min="2815" max="2815" width="16.42578125" style="6" bestFit="1" customWidth="1"/>
    <col min="2816" max="2816" width="34.140625" style="6" bestFit="1" customWidth="1"/>
    <col min="2817" max="2817" width="17.140625" style="6" customWidth="1"/>
    <col min="2818" max="2818" width="18.7109375" style="6" bestFit="1" customWidth="1"/>
    <col min="2819" max="2819" width="14.7109375" style="6" bestFit="1" customWidth="1"/>
    <col min="2820" max="2820" width="29.7109375" style="6" bestFit="1" customWidth="1"/>
    <col min="2821" max="2821" width="13.42578125" style="6" customWidth="1"/>
    <col min="2822" max="2822" width="24.140625" style="6" customWidth="1"/>
    <col min="2823" max="2823" width="6.140625" style="6" customWidth="1"/>
    <col min="2824" max="2824" width="18" style="6" customWidth="1"/>
    <col min="2825" max="2825" width="15.28515625" style="6" customWidth="1"/>
    <col min="2826" max="2826" width="13.42578125" style="6" bestFit="1" customWidth="1"/>
    <col min="2827" max="2827" width="15" style="6" bestFit="1" customWidth="1"/>
    <col min="2828" max="3069" width="9.140625" style="6"/>
    <col min="3070" max="3070" width="10" style="6" customWidth="1"/>
    <col min="3071" max="3071" width="16.42578125" style="6" bestFit="1" customWidth="1"/>
    <col min="3072" max="3072" width="34.140625" style="6" bestFit="1" customWidth="1"/>
    <col min="3073" max="3073" width="17.140625" style="6" customWidth="1"/>
    <col min="3074" max="3074" width="18.7109375" style="6" bestFit="1" customWidth="1"/>
    <col min="3075" max="3075" width="14.7109375" style="6" bestFit="1" customWidth="1"/>
    <col min="3076" max="3076" width="29.7109375" style="6" bestFit="1" customWidth="1"/>
    <col min="3077" max="3077" width="13.42578125" style="6" customWidth="1"/>
    <col min="3078" max="3078" width="24.140625" style="6" customWidth="1"/>
    <col min="3079" max="3079" width="6.140625" style="6" customWidth="1"/>
    <col min="3080" max="3080" width="18" style="6" customWidth="1"/>
    <col min="3081" max="3081" width="15.28515625" style="6" customWidth="1"/>
    <col min="3082" max="3082" width="13.42578125" style="6" bestFit="1" customWidth="1"/>
    <col min="3083" max="3083" width="15" style="6" bestFit="1" customWidth="1"/>
    <col min="3084" max="3325" width="9.140625" style="6"/>
    <col min="3326" max="3326" width="10" style="6" customWidth="1"/>
    <col min="3327" max="3327" width="16.42578125" style="6" bestFit="1" customWidth="1"/>
    <col min="3328" max="3328" width="34.140625" style="6" bestFit="1" customWidth="1"/>
    <col min="3329" max="3329" width="17.140625" style="6" customWidth="1"/>
    <col min="3330" max="3330" width="18.7109375" style="6" bestFit="1" customWidth="1"/>
    <col min="3331" max="3331" width="14.7109375" style="6" bestFit="1" customWidth="1"/>
    <col min="3332" max="3332" width="29.7109375" style="6" bestFit="1" customWidth="1"/>
    <col min="3333" max="3333" width="13.42578125" style="6" customWidth="1"/>
    <col min="3334" max="3334" width="24.140625" style="6" customWidth="1"/>
    <col min="3335" max="3335" width="6.140625" style="6" customWidth="1"/>
    <col min="3336" max="3336" width="18" style="6" customWidth="1"/>
    <col min="3337" max="3337" width="15.28515625" style="6" customWidth="1"/>
    <col min="3338" max="3338" width="13.42578125" style="6" bestFit="1" customWidth="1"/>
    <col min="3339" max="3339" width="15" style="6" bestFit="1" customWidth="1"/>
    <col min="3340" max="3581" width="9.140625" style="6"/>
    <col min="3582" max="3582" width="10" style="6" customWidth="1"/>
    <col min="3583" max="3583" width="16.42578125" style="6" bestFit="1" customWidth="1"/>
    <col min="3584" max="3584" width="34.140625" style="6" bestFit="1" customWidth="1"/>
    <col min="3585" max="3585" width="17.140625" style="6" customWidth="1"/>
    <col min="3586" max="3586" width="18.7109375" style="6" bestFit="1" customWidth="1"/>
    <col min="3587" max="3587" width="14.7109375" style="6" bestFit="1" customWidth="1"/>
    <col min="3588" max="3588" width="29.7109375" style="6" bestFit="1" customWidth="1"/>
    <col min="3589" max="3589" width="13.42578125" style="6" customWidth="1"/>
    <col min="3590" max="3590" width="24.140625" style="6" customWidth="1"/>
    <col min="3591" max="3591" width="6.140625" style="6" customWidth="1"/>
    <col min="3592" max="3592" width="18" style="6" customWidth="1"/>
    <col min="3593" max="3593" width="15.28515625" style="6" customWidth="1"/>
    <col min="3594" max="3594" width="13.42578125" style="6" bestFit="1" customWidth="1"/>
    <col min="3595" max="3595" width="15" style="6" bestFit="1" customWidth="1"/>
    <col min="3596" max="3837" width="9.140625" style="6"/>
    <col min="3838" max="3838" width="10" style="6" customWidth="1"/>
    <col min="3839" max="3839" width="16.42578125" style="6" bestFit="1" customWidth="1"/>
    <col min="3840" max="3840" width="34.140625" style="6" bestFit="1" customWidth="1"/>
    <col min="3841" max="3841" width="17.140625" style="6" customWidth="1"/>
    <col min="3842" max="3842" width="18.7109375" style="6" bestFit="1" customWidth="1"/>
    <col min="3843" max="3843" width="14.7109375" style="6" bestFit="1" customWidth="1"/>
    <col min="3844" max="3844" width="29.7109375" style="6" bestFit="1" customWidth="1"/>
    <col min="3845" max="3845" width="13.42578125" style="6" customWidth="1"/>
    <col min="3846" max="3846" width="24.140625" style="6" customWidth="1"/>
    <col min="3847" max="3847" width="6.140625" style="6" customWidth="1"/>
    <col min="3848" max="3848" width="18" style="6" customWidth="1"/>
    <col min="3849" max="3849" width="15.28515625" style="6" customWidth="1"/>
    <col min="3850" max="3850" width="13.42578125" style="6" bestFit="1" customWidth="1"/>
    <col min="3851" max="3851" width="15" style="6" bestFit="1" customWidth="1"/>
    <col min="3852" max="4093" width="9.140625" style="6"/>
    <col min="4094" max="4094" width="10" style="6" customWidth="1"/>
    <col min="4095" max="4095" width="16.42578125" style="6" bestFit="1" customWidth="1"/>
    <col min="4096" max="4096" width="34.140625" style="6" bestFit="1" customWidth="1"/>
    <col min="4097" max="4097" width="17.140625" style="6" customWidth="1"/>
    <col min="4098" max="4098" width="18.7109375" style="6" bestFit="1" customWidth="1"/>
    <col min="4099" max="4099" width="14.7109375" style="6" bestFit="1" customWidth="1"/>
    <col min="4100" max="4100" width="29.7109375" style="6" bestFit="1" customWidth="1"/>
    <col min="4101" max="4101" width="13.42578125" style="6" customWidth="1"/>
    <col min="4102" max="4102" width="24.140625" style="6" customWidth="1"/>
    <col min="4103" max="4103" width="6.140625" style="6" customWidth="1"/>
    <col min="4104" max="4104" width="18" style="6" customWidth="1"/>
    <col min="4105" max="4105" width="15.28515625" style="6" customWidth="1"/>
    <col min="4106" max="4106" width="13.42578125" style="6" bestFit="1" customWidth="1"/>
    <col min="4107" max="4107" width="15" style="6" bestFit="1" customWidth="1"/>
    <col min="4108" max="4349" width="9.140625" style="6"/>
    <col min="4350" max="4350" width="10" style="6" customWidth="1"/>
    <col min="4351" max="4351" width="16.42578125" style="6" bestFit="1" customWidth="1"/>
    <col min="4352" max="4352" width="34.140625" style="6" bestFit="1" customWidth="1"/>
    <col min="4353" max="4353" width="17.140625" style="6" customWidth="1"/>
    <col min="4354" max="4354" width="18.7109375" style="6" bestFit="1" customWidth="1"/>
    <col min="4355" max="4355" width="14.7109375" style="6" bestFit="1" customWidth="1"/>
    <col min="4356" max="4356" width="29.7109375" style="6" bestFit="1" customWidth="1"/>
    <col min="4357" max="4357" width="13.42578125" style="6" customWidth="1"/>
    <col min="4358" max="4358" width="24.140625" style="6" customWidth="1"/>
    <col min="4359" max="4359" width="6.140625" style="6" customWidth="1"/>
    <col min="4360" max="4360" width="18" style="6" customWidth="1"/>
    <col min="4361" max="4361" width="15.28515625" style="6" customWidth="1"/>
    <col min="4362" max="4362" width="13.42578125" style="6" bestFit="1" customWidth="1"/>
    <col min="4363" max="4363" width="15" style="6" bestFit="1" customWidth="1"/>
    <col min="4364" max="4605" width="9.140625" style="6"/>
    <col min="4606" max="4606" width="10" style="6" customWidth="1"/>
    <col min="4607" max="4607" width="16.42578125" style="6" bestFit="1" customWidth="1"/>
    <col min="4608" max="4608" width="34.140625" style="6" bestFit="1" customWidth="1"/>
    <col min="4609" max="4609" width="17.140625" style="6" customWidth="1"/>
    <col min="4610" max="4610" width="18.7109375" style="6" bestFit="1" customWidth="1"/>
    <col min="4611" max="4611" width="14.7109375" style="6" bestFit="1" customWidth="1"/>
    <col min="4612" max="4612" width="29.7109375" style="6" bestFit="1" customWidth="1"/>
    <col min="4613" max="4613" width="13.42578125" style="6" customWidth="1"/>
    <col min="4614" max="4614" width="24.140625" style="6" customWidth="1"/>
    <col min="4615" max="4615" width="6.140625" style="6" customWidth="1"/>
    <col min="4616" max="4616" width="18" style="6" customWidth="1"/>
    <col min="4617" max="4617" width="15.28515625" style="6" customWidth="1"/>
    <col min="4618" max="4618" width="13.42578125" style="6" bestFit="1" customWidth="1"/>
    <col min="4619" max="4619" width="15" style="6" bestFit="1" customWidth="1"/>
    <col min="4620" max="4861" width="9.140625" style="6"/>
    <col min="4862" max="4862" width="10" style="6" customWidth="1"/>
    <col min="4863" max="4863" width="16.42578125" style="6" bestFit="1" customWidth="1"/>
    <col min="4864" max="4864" width="34.140625" style="6" bestFit="1" customWidth="1"/>
    <col min="4865" max="4865" width="17.140625" style="6" customWidth="1"/>
    <col min="4866" max="4866" width="18.7109375" style="6" bestFit="1" customWidth="1"/>
    <col min="4867" max="4867" width="14.7109375" style="6" bestFit="1" customWidth="1"/>
    <col min="4868" max="4868" width="29.7109375" style="6" bestFit="1" customWidth="1"/>
    <col min="4869" max="4869" width="13.42578125" style="6" customWidth="1"/>
    <col min="4870" max="4870" width="24.140625" style="6" customWidth="1"/>
    <col min="4871" max="4871" width="6.140625" style="6" customWidth="1"/>
    <col min="4872" max="4872" width="18" style="6" customWidth="1"/>
    <col min="4873" max="4873" width="15.28515625" style="6" customWidth="1"/>
    <col min="4874" max="4874" width="13.42578125" style="6" bestFit="1" customWidth="1"/>
    <col min="4875" max="4875" width="15" style="6" bestFit="1" customWidth="1"/>
    <col min="4876" max="5117" width="9.140625" style="6"/>
    <col min="5118" max="5118" width="10" style="6" customWidth="1"/>
    <col min="5119" max="5119" width="16.42578125" style="6" bestFit="1" customWidth="1"/>
    <col min="5120" max="5120" width="34.140625" style="6" bestFit="1" customWidth="1"/>
    <col min="5121" max="5121" width="17.140625" style="6" customWidth="1"/>
    <col min="5122" max="5122" width="18.7109375" style="6" bestFit="1" customWidth="1"/>
    <col min="5123" max="5123" width="14.7109375" style="6" bestFit="1" customWidth="1"/>
    <col min="5124" max="5124" width="29.7109375" style="6" bestFit="1" customWidth="1"/>
    <col min="5125" max="5125" width="13.42578125" style="6" customWidth="1"/>
    <col min="5126" max="5126" width="24.140625" style="6" customWidth="1"/>
    <col min="5127" max="5127" width="6.140625" style="6" customWidth="1"/>
    <col min="5128" max="5128" width="18" style="6" customWidth="1"/>
    <col min="5129" max="5129" width="15.28515625" style="6" customWidth="1"/>
    <col min="5130" max="5130" width="13.42578125" style="6" bestFit="1" customWidth="1"/>
    <col min="5131" max="5131" width="15" style="6" bestFit="1" customWidth="1"/>
    <col min="5132" max="5373" width="9.140625" style="6"/>
    <col min="5374" max="5374" width="10" style="6" customWidth="1"/>
    <col min="5375" max="5375" width="16.42578125" style="6" bestFit="1" customWidth="1"/>
    <col min="5376" max="5376" width="34.140625" style="6" bestFit="1" customWidth="1"/>
    <col min="5377" max="5377" width="17.140625" style="6" customWidth="1"/>
    <col min="5378" max="5378" width="18.7109375" style="6" bestFit="1" customWidth="1"/>
    <col min="5379" max="5379" width="14.7109375" style="6" bestFit="1" customWidth="1"/>
    <col min="5380" max="5380" width="29.7109375" style="6" bestFit="1" customWidth="1"/>
    <col min="5381" max="5381" width="13.42578125" style="6" customWidth="1"/>
    <col min="5382" max="5382" width="24.140625" style="6" customWidth="1"/>
    <col min="5383" max="5383" width="6.140625" style="6" customWidth="1"/>
    <col min="5384" max="5384" width="18" style="6" customWidth="1"/>
    <col min="5385" max="5385" width="15.28515625" style="6" customWidth="1"/>
    <col min="5386" max="5386" width="13.42578125" style="6" bestFit="1" customWidth="1"/>
    <col min="5387" max="5387" width="15" style="6" bestFit="1" customWidth="1"/>
    <col min="5388" max="5629" width="9.140625" style="6"/>
    <col min="5630" max="5630" width="10" style="6" customWidth="1"/>
    <col min="5631" max="5631" width="16.42578125" style="6" bestFit="1" customWidth="1"/>
    <col min="5632" max="5632" width="34.140625" style="6" bestFit="1" customWidth="1"/>
    <col min="5633" max="5633" width="17.140625" style="6" customWidth="1"/>
    <col min="5634" max="5634" width="18.7109375" style="6" bestFit="1" customWidth="1"/>
    <col min="5635" max="5635" width="14.7109375" style="6" bestFit="1" customWidth="1"/>
    <col min="5636" max="5636" width="29.7109375" style="6" bestFit="1" customWidth="1"/>
    <col min="5637" max="5637" width="13.42578125" style="6" customWidth="1"/>
    <col min="5638" max="5638" width="24.140625" style="6" customWidth="1"/>
    <col min="5639" max="5639" width="6.140625" style="6" customWidth="1"/>
    <col min="5640" max="5640" width="18" style="6" customWidth="1"/>
    <col min="5641" max="5641" width="15.28515625" style="6" customWidth="1"/>
    <col min="5642" max="5642" width="13.42578125" style="6" bestFit="1" customWidth="1"/>
    <col min="5643" max="5643" width="15" style="6" bestFit="1" customWidth="1"/>
    <col min="5644" max="5885" width="9.140625" style="6"/>
    <col min="5886" max="5886" width="10" style="6" customWidth="1"/>
    <col min="5887" max="5887" width="16.42578125" style="6" bestFit="1" customWidth="1"/>
    <col min="5888" max="5888" width="34.140625" style="6" bestFit="1" customWidth="1"/>
    <col min="5889" max="5889" width="17.140625" style="6" customWidth="1"/>
    <col min="5890" max="5890" width="18.7109375" style="6" bestFit="1" customWidth="1"/>
    <col min="5891" max="5891" width="14.7109375" style="6" bestFit="1" customWidth="1"/>
    <col min="5892" max="5892" width="29.7109375" style="6" bestFit="1" customWidth="1"/>
    <col min="5893" max="5893" width="13.42578125" style="6" customWidth="1"/>
    <col min="5894" max="5894" width="24.140625" style="6" customWidth="1"/>
    <col min="5895" max="5895" width="6.140625" style="6" customWidth="1"/>
    <col min="5896" max="5896" width="18" style="6" customWidth="1"/>
    <col min="5897" max="5897" width="15.28515625" style="6" customWidth="1"/>
    <col min="5898" max="5898" width="13.42578125" style="6" bestFit="1" customWidth="1"/>
    <col min="5899" max="5899" width="15" style="6" bestFit="1" customWidth="1"/>
    <col min="5900" max="6141" width="9.140625" style="6"/>
    <col min="6142" max="6142" width="10" style="6" customWidth="1"/>
    <col min="6143" max="6143" width="16.42578125" style="6" bestFit="1" customWidth="1"/>
    <col min="6144" max="6144" width="34.140625" style="6" bestFit="1" customWidth="1"/>
    <col min="6145" max="6145" width="17.140625" style="6" customWidth="1"/>
    <col min="6146" max="6146" width="18.7109375" style="6" bestFit="1" customWidth="1"/>
    <col min="6147" max="6147" width="14.7109375" style="6" bestFit="1" customWidth="1"/>
    <col min="6148" max="6148" width="29.7109375" style="6" bestFit="1" customWidth="1"/>
    <col min="6149" max="6149" width="13.42578125" style="6" customWidth="1"/>
    <col min="6150" max="6150" width="24.140625" style="6" customWidth="1"/>
    <col min="6151" max="6151" width="6.140625" style="6" customWidth="1"/>
    <col min="6152" max="6152" width="18" style="6" customWidth="1"/>
    <col min="6153" max="6153" width="15.28515625" style="6" customWidth="1"/>
    <col min="6154" max="6154" width="13.42578125" style="6" bestFit="1" customWidth="1"/>
    <col min="6155" max="6155" width="15" style="6" bestFit="1" customWidth="1"/>
    <col min="6156" max="6397" width="9.140625" style="6"/>
    <col min="6398" max="6398" width="10" style="6" customWidth="1"/>
    <col min="6399" max="6399" width="16.42578125" style="6" bestFit="1" customWidth="1"/>
    <col min="6400" max="6400" width="34.140625" style="6" bestFit="1" customWidth="1"/>
    <col min="6401" max="6401" width="17.140625" style="6" customWidth="1"/>
    <col min="6402" max="6402" width="18.7109375" style="6" bestFit="1" customWidth="1"/>
    <col min="6403" max="6403" width="14.7109375" style="6" bestFit="1" customWidth="1"/>
    <col min="6404" max="6404" width="29.7109375" style="6" bestFit="1" customWidth="1"/>
    <col min="6405" max="6405" width="13.42578125" style="6" customWidth="1"/>
    <col min="6406" max="6406" width="24.140625" style="6" customWidth="1"/>
    <col min="6407" max="6407" width="6.140625" style="6" customWidth="1"/>
    <col min="6408" max="6408" width="18" style="6" customWidth="1"/>
    <col min="6409" max="6409" width="15.28515625" style="6" customWidth="1"/>
    <col min="6410" max="6410" width="13.42578125" style="6" bestFit="1" customWidth="1"/>
    <col min="6411" max="6411" width="15" style="6" bestFit="1" customWidth="1"/>
    <col min="6412" max="6653" width="9.140625" style="6"/>
    <col min="6654" max="6654" width="10" style="6" customWidth="1"/>
    <col min="6655" max="6655" width="16.42578125" style="6" bestFit="1" customWidth="1"/>
    <col min="6656" max="6656" width="34.140625" style="6" bestFit="1" customWidth="1"/>
    <col min="6657" max="6657" width="17.140625" style="6" customWidth="1"/>
    <col min="6658" max="6658" width="18.7109375" style="6" bestFit="1" customWidth="1"/>
    <col min="6659" max="6659" width="14.7109375" style="6" bestFit="1" customWidth="1"/>
    <col min="6660" max="6660" width="29.7109375" style="6" bestFit="1" customWidth="1"/>
    <col min="6661" max="6661" width="13.42578125" style="6" customWidth="1"/>
    <col min="6662" max="6662" width="24.140625" style="6" customWidth="1"/>
    <col min="6663" max="6663" width="6.140625" style="6" customWidth="1"/>
    <col min="6664" max="6664" width="18" style="6" customWidth="1"/>
    <col min="6665" max="6665" width="15.28515625" style="6" customWidth="1"/>
    <col min="6666" max="6666" width="13.42578125" style="6" bestFit="1" customWidth="1"/>
    <col min="6667" max="6667" width="15" style="6" bestFit="1" customWidth="1"/>
    <col min="6668" max="6909" width="9.140625" style="6"/>
    <col min="6910" max="6910" width="10" style="6" customWidth="1"/>
    <col min="6911" max="6911" width="16.42578125" style="6" bestFit="1" customWidth="1"/>
    <col min="6912" max="6912" width="34.140625" style="6" bestFit="1" customWidth="1"/>
    <col min="6913" max="6913" width="17.140625" style="6" customWidth="1"/>
    <col min="6914" max="6914" width="18.7109375" style="6" bestFit="1" customWidth="1"/>
    <col min="6915" max="6915" width="14.7109375" style="6" bestFit="1" customWidth="1"/>
    <col min="6916" max="6916" width="29.7109375" style="6" bestFit="1" customWidth="1"/>
    <col min="6917" max="6917" width="13.42578125" style="6" customWidth="1"/>
    <col min="6918" max="6918" width="24.140625" style="6" customWidth="1"/>
    <col min="6919" max="6919" width="6.140625" style="6" customWidth="1"/>
    <col min="6920" max="6920" width="18" style="6" customWidth="1"/>
    <col min="6921" max="6921" width="15.28515625" style="6" customWidth="1"/>
    <col min="6922" max="6922" width="13.42578125" style="6" bestFit="1" customWidth="1"/>
    <col min="6923" max="6923" width="15" style="6" bestFit="1" customWidth="1"/>
    <col min="6924" max="7165" width="9.140625" style="6"/>
    <col min="7166" max="7166" width="10" style="6" customWidth="1"/>
    <col min="7167" max="7167" width="16.42578125" style="6" bestFit="1" customWidth="1"/>
    <col min="7168" max="7168" width="34.140625" style="6" bestFit="1" customWidth="1"/>
    <col min="7169" max="7169" width="17.140625" style="6" customWidth="1"/>
    <col min="7170" max="7170" width="18.7109375" style="6" bestFit="1" customWidth="1"/>
    <col min="7171" max="7171" width="14.7109375" style="6" bestFit="1" customWidth="1"/>
    <col min="7172" max="7172" width="29.7109375" style="6" bestFit="1" customWidth="1"/>
    <col min="7173" max="7173" width="13.42578125" style="6" customWidth="1"/>
    <col min="7174" max="7174" width="24.140625" style="6" customWidth="1"/>
    <col min="7175" max="7175" width="6.140625" style="6" customWidth="1"/>
    <col min="7176" max="7176" width="18" style="6" customWidth="1"/>
    <col min="7177" max="7177" width="15.28515625" style="6" customWidth="1"/>
    <col min="7178" max="7178" width="13.42578125" style="6" bestFit="1" customWidth="1"/>
    <col min="7179" max="7179" width="15" style="6" bestFit="1" customWidth="1"/>
    <col min="7180" max="7421" width="9.140625" style="6"/>
    <col min="7422" max="7422" width="10" style="6" customWidth="1"/>
    <col min="7423" max="7423" width="16.42578125" style="6" bestFit="1" customWidth="1"/>
    <col min="7424" max="7424" width="34.140625" style="6" bestFit="1" customWidth="1"/>
    <col min="7425" max="7425" width="17.140625" style="6" customWidth="1"/>
    <col min="7426" max="7426" width="18.7109375" style="6" bestFit="1" customWidth="1"/>
    <col min="7427" max="7427" width="14.7109375" style="6" bestFit="1" customWidth="1"/>
    <col min="7428" max="7428" width="29.7109375" style="6" bestFit="1" customWidth="1"/>
    <col min="7429" max="7429" width="13.42578125" style="6" customWidth="1"/>
    <col min="7430" max="7430" width="24.140625" style="6" customWidth="1"/>
    <col min="7431" max="7431" width="6.140625" style="6" customWidth="1"/>
    <col min="7432" max="7432" width="18" style="6" customWidth="1"/>
    <col min="7433" max="7433" width="15.28515625" style="6" customWidth="1"/>
    <col min="7434" max="7434" width="13.42578125" style="6" bestFit="1" customWidth="1"/>
    <col min="7435" max="7435" width="15" style="6" bestFit="1" customWidth="1"/>
    <col min="7436" max="7677" width="9.140625" style="6"/>
    <col min="7678" max="7678" width="10" style="6" customWidth="1"/>
    <col min="7679" max="7679" width="16.42578125" style="6" bestFit="1" customWidth="1"/>
    <col min="7680" max="7680" width="34.140625" style="6" bestFit="1" customWidth="1"/>
    <col min="7681" max="7681" width="17.140625" style="6" customWidth="1"/>
    <col min="7682" max="7682" width="18.7109375" style="6" bestFit="1" customWidth="1"/>
    <col min="7683" max="7683" width="14.7109375" style="6" bestFit="1" customWidth="1"/>
    <col min="7684" max="7684" width="29.7109375" style="6" bestFit="1" customWidth="1"/>
    <col min="7685" max="7685" width="13.42578125" style="6" customWidth="1"/>
    <col min="7686" max="7686" width="24.140625" style="6" customWidth="1"/>
    <col min="7687" max="7687" width="6.140625" style="6" customWidth="1"/>
    <col min="7688" max="7688" width="18" style="6" customWidth="1"/>
    <col min="7689" max="7689" width="15.28515625" style="6" customWidth="1"/>
    <col min="7690" max="7690" width="13.42578125" style="6" bestFit="1" customWidth="1"/>
    <col min="7691" max="7691" width="15" style="6" bestFit="1" customWidth="1"/>
    <col min="7692" max="7933" width="9.140625" style="6"/>
    <col min="7934" max="7934" width="10" style="6" customWidth="1"/>
    <col min="7935" max="7935" width="16.42578125" style="6" bestFit="1" customWidth="1"/>
    <col min="7936" max="7936" width="34.140625" style="6" bestFit="1" customWidth="1"/>
    <col min="7937" max="7937" width="17.140625" style="6" customWidth="1"/>
    <col min="7938" max="7938" width="18.7109375" style="6" bestFit="1" customWidth="1"/>
    <col min="7939" max="7939" width="14.7109375" style="6" bestFit="1" customWidth="1"/>
    <col min="7940" max="7940" width="29.7109375" style="6" bestFit="1" customWidth="1"/>
    <col min="7941" max="7941" width="13.42578125" style="6" customWidth="1"/>
    <col min="7942" max="7942" width="24.140625" style="6" customWidth="1"/>
    <col min="7943" max="7943" width="6.140625" style="6" customWidth="1"/>
    <col min="7944" max="7944" width="18" style="6" customWidth="1"/>
    <col min="7945" max="7945" width="15.28515625" style="6" customWidth="1"/>
    <col min="7946" max="7946" width="13.42578125" style="6" bestFit="1" customWidth="1"/>
    <col min="7947" max="7947" width="15" style="6" bestFit="1" customWidth="1"/>
    <col min="7948" max="8189" width="9.140625" style="6"/>
    <col min="8190" max="8190" width="10" style="6" customWidth="1"/>
    <col min="8191" max="8191" width="16.42578125" style="6" bestFit="1" customWidth="1"/>
    <col min="8192" max="8192" width="34.140625" style="6" bestFit="1" customWidth="1"/>
    <col min="8193" max="8193" width="17.140625" style="6" customWidth="1"/>
    <col min="8194" max="8194" width="18.7109375" style="6" bestFit="1" customWidth="1"/>
    <col min="8195" max="8195" width="14.7109375" style="6" bestFit="1" customWidth="1"/>
    <col min="8196" max="8196" width="29.7109375" style="6" bestFit="1" customWidth="1"/>
    <col min="8197" max="8197" width="13.42578125" style="6" customWidth="1"/>
    <col min="8198" max="8198" width="24.140625" style="6" customWidth="1"/>
    <col min="8199" max="8199" width="6.140625" style="6" customWidth="1"/>
    <col min="8200" max="8200" width="18" style="6" customWidth="1"/>
    <col min="8201" max="8201" width="15.28515625" style="6" customWidth="1"/>
    <col min="8202" max="8202" width="13.42578125" style="6" bestFit="1" customWidth="1"/>
    <col min="8203" max="8203" width="15" style="6" bestFit="1" customWidth="1"/>
    <col min="8204" max="8445" width="9.140625" style="6"/>
    <col min="8446" max="8446" width="10" style="6" customWidth="1"/>
    <col min="8447" max="8447" width="16.42578125" style="6" bestFit="1" customWidth="1"/>
    <col min="8448" max="8448" width="34.140625" style="6" bestFit="1" customWidth="1"/>
    <col min="8449" max="8449" width="17.140625" style="6" customWidth="1"/>
    <col min="8450" max="8450" width="18.7109375" style="6" bestFit="1" customWidth="1"/>
    <col min="8451" max="8451" width="14.7109375" style="6" bestFit="1" customWidth="1"/>
    <col min="8452" max="8452" width="29.7109375" style="6" bestFit="1" customWidth="1"/>
    <col min="8453" max="8453" width="13.42578125" style="6" customWidth="1"/>
    <col min="8454" max="8454" width="24.140625" style="6" customWidth="1"/>
    <col min="8455" max="8455" width="6.140625" style="6" customWidth="1"/>
    <col min="8456" max="8456" width="18" style="6" customWidth="1"/>
    <col min="8457" max="8457" width="15.28515625" style="6" customWidth="1"/>
    <col min="8458" max="8458" width="13.42578125" style="6" bestFit="1" customWidth="1"/>
    <col min="8459" max="8459" width="15" style="6" bestFit="1" customWidth="1"/>
    <col min="8460" max="8701" width="9.140625" style="6"/>
    <col min="8702" max="8702" width="10" style="6" customWidth="1"/>
    <col min="8703" max="8703" width="16.42578125" style="6" bestFit="1" customWidth="1"/>
    <col min="8704" max="8704" width="34.140625" style="6" bestFit="1" customWidth="1"/>
    <col min="8705" max="8705" width="17.140625" style="6" customWidth="1"/>
    <col min="8706" max="8706" width="18.7109375" style="6" bestFit="1" customWidth="1"/>
    <col min="8707" max="8707" width="14.7109375" style="6" bestFit="1" customWidth="1"/>
    <col min="8708" max="8708" width="29.7109375" style="6" bestFit="1" customWidth="1"/>
    <col min="8709" max="8709" width="13.42578125" style="6" customWidth="1"/>
    <col min="8710" max="8710" width="24.140625" style="6" customWidth="1"/>
    <col min="8711" max="8711" width="6.140625" style="6" customWidth="1"/>
    <col min="8712" max="8712" width="18" style="6" customWidth="1"/>
    <col min="8713" max="8713" width="15.28515625" style="6" customWidth="1"/>
    <col min="8714" max="8714" width="13.42578125" style="6" bestFit="1" customWidth="1"/>
    <col min="8715" max="8715" width="15" style="6" bestFit="1" customWidth="1"/>
    <col min="8716" max="8957" width="9.140625" style="6"/>
    <col min="8958" max="8958" width="10" style="6" customWidth="1"/>
    <col min="8959" max="8959" width="16.42578125" style="6" bestFit="1" customWidth="1"/>
    <col min="8960" max="8960" width="34.140625" style="6" bestFit="1" customWidth="1"/>
    <col min="8961" max="8961" width="17.140625" style="6" customWidth="1"/>
    <col min="8962" max="8962" width="18.7109375" style="6" bestFit="1" customWidth="1"/>
    <col min="8963" max="8963" width="14.7109375" style="6" bestFit="1" customWidth="1"/>
    <col min="8964" max="8964" width="29.7109375" style="6" bestFit="1" customWidth="1"/>
    <col min="8965" max="8965" width="13.42578125" style="6" customWidth="1"/>
    <col min="8966" max="8966" width="24.140625" style="6" customWidth="1"/>
    <col min="8967" max="8967" width="6.140625" style="6" customWidth="1"/>
    <col min="8968" max="8968" width="18" style="6" customWidth="1"/>
    <col min="8969" max="8969" width="15.28515625" style="6" customWidth="1"/>
    <col min="8970" max="8970" width="13.42578125" style="6" bestFit="1" customWidth="1"/>
    <col min="8971" max="8971" width="15" style="6" bestFit="1" customWidth="1"/>
    <col min="8972" max="9213" width="9.140625" style="6"/>
    <col min="9214" max="9214" width="10" style="6" customWidth="1"/>
    <col min="9215" max="9215" width="16.42578125" style="6" bestFit="1" customWidth="1"/>
    <col min="9216" max="9216" width="34.140625" style="6" bestFit="1" customWidth="1"/>
    <col min="9217" max="9217" width="17.140625" style="6" customWidth="1"/>
    <col min="9218" max="9218" width="18.7109375" style="6" bestFit="1" customWidth="1"/>
    <col min="9219" max="9219" width="14.7109375" style="6" bestFit="1" customWidth="1"/>
    <col min="9220" max="9220" width="29.7109375" style="6" bestFit="1" customWidth="1"/>
    <col min="9221" max="9221" width="13.42578125" style="6" customWidth="1"/>
    <col min="9222" max="9222" width="24.140625" style="6" customWidth="1"/>
    <col min="9223" max="9223" width="6.140625" style="6" customWidth="1"/>
    <col min="9224" max="9224" width="18" style="6" customWidth="1"/>
    <col min="9225" max="9225" width="15.28515625" style="6" customWidth="1"/>
    <col min="9226" max="9226" width="13.42578125" style="6" bestFit="1" customWidth="1"/>
    <col min="9227" max="9227" width="15" style="6" bestFit="1" customWidth="1"/>
    <col min="9228" max="9469" width="9.140625" style="6"/>
    <col min="9470" max="9470" width="10" style="6" customWidth="1"/>
    <col min="9471" max="9471" width="16.42578125" style="6" bestFit="1" customWidth="1"/>
    <col min="9472" max="9472" width="34.140625" style="6" bestFit="1" customWidth="1"/>
    <col min="9473" max="9473" width="17.140625" style="6" customWidth="1"/>
    <col min="9474" max="9474" width="18.7109375" style="6" bestFit="1" customWidth="1"/>
    <col min="9475" max="9475" width="14.7109375" style="6" bestFit="1" customWidth="1"/>
    <col min="9476" max="9476" width="29.7109375" style="6" bestFit="1" customWidth="1"/>
    <col min="9477" max="9477" width="13.42578125" style="6" customWidth="1"/>
    <col min="9478" max="9478" width="24.140625" style="6" customWidth="1"/>
    <col min="9479" max="9479" width="6.140625" style="6" customWidth="1"/>
    <col min="9480" max="9480" width="18" style="6" customWidth="1"/>
    <col min="9481" max="9481" width="15.28515625" style="6" customWidth="1"/>
    <col min="9482" max="9482" width="13.42578125" style="6" bestFit="1" customWidth="1"/>
    <col min="9483" max="9483" width="15" style="6" bestFit="1" customWidth="1"/>
    <col min="9484" max="9725" width="9.140625" style="6"/>
    <col min="9726" max="9726" width="10" style="6" customWidth="1"/>
    <col min="9727" max="9727" width="16.42578125" style="6" bestFit="1" customWidth="1"/>
    <col min="9728" max="9728" width="34.140625" style="6" bestFit="1" customWidth="1"/>
    <col min="9729" max="9729" width="17.140625" style="6" customWidth="1"/>
    <col min="9730" max="9730" width="18.7109375" style="6" bestFit="1" customWidth="1"/>
    <col min="9731" max="9731" width="14.7109375" style="6" bestFit="1" customWidth="1"/>
    <col min="9732" max="9732" width="29.7109375" style="6" bestFit="1" customWidth="1"/>
    <col min="9733" max="9733" width="13.42578125" style="6" customWidth="1"/>
    <col min="9734" max="9734" width="24.140625" style="6" customWidth="1"/>
    <col min="9735" max="9735" width="6.140625" style="6" customWidth="1"/>
    <col min="9736" max="9736" width="18" style="6" customWidth="1"/>
    <col min="9737" max="9737" width="15.28515625" style="6" customWidth="1"/>
    <col min="9738" max="9738" width="13.42578125" style="6" bestFit="1" customWidth="1"/>
    <col min="9739" max="9739" width="15" style="6" bestFit="1" customWidth="1"/>
    <col min="9740" max="9981" width="9.140625" style="6"/>
    <col min="9982" max="9982" width="10" style="6" customWidth="1"/>
    <col min="9983" max="9983" width="16.42578125" style="6" bestFit="1" customWidth="1"/>
    <col min="9984" max="9984" width="34.140625" style="6" bestFit="1" customWidth="1"/>
    <col min="9985" max="9985" width="17.140625" style="6" customWidth="1"/>
    <col min="9986" max="9986" width="18.7109375" style="6" bestFit="1" customWidth="1"/>
    <col min="9987" max="9987" width="14.7109375" style="6" bestFit="1" customWidth="1"/>
    <col min="9988" max="9988" width="29.7109375" style="6" bestFit="1" customWidth="1"/>
    <col min="9989" max="9989" width="13.42578125" style="6" customWidth="1"/>
    <col min="9990" max="9990" width="24.140625" style="6" customWidth="1"/>
    <col min="9991" max="9991" width="6.140625" style="6" customWidth="1"/>
    <col min="9992" max="9992" width="18" style="6" customWidth="1"/>
    <col min="9993" max="9993" width="15.28515625" style="6" customWidth="1"/>
    <col min="9994" max="9994" width="13.42578125" style="6" bestFit="1" customWidth="1"/>
    <col min="9995" max="9995" width="15" style="6" bestFit="1" customWidth="1"/>
    <col min="9996" max="10237" width="9.140625" style="6"/>
    <col min="10238" max="10238" width="10" style="6" customWidth="1"/>
    <col min="10239" max="10239" width="16.42578125" style="6" bestFit="1" customWidth="1"/>
    <col min="10240" max="10240" width="34.140625" style="6" bestFit="1" customWidth="1"/>
    <col min="10241" max="10241" width="17.140625" style="6" customWidth="1"/>
    <col min="10242" max="10242" width="18.7109375" style="6" bestFit="1" customWidth="1"/>
    <col min="10243" max="10243" width="14.7109375" style="6" bestFit="1" customWidth="1"/>
    <col min="10244" max="10244" width="29.7109375" style="6" bestFit="1" customWidth="1"/>
    <col min="10245" max="10245" width="13.42578125" style="6" customWidth="1"/>
    <col min="10246" max="10246" width="24.140625" style="6" customWidth="1"/>
    <col min="10247" max="10247" width="6.140625" style="6" customWidth="1"/>
    <col min="10248" max="10248" width="18" style="6" customWidth="1"/>
    <col min="10249" max="10249" width="15.28515625" style="6" customWidth="1"/>
    <col min="10250" max="10250" width="13.42578125" style="6" bestFit="1" customWidth="1"/>
    <col min="10251" max="10251" width="15" style="6" bestFit="1" customWidth="1"/>
    <col min="10252" max="10493" width="9.140625" style="6"/>
    <col min="10494" max="10494" width="10" style="6" customWidth="1"/>
    <col min="10495" max="10495" width="16.42578125" style="6" bestFit="1" customWidth="1"/>
    <col min="10496" max="10496" width="34.140625" style="6" bestFit="1" customWidth="1"/>
    <col min="10497" max="10497" width="17.140625" style="6" customWidth="1"/>
    <col min="10498" max="10498" width="18.7109375" style="6" bestFit="1" customWidth="1"/>
    <col min="10499" max="10499" width="14.7109375" style="6" bestFit="1" customWidth="1"/>
    <col min="10500" max="10500" width="29.7109375" style="6" bestFit="1" customWidth="1"/>
    <col min="10501" max="10501" width="13.42578125" style="6" customWidth="1"/>
    <col min="10502" max="10502" width="24.140625" style="6" customWidth="1"/>
    <col min="10503" max="10503" width="6.140625" style="6" customWidth="1"/>
    <col min="10504" max="10504" width="18" style="6" customWidth="1"/>
    <col min="10505" max="10505" width="15.28515625" style="6" customWidth="1"/>
    <col min="10506" max="10506" width="13.42578125" style="6" bestFit="1" customWidth="1"/>
    <col min="10507" max="10507" width="15" style="6" bestFit="1" customWidth="1"/>
    <col min="10508" max="10749" width="9.140625" style="6"/>
    <col min="10750" max="10750" width="10" style="6" customWidth="1"/>
    <col min="10751" max="10751" width="16.42578125" style="6" bestFit="1" customWidth="1"/>
    <col min="10752" max="10752" width="34.140625" style="6" bestFit="1" customWidth="1"/>
    <col min="10753" max="10753" width="17.140625" style="6" customWidth="1"/>
    <col min="10754" max="10754" width="18.7109375" style="6" bestFit="1" customWidth="1"/>
    <col min="10755" max="10755" width="14.7109375" style="6" bestFit="1" customWidth="1"/>
    <col min="10756" max="10756" width="29.7109375" style="6" bestFit="1" customWidth="1"/>
    <col min="10757" max="10757" width="13.42578125" style="6" customWidth="1"/>
    <col min="10758" max="10758" width="24.140625" style="6" customWidth="1"/>
    <col min="10759" max="10759" width="6.140625" style="6" customWidth="1"/>
    <col min="10760" max="10760" width="18" style="6" customWidth="1"/>
    <col min="10761" max="10761" width="15.28515625" style="6" customWidth="1"/>
    <col min="10762" max="10762" width="13.42578125" style="6" bestFit="1" customWidth="1"/>
    <col min="10763" max="10763" width="15" style="6" bestFit="1" customWidth="1"/>
    <col min="10764" max="11005" width="9.140625" style="6"/>
    <col min="11006" max="11006" width="10" style="6" customWidth="1"/>
    <col min="11007" max="11007" width="16.42578125" style="6" bestFit="1" customWidth="1"/>
    <col min="11008" max="11008" width="34.140625" style="6" bestFit="1" customWidth="1"/>
    <col min="11009" max="11009" width="17.140625" style="6" customWidth="1"/>
    <col min="11010" max="11010" width="18.7109375" style="6" bestFit="1" customWidth="1"/>
    <col min="11011" max="11011" width="14.7109375" style="6" bestFit="1" customWidth="1"/>
    <col min="11012" max="11012" width="29.7109375" style="6" bestFit="1" customWidth="1"/>
    <col min="11013" max="11013" width="13.42578125" style="6" customWidth="1"/>
    <col min="11014" max="11014" width="24.140625" style="6" customWidth="1"/>
    <col min="11015" max="11015" width="6.140625" style="6" customWidth="1"/>
    <col min="11016" max="11016" width="18" style="6" customWidth="1"/>
    <col min="11017" max="11017" width="15.28515625" style="6" customWidth="1"/>
    <col min="11018" max="11018" width="13.42578125" style="6" bestFit="1" customWidth="1"/>
    <col min="11019" max="11019" width="15" style="6" bestFit="1" customWidth="1"/>
    <col min="11020" max="11261" width="9.140625" style="6"/>
    <col min="11262" max="11262" width="10" style="6" customWidth="1"/>
    <col min="11263" max="11263" width="16.42578125" style="6" bestFit="1" customWidth="1"/>
    <col min="11264" max="11264" width="34.140625" style="6" bestFit="1" customWidth="1"/>
    <col min="11265" max="11265" width="17.140625" style="6" customWidth="1"/>
    <col min="11266" max="11266" width="18.7109375" style="6" bestFit="1" customWidth="1"/>
    <col min="11267" max="11267" width="14.7109375" style="6" bestFit="1" customWidth="1"/>
    <col min="11268" max="11268" width="29.7109375" style="6" bestFit="1" customWidth="1"/>
    <col min="11269" max="11269" width="13.42578125" style="6" customWidth="1"/>
    <col min="11270" max="11270" width="24.140625" style="6" customWidth="1"/>
    <col min="11271" max="11271" width="6.140625" style="6" customWidth="1"/>
    <col min="11272" max="11272" width="18" style="6" customWidth="1"/>
    <col min="11273" max="11273" width="15.28515625" style="6" customWidth="1"/>
    <col min="11274" max="11274" width="13.42578125" style="6" bestFit="1" customWidth="1"/>
    <col min="11275" max="11275" width="15" style="6" bestFit="1" customWidth="1"/>
    <col min="11276" max="11517" width="9.140625" style="6"/>
    <col min="11518" max="11518" width="10" style="6" customWidth="1"/>
    <col min="11519" max="11519" width="16.42578125" style="6" bestFit="1" customWidth="1"/>
    <col min="11520" max="11520" width="34.140625" style="6" bestFit="1" customWidth="1"/>
    <col min="11521" max="11521" width="17.140625" style="6" customWidth="1"/>
    <col min="11522" max="11522" width="18.7109375" style="6" bestFit="1" customWidth="1"/>
    <col min="11523" max="11523" width="14.7109375" style="6" bestFit="1" customWidth="1"/>
    <col min="11524" max="11524" width="29.7109375" style="6" bestFit="1" customWidth="1"/>
    <col min="11525" max="11525" width="13.42578125" style="6" customWidth="1"/>
    <col min="11526" max="11526" width="24.140625" style="6" customWidth="1"/>
    <col min="11527" max="11527" width="6.140625" style="6" customWidth="1"/>
    <col min="11528" max="11528" width="18" style="6" customWidth="1"/>
    <col min="11529" max="11529" width="15.28515625" style="6" customWidth="1"/>
    <col min="11530" max="11530" width="13.42578125" style="6" bestFit="1" customWidth="1"/>
    <col min="11531" max="11531" width="15" style="6" bestFit="1" customWidth="1"/>
    <col min="11532" max="11773" width="9.140625" style="6"/>
    <col min="11774" max="11774" width="10" style="6" customWidth="1"/>
    <col min="11775" max="11775" width="16.42578125" style="6" bestFit="1" customWidth="1"/>
    <col min="11776" max="11776" width="34.140625" style="6" bestFit="1" customWidth="1"/>
    <col min="11777" max="11777" width="17.140625" style="6" customWidth="1"/>
    <col min="11778" max="11778" width="18.7109375" style="6" bestFit="1" customWidth="1"/>
    <col min="11779" max="11779" width="14.7109375" style="6" bestFit="1" customWidth="1"/>
    <col min="11780" max="11780" width="29.7109375" style="6" bestFit="1" customWidth="1"/>
    <col min="11781" max="11781" width="13.42578125" style="6" customWidth="1"/>
    <col min="11782" max="11782" width="24.140625" style="6" customWidth="1"/>
    <col min="11783" max="11783" width="6.140625" style="6" customWidth="1"/>
    <col min="11784" max="11784" width="18" style="6" customWidth="1"/>
    <col min="11785" max="11785" width="15.28515625" style="6" customWidth="1"/>
    <col min="11786" max="11786" width="13.42578125" style="6" bestFit="1" customWidth="1"/>
    <col min="11787" max="11787" width="15" style="6" bestFit="1" customWidth="1"/>
    <col min="11788" max="12029" width="9.140625" style="6"/>
    <col min="12030" max="12030" width="10" style="6" customWidth="1"/>
    <col min="12031" max="12031" width="16.42578125" style="6" bestFit="1" customWidth="1"/>
    <col min="12032" max="12032" width="34.140625" style="6" bestFit="1" customWidth="1"/>
    <col min="12033" max="12033" width="17.140625" style="6" customWidth="1"/>
    <col min="12034" max="12034" width="18.7109375" style="6" bestFit="1" customWidth="1"/>
    <col min="12035" max="12035" width="14.7109375" style="6" bestFit="1" customWidth="1"/>
    <col min="12036" max="12036" width="29.7109375" style="6" bestFit="1" customWidth="1"/>
    <col min="12037" max="12037" width="13.42578125" style="6" customWidth="1"/>
    <col min="12038" max="12038" width="24.140625" style="6" customWidth="1"/>
    <col min="12039" max="12039" width="6.140625" style="6" customWidth="1"/>
    <col min="12040" max="12040" width="18" style="6" customWidth="1"/>
    <col min="12041" max="12041" width="15.28515625" style="6" customWidth="1"/>
    <col min="12042" max="12042" width="13.42578125" style="6" bestFit="1" customWidth="1"/>
    <col min="12043" max="12043" width="15" style="6" bestFit="1" customWidth="1"/>
    <col min="12044" max="12285" width="9.140625" style="6"/>
    <col min="12286" max="12286" width="10" style="6" customWidth="1"/>
    <col min="12287" max="12287" width="16.42578125" style="6" bestFit="1" customWidth="1"/>
    <col min="12288" max="12288" width="34.140625" style="6" bestFit="1" customWidth="1"/>
    <col min="12289" max="12289" width="17.140625" style="6" customWidth="1"/>
    <col min="12290" max="12290" width="18.7109375" style="6" bestFit="1" customWidth="1"/>
    <col min="12291" max="12291" width="14.7109375" style="6" bestFit="1" customWidth="1"/>
    <col min="12292" max="12292" width="29.7109375" style="6" bestFit="1" customWidth="1"/>
    <col min="12293" max="12293" width="13.42578125" style="6" customWidth="1"/>
    <col min="12294" max="12294" width="24.140625" style="6" customWidth="1"/>
    <col min="12295" max="12295" width="6.140625" style="6" customWidth="1"/>
    <col min="12296" max="12296" width="18" style="6" customWidth="1"/>
    <col min="12297" max="12297" width="15.28515625" style="6" customWidth="1"/>
    <col min="12298" max="12298" width="13.42578125" style="6" bestFit="1" customWidth="1"/>
    <col min="12299" max="12299" width="15" style="6" bestFit="1" customWidth="1"/>
    <col min="12300" max="12541" width="9.140625" style="6"/>
    <col min="12542" max="12542" width="10" style="6" customWidth="1"/>
    <col min="12543" max="12543" width="16.42578125" style="6" bestFit="1" customWidth="1"/>
    <col min="12544" max="12544" width="34.140625" style="6" bestFit="1" customWidth="1"/>
    <col min="12545" max="12545" width="17.140625" style="6" customWidth="1"/>
    <col min="12546" max="12546" width="18.7109375" style="6" bestFit="1" customWidth="1"/>
    <col min="12547" max="12547" width="14.7109375" style="6" bestFit="1" customWidth="1"/>
    <col min="12548" max="12548" width="29.7109375" style="6" bestFit="1" customWidth="1"/>
    <col min="12549" max="12549" width="13.42578125" style="6" customWidth="1"/>
    <col min="12550" max="12550" width="24.140625" style="6" customWidth="1"/>
    <col min="12551" max="12551" width="6.140625" style="6" customWidth="1"/>
    <col min="12552" max="12552" width="18" style="6" customWidth="1"/>
    <col min="12553" max="12553" width="15.28515625" style="6" customWidth="1"/>
    <col min="12554" max="12554" width="13.42578125" style="6" bestFit="1" customWidth="1"/>
    <col min="12555" max="12555" width="15" style="6" bestFit="1" customWidth="1"/>
    <col min="12556" max="12797" width="9.140625" style="6"/>
    <col min="12798" max="12798" width="10" style="6" customWidth="1"/>
    <col min="12799" max="12799" width="16.42578125" style="6" bestFit="1" customWidth="1"/>
    <col min="12800" max="12800" width="34.140625" style="6" bestFit="1" customWidth="1"/>
    <col min="12801" max="12801" width="17.140625" style="6" customWidth="1"/>
    <col min="12802" max="12802" width="18.7109375" style="6" bestFit="1" customWidth="1"/>
    <col min="12803" max="12803" width="14.7109375" style="6" bestFit="1" customWidth="1"/>
    <col min="12804" max="12804" width="29.7109375" style="6" bestFit="1" customWidth="1"/>
    <col min="12805" max="12805" width="13.42578125" style="6" customWidth="1"/>
    <col min="12806" max="12806" width="24.140625" style="6" customWidth="1"/>
    <col min="12807" max="12807" width="6.140625" style="6" customWidth="1"/>
    <col min="12808" max="12808" width="18" style="6" customWidth="1"/>
    <col min="12809" max="12809" width="15.28515625" style="6" customWidth="1"/>
    <col min="12810" max="12810" width="13.42578125" style="6" bestFit="1" customWidth="1"/>
    <col min="12811" max="12811" width="15" style="6" bestFit="1" customWidth="1"/>
    <col min="12812" max="13053" width="9.140625" style="6"/>
    <col min="13054" max="13054" width="10" style="6" customWidth="1"/>
    <col min="13055" max="13055" width="16.42578125" style="6" bestFit="1" customWidth="1"/>
    <col min="13056" max="13056" width="34.140625" style="6" bestFit="1" customWidth="1"/>
    <col min="13057" max="13057" width="17.140625" style="6" customWidth="1"/>
    <col min="13058" max="13058" width="18.7109375" style="6" bestFit="1" customWidth="1"/>
    <col min="13059" max="13059" width="14.7109375" style="6" bestFit="1" customWidth="1"/>
    <col min="13060" max="13060" width="29.7109375" style="6" bestFit="1" customWidth="1"/>
    <col min="13061" max="13061" width="13.42578125" style="6" customWidth="1"/>
    <col min="13062" max="13062" width="24.140625" style="6" customWidth="1"/>
    <col min="13063" max="13063" width="6.140625" style="6" customWidth="1"/>
    <col min="13064" max="13064" width="18" style="6" customWidth="1"/>
    <col min="13065" max="13065" width="15.28515625" style="6" customWidth="1"/>
    <col min="13066" max="13066" width="13.42578125" style="6" bestFit="1" customWidth="1"/>
    <col min="13067" max="13067" width="15" style="6" bestFit="1" customWidth="1"/>
    <col min="13068" max="13309" width="9.140625" style="6"/>
    <col min="13310" max="13310" width="10" style="6" customWidth="1"/>
    <col min="13311" max="13311" width="16.42578125" style="6" bestFit="1" customWidth="1"/>
    <col min="13312" max="13312" width="34.140625" style="6" bestFit="1" customWidth="1"/>
    <col min="13313" max="13313" width="17.140625" style="6" customWidth="1"/>
    <col min="13314" max="13314" width="18.7109375" style="6" bestFit="1" customWidth="1"/>
    <col min="13315" max="13315" width="14.7109375" style="6" bestFit="1" customWidth="1"/>
    <col min="13316" max="13316" width="29.7109375" style="6" bestFit="1" customWidth="1"/>
    <col min="13317" max="13317" width="13.42578125" style="6" customWidth="1"/>
    <col min="13318" max="13318" width="24.140625" style="6" customWidth="1"/>
    <col min="13319" max="13319" width="6.140625" style="6" customWidth="1"/>
    <col min="13320" max="13320" width="18" style="6" customWidth="1"/>
    <col min="13321" max="13321" width="15.28515625" style="6" customWidth="1"/>
    <col min="13322" max="13322" width="13.42578125" style="6" bestFit="1" customWidth="1"/>
    <col min="13323" max="13323" width="15" style="6" bestFit="1" customWidth="1"/>
    <col min="13324" max="13565" width="9.140625" style="6"/>
    <col min="13566" max="13566" width="10" style="6" customWidth="1"/>
    <col min="13567" max="13567" width="16.42578125" style="6" bestFit="1" customWidth="1"/>
    <col min="13568" max="13568" width="34.140625" style="6" bestFit="1" customWidth="1"/>
    <col min="13569" max="13569" width="17.140625" style="6" customWidth="1"/>
    <col min="13570" max="13570" width="18.7109375" style="6" bestFit="1" customWidth="1"/>
    <col min="13571" max="13571" width="14.7109375" style="6" bestFit="1" customWidth="1"/>
    <col min="13572" max="13572" width="29.7109375" style="6" bestFit="1" customWidth="1"/>
    <col min="13573" max="13573" width="13.42578125" style="6" customWidth="1"/>
    <col min="13574" max="13574" width="24.140625" style="6" customWidth="1"/>
    <col min="13575" max="13575" width="6.140625" style="6" customWidth="1"/>
    <col min="13576" max="13576" width="18" style="6" customWidth="1"/>
    <col min="13577" max="13577" width="15.28515625" style="6" customWidth="1"/>
    <col min="13578" max="13578" width="13.42578125" style="6" bestFit="1" customWidth="1"/>
    <col min="13579" max="13579" width="15" style="6" bestFit="1" customWidth="1"/>
    <col min="13580" max="13821" width="9.140625" style="6"/>
    <col min="13822" max="13822" width="10" style="6" customWidth="1"/>
    <col min="13823" max="13823" width="16.42578125" style="6" bestFit="1" customWidth="1"/>
    <col min="13824" max="13824" width="34.140625" style="6" bestFit="1" customWidth="1"/>
    <col min="13825" max="13825" width="17.140625" style="6" customWidth="1"/>
    <col min="13826" max="13826" width="18.7109375" style="6" bestFit="1" customWidth="1"/>
    <col min="13827" max="13827" width="14.7109375" style="6" bestFit="1" customWidth="1"/>
    <col min="13828" max="13828" width="29.7109375" style="6" bestFit="1" customWidth="1"/>
    <col min="13829" max="13829" width="13.42578125" style="6" customWidth="1"/>
    <col min="13830" max="13830" width="24.140625" style="6" customWidth="1"/>
    <col min="13831" max="13831" width="6.140625" style="6" customWidth="1"/>
    <col min="13832" max="13832" width="18" style="6" customWidth="1"/>
    <col min="13833" max="13833" width="15.28515625" style="6" customWidth="1"/>
    <col min="13834" max="13834" width="13.42578125" style="6" bestFit="1" customWidth="1"/>
    <col min="13835" max="13835" width="15" style="6" bestFit="1" customWidth="1"/>
    <col min="13836" max="14077" width="9.140625" style="6"/>
    <col min="14078" max="14078" width="10" style="6" customWidth="1"/>
    <col min="14079" max="14079" width="16.42578125" style="6" bestFit="1" customWidth="1"/>
    <col min="14080" max="14080" width="34.140625" style="6" bestFit="1" customWidth="1"/>
    <col min="14081" max="14081" width="17.140625" style="6" customWidth="1"/>
    <col min="14082" max="14082" width="18.7109375" style="6" bestFit="1" customWidth="1"/>
    <col min="14083" max="14083" width="14.7109375" style="6" bestFit="1" customWidth="1"/>
    <col min="14084" max="14084" width="29.7109375" style="6" bestFit="1" customWidth="1"/>
    <col min="14085" max="14085" width="13.42578125" style="6" customWidth="1"/>
    <col min="14086" max="14086" width="24.140625" style="6" customWidth="1"/>
    <col min="14087" max="14087" width="6.140625" style="6" customWidth="1"/>
    <col min="14088" max="14088" width="18" style="6" customWidth="1"/>
    <col min="14089" max="14089" width="15.28515625" style="6" customWidth="1"/>
    <col min="14090" max="14090" width="13.42578125" style="6" bestFit="1" customWidth="1"/>
    <col min="14091" max="14091" width="15" style="6" bestFit="1" customWidth="1"/>
    <col min="14092" max="14333" width="9.140625" style="6"/>
    <col min="14334" max="14334" width="10" style="6" customWidth="1"/>
    <col min="14335" max="14335" width="16.42578125" style="6" bestFit="1" customWidth="1"/>
    <col min="14336" max="14336" width="34.140625" style="6" bestFit="1" customWidth="1"/>
    <col min="14337" max="14337" width="17.140625" style="6" customWidth="1"/>
    <col min="14338" max="14338" width="18.7109375" style="6" bestFit="1" customWidth="1"/>
    <col min="14339" max="14339" width="14.7109375" style="6" bestFit="1" customWidth="1"/>
    <col min="14340" max="14340" width="29.7109375" style="6" bestFit="1" customWidth="1"/>
    <col min="14341" max="14341" width="13.42578125" style="6" customWidth="1"/>
    <col min="14342" max="14342" width="24.140625" style="6" customWidth="1"/>
    <col min="14343" max="14343" width="6.140625" style="6" customWidth="1"/>
    <col min="14344" max="14344" width="18" style="6" customWidth="1"/>
    <col min="14345" max="14345" width="15.28515625" style="6" customWidth="1"/>
    <col min="14346" max="14346" width="13.42578125" style="6" bestFit="1" customWidth="1"/>
    <col min="14347" max="14347" width="15" style="6" bestFit="1" customWidth="1"/>
    <col min="14348" max="14589" width="9.140625" style="6"/>
    <col min="14590" max="14590" width="10" style="6" customWidth="1"/>
    <col min="14591" max="14591" width="16.42578125" style="6" bestFit="1" customWidth="1"/>
    <col min="14592" max="14592" width="34.140625" style="6" bestFit="1" customWidth="1"/>
    <col min="14593" max="14593" width="17.140625" style="6" customWidth="1"/>
    <col min="14594" max="14594" width="18.7109375" style="6" bestFit="1" customWidth="1"/>
    <col min="14595" max="14595" width="14.7109375" style="6" bestFit="1" customWidth="1"/>
    <col min="14596" max="14596" width="29.7109375" style="6" bestFit="1" customWidth="1"/>
    <col min="14597" max="14597" width="13.42578125" style="6" customWidth="1"/>
    <col min="14598" max="14598" width="24.140625" style="6" customWidth="1"/>
    <col min="14599" max="14599" width="6.140625" style="6" customWidth="1"/>
    <col min="14600" max="14600" width="18" style="6" customWidth="1"/>
    <col min="14601" max="14601" width="15.28515625" style="6" customWidth="1"/>
    <col min="14602" max="14602" width="13.42578125" style="6" bestFit="1" customWidth="1"/>
    <col min="14603" max="14603" width="15" style="6" bestFit="1" customWidth="1"/>
    <col min="14604" max="14845" width="9.140625" style="6"/>
    <col min="14846" max="14846" width="10" style="6" customWidth="1"/>
    <col min="14847" max="14847" width="16.42578125" style="6" bestFit="1" customWidth="1"/>
    <col min="14848" max="14848" width="34.140625" style="6" bestFit="1" customWidth="1"/>
    <col min="14849" max="14849" width="17.140625" style="6" customWidth="1"/>
    <col min="14850" max="14850" width="18.7109375" style="6" bestFit="1" customWidth="1"/>
    <col min="14851" max="14851" width="14.7109375" style="6" bestFit="1" customWidth="1"/>
    <col min="14852" max="14852" width="29.7109375" style="6" bestFit="1" customWidth="1"/>
    <col min="14853" max="14853" width="13.42578125" style="6" customWidth="1"/>
    <col min="14854" max="14854" width="24.140625" style="6" customWidth="1"/>
    <col min="14855" max="14855" width="6.140625" style="6" customWidth="1"/>
    <col min="14856" max="14856" width="18" style="6" customWidth="1"/>
    <col min="14857" max="14857" width="15.28515625" style="6" customWidth="1"/>
    <col min="14858" max="14858" width="13.42578125" style="6" bestFit="1" customWidth="1"/>
    <col min="14859" max="14859" width="15" style="6" bestFit="1" customWidth="1"/>
    <col min="14860" max="15101" width="9.140625" style="6"/>
    <col min="15102" max="15102" width="10" style="6" customWidth="1"/>
    <col min="15103" max="15103" width="16.42578125" style="6" bestFit="1" customWidth="1"/>
    <col min="15104" max="15104" width="34.140625" style="6" bestFit="1" customWidth="1"/>
    <col min="15105" max="15105" width="17.140625" style="6" customWidth="1"/>
    <col min="15106" max="15106" width="18.7109375" style="6" bestFit="1" customWidth="1"/>
    <col min="15107" max="15107" width="14.7109375" style="6" bestFit="1" customWidth="1"/>
    <col min="15108" max="15108" width="29.7109375" style="6" bestFit="1" customWidth="1"/>
    <col min="15109" max="15109" width="13.42578125" style="6" customWidth="1"/>
    <col min="15110" max="15110" width="24.140625" style="6" customWidth="1"/>
    <col min="15111" max="15111" width="6.140625" style="6" customWidth="1"/>
    <col min="15112" max="15112" width="18" style="6" customWidth="1"/>
    <col min="15113" max="15113" width="15.28515625" style="6" customWidth="1"/>
    <col min="15114" max="15114" width="13.42578125" style="6" bestFit="1" customWidth="1"/>
    <col min="15115" max="15115" width="15" style="6" bestFit="1" customWidth="1"/>
    <col min="15116" max="15357" width="9.140625" style="6"/>
    <col min="15358" max="15358" width="10" style="6" customWidth="1"/>
    <col min="15359" max="15359" width="16.42578125" style="6" bestFit="1" customWidth="1"/>
    <col min="15360" max="15360" width="34.140625" style="6" bestFit="1" customWidth="1"/>
    <col min="15361" max="15361" width="17.140625" style="6" customWidth="1"/>
    <col min="15362" max="15362" width="18.7109375" style="6" bestFit="1" customWidth="1"/>
    <col min="15363" max="15363" width="14.7109375" style="6" bestFit="1" customWidth="1"/>
    <col min="15364" max="15364" width="29.7109375" style="6" bestFit="1" customWidth="1"/>
    <col min="15365" max="15365" width="13.42578125" style="6" customWidth="1"/>
    <col min="15366" max="15366" width="24.140625" style="6" customWidth="1"/>
    <col min="15367" max="15367" width="6.140625" style="6" customWidth="1"/>
    <col min="15368" max="15368" width="18" style="6" customWidth="1"/>
    <col min="15369" max="15369" width="15.28515625" style="6" customWidth="1"/>
    <col min="15370" max="15370" width="13.42578125" style="6" bestFit="1" customWidth="1"/>
    <col min="15371" max="15371" width="15" style="6" bestFit="1" customWidth="1"/>
    <col min="15372" max="15613" width="9.140625" style="6"/>
    <col min="15614" max="15614" width="10" style="6" customWidth="1"/>
    <col min="15615" max="15615" width="16.42578125" style="6" bestFit="1" customWidth="1"/>
    <col min="15616" max="15616" width="34.140625" style="6" bestFit="1" customWidth="1"/>
    <col min="15617" max="15617" width="17.140625" style="6" customWidth="1"/>
    <col min="15618" max="15618" width="18.7109375" style="6" bestFit="1" customWidth="1"/>
    <col min="15619" max="15619" width="14.7109375" style="6" bestFit="1" customWidth="1"/>
    <col min="15620" max="15620" width="29.7109375" style="6" bestFit="1" customWidth="1"/>
    <col min="15621" max="15621" width="13.42578125" style="6" customWidth="1"/>
    <col min="15622" max="15622" width="24.140625" style="6" customWidth="1"/>
    <col min="15623" max="15623" width="6.140625" style="6" customWidth="1"/>
    <col min="15624" max="15624" width="18" style="6" customWidth="1"/>
    <col min="15625" max="15625" width="15.28515625" style="6" customWidth="1"/>
    <col min="15626" max="15626" width="13.42578125" style="6" bestFit="1" customWidth="1"/>
    <col min="15627" max="15627" width="15" style="6" bestFit="1" customWidth="1"/>
    <col min="15628" max="15869" width="9.140625" style="6"/>
    <col min="15870" max="15870" width="10" style="6" customWidth="1"/>
    <col min="15871" max="15871" width="16.42578125" style="6" bestFit="1" customWidth="1"/>
    <col min="15872" max="15872" width="34.140625" style="6" bestFit="1" customWidth="1"/>
    <col min="15873" max="15873" width="17.140625" style="6" customWidth="1"/>
    <col min="15874" max="15874" width="18.7109375" style="6" bestFit="1" customWidth="1"/>
    <col min="15875" max="15875" width="14.7109375" style="6" bestFit="1" customWidth="1"/>
    <col min="15876" max="15876" width="29.7109375" style="6" bestFit="1" customWidth="1"/>
    <col min="15877" max="15877" width="13.42578125" style="6" customWidth="1"/>
    <col min="15878" max="15878" width="24.140625" style="6" customWidth="1"/>
    <col min="15879" max="15879" width="6.140625" style="6" customWidth="1"/>
    <col min="15880" max="15880" width="18" style="6" customWidth="1"/>
    <col min="15881" max="15881" width="15.28515625" style="6" customWidth="1"/>
    <col min="15882" max="15882" width="13.42578125" style="6" bestFit="1" customWidth="1"/>
    <col min="15883" max="15883" width="15" style="6" bestFit="1" customWidth="1"/>
    <col min="15884" max="16125" width="9.140625" style="6"/>
    <col min="16126" max="16126" width="10" style="6" customWidth="1"/>
    <col min="16127" max="16127" width="16.42578125" style="6" bestFit="1" customWidth="1"/>
    <col min="16128" max="16128" width="34.140625" style="6" bestFit="1" customWidth="1"/>
    <col min="16129" max="16129" width="17.140625" style="6" customWidth="1"/>
    <col min="16130" max="16130" width="18.7109375" style="6" bestFit="1" customWidth="1"/>
    <col min="16131" max="16131" width="14.7109375" style="6" bestFit="1" customWidth="1"/>
    <col min="16132" max="16132" width="29.7109375" style="6" bestFit="1" customWidth="1"/>
    <col min="16133" max="16133" width="13.42578125" style="6" customWidth="1"/>
    <col min="16134" max="16134" width="24.140625" style="6" customWidth="1"/>
    <col min="16135" max="16135" width="6.140625" style="6" customWidth="1"/>
    <col min="16136" max="16136" width="18" style="6" customWidth="1"/>
    <col min="16137" max="16137" width="15.28515625" style="6" customWidth="1"/>
    <col min="16138" max="16138" width="13.42578125" style="6" bestFit="1" customWidth="1"/>
    <col min="16139" max="16139" width="15" style="6" bestFit="1" customWidth="1"/>
    <col min="16140" max="16384" width="9.140625" style="6"/>
  </cols>
  <sheetData>
    <row r="1" spans="1:11" ht="24" customHeight="1">
      <c r="A1" s="1" t="s">
        <v>24</v>
      </c>
      <c r="B1" s="2"/>
      <c r="C1" s="3"/>
      <c r="D1" s="4"/>
      <c r="E1" s="3"/>
      <c r="F1" s="3"/>
      <c r="G1" s="3"/>
      <c r="H1" s="3"/>
      <c r="I1" s="3"/>
    </row>
    <row r="2" spans="1:11" ht="12.75" customHeight="1">
      <c r="A2" s="7"/>
      <c r="B2" s="7"/>
      <c r="C2" s="8"/>
      <c r="D2" s="8"/>
      <c r="E2" s="8"/>
      <c r="F2" s="8"/>
      <c r="G2" s="8"/>
      <c r="H2" s="8"/>
      <c r="I2" s="8"/>
    </row>
    <row r="3" spans="1:11" ht="6.75" customHeight="1">
      <c r="A3" s="9"/>
      <c r="B3" s="9"/>
      <c r="C3" s="10"/>
      <c r="D3" s="10"/>
      <c r="E3" s="10"/>
      <c r="F3" s="10"/>
      <c r="G3" s="10"/>
      <c r="H3" s="10"/>
      <c r="I3" s="10"/>
    </row>
    <row r="4" spans="1:11" ht="14.25" customHeight="1">
      <c r="A4" s="11"/>
      <c r="B4" s="55" t="s">
        <v>0</v>
      </c>
      <c r="C4" s="56"/>
      <c r="D4" s="57"/>
      <c r="E4" s="12"/>
      <c r="F4" s="55" t="s">
        <v>1</v>
      </c>
      <c r="G4" s="56"/>
      <c r="H4" s="57"/>
      <c r="I4" s="12"/>
      <c r="J4" s="13"/>
    </row>
    <row r="5" spans="1:11" ht="15">
      <c r="A5" s="14"/>
      <c r="B5" s="15"/>
      <c r="C5" s="16" t="s">
        <v>2</v>
      </c>
      <c r="D5" s="17">
        <v>88000</v>
      </c>
      <c r="E5" s="12"/>
      <c r="F5" s="18"/>
      <c r="G5" s="60" t="s">
        <v>3</v>
      </c>
      <c r="H5" s="59">
        <f>IF(Values_Entered,-PMT(Interest_Rate/Num_Pmt_Per_Year,Loan_Years*Num_Pmt_Per_Year,Loan_Amount),"")</f>
        <v>1826.7352599191527</v>
      </c>
      <c r="I5" s="12"/>
      <c r="J5" s="13"/>
      <c r="K5" s="61">
        <f>-PMT(0.09/12,(5*12),88000)</f>
        <v>1826.7352599191527</v>
      </c>
    </row>
    <row r="6" spans="1:11" ht="15">
      <c r="A6" s="14"/>
      <c r="B6" s="15"/>
      <c r="C6" s="16" t="s">
        <v>4</v>
      </c>
      <c r="D6" s="20">
        <v>0.09</v>
      </c>
      <c r="E6" s="12"/>
      <c r="F6" s="18"/>
      <c r="G6" s="16" t="s">
        <v>5</v>
      </c>
      <c r="H6" s="21">
        <f>IF(Values_Entered,Loan_Years*Num_Pmt_Per_Year,"")</f>
        <v>60</v>
      </c>
      <c r="I6" s="12"/>
      <c r="J6" s="13"/>
    </row>
    <row r="7" spans="1:11" ht="15">
      <c r="A7" s="14"/>
      <c r="B7" s="15"/>
      <c r="C7" s="16" t="s">
        <v>6</v>
      </c>
      <c r="D7" s="22">
        <v>5</v>
      </c>
      <c r="E7" s="12"/>
      <c r="F7" s="18"/>
      <c r="G7" s="16" t="s">
        <v>5</v>
      </c>
      <c r="H7" s="21">
        <f>IF(Values_Entered,Number_of_Payments,"")</f>
        <v>60</v>
      </c>
      <c r="I7" s="12"/>
      <c r="J7" s="13"/>
    </row>
    <row r="8" spans="1:11" ht="15">
      <c r="A8" s="14"/>
      <c r="B8" s="15"/>
      <c r="C8" s="16" t="s">
        <v>7</v>
      </c>
      <c r="D8" s="22">
        <v>12</v>
      </c>
      <c r="E8" s="12"/>
      <c r="F8" s="18"/>
      <c r="G8" s="16" t="s">
        <v>8</v>
      </c>
      <c r="H8" s="19">
        <f>IF(Values_Entered,SUMIF(Beg_Bal,"&gt;0",Extra_Pay),"")</f>
        <v>0</v>
      </c>
      <c r="I8" s="12"/>
      <c r="J8" s="13"/>
    </row>
    <row r="9" spans="1:11" ht="15">
      <c r="A9" s="14"/>
      <c r="B9" s="15"/>
      <c r="C9" s="16" t="s">
        <v>9</v>
      </c>
      <c r="D9" s="23">
        <v>43831</v>
      </c>
      <c r="E9" s="12"/>
      <c r="F9" s="24"/>
      <c r="G9" s="25" t="s">
        <v>10</v>
      </c>
      <c r="H9" s="19">
        <f>IF(Values_Entered,SUMIF(Beg_Bal,"&gt;0",Int),"")</f>
        <v>21604.115595149182</v>
      </c>
      <c r="I9" s="12"/>
      <c r="J9" s="13"/>
      <c r="K9" s="26"/>
    </row>
    <row r="10" spans="1:11" ht="15">
      <c r="A10" s="14"/>
      <c r="B10" s="27"/>
      <c r="C10" s="25" t="s">
        <v>11</v>
      </c>
      <c r="D10" s="28">
        <v>0</v>
      </c>
      <c r="E10" s="12"/>
      <c r="F10" s="29"/>
      <c r="G10" s="29"/>
      <c r="H10" s="29"/>
      <c r="I10" s="12"/>
      <c r="J10" s="13"/>
    </row>
    <row r="11" spans="1:11" ht="15">
      <c r="A11" s="11"/>
      <c r="B11" s="11"/>
      <c r="C11" s="29"/>
      <c r="D11" s="29"/>
      <c r="E11" s="29"/>
      <c r="F11" s="29"/>
      <c r="G11" s="29"/>
      <c r="H11" s="29"/>
      <c r="I11" s="29"/>
      <c r="J11" s="13"/>
    </row>
    <row r="12" spans="1:11" ht="15">
      <c r="A12" s="30"/>
      <c r="B12" s="31" t="s">
        <v>12</v>
      </c>
      <c r="C12" s="29" t="s">
        <v>13</v>
      </c>
      <c r="D12" s="29"/>
      <c r="E12" s="32"/>
      <c r="F12" s="32"/>
      <c r="G12" s="32"/>
      <c r="H12" s="33"/>
      <c r="I12" s="34"/>
      <c r="J12" s="13"/>
    </row>
    <row r="13" spans="1:11" ht="15">
      <c r="A13" s="30"/>
      <c r="B13" s="11"/>
      <c r="C13" s="29" t="s">
        <v>14</v>
      </c>
      <c r="D13" s="29"/>
      <c r="E13" s="32"/>
      <c r="F13" s="32"/>
      <c r="G13" s="32"/>
      <c r="H13" s="33"/>
      <c r="I13" s="34"/>
      <c r="J13" s="13"/>
    </row>
    <row r="14" spans="1:11" ht="15">
      <c r="A14" s="30"/>
      <c r="B14" s="11"/>
      <c r="C14" s="29" t="s">
        <v>15</v>
      </c>
      <c r="D14" s="29"/>
      <c r="E14" s="32"/>
      <c r="F14" s="32"/>
      <c r="G14" s="32"/>
      <c r="H14" s="33"/>
      <c r="I14" s="34"/>
      <c r="J14" s="13"/>
    </row>
    <row r="15" spans="1:11" ht="13.5" customHeight="1" thickBot="1">
      <c r="A15" s="30"/>
      <c r="B15" s="30"/>
      <c r="C15" s="34"/>
      <c r="D15" s="35"/>
      <c r="E15" s="35"/>
      <c r="F15" s="34"/>
      <c r="G15" s="34"/>
      <c r="H15" s="34"/>
      <c r="I15" s="34"/>
      <c r="J15" s="13"/>
    </row>
    <row r="16" spans="1:11" ht="3" customHeight="1" thickTop="1">
      <c r="A16" s="36"/>
      <c r="B16" s="36"/>
      <c r="C16" s="37"/>
      <c r="D16" s="37"/>
      <c r="E16" s="37"/>
      <c r="F16" s="37"/>
      <c r="G16" s="37"/>
      <c r="H16" s="37"/>
      <c r="I16" s="37"/>
      <c r="J16" s="13"/>
    </row>
    <row r="17" spans="1:11" s="43" customFormat="1" ht="31.5" customHeight="1" thickBot="1">
      <c r="A17" s="38" t="s">
        <v>16</v>
      </c>
      <c r="B17" s="39" t="s">
        <v>17</v>
      </c>
      <c r="C17" s="40" t="s">
        <v>18</v>
      </c>
      <c r="D17" s="40" t="s">
        <v>3</v>
      </c>
      <c r="E17" s="40" t="s">
        <v>19</v>
      </c>
      <c r="F17" s="40" t="s">
        <v>20</v>
      </c>
      <c r="G17" s="40" t="s">
        <v>21</v>
      </c>
      <c r="H17" s="40" t="s">
        <v>22</v>
      </c>
      <c r="I17" s="41" t="s">
        <v>23</v>
      </c>
      <c r="J17" s="42"/>
      <c r="K17" s="6"/>
    </row>
    <row r="18" spans="1:11" s="43" customFormat="1" ht="3" customHeight="1" thickTop="1">
      <c r="A18" s="36"/>
      <c r="B18" s="44"/>
      <c r="C18" s="45"/>
      <c r="D18" s="45"/>
      <c r="E18" s="45"/>
      <c r="F18" s="45"/>
      <c r="G18" s="45"/>
      <c r="H18" s="45"/>
      <c r="I18" s="46"/>
      <c r="J18" s="42"/>
      <c r="K18" s="6"/>
    </row>
    <row r="19" spans="1:11" s="43" customFormat="1">
      <c r="A19" s="47">
        <f>IF(Values_Entered,1,"")</f>
        <v>1</v>
      </c>
      <c r="B19" s="48">
        <f t="shared" ref="B19:B50" si="0">IF(Pay_Num&lt;&gt;"",DATE(YEAR(Loan_Start),MONTH(Loan_Start)+(Pay_Num)*12/Num_Pmt_Per_Year,DAY(Loan_Start)),"")</f>
        <v>43862</v>
      </c>
      <c r="C19" s="49">
        <f>IF(Values_Entered,Loan_Amount,"")</f>
        <v>88000</v>
      </c>
      <c r="D19" s="49">
        <f t="shared" ref="D19:D82" si="1">IF(Pay_Num&lt;&gt;"",Scheduled_Monthly_Payment,"")</f>
        <v>1826.7352599191527</v>
      </c>
      <c r="E19" s="50">
        <f t="shared" ref="E19:E82" si="2">IF(AND(Pay_Num&lt;&gt;"",Sched_Pay+Scheduled_Extra_Payments&lt;Beg_Bal),Scheduled_Extra_Payments,IF(AND(Pay_Num&lt;&gt;"",Beg_Bal-Sched_Pay&gt;0),Beg_Bal-Sched_Pay,IF(Pay_Num&lt;&gt;"",0,"")))</f>
        <v>0</v>
      </c>
      <c r="F19" s="58">
        <f t="shared" ref="F19:F82" si="3">IF(AND(Pay_Num&lt;&gt;"",Sched_Pay+Extra_Pay&lt;Beg_Bal),Sched_Pay+Extra_Pay,IF(Pay_Num&lt;&gt;"",Beg_Bal,""))</f>
        <v>1826.7352599191527</v>
      </c>
      <c r="G19" s="49">
        <f t="shared" ref="G19:G82" si="4">IF(Pay_Num&lt;&gt;"",Total_Pay-Int,"")</f>
        <v>1166.7352599191527</v>
      </c>
      <c r="H19" s="49">
        <f>IF(Pay_Num&lt;&gt;"",Beg_Bal*(Interest_Rate/Num_Pmt_Per_Year),"")</f>
        <v>660</v>
      </c>
      <c r="I19" s="49">
        <f t="shared" ref="I19:I82" si="5">IF(AND(Pay_Num&lt;&gt;"",Sched_Pay+Extra_Pay&lt;Beg_Bal),Beg_Bal-Princ,IF(Pay_Num&lt;&gt;"",0,""))</f>
        <v>86833.264740080849</v>
      </c>
      <c r="K19" s="6"/>
    </row>
    <row r="20" spans="1:11" s="43" customFormat="1" ht="12.75" customHeight="1">
      <c r="A20" s="47">
        <f>IF(Values_Entered,A19+1,"")</f>
        <v>2</v>
      </c>
      <c r="B20" s="48">
        <f t="shared" si="0"/>
        <v>43891</v>
      </c>
      <c r="C20" s="49">
        <f t="shared" ref="C20:C83" si="6">IF(Pay_Num&lt;&gt;"",I19,"")</f>
        <v>86833.264740080849</v>
      </c>
      <c r="D20" s="49">
        <f t="shared" si="1"/>
        <v>1826.7352599191527</v>
      </c>
      <c r="E20" s="50">
        <f t="shared" si="2"/>
        <v>0</v>
      </c>
      <c r="F20" s="49">
        <f t="shared" si="3"/>
        <v>1826.7352599191527</v>
      </c>
      <c r="G20" s="49">
        <f t="shared" si="4"/>
        <v>1175.4857743685463</v>
      </c>
      <c r="H20" s="49">
        <f t="shared" ref="H20:H51" si="7">IF(Pay_Num&lt;&gt;"",Beg_Bal*Interest_Rate/Num_Pmt_Per_Year,"")</f>
        <v>651.24948555060632</v>
      </c>
      <c r="I20" s="49">
        <f t="shared" si="5"/>
        <v>85657.778965712307</v>
      </c>
    </row>
    <row r="21" spans="1:11" s="43" customFormat="1" ht="12.75" customHeight="1">
      <c r="A21" s="47">
        <f>IF(Values_Entered,A20+1,"")</f>
        <v>3</v>
      </c>
      <c r="B21" s="48">
        <f t="shared" si="0"/>
        <v>43922</v>
      </c>
      <c r="C21" s="49">
        <f t="shared" si="6"/>
        <v>85657.778965712307</v>
      </c>
      <c r="D21" s="49">
        <f t="shared" si="1"/>
        <v>1826.7352599191527</v>
      </c>
      <c r="E21" s="50">
        <f t="shared" si="2"/>
        <v>0</v>
      </c>
      <c r="F21" s="49">
        <f t="shared" si="3"/>
        <v>1826.7352599191527</v>
      </c>
      <c r="G21" s="49">
        <f t="shared" si="4"/>
        <v>1184.3019176763105</v>
      </c>
      <c r="H21" s="49">
        <f t="shared" si="7"/>
        <v>642.43334224284229</v>
      </c>
      <c r="I21" s="49">
        <f t="shared" si="5"/>
        <v>84473.477048036002</v>
      </c>
    </row>
    <row r="22" spans="1:11" s="43" customFormat="1">
      <c r="A22" s="47">
        <f>IF(Values_Entered,A21+1,"")</f>
        <v>4</v>
      </c>
      <c r="B22" s="48">
        <f t="shared" si="0"/>
        <v>43952</v>
      </c>
      <c r="C22" s="49">
        <f t="shared" si="6"/>
        <v>84473.477048036002</v>
      </c>
      <c r="D22" s="49">
        <f t="shared" si="1"/>
        <v>1826.7352599191527</v>
      </c>
      <c r="E22" s="50">
        <f t="shared" si="2"/>
        <v>0</v>
      </c>
      <c r="F22" s="49">
        <f t="shared" si="3"/>
        <v>1826.7352599191527</v>
      </c>
      <c r="G22" s="49">
        <f t="shared" si="4"/>
        <v>1193.1841820588827</v>
      </c>
      <c r="H22" s="49">
        <f t="shared" si="7"/>
        <v>633.55107786026997</v>
      </c>
      <c r="I22" s="49">
        <f t="shared" si="5"/>
        <v>83280.292865977113</v>
      </c>
    </row>
    <row r="23" spans="1:11" s="43" customFormat="1">
      <c r="A23" s="47">
        <f>IF(Values_Entered,A22+1,"")</f>
        <v>5</v>
      </c>
      <c r="B23" s="48">
        <f t="shared" si="0"/>
        <v>43983</v>
      </c>
      <c r="C23" s="49">
        <f t="shared" si="6"/>
        <v>83280.292865977113</v>
      </c>
      <c r="D23" s="49">
        <f t="shared" si="1"/>
        <v>1826.7352599191527</v>
      </c>
      <c r="E23" s="50">
        <v>0</v>
      </c>
      <c r="F23" s="49">
        <f t="shared" si="3"/>
        <v>1826.7352599191527</v>
      </c>
      <c r="G23" s="49">
        <f t="shared" si="4"/>
        <v>1202.1330634243245</v>
      </c>
      <c r="H23" s="49">
        <f t="shared" si="7"/>
        <v>624.60219649482826</v>
      </c>
      <c r="I23" s="49">
        <f t="shared" si="5"/>
        <v>82078.159802552793</v>
      </c>
    </row>
    <row r="24" spans="1:11">
      <c r="A24" s="47">
        <f>IF(Values_Entered,A23+1,"")</f>
        <v>6</v>
      </c>
      <c r="B24" s="48">
        <f t="shared" si="0"/>
        <v>44013</v>
      </c>
      <c r="C24" s="49">
        <f t="shared" si="6"/>
        <v>82078.159802552793</v>
      </c>
      <c r="D24" s="49">
        <f t="shared" si="1"/>
        <v>1826.7352599191527</v>
      </c>
      <c r="E24" s="50">
        <f t="shared" si="2"/>
        <v>0</v>
      </c>
      <c r="F24" s="49">
        <f t="shared" si="3"/>
        <v>1826.7352599191527</v>
      </c>
      <c r="G24" s="49">
        <f t="shared" si="4"/>
        <v>1211.1490614000068</v>
      </c>
      <c r="H24" s="49">
        <f t="shared" si="7"/>
        <v>615.58619851914591</v>
      </c>
      <c r="I24" s="49">
        <f t="shared" si="5"/>
        <v>80867.010741152786</v>
      </c>
      <c r="J24" s="43"/>
    </row>
    <row r="25" spans="1:11">
      <c r="A25" s="47">
        <f>IF(Values_Entered,A24+1,"")</f>
        <v>7</v>
      </c>
      <c r="B25" s="48">
        <f t="shared" si="0"/>
        <v>44044</v>
      </c>
      <c r="C25" s="49">
        <f t="shared" si="6"/>
        <v>80867.010741152786</v>
      </c>
      <c r="D25" s="49">
        <f t="shared" si="1"/>
        <v>1826.7352599191527</v>
      </c>
      <c r="E25" s="50">
        <f t="shared" si="2"/>
        <v>0</v>
      </c>
      <c r="F25" s="49">
        <f t="shared" si="3"/>
        <v>1826.7352599191527</v>
      </c>
      <c r="G25" s="49">
        <f t="shared" si="4"/>
        <v>1220.2326793605066</v>
      </c>
      <c r="H25" s="49">
        <f t="shared" si="7"/>
        <v>606.50258055864595</v>
      </c>
      <c r="I25" s="49">
        <f t="shared" si="5"/>
        <v>79646.778061792284</v>
      </c>
      <c r="J25" s="43"/>
    </row>
    <row r="26" spans="1:11">
      <c r="A26" s="47">
        <f>IF(Values_Entered,A25+1,"")</f>
        <v>8</v>
      </c>
      <c r="B26" s="48">
        <f t="shared" si="0"/>
        <v>44075</v>
      </c>
      <c r="C26" s="49">
        <f t="shared" si="6"/>
        <v>79646.778061792284</v>
      </c>
      <c r="D26" s="49">
        <f t="shared" si="1"/>
        <v>1826.7352599191527</v>
      </c>
      <c r="E26" s="50">
        <f t="shared" si="2"/>
        <v>0</v>
      </c>
      <c r="F26" s="49">
        <f t="shared" si="3"/>
        <v>1826.7352599191527</v>
      </c>
      <c r="G26" s="49">
        <f t="shared" si="4"/>
        <v>1229.3844244557106</v>
      </c>
      <c r="H26" s="49">
        <f t="shared" si="7"/>
        <v>597.35083546344208</v>
      </c>
      <c r="I26" s="49">
        <f t="shared" si="5"/>
        <v>78417.393637336572</v>
      </c>
      <c r="J26" s="43"/>
    </row>
    <row r="27" spans="1:11">
      <c r="A27" s="47">
        <f>IF(Values_Entered,A26+1,"")</f>
        <v>9</v>
      </c>
      <c r="B27" s="48">
        <f t="shared" si="0"/>
        <v>44105</v>
      </c>
      <c r="C27" s="49">
        <f t="shared" si="6"/>
        <v>78417.393637336572</v>
      </c>
      <c r="D27" s="49">
        <f t="shared" si="1"/>
        <v>1826.7352599191527</v>
      </c>
      <c r="E27" s="50">
        <f t="shared" si="2"/>
        <v>0</v>
      </c>
      <c r="F27" s="49">
        <f t="shared" si="3"/>
        <v>1826.7352599191527</v>
      </c>
      <c r="G27" s="49">
        <f t="shared" si="4"/>
        <v>1238.6048076391285</v>
      </c>
      <c r="H27" s="49">
        <f t="shared" si="7"/>
        <v>588.13045228002431</v>
      </c>
      <c r="I27" s="49">
        <f t="shared" si="5"/>
        <v>77178.788829697442</v>
      </c>
      <c r="J27" s="43"/>
    </row>
    <row r="28" spans="1:11">
      <c r="A28" s="47">
        <f>IF(Values_Entered,A27+1,"")</f>
        <v>10</v>
      </c>
      <c r="B28" s="48">
        <f t="shared" si="0"/>
        <v>44136</v>
      </c>
      <c r="C28" s="49">
        <f t="shared" si="6"/>
        <v>77178.788829697442</v>
      </c>
      <c r="D28" s="49">
        <f t="shared" si="1"/>
        <v>1826.7352599191527</v>
      </c>
      <c r="E28" s="50">
        <v>0</v>
      </c>
      <c r="F28" s="49">
        <f t="shared" si="3"/>
        <v>1826.7352599191527</v>
      </c>
      <c r="G28" s="49">
        <f t="shared" si="4"/>
        <v>1247.8943436964219</v>
      </c>
      <c r="H28" s="49">
        <f t="shared" si="7"/>
        <v>578.84091622273081</v>
      </c>
      <c r="I28" s="49">
        <f t="shared" si="5"/>
        <v>75930.894486001023</v>
      </c>
      <c r="J28" s="43"/>
    </row>
    <row r="29" spans="1:11">
      <c r="A29" s="47">
        <f>IF(Values_Entered,A28+1,"")</f>
        <v>11</v>
      </c>
      <c r="B29" s="48">
        <f t="shared" si="0"/>
        <v>44166</v>
      </c>
      <c r="C29" s="49">
        <f t="shared" si="6"/>
        <v>75930.894486001023</v>
      </c>
      <c r="D29" s="49">
        <f t="shared" si="1"/>
        <v>1826.7352599191527</v>
      </c>
      <c r="E29" s="50">
        <f t="shared" si="2"/>
        <v>0</v>
      </c>
      <c r="F29" s="49">
        <f t="shared" si="3"/>
        <v>1826.7352599191527</v>
      </c>
      <c r="G29" s="49">
        <f t="shared" si="4"/>
        <v>1257.2535512741451</v>
      </c>
      <c r="H29" s="49">
        <f t="shared" si="7"/>
        <v>569.48170864500764</v>
      </c>
      <c r="I29" s="49">
        <f t="shared" si="5"/>
        <v>74673.640934726878</v>
      </c>
      <c r="J29" s="43"/>
    </row>
    <row r="30" spans="1:11">
      <c r="A30" s="47">
        <f>IF(Values_Entered,A29+1,"")</f>
        <v>12</v>
      </c>
      <c r="B30" s="48">
        <f t="shared" si="0"/>
        <v>44197</v>
      </c>
      <c r="C30" s="49">
        <f t="shared" si="6"/>
        <v>74673.640934726878</v>
      </c>
      <c r="D30" s="49">
        <f t="shared" si="1"/>
        <v>1826.7352599191527</v>
      </c>
      <c r="E30" s="50">
        <f t="shared" si="2"/>
        <v>0</v>
      </c>
      <c r="F30" s="49">
        <f t="shared" si="3"/>
        <v>1826.7352599191527</v>
      </c>
      <c r="G30" s="49">
        <f t="shared" si="4"/>
        <v>1266.6829529087013</v>
      </c>
      <c r="H30" s="49">
        <f t="shared" si="7"/>
        <v>560.0523070104515</v>
      </c>
      <c r="I30" s="49">
        <f t="shared" si="5"/>
        <v>73406.957981818181</v>
      </c>
      <c r="J30" s="43"/>
    </row>
    <row r="31" spans="1:11">
      <c r="A31" s="47">
        <f>IF(Values_Entered,A30+1,"")</f>
        <v>13</v>
      </c>
      <c r="B31" s="48">
        <f t="shared" si="0"/>
        <v>44228</v>
      </c>
      <c r="C31" s="49">
        <f t="shared" si="6"/>
        <v>73406.957981818181</v>
      </c>
      <c r="D31" s="49">
        <f t="shared" si="1"/>
        <v>1826.7352599191527</v>
      </c>
      <c r="E31" s="50">
        <f t="shared" si="2"/>
        <v>0</v>
      </c>
      <c r="F31" s="49">
        <f t="shared" si="3"/>
        <v>1826.7352599191527</v>
      </c>
      <c r="G31" s="49">
        <f t="shared" si="4"/>
        <v>1276.1830750555164</v>
      </c>
      <c r="H31" s="49">
        <f t="shared" si="7"/>
        <v>550.5521848636364</v>
      </c>
      <c r="I31" s="49">
        <f t="shared" si="5"/>
        <v>72130.774906762672</v>
      </c>
      <c r="J31" s="43"/>
    </row>
    <row r="32" spans="1:11">
      <c r="A32" s="47">
        <f>IF(Values_Entered,A31+1,"")</f>
        <v>14</v>
      </c>
      <c r="B32" s="48">
        <f t="shared" si="0"/>
        <v>44256</v>
      </c>
      <c r="C32" s="49">
        <f t="shared" si="6"/>
        <v>72130.774906762672</v>
      </c>
      <c r="D32" s="49">
        <f t="shared" si="1"/>
        <v>1826.7352599191527</v>
      </c>
      <c r="E32" s="50">
        <f t="shared" si="2"/>
        <v>0</v>
      </c>
      <c r="F32" s="49">
        <f t="shared" si="3"/>
        <v>1826.7352599191527</v>
      </c>
      <c r="G32" s="49">
        <f t="shared" si="4"/>
        <v>1285.7544481184327</v>
      </c>
      <c r="H32" s="49">
        <f t="shared" si="7"/>
        <v>540.98081180072006</v>
      </c>
      <c r="I32" s="49">
        <f t="shared" si="5"/>
        <v>70845.020458644241</v>
      </c>
      <c r="J32" s="43"/>
    </row>
    <row r="33" spans="1:10">
      <c r="A33" s="47">
        <f>IF(Values_Entered,A32+1,"")</f>
        <v>15</v>
      </c>
      <c r="B33" s="48">
        <f t="shared" si="0"/>
        <v>44287</v>
      </c>
      <c r="C33" s="49">
        <f t="shared" si="6"/>
        <v>70845.020458644241</v>
      </c>
      <c r="D33" s="49">
        <f t="shared" si="1"/>
        <v>1826.7352599191527</v>
      </c>
      <c r="E33" s="50">
        <f t="shared" si="2"/>
        <v>0</v>
      </c>
      <c r="F33" s="49">
        <f t="shared" si="3"/>
        <v>1826.7352599191527</v>
      </c>
      <c r="G33" s="49">
        <f t="shared" si="4"/>
        <v>1295.397606479321</v>
      </c>
      <c r="H33" s="49">
        <f t="shared" si="7"/>
        <v>531.3376534398318</v>
      </c>
      <c r="I33" s="49">
        <f t="shared" si="5"/>
        <v>69549.622852164917</v>
      </c>
      <c r="J33" s="43"/>
    </row>
    <row r="34" spans="1:10">
      <c r="A34" s="47">
        <f>IF(Values_Entered,A33+1,"")</f>
        <v>16</v>
      </c>
      <c r="B34" s="48">
        <f t="shared" si="0"/>
        <v>44317</v>
      </c>
      <c r="C34" s="49">
        <f t="shared" si="6"/>
        <v>69549.622852164917</v>
      </c>
      <c r="D34" s="49">
        <f t="shared" si="1"/>
        <v>1826.7352599191527</v>
      </c>
      <c r="E34" s="50">
        <f t="shared" si="2"/>
        <v>0</v>
      </c>
      <c r="F34" s="49">
        <f t="shared" si="3"/>
        <v>1826.7352599191527</v>
      </c>
      <c r="G34" s="49">
        <f t="shared" si="4"/>
        <v>1305.1130885279158</v>
      </c>
      <c r="H34" s="49">
        <f t="shared" si="7"/>
        <v>521.62217139123686</v>
      </c>
      <c r="I34" s="49">
        <f t="shared" si="5"/>
        <v>68244.509763637005</v>
      </c>
      <c r="J34" s="43"/>
    </row>
    <row r="35" spans="1:10">
      <c r="A35" s="47">
        <f>IF(Values_Entered,A34+1,"")</f>
        <v>17</v>
      </c>
      <c r="B35" s="48">
        <f t="shared" si="0"/>
        <v>44348</v>
      </c>
      <c r="C35" s="49">
        <f t="shared" si="6"/>
        <v>68244.509763637005</v>
      </c>
      <c r="D35" s="49">
        <f t="shared" si="1"/>
        <v>1826.7352599191527</v>
      </c>
      <c r="E35" s="50">
        <f t="shared" si="2"/>
        <v>0</v>
      </c>
      <c r="F35" s="49">
        <f t="shared" si="3"/>
        <v>1826.7352599191527</v>
      </c>
      <c r="G35" s="49">
        <f t="shared" si="4"/>
        <v>1314.9014366918752</v>
      </c>
      <c r="H35" s="49">
        <f t="shared" si="7"/>
        <v>511.83382322727749</v>
      </c>
      <c r="I35" s="49">
        <f t="shared" si="5"/>
        <v>66929.608326945134</v>
      </c>
      <c r="J35" s="43"/>
    </row>
    <row r="36" spans="1:10">
      <c r="A36" s="47">
        <f>IF(Values_Entered,A35+1,"")</f>
        <v>18</v>
      </c>
      <c r="B36" s="48">
        <f t="shared" si="0"/>
        <v>44378</v>
      </c>
      <c r="C36" s="49">
        <f t="shared" si="6"/>
        <v>66929.608326945134</v>
      </c>
      <c r="D36" s="49">
        <f t="shared" si="1"/>
        <v>1826.7352599191527</v>
      </c>
      <c r="E36" s="50">
        <f t="shared" si="2"/>
        <v>0</v>
      </c>
      <c r="F36" s="49">
        <f t="shared" si="3"/>
        <v>1826.7352599191527</v>
      </c>
      <c r="G36" s="49">
        <f t="shared" si="4"/>
        <v>1324.7631974670642</v>
      </c>
      <c r="H36" s="49">
        <f t="shared" si="7"/>
        <v>501.97206245208849</v>
      </c>
      <c r="I36" s="49">
        <f t="shared" si="5"/>
        <v>65604.845129478068</v>
      </c>
      <c r="J36" s="43"/>
    </row>
    <row r="37" spans="1:10">
      <c r="A37" s="47">
        <f>IF(Values_Entered,A36+1,"")</f>
        <v>19</v>
      </c>
      <c r="B37" s="48">
        <f t="shared" si="0"/>
        <v>44409</v>
      </c>
      <c r="C37" s="49">
        <f t="shared" si="6"/>
        <v>65604.845129478068</v>
      </c>
      <c r="D37" s="49">
        <f t="shared" si="1"/>
        <v>1826.7352599191527</v>
      </c>
      <c r="E37" s="50">
        <f t="shared" si="2"/>
        <v>0</v>
      </c>
      <c r="F37" s="49">
        <f t="shared" si="3"/>
        <v>1826.7352599191527</v>
      </c>
      <c r="G37" s="49">
        <f t="shared" si="4"/>
        <v>1334.6989214480673</v>
      </c>
      <c r="H37" s="49">
        <f t="shared" si="7"/>
        <v>492.03633847108546</v>
      </c>
      <c r="I37" s="49">
        <f t="shared" si="5"/>
        <v>64270.146208029997</v>
      </c>
      <c r="J37" s="43"/>
    </row>
    <row r="38" spans="1:10">
      <c r="A38" s="47">
        <f>IF(Values_Entered,A37+1,"")</f>
        <v>20</v>
      </c>
      <c r="B38" s="48">
        <f t="shared" si="0"/>
        <v>44440</v>
      </c>
      <c r="C38" s="49">
        <f t="shared" si="6"/>
        <v>64270.146208029997</v>
      </c>
      <c r="D38" s="49">
        <f t="shared" si="1"/>
        <v>1826.7352599191527</v>
      </c>
      <c r="E38" s="50">
        <f t="shared" si="2"/>
        <v>0</v>
      </c>
      <c r="F38" s="49">
        <f t="shared" si="3"/>
        <v>1826.7352599191527</v>
      </c>
      <c r="G38" s="49">
        <f t="shared" si="4"/>
        <v>1344.7091633589278</v>
      </c>
      <c r="H38" s="49">
        <f t="shared" si="7"/>
        <v>482.02609656022497</v>
      </c>
      <c r="I38" s="49">
        <f t="shared" si="5"/>
        <v>62925.437044671067</v>
      </c>
      <c r="J38" s="43"/>
    </row>
    <row r="39" spans="1:10">
      <c r="A39" s="47">
        <f>IF(Values_Entered,A38+1,"")</f>
        <v>21</v>
      </c>
      <c r="B39" s="48">
        <f t="shared" si="0"/>
        <v>44470</v>
      </c>
      <c r="C39" s="49">
        <f t="shared" si="6"/>
        <v>62925.437044671067</v>
      </c>
      <c r="D39" s="49">
        <f t="shared" si="1"/>
        <v>1826.7352599191527</v>
      </c>
      <c r="E39" s="50">
        <f t="shared" si="2"/>
        <v>0</v>
      </c>
      <c r="F39" s="49">
        <f t="shared" si="3"/>
        <v>1826.7352599191527</v>
      </c>
      <c r="G39" s="49">
        <f t="shared" si="4"/>
        <v>1354.7944820841196</v>
      </c>
      <c r="H39" s="49">
        <f t="shared" si="7"/>
        <v>471.94077783503297</v>
      </c>
      <c r="I39" s="49">
        <f t="shared" si="5"/>
        <v>61570.642562586945</v>
      </c>
      <c r="J39" s="43"/>
    </row>
    <row r="40" spans="1:10">
      <c r="A40" s="47">
        <f>IF(Values_Entered,A39+1,"")</f>
        <v>22</v>
      </c>
      <c r="B40" s="48">
        <f t="shared" si="0"/>
        <v>44501</v>
      </c>
      <c r="C40" s="49">
        <f t="shared" si="6"/>
        <v>61570.642562586945</v>
      </c>
      <c r="D40" s="49">
        <f t="shared" si="1"/>
        <v>1826.7352599191527</v>
      </c>
      <c r="E40" s="50">
        <f t="shared" si="2"/>
        <v>0</v>
      </c>
      <c r="F40" s="49">
        <f t="shared" si="3"/>
        <v>1826.7352599191527</v>
      </c>
      <c r="G40" s="49">
        <f t="shared" si="4"/>
        <v>1364.9554406997506</v>
      </c>
      <c r="H40" s="49">
        <f t="shared" si="7"/>
        <v>461.77981921940204</v>
      </c>
      <c r="I40" s="49">
        <f t="shared" si="5"/>
        <v>60205.687121887197</v>
      </c>
      <c r="J40" s="43"/>
    </row>
    <row r="41" spans="1:10">
      <c r="A41" s="47">
        <f>IF(Values_Entered,A40+1,"")</f>
        <v>23</v>
      </c>
      <c r="B41" s="48">
        <f t="shared" si="0"/>
        <v>44531</v>
      </c>
      <c r="C41" s="49">
        <f t="shared" si="6"/>
        <v>60205.687121887197</v>
      </c>
      <c r="D41" s="49">
        <f t="shared" si="1"/>
        <v>1826.7352599191527</v>
      </c>
      <c r="E41" s="50">
        <f t="shared" si="2"/>
        <v>0</v>
      </c>
      <c r="F41" s="49">
        <f t="shared" si="3"/>
        <v>1826.7352599191527</v>
      </c>
      <c r="G41" s="49">
        <f t="shared" si="4"/>
        <v>1375.1926065049988</v>
      </c>
      <c r="H41" s="49">
        <f t="shared" si="7"/>
        <v>451.5426534141539</v>
      </c>
      <c r="I41" s="49">
        <f t="shared" si="5"/>
        <v>58830.494515382197</v>
      </c>
      <c r="J41" s="43"/>
    </row>
    <row r="42" spans="1:10">
      <c r="A42" s="47">
        <f>IF(Values_Entered,A41+1,"")</f>
        <v>24</v>
      </c>
      <c r="B42" s="48">
        <f t="shared" si="0"/>
        <v>44562</v>
      </c>
      <c r="C42" s="49">
        <f t="shared" si="6"/>
        <v>58830.494515382197</v>
      </c>
      <c r="D42" s="49">
        <f t="shared" si="1"/>
        <v>1826.7352599191527</v>
      </c>
      <c r="E42" s="50">
        <f t="shared" si="2"/>
        <v>0</v>
      </c>
      <c r="F42" s="49">
        <f t="shared" si="3"/>
        <v>1826.7352599191527</v>
      </c>
      <c r="G42" s="49">
        <f t="shared" si="4"/>
        <v>1385.5065510537861</v>
      </c>
      <c r="H42" s="49">
        <f t="shared" si="7"/>
        <v>441.22870886536651</v>
      </c>
      <c r="I42" s="49">
        <f t="shared" si="5"/>
        <v>57444.987964328408</v>
      </c>
      <c r="J42" s="43"/>
    </row>
    <row r="43" spans="1:10">
      <c r="A43" s="47">
        <f>IF(Values_Entered,A42+1,"")</f>
        <v>25</v>
      </c>
      <c r="B43" s="48">
        <f t="shared" si="0"/>
        <v>44593</v>
      </c>
      <c r="C43" s="49">
        <f t="shared" si="6"/>
        <v>57444.987964328408</v>
      </c>
      <c r="D43" s="49">
        <f t="shared" si="1"/>
        <v>1826.7352599191527</v>
      </c>
      <c r="E43" s="50">
        <f t="shared" si="2"/>
        <v>0</v>
      </c>
      <c r="F43" s="49">
        <f t="shared" si="3"/>
        <v>1826.7352599191527</v>
      </c>
      <c r="G43" s="49">
        <f t="shared" si="4"/>
        <v>1395.8978501866895</v>
      </c>
      <c r="H43" s="49">
        <f t="shared" si="7"/>
        <v>430.83740973246307</v>
      </c>
      <c r="I43" s="49">
        <f t="shared" si="5"/>
        <v>56049.09011414172</v>
      </c>
      <c r="J43" s="43"/>
    </row>
    <row r="44" spans="1:10">
      <c r="A44" s="47">
        <f>IF(Values_Entered,A43+1,"")</f>
        <v>26</v>
      </c>
      <c r="B44" s="48">
        <f t="shared" si="0"/>
        <v>44621</v>
      </c>
      <c r="C44" s="49">
        <f t="shared" si="6"/>
        <v>56049.09011414172</v>
      </c>
      <c r="D44" s="49">
        <f t="shared" si="1"/>
        <v>1826.7352599191527</v>
      </c>
      <c r="E44" s="50">
        <f t="shared" si="2"/>
        <v>0</v>
      </c>
      <c r="F44" s="49">
        <f t="shared" si="3"/>
        <v>1826.7352599191527</v>
      </c>
      <c r="G44" s="49">
        <f t="shared" si="4"/>
        <v>1406.3670840630898</v>
      </c>
      <c r="H44" s="49">
        <f t="shared" si="7"/>
        <v>420.36817585606286</v>
      </c>
      <c r="I44" s="49">
        <f t="shared" si="5"/>
        <v>54642.723030078632</v>
      </c>
      <c r="J44" s="43"/>
    </row>
    <row r="45" spans="1:10">
      <c r="A45" s="47">
        <f>IF(Values_Entered,A44+1,"")</f>
        <v>27</v>
      </c>
      <c r="B45" s="48">
        <f t="shared" si="0"/>
        <v>44652</v>
      </c>
      <c r="C45" s="49">
        <f t="shared" si="6"/>
        <v>54642.723030078632</v>
      </c>
      <c r="D45" s="49">
        <f t="shared" si="1"/>
        <v>1826.7352599191527</v>
      </c>
      <c r="E45" s="50">
        <f t="shared" si="2"/>
        <v>0</v>
      </c>
      <c r="F45" s="49">
        <f t="shared" si="3"/>
        <v>1826.7352599191527</v>
      </c>
      <c r="G45" s="49">
        <f t="shared" si="4"/>
        <v>1416.914837193563</v>
      </c>
      <c r="H45" s="49">
        <f t="shared" si="7"/>
        <v>409.82042272558971</v>
      </c>
      <c r="I45" s="49">
        <f t="shared" si="5"/>
        <v>53225.808192885066</v>
      </c>
      <c r="J45" s="43"/>
    </row>
    <row r="46" spans="1:10">
      <c r="A46" s="47">
        <f>IF(Values_Entered,A45+1,"")</f>
        <v>28</v>
      </c>
      <c r="B46" s="48">
        <f t="shared" si="0"/>
        <v>44682</v>
      </c>
      <c r="C46" s="49">
        <f t="shared" si="6"/>
        <v>53225.808192885066</v>
      </c>
      <c r="D46" s="49">
        <f t="shared" si="1"/>
        <v>1826.7352599191527</v>
      </c>
      <c r="E46" s="50">
        <f t="shared" si="2"/>
        <v>0</v>
      </c>
      <c r="F46" s="49">
        <f t="shared" si="3"/>
        <v>1826.7352599191527</v>
      </c>
      <c r="G46" s="49">
        <f t="shared" si="4"/>
        <v>1427.5416984725148</v>
      </c>
      <c r="H46" s="49">
        <f t="shared" si="7"/>
        <v>399.19356144663794</v>
      </c>
      <c r="I46" s="49">
        <f t="shared" si="5"/>
        <v>51798.26649441255</v>
      </c>
      <c r="J46" s="43"/>
    </row>
    <row r="47" spans="1:10">
      <c r="A47" s="47">
        <f>IF(Values_Entered,A46+1,"")</f>
        <v>29</v>
      </c>
      <c r="B47" s="48">
        <f t="shared" si="0"/>
        <v>44713</v>
      </c>
      <c r="C47" s="49">
        <f t="shared" si="6"/>
        <v>51798.26649441255</v>
      </c>
      <c r="D47" s="49">
        <f t="shared" si="1"/>
        <v>1826.7352599191527</v>
      </c>
      <c r="E47" s="50">
        <f t="shared" si="2"/>
        <v>0</v>
      </c>
      <c r="F47" s="49">
        <f t="shared" si="3"/>
        <v>1826.7352599191527</v>
      </c>
      <c r="G47" s="49">
        <f t="shared" si="4"/>
        <v>1438.2482612110587</v>
      </c>
      <c r="H47" s="49">
        <f t="shared" si="7"/>
        <v>388.48699870809406</v>
      </c>
      <c r="I47" s="49">
        <f t="shared" si="5"/>
        <v>50360.018233201488</v>
      </c>
      <c r="J47" s="43"/>
    </row>
    <row r="48" spans="1:10">
      <c r="A48" s="47">
        <f>IF(Values_Entered,A47+1,"")</f>
        <v>30</v>
      </c>
      <c r="B48" s="48">
        <f t="shared" si="0"/>
        <v>44743</v>
      </c>
      <c r="C48" s="49">
        <f t="shared" si="6"/>
        <v>50360.018233201488</v>
      </c>
      <c r="D48" s="49">
        <f t="shared" si="1"/>
        <v>1826.7352599191527</v>
      </c>
      <c r="E48" s="50">
        <f t="shared" si="2"/>
        <v>0</v>
      </c>
      <c r="F48" s="49">
        <f t="shared" si="3"/>
        <v>1826.7352599191527</v>
      </c>
      <c r="G48" s="49">
        <f t="shared" si="4"/>
        <v>1449.0351231701416</v>
      </c>
      <c r="H48" s="49">
        <f t="shared" si="7"/>
        <v>377.70013674901116</v>
      </c>
      <c r="I48" s="49">
        <f t="shared" si="5"/>
        <v>48910.983110031346</v>
      </c>
      <c r="J48" s="43"/>
    </row>
    <row r="49" spans="1:10">
      <c r="A49" s="47">
        <f>IF(Values_Entered,A48+1,"")</f>
        <v>31</v>
      </c>
      <c r="B49" s="48">
        <f t="shared" si="0"/>
        <v>44774</v>
      </c>
      <c r="C49" s="49">
        <f t="shared" si="6"/>
        <v>48910.983110031346</v>
      </c>
      <c r="D49" s="49">
        <f t="shared" si="1"/>
        <v>1826.7352599191527</v>
      </c>
      <c r="E49" s="50">
        <f t="shared" si="2"/>
        <v>0</v>
      </c>
      <c r="F49" s="49">
        <f t="shared" si="3"/>
        <v>1826.7352599191527</v>
      </c>
      <c r="G49" s="49">
        <f t="shared" si="4"/>
        <v>1459.9028865939176</v>
      </c>
      <c r="H49" s="49">
        <f t="shared" si="7"/>
        <v>366.8323733252351</v>
      </c>
      <c r="I49" s="49">
        <f t="shared" si="5"/>
        <v>47451.080223437428</v>
      </c>
      <c r="J49" s="43"/>
    </row>
    <row r="50" spans="1:10">
      <c r="A50" s="47">
        <f>IF(Values_Entered,A49+1,"")</f>
        <v>32</v>
      </c>
      <c r="B50" s="48">
        <f t="shared" si="0"/>
        <v>44805</v>
      </c>
      <c r="C50" s="49">
        <f t="shared" si="6"/>
        <v>47451.080223437428</v>
      </c>
      <c r="D50" s="49">
        <f t="shared" si="1"/>
        <v>1826.7352599191527</v>
      </c>
      <c r="E50" s="50">
        <f t="shared" si="2"/>
        <v>0</v>
      </c>
      <c r="F50" s="49">
        <f t="shared" si="3"/>
        <v>1826.7352599191527</v>
      </c>
      <c r="G50" s="49">
        <f t="shared" si="4"/>
        <v>1470.8521582433721</v>
      </c>
      <c r="H50" s="49">
        <f t="shared" si="7"/>
        <v>355.88310167578067</v>
      </c>
      <c r="I50" s="49">
        <f t="shared" si="5"/>
        <v>45980.228065194053</v>
      </c>
      <c r="J50" s="43"/>
    </row>
    <row r="51" spans="1:10">
      <c r="A51" s="47">
        <f>IF(Values_Entered,A50+1,"")</f>
        <v>33</v>
      </c>
      <c r="B51" s="48">
        <f t="shared" ref="B51:B82" si="8">IF(Pay_Num&lt;&gt;"",DATE(YEAR(Loan_Start),MONTH(Loan_Start)+(Pay_Num)*12/Num_Pmt_Per_Year,DAY(Loan_Start)),"")</f>
        <v>44835</v>
      </c>
      <c r="C51" s="49">
        <f t="shared" si="6"/>
        <v>45980.228065194053</v>
      </c>
      <c r="D51" s="49">
        <f t="shared" si="1"/>
        <v>1826.7352599191527</v>
      </c>
      <c r="E51" s="50">
        <f t="shared" si="2"/>
        <v>0</v>
      </c>
      <c r="F51" s="49">
        <f t="shared" si="3"/>
        <v>1826.7352599191527</v>
      </c>
      <c r="G51" s="49">
        <f t="shared" si="4"/>
        <v>1481.8835494301973</v>
      </c>
      <c r="H51" s="49">
        <f t="shared" si="7"/>
        <v>344.8517104889554</v>
      </c>
      <c r="I51" s="49">
        <f t="shared" si="5"/>
        <v>44498.344515763856</v>
      </c>
      <c r="J51" s="43"/>
    </row>
    <row r="52" spans="1:10">
      <c r="A52" s="47">
        <f>IF(Values_Entered,A51+1,"")</f>
        <v>34</v>
      </c>
      <c r="B52" s="48">
        <f t="shared" si="8"/>
        <v>44866</v>
      </c>
      <c r="C52" s="49">
        <f t="shared" si="6"/>
        <v>44498.344515763856</v>
      </c>
      <c r="D52" s="49">
        <f t="shared" si="1"/>
        <v>1826.7352599191527</v>
      </c>
      <c r="E52" s="50">
        <f t="shared" si="2"/>
        <v>0</v>
      </c>
      <c r="F52" s="49">
        <f t="shared" si="3"/>
        <v>1826.7352599191527</v>
      </c>
      <c r="G52" s="49">
        <f t="shared" si="4"/>
        <v>1492.9976760509237</v>
      </c>
      <c r="H52" s="49">
        <f t="shared" ref="H52:H83" si="9">IF(Pay_Num&lt;&gt;"",Beg_Bal*Interest_Rate/Num_Pmt_Per_Year,"")</f>
        <v>333.73758386822891</v>
      </c>
      <c r="I52" s="49">
        <f t="shared" si="5"/>
        <v>43005.346839712933</v>
      </c>
      <c r="J52" s="43"/>
    </row>
    <row r="53" spans="1:10">
      <c r="A53" s="47">
        <f>IF(Values_Entered,A52+1,"")</f>
        <v>35</v>
      </c>
      <c r="B53" s="48">
        <f t="shared" si="8"/>
        <v>44896</v>
      </c>
      <c r="C53" s="49">
        <f t="shared" si="6"/>
        <v>43005.346839712933</v>
      </c>
      <c r="D53" s="49">
        <f t="shared" si="1"/>
        <v>1826.7352599191527</v>
      </c>
      <c r="E53" s="50">
        <f t="shared" si="2"/>
        <v>0</v>
      </c>
      <c r="F53" s="49">
        <f t="shared" si="3"/>
        <v>1826.7352599191527</v>
      </c>
      <c r="G53" s="49">
        <f t="shared" si="4"/>
        <v>1504.1951586213056</v>
      </c>
      <c r="H53" s="49">
        <f t="shared" si="9"/>
        <v>322.540101297847</v>
      </c>
      <c r="I53" s="49">
        <f t="shared" si="5"/>
        <v>41501.151681091629</v>
      </c>
      <c r="J53" s="43"/>
    </row>
    <row r="54" spans="1:10">
      <c r="A54" s="47">
        <f>IF(Values_Entered,A53+1,"")</f>
        <v>36</v>
      </c>
      <c r="B54" s="48">
        <f t="shared" si="8"/>
        <v>44927</v>
      </c>
      <c r="C54" s="49">
        <f t="shared" si="6"/>
        <v>41501.151681091629</v>
      </c>
      <c r="D54" s="49">
        <f t="shared" si="1"/>
        <v>1826.7352599191527</v>
      </c>
      <c r="E54" s="50">
        <f t="shared" si="2"/>
        <v>0</v>
      </c>
      <c r="F54" s="49">
        <f t="shared" si="3"/>
        <v>1826.7352599191527</v>
      </c>
      <c r="G54" s="49">
        <f t="shared" si="4"/>
        <v>1515.4766223109655</v>
      </c>
      <c r="H54" s="49">
        <f t="shared" si="9"/>
        <v>311.2586376081872</v>
      </c>
      <c r="I54" s="49">
        <f t="shared" si="5"/>
        <v>39985.67505878066</v>
      </c>
      <c r="J54" s="43"/>
    </row>
    <row r="55" spans="1:10">
      <c r="A55" s="47">
        <f>IF(Values_Entered,A54+1,"")</f>
        <v>37</v>
      </c>
      <c r="B55" s="48">
        <f t="shared" si="8"/>
        <v>44958</v>
      </c>
      <c r="C55" s="49">
        <f t="shared" si="6"/>
        <v>39985.67505878066</v>
      </c>
      <c r="D55" s="49">
        <f t="shared" si="1"/>
        <v>1826.7352599191527</v>
      </c>
      <c r="E55" s="50">
        <f t="shared" si="2"/>
        <v>0</v>
      </c>
      <c r="F55" s="49">
        <f t="shared" si="3"/>
        <v>1826.7352599191527</v>
      </c>
      <c r="G55" s="49">
        <f t="shared" si="4"/>
        <v>1526.8426969782977</v>
      </c>
      <c r="H55" s="49">
        <f t="shared" si="9"/>
        <v>299.89256294085493</v>
      </c>
      <c r="I55" s="49">
        <f t="shared" si="5"/>
        <v>38458.832361802364</v>
      </c>
      <c r="J55" s="43"/>
    </row>
    <row r="56" spans="1:10">
      <c r="A56" s="47">
        <f>IF(Values_Entered,A55+1,"")</f>
        <v>38</v>
      </c>
      <c r="B56" s="48">
        <f t="shared" si="8"/>
        <v>44986</v>
      </c>
      <c r="C56" s="49">
        <f t="shared" si="6"/>
        <v>38458.832361802364</v>
      </c>
      <c r="D56" s="49">
        <f t="shared" si="1"/>
        <v>1826.7352599191527</v>
      </c>
      <c r="E56" s="50">
        <f t="shared" si="2"/>
        <v>0</v>
      </c>
      <c r="F56" s="49">
        <f t="shared" si="3"/>
        <v>1826.7352599191527</v>
      </c>
      <c r="G56" s="49">
        <f t="shared" si="4"/>
        <v>1538.2940172056349</v>
      </c>
      <c r="H56" s="49">
        <f t="shared" si="9"/>
        <v>288.44124271351774</v>
      </c>
      <c r="I56" s="49">
        <f t="shared" si="5"/>
        <v>36920.538344596731</v>
      </c>
      <c r="J56" s="43"/>
    </row>
    <row r="57" spans="1:10">
      <c r="A57" s="47">
        <f>IF(Values_Entered,A56+1,"")</f>
        <v>39</v>
      </c>
      <c r="B57" s="48">
        <f t="shared" si="8"/>
        <v>45017</v>
      </c>
      <c r="C57" s="49">
        <f t="shared" si="6"/>
        <v>36920.538344596731</v>
      </c>
      <c r="D57" s="49">
        <f t="shared" si="1"/>
        <v>1826.7352599191527</v>
      </c>
      <c r="E57" s="50">
        <f t="shared" si="2"/>
        <v>0</v>
      </c>
      <c r="F57" s="49">
        <f t="shared" si="3"/>
        <v>1826.7352599191527</v>
      </c>
      <c r="G57" s="49">
        <f t="shared" si="4"/>
        <v>1549.8312223346772</v>
      </c>
      <c r="H57" s="49">
        <f t="shared" si="9"/>
        <v>276.90403758447547</v>
      </c>
      <c r="I57" s="49">
        <f t="shared" si="5"/>
        <v>35370.707122262051</v>
      </c>
      <c r="J57" s="43"/>
    </row>
    <row r="58" spans="1:10">
      <c r="A58" s="47">
        <f>IF(Values_Entered,A57+1,"")</f>
        <v>40</v>
      </c>
      <c r="B58" s="48">
        <f t="shared" si="8"/>
        <v>45047</v>
      </c>
      <c r="C58" s="49">
        <f t="shared" si="6"/>
        <v>35370.707122262051</v>
      </c>
      <c r="D58" s="49">
        <f t="shared" si="1"/>
        <v>1826.7352599191527</v>
      </c>
      <c r="E58" s="50">
        <f t="shared" si="2"/>
        <v>0</v>
      </c>
      <c r="F58" s="49">
        <f t="shared" si="3"/>
        <v>1826.7352599191527</v>
      </c>
      <c r="G58" s="49">
        <f t="shared" si="4"/>
        <v>1561.4549565021873</v>
      </c>
      <c r="H58" s="49">
        <f t="shared" si="9"/>
        <v>265.28030341696535</v>
      </c>
      <c r="I58" s="49">
        <f t="shared" si="5"/>
        <v>33809.252165759863</v>
      </c>
      <c r="J58" s="43"/>
    </row>
    <row r="59" spans="1:10">
      <c r="A59" s="47">
        <f>IF(Values_Entered,A58+1,"")</f>
        <v>41</v>
      </c>
      <c r="B59" s="48">
        <f t="shared" si="8"/>
        <v>45078</v>
      </c>
      <c r="C59" s="49">
        <f t="shared" si="6"/>
        <v>33809.252165759863</v>
      </c>
      <c r="D59" s="49">
        <f t="shared" si="1"/>
        <v>1826.7352599191527</v>
      </c>
      <c r="E59" s="50">
        <f t="shared" si="2"/>
        <v>0</v>
      </c>
      <c r="F59" s="49">
        <f t="shared" si="3"/>
        <v>1826.7352599191527</v>
      </c>
      <c r="G59" s="49">
        <f t="shared" si="4"/>
        <v>1573.1658686759538</v>
      </c>
      <c r="H59" s="49">
        <f t="shared" si="9"/>
        <v>253.56939124319896</v>
      </c>
      <c r="I59" s="49">
        <f t="shared" si="5"/>
        <v>32236.086297083908</v>
      </c>
      <c r="J59" s="43"/>
    </row>
    <row r="60" spans="1:10">
      <c r="A60" s="47">
        <f>IF(Values_Entered,A59+1,"")</f>
        <v>42</v>
      </c>
      <c r="B60" s="48">
        <f t="shared" si="8"/>
        <v>45108</v>
      </c>
      <c r="C60" s="49">
        <f t="shared" si="6"/>
        <v>32236.086297083908</v>
      </c>
      <c r="D60" s="49">
        <f t="shared" si="1"/>
        <v>1826.7352599191527</v>
      </c>
      <c r="E60" s="50">
        <f t="shared" si="2"/>
        <v>0</v>
      </c>
      <c r="F60" s="49">
        <f t="shared" si="3"/>
        <v>1826.7352599191527</v>
      </c>
      <c r="G60" s="49">
        <f t="shared" si="4"/>
        <v>1584.9646126910234</v>
      </c>
      <c r="H60" s="49">
        <f t="shared" si="9"/>
        <v>241.77064722812929</v>
      </c>
      <c r="I60" s="49">
        <f t="shared" si="5"/>
        <v>30651.121684392885</v>
      </c>
      <c r="J60" s="43"/>
    </row>
    <row r="61" spans="1:10">
      <c r="A61" s="47">
        <f>IF(Values_Entered,A60+1,"")</f>
        <v>43</v>
      </c>
      <c r="B61" s="48">
        <f t="shared" si="8"/>
        <v>45139</v>
      </c>
      <c r="C61" s="49">
        <f t="shared" si="6"/>
        <v>30651.121684392885</v>
      </c>
      <c r="D61" s="49">
        <f t="shared" si="1"/>
        <v>1826.7352599191527</v>
      </c>
      <c r="E61" s="50">
        <f t="shared" si="2"/>
        <v>0</v>
      </c>
      <c r="F61" s="49">
        <f t="shared" si="3"/>
        <v>1826.7352599191527</v>
      </c>
      <c r="G61" s="49">
        <f t="shared" si="4"/>
        <v>1596.8518472862061</v>
      </c>
      <c r="H61" s="49">
        <f t="shared" si="9"/>
        <v>229.88341263294663</v>
      </c>
      <c r="I61" s="49">
        <f t="shared" si="5"/>
        <v>29054.26983710668</v>
      </c>
      <c r="J61" s="43"/>
    </row>
    <row r="62" spans="1:10">
      <c r="A62" s="47">
        <f>IF(Values_Entered,A61+1,"")</f>
        <v>44</v>
      </c>
      <c r="B62" s="48">
        <f t="shared" si="8"/>
        <v>45170</v>
      </c>
      <c r="C62" s="49">
        <f t="shared" si="6"/>
        <v>29054.26983710668</v>
      </c>
      <c r="D62" s="49">
        <f t="shared" si="1"/>
        <v>1826.7352599191527</v>
      </c>
      <c r="E62" s="50">
        <f t="shared" si="2"/>
        <v>0</v>
      </c>
      <c r="F62" s="49">
        <f t="shared" si="3"/>
        <v>1826.7352599191527</v>
      </c>
      <c r="G62" s="49">
        <f t="shared" si="4"/>
        <v>1608.8282361408526</v>
      </c>
      <c r="H62" s="49">
        <f t="shared" si="9"/>
        <v>217.9070237783001</v>
      </c>
      <c r="I62" s="49">
        <f t="shared" si="5"/>
        <v>27445.441600965827</v>
      </c>
      <c r="J62" s="43"/>
    </row>
    <row r="63" spans="1:10">
      <c r="A63" s="47">
        <f>IF(Values_Entered,A62+1,"")</f>
        <v>45</v>
      </c>
      <c r="B63" s="48">
        <f t="shared" si="8"/>
        <v>45200</v>
      </c>
      <c r="C63" s="49">
        <f t="shared" si="6"/>
        <v>27445.441600965827</v>
      </c>
      <c r="D63" s="49">
        <f t="shared" si="1"/>
        <v>1826.7352599191527</v>
      </c>
      <c r="E63" s="50">
        <f t="shared" si="2"/>
        <v>0</v>
      </c>
      <c r="F63" s="49">
        <f t="shared" si="3"/>
        <v>1826.7352599191527</v>
      </c>
      <c r="G63" s="49">
        <f t="shared" si="4"/>
        <v>1620.8944479119091</v>
      </c>
      <c r="H63" s="49">
        <f t="shared" si="9"/>
        <v>205.8408120072437</v>
      </c>
      <c r="I63" s="49">
        <f t="shared" si="5"/>
        <v>25824.547153053918</v>
      </c>
      <c r="J63" s="43"/>
    </row>
    <row r="64" spans="1:10">
      <c r="A64" s="47">
        <f>IF(Values_Entered,A63+1,"")</f>
        <v>46</v>
      </c>
      <c r="B64" s="48">
        <f t="shared" si="8"/>
        <v>45231</v>
      </c>
      <c r="C64" s="49">
        <f t="shared" si="6"/>
        <v>25824.547153053918</v>
      </c>
      <c r="D64" s="49">
        <f t="shared" si="1"/>
        <v>1826.7352599191527</v>
      </c>
      <c r="E64" s="50">
        <f t="shared" si="2"/>
        <v>0</v>
      </c>
      <c r="F64" s="49">
        <f t="shared" si="3"/>
        <v>1826.7352599191527</v>
      </c>
      <c r="G64" s="49">
        <f t="shared" si="4"/>
        <v>1633.0511562712484</v>
      </c>
      <c r="H64" s="49">
        <f t="shared" si="9"/>
        <v>193.68410364790438</v>
      </c>
      <c r="I64" s="49">
        <f t="shared" si="5"/>
        <v>24191.495996782669</v>
      </c>
      <c r="J64" s="43"/>
    </row>
    <row r="65" spans="1:10">
      <c r="A65" s="47">
        <f>IF(Values_Entered,A64+1,"")</f>
        <v>47</v>
      </c>
      <c r="B65" s="48">
        <f t="shared" si="8"/>
        <v>45261</v>
      </c>
      <c r="C65" s="49">
        <f t="shared" si="6"/>
        <v>24191.495996782669</v>
      </c>
      <c r="D65" s="49">
        <f t="shared" si="1"/>
        <v>1826.7352599191527</v>
      </c>
      <c r="E65" s="50">
        <f t="shared" si="2"/>
        <v>0</v>
      </c>
      <c r="F65" s="49">
        <f t="shared" si="3"/>
        <v>1826.7352599191527</v>
      </c>
      <c r="G65" s="49">
        <f t="shared" si="4"/>
        <v>1645.2990399432827</v>
      </c>
      <c r="H65" s="49">
        <f t="shared" si="9"/>
        <v>181.43621997587002</v>
      </c>
      <c r="I65" s="49">
        <f t="shared" si="5"/>
        <v>22546.196956839387</v>
      </c>
      <c r="J65" s="43"/>
    </row>
    <row r="66" spans="1:10">
      <c r="A66" s="47">
        <f>IF(Values_Entered,A65+1,"")</f>
        <v>48</v>
      </c>
      <c r="B66" s="48">
        <f t="shared" si="8"/>
        <v>45292</v>
      </c>
      <c r="C66" s="49">
        <f t="shared" si="6"/>
        <v>22546.196956839387</v>
      </c>
      <c r="D66" s="49">
        <f t="shared" si="1"/>
        <v>1826.7352599191527</v>
      </c>
      <c r="E66" s="50">
        <f t="shared" si="2"/>
        <v>0</v>
      </c>
      <c r="F66" s="49">
        <f t="shared" si="3"/>
        <v>1826.7352599191527</v>
      </c>
      <c r="G66" s="49">
        <f t="shared" si="4"/>
        <v>1657.6387827428573</v>
      </c>
      <c r="H66" s="49">
        <f t="shared" si="9"/>
        <v>169.09647717629539</v>
      </c>
      <c r="I66" s="49">
        <f t="shared" si="5"/>
        <v>20888.558174096528</v>
      </c>
      <c r="J66" s="43"/>
    </row>
    <row r="67" spans="1:10">
      <c r="A67" s="47">
        <f>IF(Values_Entered,A66+1,"")</f>
        <v>49</v>
      </c>
      <c r="B67" s="48">
        <f t="shared" si="8"/>
        <v>45323</v>
      </c>
      <c r="C67" s="49">
        <f t="shared" si="6"/>
        <v>20888.558174096528</v>
      </c>
      <c r="D67" s="49">
        <f t="shared" si="1"/>
        <v>1826.7352599191527</v>
      </c>
      <c r="E67" s="50">
        <f t="shared" si="2"/>
        <v>0</v>
      </c>
      <c r="F67" s="49">
        <f t="shared" si="3"/>
        <v>1826.7352599191527</v>
      </c>
      <c r="G67" s="49">
        <f t="shared" si="4"/>
        <v>1670.0710736134288</v>
      </c>
      <c r="H67" s="49">
        <f t="shared" si="9"/>
        <v>156.66418630572397</v>
      </c>
      <c r="I67" s="49">
        <f t="shared" si="5"/>
        <v>19218.4871004831</v>
      </c>
      <c r="J67" s="43"/>
    </row>
    <row r="68" spans="1:10">
      <c r="A68" s="47">
        <f>IF(Values_Entered,A67+1,"")</f>
        <v>50</v>
      </c>
      <c r="B68" s="48">
        <f t="shared" si="8"/>
        <v>45352</v>
      </c>
      <c r="C68" s="49">
        <f t="shared" si="6"/>
        <v>19218.4871004831</v>
      </c>
      <c r="D68" s="49">
        <f t="shared" si="1"/>
        <v>1826.7352599191527</v>
      </c>
      <c r="E68" s="50">
        <f t="shared" si="2"/>
        <v>0</v>
      </c>
      <c r="F68" s="49">
        <f t="shared" si="3"/>
        <v>1826.7352599191527</v>
      </c>
      <c r="G68" s="49">
        <f t="shared" si="4"/>
        <v>1682.5966066655294</v>
      </c>
      <c r="H68" s="49">
        <f t="shared" si="9"/>
        <v>144.13865325362323</v>
      </c>
      <c r="I68" s="49">
        <f t="shared" si="5"/>
        <v>17535.890493817569</v>
      </c>
      <c r="J68" s="43"/>
    </row>
    <row r="69" spans="1:10">
      <c r="A69" s="47">
        <f>IF(Values_Entered,A68+1,"")</f>
        <v>51</v>
      </c>
      <c r="B69" s="48">
        <f t="shared" si="8"/>
        <v>45383</v>
      </c>
      <c r="C69" s="49">
        <f t="shared" si="6"/>
        <v>17535.890493817569</v>
      </c>
      <c r="D69" s="49">
        <f t="shared" si="1"/>
        <v>1826.7352599191527</v>
      </c>
      <c r="E69" s="50">
        <f t="shared" si="2"/>
        <v>0</v>
      </c>
      <c r="F69" s="49">
        <f t="shared" si="3"/>
        <v>1826.7352599191527</v>
      </c>
      <c r="G69" s="49">
        <f t="shared" si="4"/>
        <v>1695.2160812155209</v>
      </c>
      <c r="H69" s="49">
        <f t="shared" si="9"/>
        <v>131.51917870363175</v>
      </c>
      <c r="I69" s="49">
        <f t="shared" si="5"/>
        <v>15840.674412602048</v>
      </c>
      <c r="J69" s="43"/>
    </row>
    <row r="70" spans="1:10">
      <c r="A70" s="47">
        <f>IF(Values_Entered,A69+1,"")</f>
        <v>52</v>
      </c>
      <c r="B70" s="48">
        <f t="shared" si="8"/>
        <v>45413</v>
      </c>
      <c r="C70" s="49">
        <f t="shared" si="6"/>
        <v>15840.674412602048</v>
      </c>
      <c r="D70" s="49">
        <f t="shared" si="1"/>
        <v>1826.7352599191527</v>
      </c>
      <c r="E70" s="50">
        <f t="shared" si="2"/>
        <v>0</v>
      </c>
      <c r="F70" s="49">
        <f t="shared" si="3"/>
        <v>1826.7352599191527</v>
      </c>
      <c r="G70" s="49">
        <f t="shared" si="4"/>
        <v>1707.9302018246374</v>
      </c>
      <c r="H70" s="49">
        <f t="shared" si="9"/>
        <v>118.80505809451535</v>
      </c>
      <c r="I70" s="49">
        <f t="shared" si="5"/>
        <v>14132.74421077741</v>
      </c>
      <c r="J70" s="43"/>
    </row>
    <row r="71" spans="1:10">
      <c r="A71" s="47">
        <f>IF(Values_Entered,A70+1,"")</f>
        <v>53</v>
      </c>
      <c r="B71" s="48">
        <f t="shared" si="8"/>
        <v>45444</v>
      </c>
      <c r="C71" s="49">
        <f t="shared" si="6"/>
        <v>14132.74421077741</v>
      </c>
      <c r="D71" s="49">
        <f t="shared" si="1"/>
        <v>1826.7352599191527</v>
      </c>
      <c r="E71" s="50">
        <f t="shared" si="2"/>
        <v>0</v>
      </c>
      <c r="F71" s="49">
        <f t="shared" si="3"/>
        <v>1826.7352599191527</v>
      </c>
      <c r="G71" s="49">
        <f t="shared" si="4"/>
        <v>1720.7396783383222</v>
      </c>
      <c r="H71" s="49">
        <f t="shared" si="9"/>
        <v>105.99558158083056</v>
      </c>
      <c r="I71" s="49">
        <f t="shared" si="5"/>
        <v>12412.004532439087</v>
      </c>
      <c r="J71" s="43"/>
    </row>
    <row r="72" spans="1:10">
      <c r="A72" s="47">
        <f>IF(Values_Entered,A71+1,"")</f>
        <v>54</v>
      </c>
      <c r="B72" s="48">
        <f t="shared" si="8"/>
        <v>45474</v>
      </c>
      <c r="C72" s="49">
        <f t="shared" si="6"/>
        <v>12412.004532439087</v>
      </c>
      <c r="D72" s="49">
        <f t="shared" si="1"/>
        <v>1826.7352599191527</v>
      </c>
      <c r="E72" s="50">
        <f t="shared" si="2"/>
        <v>0</v>
      </c>
      <c r="F72" s="49">
        <f t="shared" si="3"/>
        <v>1826.7352599191527</v>
      </c>
      <c r="G72" s="49">
        <f t="shared" si="4"/>
        <v>1733.6452259258594</v>
      </c>
      <c r="H72" s="49">
        <f t="shared" si="9"/>
        <v>93.090033993293147</v>
      </c>
      <c r="I72" s="49">
        <f t="shared" si="5"/>
        <v>10678.359306513226</v>
      </c>
      <c r="J72" s="43"/>
    </row>
    <row r="73" spans="1:10">
      <c r="A73" s="47">
        <f>IF(Values_Entered,A72+1,"")</f>
        <v>55</v>
      </c>
      <c r="B73" s="48">
        <f t="shared" si="8"/>
        <v>45505</v>
      </c>
      <c r="C73" s="49">
        <f t="shared" si="6"/>
        <v>10678.359306513226</v>
      </c>
      <c r="D73" s="49">
        <f t="shared" si="1"/>
        <v>1826.7352599191527</v>
      </c>
      <c r="E73" s="50">
        <f t="shared" si="2"/>
        <v>0</v>
      </c>
      <c r="F73" s="49">
        <f t="shared" si="3"/>
        <v>1826.7352599191527</v>
      </c>
      <c r="G73" s="49">
        <f t="shared" si="4"/>
        <v>1746.6475651203034</v>
      </c>
      <c r="H73" s="49">
        <f t="shared" si="9"/>
        <v>80.087694798849199</v>
      </c>
      <c r="I73" s="49">
        <f t="shared" si="5"/>
        <v>8931.7117413929227</v>
      </c>
      <c r="J73" s="43"/>
    </row>
    <row r="74" spans="1:10">
      <c r="A74" s="47">
        <f>IF(Values_Entered,A73+1,"")</f>
        <v>56</v>
      </c>
      <c r="B74" s="48">
        <f t="shared" si="8"/>
        <v>45536</v>
      </c>
      <c r="C74" s="49">
        <f t="shared" si="6"/>
        <v>8931.7117413929227</v>
      </c>
      <c r="D74" s="49">
        <f t="shared" si="1"/>
        <v>1826.7352599191527</v>
      </c>
      <c r="E74" s="50">
        <f t="shared" si="2"/>
        <v>0</v>
      </c>
      <c r="F74" s="49">
        <f t="shared" si="3"/>
        <v>1826.7352599191527</v>
      </c>
      <c r="G74" s="49">
        <f t="shared" si="4"/>
        <v>1759.7474218587058</v>
      </c>
      <c r="H74" s="49">
        <f t="shared" si="9"/>
        <v>66.987838060446919</v>
      </c>
      <c r="I74" s="49">
        <f t="shared" si="5"/>
        <v>7171.9643195342169</v>
      </c>
      <c r="J74" s="43"/>
    </row>
    <row r="75" spans="1:10">
      <c r="A75" s="47">
        <f>IF(Values_Entered,A74+1,"")</f>
        <v>57</v>
      </c>
      <c r="B75" s="48">
        <f t="shared" si="8"/>
        <v>45566</v>
      </c>
      <c r="C75" s="49">
        <f t="shared" si="6"/>
        <v>7171.9643195342169</v>
      </c>
      <c r="D75" s="49">
        <f t="shared" si="1"/>
        <v>1826.7352599191527</v>
      </c>
      <c r="E75" s="50">
        <f t="shared" si="2"/>
        <v>0</v>
      </c>
      <c r="F75" s="49">
        <f t="shared" si="3"/>
        <v>1826.7352599191527</v>
      </c>
      <c r="G75" s="49">
        <f t="shared" si="4"/>
        <v>1772.945527522646</v>
      </c>
      <c r="H75" s="49">
        <f t="shared" si="9"/>
        <v>53.789732396506622</v>
      </c>
      <c r="I75" s="49">
        <f t="shared" si="5"/>
        <v>5399.0187920115713</v>
      </c>
      <c r="J75" s="43"/>
    </row>
    <row r="76" spans="1:10">
      <c r="A76" s="47">
        <f>IF(Values_Entered,A75+1,"")</f>
        <v>58</v>
      </c>
      <c r="B76" s="48">
        <f t="shared" si="8"/>
        <v>45597</v>
      </c>
      <c r="C76" s="49">
        <f t="shared" si="6"/>
        <v>5399.0187920115713</v>
      </c>
      <c r="D76" s="49">
        <f t="shared" si="1"/>
        <v>1826.7352599191527</v>
      </c>
      <c r="E76" s="50">
        <f t="shared" si="2"/>
        <v>0</v>
      </c>
      <c r="F76" s="49">
        <f t="shared" si="3"/>
        <v>1826.7352599191527</v>
      </c>
      <c r="G76" s="49">
        <f t="shared" si="4"/>
        <v>1786.2426189790658</v>
      </c>
      <c r="H76" s="49">
        <f t="shared" si="9"/>
        <v>40.49264094008678</v>
      </c>
      <c r="I76" s="49">
        <f t="shared" si="5"/>
        <v>3612.7761730325055</v>
      </c>
      <c r="J76" s="43"/>
    </row>
    <row r="77" spans="1:10">
      <c r="A77" s="47">
        <f>IF(Values_Entered,A76+1,"")</f>
        <v>59</v>
      </c>
      <c r="B77" s="48">
        <f t="shared" si="8"/>
        <v>45627</v>
      </c>
      <c r="C77" s="49">
        <f t="shared" si="6"/>
        <v>3612.7761730325055</v>
      </c>
      <c r="D77" s="49">
        <f t="shared" si="1"/>
        <v>1826.7352599191527</v>
      </c>
      <c r="E77" s="50">
        <f t="shared" si="2"/>
        <v>0</v>
      </c>
      <c r="F77" s="49">
        <f t="shared" si="3"/>
        <v>1826.7352599191527</v>
      </c>
      <c r="G77" s="49">
        <f t="shared" si="4"/>
        <v>1799.6394386214088</v>
      </c>
      <c r="H77" s="49">
        <f t="shared" si="9"/>
        <v>27.095821297743793</v>
      </c>
      <c r="I77" s="49">
        <f t="shared" si="5"/>
        <v>1813.1367344110968</v>
      </c>
      <c r="J77" s="43"/>
    </row>
    <row r="78" spans="1:10">
      <c r="A78" s="47">
        <f>IF(Values_Entered,A77+1,"")</f>
        <v>60</v>
      </c>
      <c r="B78" s="48">
        <f t="shared" si="8"/>
        <v>45658</v>
      </c>
      <c r="C78" s="49">
        <f t="shared" si="6"/>
        <v>1813.1367344110968</v>
      </c>
      <c r="D78" s="49">
        <f t="shared" si="1"/>
        <v>1826.7352599191527</v>
      </c>
      <c r="E78" s="50">
        <f t="shared" si="2"/>
        <v>0</v>
      </c>
      <c r="F78" s="49">
        <f t="shared" si="3"/>
        <v>1813.1367344110968</v>
      </c>
      <c r="G78" s="49">
        <f t="shared" si="4"/>
        <v>1799.5382089030136</v>
      </c>
      <c r="H78" s="49">
        <f t="shared" si="9"/>
        <v>13.598525508083226</v>
      </c>
      <c r="I78" s="49">
        <f t="shared" si="5"/>
        <v>0</v>
      </c>
      <c r="J78" s="43"/>
    </row>
    <row r="79" spans="1:10">
      <c r="A79" s="47">
        <f>IF(Values_Entered,A78+1,"")</f>
        <v>61</v>
      </c>
      <c r="B79" s="48">
        <f t="shared" si="8"/>
        <v>45689</v>
      </c>
      <c r="C79" s="49">
        <f t="shared" si="6"/>
        <v>0</v>
      </c>
      <c r="D79" s="49">
        <f t="shared" si="1"/>
        <v>1826.7352599191527</v>
      </c>
      <c r="E79" s="50">
        <f t="shared" si="2"/>
        <v>0</v>
      </c>
      <c r="F79" s="49">
        <f t="shared" si="3"/>
        <v>0</v>
      </c>
      <c r="G79" s="49">
        <f t="shared" si="4"/>
        <v>0</v>
      </c>
      <c r="H79" s="49">
        <f t="shared" si="9"/>
        <v>0</v>
      </c>
      <c r="I79" s="49">
        <f t="shared" si="5"/>
        <v>0</v>
      </c>
      <c r="J79" s="43"/>
    </row>
    <row r="80" spans="1:10">
      <c r="A80" s="47">
        <f>IF(Values_Entered,A79+1,"")</f>
        <v>62</v>
      </c>
      <c r="B80" s="48">
        <f t="shared" si="8"/>
        <v>45717</v>
      </c>
      <c r="C80" s="49">
        <f t="shared" si="6"/>
        <v>0</v>
      </c>
      <c r="D80" s="49">
        <f t="shared" si="1"/>
        <v>1826.7352599191527</v>
      </c>
      <c r="E80" s="50">
        <f t="shared" si="2"/>
        <v>0</v>
      </c>
      <c r="F80" s="49">
        <f t="shared" si="3"/>
        <v>0</v>
      </c>
      <c r="G80" s="49">
        <f t="shared" si="4"/>
        <v>0</v>
      </c>
      <c r="H80" s="49">
        <f t="shared" si="9"/>
        <v>0</v>
      </c>
      <c r="I80" s="49">
        <f t="shared" si="5"/>
        <v>0</v>
      </c>
      <c r="J80" s="43"/>
    </row>
    <row r="81" spans="1:10">
      <c r="A81" s="47">
        <f>IF(Values_Entered,A80+1,"")</f>
        <v>63</v>
      </c>
      <c r="B81" s="48">
        <f t="shared" si="8"/>
        <v>45748</v>
      </c>
      <c r="C81" s="49">
        <f t="shared" si="6"/>
        <v>0</v>
      </c>
      <c r="D81" s="49">
        <f t="shared" si="1"/>
        <v>1826.7352599191527</v>
      </c>
      <c r="E81" s="50">
        <f t="shared" si="2"/>
        <v>0</v>
      </c>
      <c r="F81" s="49">
        <f t="shared" si="3"/>
        <v>0</v>
      </c>
      <c r="G81" s="49">
        <f t="shared" si="4"/>
        <v>0</v>
      </c>
      <c r="H81" s="49">
        <f t="shared" si="9"/>
        <v>0</v>
      </c>
      <c r="I81" s="49">
        <f t="shared" si="5"/>
        <v>0</v>
      </c>
      <c r="J81" s="43"/>
    </row>
    <row r="82" spans="1:10">
      <c r="A82" s="47">
        <f>IF(Values_Entered,A81+1,"")</f>
        <v>64</v>
      </c>
      <c r="B82" s="48">
        <f t="shared" si="8"/>
        <v>45778</v>
      </c>
      <c r="C82" s="49">
        <f t="shared" si="6"/>
        <v>0</v>
      </c>
      <c r="D82" s="49">
        <f t="shared" si="1"/>
        <v>1826.7352599191527</v>
      </c>
      <c r="E82" s="50">
        <f t="shared" si="2"/>
        <v>0</v>
      </c>
      <c r="F82" s="49">
        <f t="shared" si="3"/>
        <v>0</v>
      </c>
      <c r="G82" s="49">
        <f t="shared" si="4"/>
        <v>0</v>
      </c>
      <c r="H82" s="49">
        <f t="shared" si="9"/>
        <v>0</v>
      </c>
      <c r="I82" s="49">
        <f t="shared" si="5"/>
        <v>0</v>
      </c>
      <c r="J82" s="43"/>
    </row>
    <row r="83" spans="1:10">
      <c r="A83" s="47">
        <f>IF(Values_Entered,A82+1,"")</f>
        <v>65</v>
      </c>
      <c r="B83" s="48">
        <f t="shared" ref="B83:B114" si="10">IF(Pay_Num&lt;&gt;"",DATE(YEAR(Loan_Start),MONTH(Loan_Start)+(Pay_Num)*12/Num_Pmt_Per_Year,DAY(Loan_Start)),"")</f>
        <v>45809</v>
      </c>
      <c r="C83" s="49">
        <f t="shared" si="6"/>
        <v>0</v>
      </c>
      <c r="D83" s="49">
        <f t="shared" ref="D83:D146" si="11">IF(Pay_Num&lt;&gt;"",Scheduled_Monthly_Payment,"")</f>
        <v>1826.7352599191527</v>
      </c>
      <c r="E83" s="50">
        <f t="shared" ref="E83:E146" si="12">IF(AND(Pay_Num&lt;&gt;"",Sched_Pay+Scheduled_Extra_Payments&lt;Beg_Bal),Scheduled_Extra_Payments,IF(AND(Pay_Num&lt;&gt;"",Beg_Bal-Sched_Pay&gt;0),Beg_Bal-Sched_Pay,IF(Pay_Num&lt;&gt;"",0,"")))</f>
        <v>0</v>
      </c>
      <c r="F83" s="49">
        <f t="shared" ref="F83:F146" si="13">IF(AND(Pay_Num&lt;&gt;"",Sched_Pay+Extra_Pay&lt;Beg_Bal),Sched_Pay+Extra_Pay,IF(Pay_Num&lt;&gt;"",Beg_Bal,""))</f>
        <v>0</v>
      </c>
      <c r="G83" s="49">
        <f t="shared" ref="G83:G146" si="14">IF(Pay_Num&lt;&gt;"",Total_Pay-Int,"")</f>
        <v>0</v>
      </c>
      <c r="H83" s="49">
        <f t="shared" si="9"/>
        <v>0</v>
      </c>
      <c r="I83" s="49">
        <f t="shared" ref="I83:I146" si="15">IF(AND(Pay_Num&lt;&gt;"",Sched_Pay+Extra_Pay&lt;Beg_Bal),Beg_Bal-Princ,IF(Pay_Num&lt;&gt;"",0,""))</f>
        <v>0</v>
      </c>
      <c r="J83" s="43"/>
    </row>
    <row r="84" spans="1:10">
      <c r="A84" s="47">
        <f>IF(Values_Entered,A83+1,"")</f>
        <v>66</v>
      </c>
      <c r="B84" s="48">
        <f t="shared" si="10"/>
        <v>45839</v>
      </c>
      <c r="C84" s="49">
        <f t="shared" ref="C84:C147" si="16">IF(Pay_Num&lt;&gt;"",I83,"")</f>
        <v>0</v>
      </c>
      <c r="D84" s="49">
        <f t="shared" si="11"/>
        <v>1826.7352599191527</v>
      </c>
      <c r="E84" s="50">
        <f t="shared" si="12"/>
        <v>0</v>
      </c>
      <c r="F84" s="49">
        <f t="shared" si="13"/>
        <v>0</v>
      </c>
      <c r="G84" s="49">
        <f t="shared" si="14"/>
        <v>0</v>
      </c>
      <c r="H84" s="49">
        <f t="shared" ref="H84:H115" si="17">IF(Pay_Num&lt;&gt;"",Beg_Bal*Interest_Rate/Num_Pmt_Per_Year,"")</f>
        <v>0</v>
      </c>
      <c r="I84" s="49">
        <f t="shared" si="15"/>
        <v>0</v>
      </c>
      <c r="J84" s="43"/>
    </row>
    <row r="85" spans="1:10">
      <c r="A85" s="47">
        <f>IF(Values_Entered,A84+1,"")</f>
        <v>67</v>
      </c>
      <c r="B85" s="48">
        <f t="shared" si="10"/>
        <v>45870</v>
      </c>
      <c r="C85" s="49">
        <f t="shared" si="16"/>
        <v>0</v>
      </c>
      <c r="D85" s="49">
        <f t="shared" si="11"/>
        <v>1826.7352599191527</v>
      </c>
      <c r="E85" s="50">
        <f t="shared" si="12"/>
        <v>0</v>
      </c>
      <c r="F85" s="49">
        <f t="shared" si="13"/>
        <v>0</v>
      </c>
      <c r="G85" s="49">
        <f t="shared" si="14"/>
        <v>0</v>
      </c>
      <c r="H85" s="49">
        <f t="shared" si="17"/>
        <v>0</v>
      </c>
      <c r="I85" s="49">
        <f t="shared" si="15"/>
        <v>0</v>
      </c>
      <c r="J85" s="43"/>
    </row>
    <row r="86" spans="1:10">
      <c r="A86" s="47">
        <f>IF(Values_Entered,A85+1,"")</f>
        <v>68</v>
      </c>
      <c r="B86" s="48">
        <f t="shared" si="10"/>
        <v>45901</v>
      </c>
      <c r="C86" s="49">
        <f t="shared" si="16"/>
        <v>0</v>
      </c>
      <c r="D86" s="49">
        <f t="shared" si="11"/>
        <v>1826.7352599191527</v>
      </c>
      <c r="E86" s="50">
        <f t="shared" si="12"/>
        <v>0</v>
      </c>
      <c r="F86" s="49">
        <f t="shared" si="13"/>
        <v>0</v>
      </c>
      <c r="G86" s="49">
        <f t="shared" si="14"/>
        <v>0</v>
      </c>
      <c r="H86" s="49">
        <f t="shared" si="17"/>
        <v>0</v>
      </c>
      <c r="I86" s="49">
        <f t="shared" si="15"/>
        <v>0</v>
      </c>
      <c r="J86" s="43"/>
    </row>
    <row r="87" spans="1:10">
      <c r="A87" s="47">
        <f>IF(Values_Entered,A86+1,"")</f>
        <v>69</v>
      </c>
      <c r="B87" s="48">
        <f t="shared" si="10"/>
        <v>45931</v>
      </c>
      <c r="C87" s="49">
        <f t="shared" si="16"/>
        <v>0</v>
      </c>
      <c r="D87" s="49">
        <f t="shared" si="11"/>
        <v>1826.7352599191527</v>
      </c>
      <c r="E87" s="50">
        <f t="shared" si="12"/>
        <v>0</v>
      </c>
      <c r="F87" s="49">
        <f t="shared" si="13"/>
        <v>0</v>
      </c>
      <c r="G87" s="49">
        <f t="shared" si="14"/>
        <v>0</v>
      </c>
      <c r="H87" s="49">
        <f t="shared" si="17"/>
        <v>0</v>
      </c>
      <c r="I87" s="49">
        <f t="shared" si="15"/>
        <v>0</v>
      </c>
      <c r="J87" s="43"/>
    </row>
    <row r="88" spans="1:10">
      <c r="A88" s="47">
        <f>IF(Values_Entered,A87+1,"")</f>
        <v>70</v>
      </c>
      <c r="B88" s="48">
        <f t="shared" si="10"/>
        <v>45962</v>
      </c>
      <c r="C88" s="49">
        <f t="shared" si="16"/>
        <v>0</v>
      </c>
      <c r="D88" s="49">
        <f t="shared" si="11"/>
        <v>1826.7352599191527</v>
      </c>
      <c r="E88" s="50">
        <f t="shared" si="12"/>
        <v>0</v>
      </c>
      <c r="F88" s="49">
        <f t="shared" si="13"/>
        <v>0</v>
      </c>
      <c r="G88" s="49">
        <f t="shared" si="14"/>
        <v>0</v>
      </c>
      <c r="H88" s="49">
        <f t="shared" si="17"/>
        <v>0</v>
      </c>
      <c r="I88" s="49">
        <f t="shared" si="15"/>
        <v>0</v>
      </c>
      <c r="J88" s="43"/>
    </row>
    <row r="89" spans="1:10">
      <c r="A89" s="47">
        <f>IF(Values_Entered,A88+1,"")</f>
        <v>71</v>
      </c>
      <c r="B89" s="48">
        <f t="shared" si="10"/>
        <v>45992</v>
      </c>
      <c r="C89" s="49">
        <f t="shared" si="16"/>
        <v>0</v>
      </c>
      <c r="D89" s="49">
        <f t="shared" si="11"/>
        <v>1826.7352599191527</v>
      </c>
      <c r="E89" s="50">
        <f t="shared" si="12"/>
        <v>0</v>
      </c>
      <c r="F89" s="49">
        <f t="shared" si="13"/>
        <v>0</v>
      </c>
      <c r="G89" s="49">
        <f t="shared" si="14"/>
        <v>0</v>
      </c>
      <c r="H89" s="49">
        <f t="shared" si="17"/>
        <v>0</v>
      </c>
      <c r="I89" s="49">
        <f t="shared" si="15"/>
        <v>0</v>
      </c>
      <c r="J89" s="43"/>
    </row>
    <row r="90" spans="1:10">
      <c r="A90" s="47">
        <f>IF(Values_Entered,A89+1,"")</f>
        <v>72</v>
      </c>
      <c r="B90" s="48">
        <f t="shared" si="10"/>
        <v>46023</v>
      </c>
      <c r="C90" s="49">
        <f t="shared" si="16"/>
        <v>0</v>
      </c>
      <c r="D90" s="49">
        <f t="shared" si="11"/>
        <v>1826.7352599191527</v>
      </c>
      <c r="E90" s="50">
        <f t="shared" si="12"/>
        <v>0</v>
      </c>
      <c r="F90" s="49">
        <f t="shared" si="13"/>
        <v>0</v>
      </c>
      <c r="G90" s="49">
        <f t="shared" si="14"/>
        <v>0</v>
      </c>
      <c r="H90" s="49">
        <f t="shared" si="17"/>
        <v>0</v>
      </c>
      <c r="I90" s="49">
        <f t="shared" si="15"/>
        <v>0</v>
      </c>
      <c r="J90" s="43"/>
    </row>
    <row r="91" spans="1:10">
      <c r="A91" s="47">
        <f>IF(Values_Entered,A90+1,"")</f>
        <v>73</v>
      </c>
      <c r="B91" s="48">
        <f t="shared" si="10"/>
        <v>46054</v>
      </c>
      <c r="C91" s="49">
        <f t="shared" si="16"/>
        <v>0</v>
      </c>
      <c r="D91" s="49">
        <f t="shared" si="11"/>
        <v>1826.7352599191527</v>
      </c>
      <c r="E91" s="50">
        <f t="shared" si="12"/>
        <v>0</v>
      </c>
      <c r="F91" s="49">
        <f t="shared" si="13"/>
        <v>0</v>
      </c>
      <c r="G91" s="49">
        <f t="shared" si="14"/>
        <v>0</v>
      </c>
      <c r="H91" s="49">
        <f t="shared" si="17"/>
        <v>0</v>
      </c>
      <c r="I91" s="49">
        <f t="shared" si="15"/>
        <v>0</v>
      </c>
      <c r="J91" s="43"/>
    </row>
    <row r="92" spans="1:10">
      <c r="A92" s="47">
        <f>IF(Values_Entered,A91+1,"")</f>
        <v>74</v>
      </c>
      <c r="B92" s="48">
        <f t="shared" si="10"/>
        <v>46082</v>
      </c>
      <c r="C92" s="49">
        <f t="shared" si="16"/>
        <v>0</v>
      </c>
      <c r="D92" s="49">
        <f t="shared" si="11"/>
        <v>1826.7352599191527</v>
      </c>
      <c r="E92" s="50">
        <f t="shared" si="12"/>
        <v>0</v>
      </c>
      <c r="F92" s="49">
        <f t="shared" si="13"/>
        <v>0</v>
      </c>
      <c r="G92" s="49">
        <f t="shared" si="14"/>
        <v>0</v>
      </c>
      <c r="H92" s="49">
        <f t="shared" si="17"/>
        <v>0</v>
      </c>
      <c r="I92" s="49">
        <f t="shared" si="15"/>
        <v>0</v>
      </c>
      <c r="J92" s="43"/>
    </row>
    <row r="93" spans="1:10">
      <c r="A93" s="47">
        <f>IF(Values_Entered,A92+1,"")</f>
        <v>75</v>
      </c>
      <c r="B93" s="48">
        <f t="shared" si="10"/>
        <v>46113</v>
      </c>
      <c r="C93" s="49">
        <f t="shared" si="16"/>
        <v>0</v>
      </c>
      <c r="D93" s="49">
        <f t="shared" si="11"/>
        <v>1826.7352599191527</v>
      </c>
      <c r="E93" s="50">
        <f t="shared" si="12"/>
        <v>0</v>
      </c>
      <c r="F93" s="49">
        <f t="shared" si="13"/>
        <v>0</v>
      </c>
      <c r="G93" s="49">
        <f t="shared" si="14"/>
        <v>0</v>
      </c>
      <c r="H93" s="49">
        <f t="shared" si="17"/>
        <v>0</v>
      </c>
      <c r="I93" s="49">
        <f t="shared" si="15"/>
        <v>0</v>
      </c>
      <c r="J93" s="43"/>
    </row>
    <row r="94" spans="1:10">
      <c r="A94" s="47">
        <f>IF(Values_Entered,A93+1,"")</f>
        <v>76</v>
      </c>
      <c r="B94" s="48">
        <f t="shared" si="10"/>
        <v>46143</v>
      </c>
      <c r="C94" s="49">
        <f t="shared" si="16"/>
        <v>0</v>
      </c>
      <c r="D94" s="49">
        <f t="shared" si="11"/>
        <v>1826.7352599191527</v>
      </c>
      <c r="E94" s="50">
        <f t="shared" si="12"/>
        <v>0</v>
      </c>
      <c r="F94" s="49">
        <f t="shared" si="13"/>
        <v>0</v>
      </c>
      <c r="G94" s="49">
        <f t="shared" si="14"/>
        <v>0</v>
      </c>
      <c r="H94" s="49">
        <f t="shared" si="17"/>
        <v>0</v>
      </c>
      <c r="I94" s="49">
        <f t="shared" si="15"/>
        <v>0</v>
      </c>
      <c r="J94" s="43"/>
    </row>
    <row r="95" spans="1:10">
      <c r="A95" s="47">
        <f>IF(Values_Entered,A94+1,"")</f>
        <v>77</v>
      </c>
      <c r="B95" s="48">
        <f t="shared" si="10"/>
        <v>46174</v>
      </c>
      <c r="C95" s="49">
        <f t="shared" si="16"/>
        <v>0</v>
      </c>
      <c r="D95" s="49">
        <f t="shared" si="11"/>
        <v>1826.7352599191527</v>
      </c>
      <c r="E95" s="50">
        <f t="shared" si="12"/>
        <v>0</v>
      </c>
      <c r="F95" s="49">
        <f t="shared" si="13"/>
        <v>0</v>
      </c>
      <c r="G95" s="49">
        <f t="shared" si="14"/>
        <v>0</v>
      </c>
      <c r="H95" s="49">
        <f t="shared" si="17"/>
        <v>0</v>
      </c>
      <c r="I95" s="49">
        <f t="shared" si="15"/>
        <v>0</v>
      </c>
      <c r="J95" s="43"/>
    </row>
    <row r="96" spans="1:10">
      <c r="A96" s="47">
        <f>IF(Values_Entered,A95+1,"")</f>
        <v>78</v>
      </c>
      <c r="B96" s="48">
        <f t="shared" si="10"/>
        <v>46204</v>
      </c>
      <c r="C96" s="49">
        <f t="shared" si="16"/>
        <v>0</v>
      </c>
      <c r="D96" s="49">
        <f t="shared" si="11"/>
        <v>1826.7352599191527</v>
      </c>
      <c r="E96" s="50">
        <f t="shared" si="12"/>
        <v>0</v>
      </c>
      <c r="F96" s="49">
        <f t="shared" si="13"/>
        <v>0</v>
      </c>
      <c r="G96" s="49">
        <f t="shared" si="14"/>
        <v>0</v>
      </c>
      <c r="H96" s="49">
        <f t="shared" si="17"/>
        <v>0</v>
      </c>
      <c r="I96" s="49">
        <f t="shared" si="15"/>
        <v>0</v>
      </c>
      <c r="J96" s="43"/>
    </row>
    <row r="97" spans="1:10">
      <c r="A97" s="47">
        <f>IF(Values_Entered,A96+1,"")</f>
        <v>79</v>
      </c>
      <c r="B97" s="48">
        <f t="shared" si="10"/>
        <v>46235</v>
      </c>
      <c r="C97" s="49">
        <f t="shared" si="16"/>
        <v>0</v>
      </c>
      <c r="D97" s="49">
        <f t="shared" si="11"/>
        <v>1826.7352599191527</v>
      </c>
      <c r="E97" s="50">
        <f t="shared" si="12"/>
        <v>0</v>
      </c>
      <c r="F97" s="49">
        <f t="shared" si="13"/>
        <v>0</v>
      </c>
      <c r="G97" s="49">
        <f t="shared" si="14"/>
        <v>0</v>
      </c>
      <c r="H97" s="49">
        <f t="shared" si="17"/>
        <v>0</v>
      </c>
      <c r="I97" s="49">
        <f t="shared" si="15"/>
        <v>0</v>
      </c>
      <c r="J97" s="43"/>
    </row>
    <row r="98" spans="1:10">
      <c r="A98" s="47">
        <f>IF(Values_Entered,A97+1,"")</f>
        <v>80</v>
      </c>
      <c r="B98" s="48">
        <f t="shared" si="10"/>
        <v>46266</v>
      </c>
      <c r="C98" s="49">
        <f t="shared" si="16"/>
        <v>0</v>
      </c>
      <c r="D98" s="49">
        <f t="shared" si="11"/>
        <v>1826.7352599191527</v>
      </c>
      <c r="E98" s="50">
        <f t="shared" si="12"/>
        <v>0</v>
      </c>
      <c r="F98" s="49">
        <f t="shared" si="13"/>
        <v>0</v>
      </c>
      <c r="G98" s="49">
        <f t="shared" si="14"/>
        <v>0</v>
      </c>
      <c r="H98" s="49">
        <f t="shared" si="17"/>
        <v>0</v>
      </c>
      <c r="I98" s="49">
        <f t="shared" si="15"/>
        <v>0</v>
      </c>
      <c r="J98" s="43"/>
    </row>
    <row r="99" spans="1:10">
      <c r="A99" s="47">
        <f>IF(Values_Entered,A98+1,"")</f>
        <v>81</v>
      </c>
      <c r="B99" s="48">
        <f t="shared" si="10"/>
        <v>46296</v>
      </c>
      <c r="C99" s="49">
        <f t="shared" si="16"/>
        <v>0</v>
      </c>
      <c r="D99" s="49">
        <f t="shared" si="11"/>
        <v>1826.7352599191527</v>
      </c>
      <c r="E99" s="50">
        <f t="shared" si="12"/>
        <v>0</v>
      </c>
      <c r="F99" s="49">
        <f t="shared" si="13"/>
        <v>0</v>
      </c>
      <c r="G99" s="49">
        <f t="shared" si="14"/>
        <v>0</v>
      </c>
      <c r="H99" s="49">
        <f t="shared" si="17"/>
        <v>0</v>
      </c>
      <c r="I99" s="49">
        <f t="shared" si="15"/>
        <v>0</v>
      </c>
      <c r="J99" s="43"/>
    </row>
    <row r="100" spans="1:10">
      <c r="A100" s="47">
        <f>IF(Values_Entered,A99+1,"")</f>
        <v>82</v>
      </c>
      <c r="B100" s="48">
        <f t="shared" si="10"/>
        <v>46327</v>
      </c>
      <c r="C100" s="49">
        <f t="shared" si="16"/>
        <v>0</v>
      </c>
      <c r="D100" s="49">
        <f t="shared" si="11"/>
        <v>1826.7352599191527</v>
      </c>
      <c r="E100" s="50">
        <f t="shared" si="12"/>
        <v>0</v>
      </c>
      <c r="F100" s="49">
        <f t="shared" si="13"/>
        <v>0</v>
      </c>
      <c r="G100" s="49">
        <f t="shared" si="14"/>
        <v>0</v>
      </c>
      <c r="H100" s="49">
        <f t="shared" si="17"/>
        <v>0</v>
      </c>
      <c r="I100" s="49">
        <f t="shared" si="15"/>
        <v>0</v>
      </c>
      <c r="J100" s="43"/>
    </row>
    <row r="101" spans="1:10">
      <c r="A101" s="47">
        <f>IF(Values_Entered,A100+1,"")</f>
        <v>83</v>
      </c>
      <c r="B101" s="48">
        <f t="shared" si="10"/>
        <v>46357</v>
      </c>
      <c r="C101" s="49">
        <f t="shared" si="16"/>
        <v>0</v>
      </c>
      <c r="D101" s="49">
        <f t="shared" si="11"/>
        <v>1826.7352599191527</v>
      </c>
      <c r="E101" s="50">
        <f t="shared" si="12"/>
        <v>0</v>
      </c>
      <c r="F101" s="49">
        <f t="shared" si="13"/>
        <v>0</v>
      </c>
      <c r="G101" s="49">
        <f t="shared" si="14"/>
        <v>0</v>
      </c>
      <c r="H101" s="49">
        <f t="shared" si="17"/>
        <v>0</v>
      </c>
      <c r="I101" s="49">
        <f t="shared" si="15"/>
        <v>0</v>
      </c>
      <c r="J101" s="43"/>
    </row>
    <row r="102" spans="1:10">
      <c r="A102" s="47">
        <f>IF(Values_Entered,A101+1,"")</f>
        <v>84</v>
      </c>
      <c r="B102" s="48">
        <f t="shared" si="10"/>
        <v>46388</v>
      </c>
      <c r="C102" s="49">
        <f t="shared" si="16"/>
        <v>0</v>
      </c>
      <c r="D102" s="49">
        <f t="shared" si="11"/>
        <v>1826.7352599191527</v>
      </c>
      <c r="E102" s="50">
        <f t="shared" si="12"/>
        <v>0</v>
      </c>
      <c r="F102" s="49">
        <f t="shared" si="13"/>
        <v>0</v>
      </c>
      <c r="G102" s="49">
        <f t="shared" si="14"/>
        <v>0</v>
      </c>
      <c r="H102" s="49">
        <f t="shared" si="17"/>
        <v>0</v>
      </c>
      <c r="I102" s="49">
        <f t="shared" si="15"/>
        <v>0</v>
      </c>
      <c r="J102" s="43"/>
    </row>
    <row r="103" spans="1:10">
      <c r="A103" s="47">
        <f>IF(Values_Entered,A102+1,"")</f>
        <v>85</v>
      </c>
      <c r="B103" s="48">
        <f t="shared" si="10"/>
        <v>46419</v>
      </c>
      <c r="C103" s="49">
        <f t="shared" si="16"/>
        <v>0</v>
      </c>
      <c r="D103" s="49">
        <f t="shared" si="11"/>
        <v>1826.7352599191527</v>
      </c>
      <c r="E103" s="50">
        <f t="shared" si="12"/>
        <v>0</v>
      </c>
      <c r="F103" s="49">
        <f t="shared" si="13"/>
        <v>0</v>
      </c>
      <c r="G103" s="49">
        <f t="shared" si="14"/>
        <v>0</v>
      </c>
      <c r="H103" s="49">
        <f t="shared" si="17"/>
        <v>0</v>
      </c>
      <c r="I103" s="49">
        <f t="shared" si="15"/>
        <v>0</v>
      </c>
      <c r="J103" s="43"/>
    </row>
    <row r="104" spans="1:10">
      <c r="A104" s="47">
        <f>IF(Values_Entered,A103+1,"")</f>
        <v>86</v>
      </c>
      <c r="B104" s="48">
        <f t="shared" si="10"/>
        <v>46447</v>
      </c>
      <c r="C104" s="49">
        <f t="shared" si="16"/>
        <v>0</v>
      </c>
      <c r="D104" s="49">
        <f t="shared" si="11"/>
        <v>1826.7352599191527</v>
      </c>
      <c r="E104" s="50">
        <f t="shared" si="12"/>
        <v>0</v>
      </c>
      <c r="F104" s="49">
        <f t="shared" si="13"/>
        <v>0</v>
      </c>
      <c r="G104" s="49">
        <f t="shared" si="14"/>
        <v>0</v>
      </c>
      <c r="H104" s="49">
        <f t="shared" si="17"/>
        <v>0</v>
      </c>
      <c r="I104" s="49">
        <f t="shared" si="15"/>
        <v>0</v>
      </c>
      <c r="J104" s="43"/>
    </row>
    <row r="105" spans="1:10">
      <c r="A105" s="47">
        <f>IF(Values_Entered,A104+1,"")</f>
        <v>87</v>
      </c>
      <c r="B105" s="48">
        <f t="shared" si="10"/>
        <v>46478</v>
      </c>
      <c r="C105" s="49">
        <f t="shared" si="16"/>
        <v>0</v>
      </c>
      <c r="D105" s="49">
        <f t="shared" si="11"/>
        <v>1826.7352599191527</v>
      </c>
      <c r="E105" s="50">
        <f t="shared" si="12"/>
        <v>0</v>
      </c>
      <c r="F105" s="49">
        <f t="shared" si="13"/>
        <v>0</v>
      </c>
      <c r="G105" s="49">
        <f t="shared" si="14"/>
        <v>0</v>
      </c>
      <c r="H105" s="49">
        <f t="shared" si="17"/>
        <v>0</v>
      </c>
      <c r="I105" s="49">
        <f t="shared" si="15"/>
        <v>0</v>
      </c>
      <c r="J105" s="43"/>
    </row>
    <row r="106" spans="1:10">
      <c r="A106" s="47">
        <f>IF(Values_Entered,A105+1,"")</f>
        <v>88</v>
      </c>
      <c r="B106" s="48">
        <f t="shared" si="10"/>
        <v>46508</v>
      </c>
      <c r="C106" s="49">
        <f t="shared" si="16"/>
        <v>0</v>
      </c>
      <c r="D106" s="49">
        <f t="shared" si="11"/>
        <v>1826.7352599191527</v>
      </c>
      <c r="E106" s="50">
        <f t="shared" si="12"/>
        <v>0</v>
      </c>
      <c r="F106" s="49">
        <f t="shared" si="13"/>
        <v>0</v>
      </c>
      <c r="G106" s="49">
        <f t="shared" si="14"/>
        <v>0</v>
      </c>
      <c r="H106" s="49">
        <f t="shared" si="17"/>
        <v>0</v>
      </c>
      <c r="I106" s="49">
        <f t="shared" si="15"/>
        <v>0</v>
      </c>
      <c r="J106" s="43"/>
    </row>
    <row r="107" spans="1:10">
      <c r="A107" s="47">
        <f>IF(Values_Entered,A106+1,"")</f>
        <v>89</v>
      </c>
      <c r="B107" s="48">
        <f t="shared" si="10"/>
        <v>46539</v>
      </c>
      <c r="C107" s="49">
        <f t="shared" si="16"/>
        <v>0</v>
      </c>
      <c r="D107" s="49">
        <f t="shared" si="11"/>
        <v>1826.7352599191527</v>
      </c>
      <c r="E107" s="50">
        <f t="shared" si="12"/>
        <v>0</v>
      </c>
      <c r="F107" s="49">
        <f t="shared" si="13"/>
        <v>0</v>
      </c>
      <c r="G107" s="49">
        <f t="shared" si="14"/>
        <v>0</v>
      </c>
      <c r="H107" s="49">
        <f t="shared" si="17"/>
        <v>0</v>
      </c>
      <c r="I107" s="49">
        <f t="shared" si="15"/>
        <v>0</v>
      </c>
      <c r="J107" s="43"/>
    </row>
    <row r="108" spans="1:10">
      <c r="A108" s="47">
        <f>IF(Values_Entered,A107+1,"")</f>
        <v>90</v>
      </c>
      <c r="B108" s="48">
        <f t="shared" si="10"/>
        <v>46569</v>
      </c>
      <c r="C108" s="49">
        <f t="shared" si="16"/>
        <v>0</v>
      </c>
      <c r="D108" s="49">
        <f t="shared" si="11"/>
        <v>1826.7352599191527</v>
      </c>
      <c r="E108" s="50">
        <f t="shared" si="12"/>
        <v>0</v>
      </c>
      <c r="F108" s="49">
        <f t="shared" si="13"/>
        <v>0</v>
      </c>
      <c r="G108" s="49">
        <f t="shared" si="14"/>
        <v>0</v>
      </c>
      <c r="H108" s="49">
        <f t="shared" si="17"/>
        <v>0</v>
      </c>
      <c r="I108" s="49">
        <f t="shared" si="15"/>
        <v>0</v>
      </c>
      <c r="J108" s="43"/>
    </row>
    <row r="109" spans="1:10">
      <c r="A109" s="47">
        <f>IF(Values_Entered,A108+1,"")</f>
        <v>91</v>
      </c>
      <c r="B109" s="48">
        <f t="shared" si="10"/>
        <v>46600</v>
      </c>
      <c r="C109" s="49">
        <f t="shared" si="16"/>
        <v>0</v>
      </c>
      <c r="D109" s="49">
        <f t="shared" si="11"/>
        <v>1826.7352599191527</v>
      </c>
      <c r="E109" s="50">
        <f t="shared" si="12"/>
        <v>0</v>
      </c>
      <c r="F109" s="49">
        <f t="shared" si="13"/>
        <v>0</v>
      </c>
      <c r="G109" s="49">
        <f t="shared" si="14"/>
        <v>0</v>
      </c>
      <c r="H109" s="49">
        <f t="shared" si="17"/>
        <v>0</v>
      </c>
      <c r="I109" s="49">
        <f t="shared" si="15"/>
        <v>0</v>
      </c>
      <c r="J109" s="43"/>
    </row>
    <row r="110" spans="1:10">
      <c r="A110" s="47">
        <f>IF(Values_Entered,A109+1,"")</f>
        <v>92</v>
      </c>
      <c r="B110" s="48">
        <f t="shared" si="10"/>
        <v>46631</v>
      </c>
      <c r="C110" s="49">
        <f t="shared" si="16"/>
        <v>0</v>
      </c>
      <c r="D110" s="49">
        <f t="shared" si="11"/>
        <v>1826.7352599191527</v>
      </c>
      <c r="E110" s="50">
        <f t="shared" si="12"/>
        <v>0</v>
      </c>
      <c r="F110" s="49">
        <f t="shared" si="13"/>
        <v>0</v>
      </c>
      <c r="G110" s="49">
        <f t="shared" si="14"/>
        <v>0</v>
      </c>
      <c r="H110" s="49">
        <f t="shared" si="17"/>
        <v>0</v>
      </c>
      <c r="I110" s="49">
        <f t="shared" si="15"/>
        <v>0</v>
      </c>
      <c r="J110" s="43"/>
    </row>
    <row r="111" spans="1:10">
      <c r="A111" s="47">
        <f>IF(Values_Entered,A110+1,"")</f>
        <v>93</v>
      </c>
      <c r="B111" s="48">
        <f t="shared" si="10"/>
        <v>46661</v>
      </c>
      <c r="C111" s="49">
        <f t="shared" si="16"/>
        <v>0</v>
      </c>
      <c r="D111" s="49">
        <f t="shared" si="11"/>
        <v>1826.7352599191527</v>
      </c>
      <c r="E111" s="50">
        <f t="shared" si="12"/>
        <v>0</v>
      </c>
      <c r="F111" s="49">
        <f t="shared" si="13"/>
        <v>0</v>
      </c>
      <c r="G111" s="49">
        <f t="shared" si="14"/>
        <v>0</v>
      </c>
      <c r="H111" s="49">
        <f t="shared" si="17"/>
        <v>0</v>
      </c>
      <c r="I111" s="49">
        <f t="shared" si="15"/>
        <v>0</v>
      </c>
      <c r="J111" s="43"/>
    </row>
    <row r="112" spans="1:10">
      <c r="A112" s="47">
        <f>IF(Values_Entered,A111+1,"")</f>
        <v>94</v>
      </c>
      <c r="B112" s="48">
        <f t="shared" si="10"/>
        <v>46692</v>
      </c>
      <c r="C112" s="49">
        <f t="shared" si="16"/>
        <v>0</v>
      </c>
      <c r="D112" s="49">
        <f t="shared" si="11"/>
        <v>1826.7352599191527</v>
      </c>
      <c r="E112" s="50">
        <f t="shared" si="12"/>
        <v>0</v>
      </c>
      <c r="F112" s="49">
        <f t="shared" si="13"/>
        <v>0</v>
      </c>
      <c r="G112" s="49">
        <f t="shared" si="14"/>
        <v>0</v>
      </c>
      <c r="H112" s="49">
        <f t="shared" si="17"/>
        <v>0</v>
      </c>
      <c r="I112" s="49">
        <f t="shared" si="15"/>
        <v>0</v>
      </c>
      <c r="J112" s="43"/>
    </row>
    <row r="113" spans="1:10">
      <c r="A113" s="47">
        <f>IF(Values_Entered,A112+1,"")</f>
        <v>95</v>
      </c>
      <c r="B113" s="48">
        <f t="shared" si="10"/>
        <v>46722</v>
      </c>
      <c r="C113" s="49">
        <f t="shared" si="16"/>
        <v>0</v>
      </c>
      <c r="D113" s="49">
        <f t="shared" si="11"/>
        <v>1826.7352599191527</v>
      </c>
      <c r="E113" s="50">
        <f t="shared" si="12"/>
        <v>0</v>
      </c>
      <c r="F113" s="49">
        <f t="shared" si="13"/>
        <v>0</v>
      </c>
      <c r="G113" s="49">
        <f t="shared" si="14"/>
        <v>0</v>
      </c>
      <c r="H113" s="49">
        <f t="shared" si="17"/>
        <v>0</v>
      </c>
      <c r="I113" s="49">
        <f t="shared" si="15"/>
        <v>0</v>
      </c>
      <c r="J113" s="43"/>
    </row>
    <row r="114" spans="1:10">
      <c r="A114" s="47">
        <f>IF(Values_Entered,A113+1,"")</f>
        <v>96</v>
      </c>
      <c r="B114" s="48">
        <f t="shared" si="10"/>
        <v>46753</v>
      </c>
      <c r="C114" s="49">
        <f t="shared" si="16"/>
        <v>0</v>
      </c>
      <c r="D114" s="49">
        <f t="shared" si="11"/>
        <v>1826.7352599191527</v>
      </c>
      <c r="E114" s="50">
        <f t="shared" si="12"/>
        <v>0</v>
      </c>
      <c r="F114" s="49">
        <f t="shared" si="13"/>
        <v>0</v>
      </c>
      <c r="G114" s="49">
        <f t="shared" si="14"/>
        <v>0</v>
      </c>
      <c r="H114" s="49">
        <f t="shared" si="17"/>
        <v>0</v>
      </c>
      <c r="I114" s="49">
        <f t="shared" si="15"/>
        <v>0</v>
      </c>
      <c r="J114" s="43"/>
    </row>
    <row r="115" spans="1:10">
      <c r="A115" s="47">
        <f>IF(Values_Entered,A114+1,"")</f>
        <v>97</v>
      </c>
      <c r="B115" s="48">
        <f t="shared" ref="B115:B146" si="18">IF(Pay_Num&lt;&gt;"",DATE(YEAR(Loan_Start),MONTH(Loan_Start)+(Pay_Num)*12/Num_Pmt_Per_Year,DAY(Loan_Start)),"")</f>
        <v>46784</v>
      </c>
      <c r="C115" s="49">
        <f t="shared" si="16"/>
        <v>0</v>
      </c>
      <c r="D115" s="49">
        <f t="shared" si="11"/>
        <v>1826.7352599191527</v>
      </c>
      <c r="E115" s="50">
        <f t="shared" si="12"/>
        <v>0</v>
      </c>
      <c r="F115" s="49">
        <f t="shared" si="13"/>
        <v>0</v>
      </c>
      <c r="G115" s="49">
        <f t="shared" si="14"/>
        <v>0</v>
      </c>
      <c r="H115" s="49">
        <f t="shared" si="17"/>
        <v>0</v>
      </c>
      <c r="I115" s="49">
        <f t="shared" si="15"/>
        <v>0</v>
      </c>
      <c r="J115" s="43"/>
    </row>
    <row r="116" spans="1:10">
      <c r="A116" s="47">
        <f>IF(Values_Entered,A115+1,"")</f>
        <v>98</v>
      </c>
      <c r="B116" s="48">
        <f t="shared" si="18"/>
        <v>46813</v>
      </c>
      <c r="C116" s="49">
        <f t="shared" si="16"/>
        <v>0</v>
      </c>
      <c r="D116" s="49">
        <f t="shared" si="11"/>
        <v>1826.7352599191527</v>
      </c>
      <c r="E116" s="50">
        <f t="shared" si="12"/>
        <v>0</v>
      </c>
      <c r="F116" s="49">
        <f t="shared" si="13"/>
        <v>0</v>
      </c>
      <c r="G116" s="49">
        <f t="shared" si="14"/>
        <v>0</v>
      </c>
      <c r="H116" s="49">
        <f t="shared" ref="H116:H147" si="19">IF(Pay_Num&lt;&gt;"",Beg_Bal*Interest_Rate/Num_Pmt_Per_Year,"")</f>
        <v>0</v>
      </c>
      <c r="I116" s="49">
        <f t="shared" si="15"/>
        <v>0</v>
      </c>
      <c r="J116" s="43"/>
    </row>
    <row r="117" spans="1:10">
      <c r="A117" s="47">
        <f>IF(Values_Entered,A116+1,"")</f>
        <v>99</v>
      </c>
      <c r="B117" s="48">
        <f t="shared" si="18"/>
        <v>46844</v>
      </c>
      <c r="C117" s="49">
        <f t="shared" si="16"/>
        <v>0</v>
      </c>
      <c r="D117" s="49">
        <f t="shared" si="11"/>
        <v>1826.7352599191527</v>
      </c>
      <c r="E117" s="50">
        <f t="shared" si="12"/>
        <v>0</v>
      </c>
      <c r="F117" s="49">
        <f t="shared" si="13"/>
        <v>0</v>
      </c>
      <c r="G117" s="49">
        <f t="shared" si="14"/>
        <v>0</v>
      </c>
      <c r="H117" s="49">
        <f t="shared" si="19"/>
        <v>0</v>
      </c>
      <c r="I117" s="49">
        <f t="shared" si="15"/>
        <v>0</v>
      </c>
      <c r="J117" s="43"/>
    </row>
    <row r="118" spans="1:10">
      <c r="A118" s="47">
        <f>IF(Values_Entered,A117+1,"")</f>
        <v>100</v>
      </c>
      <c r="B118" s="48">
        <f t="shared" si="18"/>
        <v>46874</v>
      </c>
      <c r="C118" s="49">
        <f t="shared" si="16"/>
        <v>0</v>
      </c>
      <c r="D118" s="49">
        <f t="shared" si="11"/>
        <v>1826.7352599191527</v>
      </c>
      <c r="E118" s="50">
        <f t="shared" si="12"/>
        <v>0</v>
      </c>
      <c r="F118" s="49">
        <f t="shared" si="13"/>
        <v>0</v>
      </c>
      <c r="G118" s="49">
        <f t="shared" si="14"/>
        <v>0</v>
      </c>
      <c r="H118" s="49">
        <f t="shared" si="19"/>
        <v>0</v>
      </c>
      <c r="I118" s="49">
        <f t="shared" si="15"/>
        <v>0</v>
      </c>
      <c r="J118" s="43"/>
    </row>
    <row r="119" spans="1:10">
      <c r="A119" s="47">
        <f>IF(Values_Entered,A118+1,"")</f>
        <v>101</v>
      </c>
      <c r="B119" s="48">
        <f t="shared" si="18"/>
        <v>46905</v>
      </c>
      <c r="C119" s="49">
        <f t="shared" si="16"/>
        <v>0</v>
      </c>
      <c r="D119" s="49">
        <f t="shared" si="11"/>
        <v>1826.7352599191527</v>
      </c>
      <c r="E119" s="50">
        <f t="shared" si="12"/>
        <v>0</v>
      </c>
      <c r="F119" s="49">
        <f t="shared" si="13"/>
        <v>0</v>
      </c>
      <c r="G119" s="49">
        <f t="shared" si="14"/>
        <v>0</v>
      </c>
      <c r="H119" s="49">
        <f t="shared" si="19"/>
        <v>0</v>
      </c>
      <c r="I119" s="49">
        <f t="shared" si="15"/>
        <v>0</v>
      </c>
      <c r="J119" s="43"/>
    </row>
    <row r="120" spans="1:10">
      <c r="A120" s="47">
        <f>IF(Values_Entered,A119+1,"")</f>
        <v>102</v>
      </c>
      <c r="B120" s="48">
        <f t="shared" si="18"/>
        <v>46935</v>
      </c>
      <c r="C120" s="49">
        <f t="shared" si="16"/>
        <v>0</v>
      </c>
      <c r="D120" s="49">
        <f t="shared" si="11"/>
        <v>1826.7352599191527</v>
      </c>
      <c r="E120" s="50">
        <f t="shared" si="12"/>
        <v>0</v>
      </c>
      <c r="F120" s="49">
        <f t="shared" si="13"/>
        <v>0</v>
      </c>
      <c r="G120" s="49">
        <f t="shared" si="14"/>
        <v>0</v>
      </c>
      <c r="H120" s="49">
        <f t="shared" si="19"/>
        <v>0</v>
      </c>
      <c r="I120" s="49">
        <f t="shared" si="15"/>
        <v>0</v>
      </c>
      <c r="J120" s="43"/>
    </row>
    <row r="121" spans="1:10">
      <c r="A121" s="47">
        <f>IF(Values_Entered,A120+1,"")</f>
        <v>103</v>
      </c>
      <c r="B121" s="48">
        <f t="shared" si="18"/>
        <v>46966</v>
      </c>
      <c r="C121" s="49">
        <f t="shared" si="16"/>
        <v>0</v>
      </c>
      <c r="D121" s="49">
        <f t="shared" si="11"/>
        <v>1826.7352599191527</v>
      </c>
      <c r="E121" s="50">
        <f t="shared" si="12"/>
        <v>0</v>
      </c>
      <c r="F121" s="49">
        <f t="shared" si="13"/>
        <v>0</v>
      </c>
      <c r="G121" s="49">
        <f t="shared" si="14"/>
        <v>0</v>
      </c>
      <c r="H121" s="49">
        <f t="shared" si="19"/>
        <v>0</v>
      </c>
      <c r="I121" s="49">
        <f t="shared" si="15"/>
        <v>0</v>
      </c>
      <c r="J121" s="43"/>
    </row>
    <row r="122" spans="1:10">
      <c r="A122" s="47">
        <f>IF(Values_Entered,A121+1,"")</f>
        <v>104</v>
      </c>
      <c r="B122" s="48">
        <f t="shared" si="18"/>
        <v>46997</v>
      </c>
      <c r="C122" s="49">
        <f t="shared" si="16"/>
        <v>0</v>
      </c>
      <c r="D122" s="49">
        <f t="shared" si="11"/>
        <v>1826.7352599191527</v>
      </c>
      <c r="E122" s="50">
        <f t="shared" si="12"/>
        <v>0</v>
      </c>
      <c r="F122" s="49">
        <f t="shared" si="13"/>
        <v>0</v>
      </c>
      <c r="G122" s="49">
        <f t="shared" si="14"/>
        <v>0</v>
      </c>
      <c r="H122" s="49">
        <f t="shared" si="19"/>
        <v>0</v>
      </c>
      <c r="I122" s="49">
        <f t="shared" si="15"/>
        <v>0</v>
      </c>
      <c r="J122" s="43"/>
    </row>
    <row r="123" spans="1:10">
      <c r="A123" s="47">
        <f>IF(Values_Entered,A122+1,"")</f>
        <v>105</v>
      </c>
      <c r="B123" s="48">
        <f t="shared" si="18"/>
        <v>47027</v>
      </c>
      <c r="C123" s="49">
        <f t="shared" si="16"/>
        <v>0</v>
      </c>
      <c r="D123" s="49">
        <f t="shared" si="11"/>
        <v>1826.7352599191527</v>
      </c>
      <c r="E123" s="50">
        <f t="shared" si="12"/>
        <v>0</v>
      </c>
      <c r="F123" s="49">
        <f t="shared" si="13"/>
        <v>0</v>
      </c>
      <c r="G123" s="49">
        <f t="shared" si="14"/>
        <v>0</v>
      </c>
      <c r="H123" s="49">
        <f t="shared" si="19"/>
        <v>0</v>
      </c>
      <c r="I123" s="49">
        <f t="shared" si="15"/>
        <v>0</v>
      </c>
      <c r="J123" s="43"/>
    </row>
    <row r="124" spans="1:10">
      <c r="A124" s="47">
        <f>IF(Values_Entered,A123+1,"")</f>
        <v>106</v>
      </c>
      <c r="B124" s="48">
        <f t="shared" si="18"/>
        <v>47058</v>
      </c>
      <c r="C124" s="49">
        <f t="shared" si="16"/>
        <v>0</v>
      </c>
      <c r="D124" s="49">
        <f t="shared" si="11"/>
        <v>1826.7352599191527</v>
      </c>
      <c r="E124" s="50">
        <f t="shared" si="12"/>
        <v>0</v>
      </c>
      <c r="F124" s="49">
        <f t="shared" si="13"/>
        <v>0</v>
      </c>
      <c r="G124" s="49">
        <f t="shared" si="14"/>
        <v>0</v>
      </c>
      <c r="H124" s="49">
        <f t="shared" si="19"/>
        <v>0</v>
      </c>
      <c r="I124" s="49">
        <f t="shared" si="15"/>
        <v>0</v>
      </c>
      <c r="J124" s="43"/>
    </row>
    <row r="125" spans="1:10">
      <c r="A125" s="47">
        <f>IF(Values_Entered,A124+1,"")</f>
        <v>107</v>
      </c>
      <c r="B125" s="48">
        <f t="shared" si="18"/>
        <v>47088</v>
      </c>
      <c r="C125" s="49">
        <f t="shared" si="16"/>
        <v>0</v>
      </c>
      <c r="D125" s="49">
        <f t="shared" si="11"/>
        <v>1826.7352599191527</v>
      </c>
      <c r="E125" s="50">
        <f t="shared" si="12"/>
        <v>0</v>
      </c>
      <c r="F125" s="49">
        <f t="shared" si="13"/>
        <v>0</v>
      </c>
      <c r="G125" s="49">
        <f t="shared" si="14"/>
        <v>0</v>
      </c>
      <c r="H125" s="49">
        <f t="shared" si="19"/>
        <v>0</v>
      </c>
      <c r="I125" s="49">
        <f t="shared" si="15"/>
        <v>0</v>
      </c>
      <c r="J125" s="43"/>
    </row>
    <row r="126" spans="1:10">
      <c r="A126" s="47">
        <f>IF(Values_Entered,A125+1,"")</f>
        <v>108</v>
      </c>
      <c r="B126" s="48">
        <f t="shared" si="18"/>
        <v>47119</v>
      </c>
      <c r="C126" s="49">
        <f t="shared" si="16"/>
        <v>0</v>
      </c>
      <c r="D126" s="49">
        <f t="shared" si="11"/>
        <v>1826.7352599191527</v>
      </c>
      <c r="E126" s="50">
        <f t="shared" si="12"/>
        <v>0</v>
      </c>
      <c r="F126" s="49">
        <f t="shared" si="13"/>
        <v>0</v>
      </c>
      <c r="G126" s="49">
        <f t="shared" si="14"/>
        <v>0</v>
      </c>
      <c r="H126" s="49">
        <f t="shared" si="19"/>
        <v>0</v>
      </c>
      <c r="I126" s="49">
        <f t="shared" si="15"/>
        <v>0</v>
      </c>
      <c r="J126" s="43"/>
    </row>
    <row r="127" spans="1:10">
      <c r="A127" s="47">
        <f>IF(Values_Entered,A126+1,"")</f>
        <v>109</v>
      </c>
      <c r="B127" s="48">
        <f t="shared" si="18"/>
        <v>47150</v>
      </c>
      <c r="C127" s="49">
        <f t="shared" si="16"/>
        <v>0</v>
      </c>
      <c r="D127" s="49">
        <f t="shared" si="11"/>
        <v>1826.7352599191527</v>
      </c>
      <c r="E127" s="50">
        <f t="shared" si="12"/>
        <v>0</v>
      </c>
      <c r="F127" s="49">
        <f t="shared" si="13"/>
        <v>0</v>
      </c>
      <c r="G127" s="49">
        <f t="shared" si="14"/>
        <v>0</v>
      </c>
      <c r="H127" s="49">
        <f t="shared" si="19"/>
        <v>0</v>
      </c>
      <c r="I127" s="49">
        <f t="shared" si="15"/>
        <v>0</v>
      </c>
      <c r="J127" s="43"/>
    </row>
    <row r="128" spans="1:10">
      <c r="A128" s="47">
        <f>IF(Values_Entered,A127+1,"")</f>
        <v>110</v>
      </c>
      <c r="B128" s="48">
        <f t="shared" si="18"/>
        <v>47178</v>
      </c>
      <c r="C128" s="49">
        <f t="shared" si="16"/>
        <v>0</v>
      </c>
      <c r="D128" s="49">
        <f t="shared" si="11"/>
        <v>1826.7352599191527</v>
      </c>
      <c r="E128" s="50">
        <f t="shared" si="12"/>
        <v>0</v>
      </c>
      <c r="F128" s="49">
        <f t="shared" si="13"/>
        <v>0</v>
      </c>
      <c r="G128" s="49">
        <f t="shared" si="14"/>
        <v>0</v>
      </c>
      <c r="H128" s="49">
        <f t="shared" si="19"/>
        <v>0</v>
      </c>
      <c r="I128" s="49">
        <f t="shared" si="15"/>
        <v>0</v>
      </c>
      <c r="J128" s="43"/>
    </row>
    <row r="129" spans="1:10">
      <c r="A129" s="47">
        <f>IF(Values_Entered,A128+1,"")</f>
        <v>111</v>
      </c>
      <c r="B129" s="48">
        <f t="shared" si="18"/>
        <v>47209</v>
      </c>
      <c r="C129" s="49">
        <f t="shared" si="16"/>
        <v>0</v>
      </c>
      <c r="D129" s="49">
        <f t="shared" si="11"/>
        <v>1826.7352599191527</v>
      </c>
      <c r="E129" s="50">
        <f t="shared" si="12"/>
        <v>0</v>
      </c>
      <c r="F129" s="49">
        <f t="shared" si="13"/>
        <v>0</v>
      </c>
      <c r="G129" s="49">
        <f t="shared" si="14"/>
        <v>0</v>
      </c>
      <c r="H129" s="49">
        <f t="shared" si="19"/>
        <v>0</v>
      </c>
      <c r="I129" s="49">
        <f t="shared" si="15"/>
        <v>0</v>
      </c>
      <c r="J129" s="43"/>
    </row>
    <row r="130" spans="1:10">
      <c r="A130" s="47">
        <f>IF(Values_Entered,A129+1,"")</f>
        <v>112</v>
      </c>
      <c r="B130" s="48">
        <f t="shared" si="18"/>
        <v>47239</v>
      </c>
      <c r="C130" s="49">
        <f t="shared" si="16"/>
        <v>0</v>
      </c>
      <c r="D130" s="49">
        <f t="shared" si="11"/>
        <v>1826.7352599191527</v>
      </c>
      <c r="E130" s="50">
        <f t="shared" si="12"/>
        <v>0</v>
      </c>
      <c r="F130" s="49">
        <f t="shared" si="13"/>
        <v>0</v>
      </c>
      <c r="G130" s="49">
        <f t="shared" si="14"/>
        <v>0</v>
      </c>
      <c r="H130" s="49">
        <f t="shared" si="19"/>
        <v>0</v>
      </c>
      <c r="I130" s="49">
        <f t="shared" si="15"/>
        <v>0</v>
      </c>
      <c r="J130" s="43"/>
    </row>
    <row r="131" spans="1:10">
      <c r="A131" s="47">
        <f>IF(Values_Entered,A130+1,"")</f>
        <v>113</v>
      </c>
      <c r="B131" s="48">
        <f t="shared" si="18"/>
        <v>47270</v>
      </c>
      <c r="C131" s="49">
        <f t="shared" si="16"/>
        <v>0</v>
      </c>
      <c r="D131" s="49">
        <f t="shared" si="11"/>
        <v>1826.7352599191527</v>
      </c>
      <c r="E131" s="50">
        <f t="shared" si="12"/>
        <v>0</v>
      </c>
      <c r="F131" s="49">
        <f t="shared" si="13"/>
        <v>0</v>
      </c>
      <c r="G131" s="49">
        <f t="shared" si="14"/>
        <v>0</v>
      </c>
      <c r="H131" s="49">
        <f t="shared" si="19"/>
        <v>0</v>
      </c>
      <c r="I131" s="49">
        <f t="shared" si="15"/>
        <v>0</v>
      </c>
      <c r="J131" s="43"/>
    </row>
    <row r="132" spans="1:10">
      <c r="A132" s="47">
        <f>IF(Values_Entered,A131+1,"")</f>
        <v>114</v>
      </c>
      <c r="B132" s="48">
        <f t="shared" si="18"/>
        <v>47300</v>
      </c>
      <c r="C132" s="49">
        <f t="shared" si="16"/>
        <v>0</v>
      </c>
      <c r="D132" s="49">
        <f t="shared" si="11"/>
        <v>1826.7352599191527</v>
      </c>
      <c r="E132" s="50">
        <f t="shared" si="12"/>
        <v>0</v>
      </c>
      <c r="F132" s="49">
        <f t="shared" si="13"/>
        <v>0</v>
      </c>
      <c r="G132" s="49">
        <f t="shared" si="14"/>
        <v>0</v>
      </c>
      <c r="H132" s="49">
        <f t="shared" si="19"/>
        <v>0</v>
      </c>
      <c r="I132" s="49">
        <f t="shared" si="15"/>
        <v>0</v>
      </c>
      <c r="J132" s="43"/>
    </row>
    <row r="133" spans="1:10">
      <c r="A133" s="47">
        <f>IF(Values_Entered,A132+1,"")</f>
        <v>115</v>
      </c>
      <c r="B133" s="48">
        <f t="shared" si="18"/>
        <v>47331</v>
      </c>
      <c r="C133" s="49">
        <f t="shared" si="16"/>
        <v>0</v>
      </c>
      <c r="D133" s="49">
        <f t="shared" si="11"/>
        <v>1826.7352599191527</v>
      </c>
      <c r="E133" s="50">
        <f t="shared" si="12"/>
        <v>0</v>
      </c>
      <c r="F133" s="49">
        <f t="shared" si="13"/>
        <v>0</v>
      </c>
      <c r="G133" s="49">
        <f t="shared" si="14"/>
        <v>0</v>
      </c>
      <c r="H133" s="49">
        <f t="shared" si="19"/>
        <v>0</v>
      </c>
      <c r="I133" s="49">
        <f t="shared" si="15"/>
        <v>0</v>
      </c>
      <c r="J133" s="43"/>
    </row>
    <row r="134" spans="1:10">
      <c r="A134" s="47">
        <f>IF(Values_Entered,A133+1,"")</f>
        <v>116</v>
      </c>
      <c r="B134" s="48">
        <f t="shared" si="18"/>
        <v>47362</v>
      </c>
      <c r="C134" s="49">
        <f t="shared" si="16"/>
        <v>0</v>
      </c>
      <c r="D134" s="49">
        <f t="shared" si="11"/>
        <v>1826.7352599191527</v>
      </c>
      <c r="E134" s="50">
        <f t="shared" si="12"/>
        <v>0</v>
      </c>
      <c r="F134" s="49">
        <f t="shared" si="13"/>
        <v>0</v>
      </c>
      <c r="G134" s="49">
        <f t="shared" si="14"/>
        <v>0</v>
      </c>
      <c r="H134" s="49">
        <f t="shared" si="19"/>
        <v>0</v>
      </c>
      <c r="I134" s="49">
        <f t="shared" si="15"/>
        <v>0</v>
      </c>
      <c r="J134" s="43"/>
    </row>
    <row r="135" spans="1:10">
      <c r="A135" s="47">
        <f>IF(Values_Entered,A134+1,"")</f>
        <v>117</v>
      </c>
      <c r="B135" s="48">
        <f t="shared" si="18"/>
        <v>47392</v>
      </c>
      <c r="C135" s="49">
        <f t="shared" si="16"/>
        <v>0</v>
      </c>
      <c r="D135" s="49">
        <f t="shared" si="11"/>
        <v>1826.7352599191527</v>
      </c>
      <c r="E135" s="50">
        <f t="shared" si="12"/>
        <v>0</v>
      </c>
      <c r="F135" s="49">
        <f t="shared" si="13"/>
        <v>0</v>
      </c>
      <c r="G135" s="49">
        <f t="shared" si="14"/>
        <v>0</v>
      </c>
      <c r="H135" s="49">
        <f t="shared" si="19"/>
        <v>0</v>
      </c>
      <c r="I135" s="49">
        <f t="shared" si="15"/>
        <v>0</v>
      </c>
      <c r="J135" s="43"/>
    </row>
    <row r="136" spans="1:10">
      <c r="A136" s="47">
        <f>IF(Values_Entered,A135+1,"")</f>
        <v>118</v>
      </c>
      <c r="B136" s="48">
        <f t="shared" si="18"/>
        <v>47423</v>
      </c>
      <c r="C136" s="49">
        <f t="shared" si="16"/>
        <v>0</v>
      </c>
      <c r="D136" s="49">
        <f t="shared" si="11"/>
        <v>1826.7352599191527</v>
      </c>
      <c r="E136" s="50">
        <f t="shared" si="12"/>
        <v>0</v>
      </c>
      <c r="F136" s="49">
        <f t="shared" si="13"/>
        <v>0</v>
      </c>
      <c r="G136" s="49">
        <f t="shared" si="14"/>
        <v>0</v>
      </c>
      <c r="H136" s="49">
        <f t="shared" si="19"/>
        <v>0</v>
      </c>
      <c r="I136" s="49">
        <f t="shared" si="15"/>
        <v>0</v>
      </c>
      <c r="J136" s="43"/>
    </row>
    <row r="137" spans="1:10">
      <c r="A137" s="47">
        <f>IF(Values_Entered,A136+1,"")</f>
        <v>119</v>
      </c>
      <c r="B137" s="48">
        <f t="shared" si="18"/>
        <v>47453</v>
      </c>
      <c r="C137" s="49">
        <f t="shared" si="16"/>
        <v>0</v>
      </c>
      <c r="D137" s="49">
        <f t="shared" si="11"/>
        <v>1826.7352599191527</v>
      </c>
      <c r="E137" s="50">
        <f t="shared" si="12"/>
        <v>0</v>
      </c>
      <c r="F137" s="49">
        <f t="shared" si="13"/>
        <v>0</v>
      </c>
      <c r="G137" s="49">
        <f t="shared" si="14"/>
        <v>0</v>
      </c>
      <c r="H137" s="49">
        <f t="shared" si="19"/>
        <v>0</v>
      </c>
      <c r="I137" s="49">
        <f t="shared" si="15"/>
        <v>0</v>
      </c>
      <c r="J137" s="43"/>
    </row>
    <row r="138" spans="1:10">
      <c r="A138" s="47">
        <f>IF(Values_Entered,A137+1,"")</f>
        <v>120</v>
      </c>
      <c r="B138" s="48">
        <f t="shared" si="18"/>
        <v>47484</v>
      </c>
      <c r="C138" s="49">
        <f t="shared" si="16"/>
        <v>0</v>
      </c>
      <c r="D138" s="49">
        <f t="shared" si="11"/>
        <v>1826.7352599191527</v>
      </c>
      <c r="E138" s="50">
        <f t="shared" si="12"/>
        <v>0</v>
      </c>
      <c r="F138" s="49">
        <f t="shared" si="13"/>
        <v>0</v>
      </c>
      <c r="G138" s="49">
        <f t="shared" si="14"/>
        <v>0</v>
      </c>
      <c r="H138" s="49">
        <f t="shared" si="19"/>
        <v>0</v>
      </c>
      <c r="I138" s="49">
        <f t="shared" si="15"/>
        <v>0</v>
      </c>
      <c r="J138" s="43"/>
    </row>
    <row r="139" spans="1:10">
      <c r="A139" s="47">
        <f>IF(Values_Entered,A138+1,"")</f>
        <v>121</v>
      </c>
      <c r="B139" s="48">
        <f t="shared" si="18"/>
        <v>47515</v>
      </c>
      <c r="C139" s="49">
        <f t="shared" si="16"/>
        <v>0</v>
      </c>
      <c r="D139" s="49">
        <f t="shared" si="11"/>
        <v>1826.7352599191527</v>
      </c>
      <c r="E139" s="50">
        <f t="shared" si="12"/>
        <v>0</v>
      </c>
      <c r="F139" s="49">
        <f t="shared" si="13"/>
        <v>0</v>
      </c>
      <c r="G139" s="49">
        <f t="shared" si="14"/>
        <v>0</v>
      </c>
      <c r="H139" s="49">
        <f t="shared" si="19"/>
        <v>0</v>
      </c>
      <c r="I139" s="49">
        <f t="shared" si="15"/>
        <v>0</v>
      </c>
      <c r="J139" s="43"/>
    </row>
    <row r="140" spans="1:10">
      <c r="A140" s="47">
        <f>IF(Values_Entered,A139+1,"")</f>
        <v>122</v>
      </c>
      <c r="B140" s="48">
        <f t="shared" si="18"/>
        <v>47543</v>
      </c>
      <c r="C140" s="49">
        <f t="shared" si="16"/>
        <v>0</v>
      </c>
      <c r="D140" s="49">
        <f t="shared" si="11"/>
        <v>1826.7352599191527</v>
      </c>
      <c r="E140" s="50">
        <f t="shared" si="12"/>
        <v>0</v>
      </c>
      <c r="F140" s="49">
        <f t="shared" si="13"/>
        <v>0</v>
      </c>
      <c r="G140" s="49">
        <f t="shared" si="14"/>
        <v>0</v>
      </c>
      <c r="H140" s="49">
        <f t="shared" si="19"/>
        <v>0</v>
      </c>
      <c r="I140" s="49">
        <f t="shared" si="15"/>
        <v>0</v>
      </c>
      <c r="J140" s="43"/>
    </row>
    <row r="141" spans="1:10">
      <c r="A141" s="47">
        <f>IF(Values_Entered,A140+1,"")</f>
        <v>123</v>
      </c>
      <c r="B141" s="48">
        <f t="shared" si="18"/>
        <v>47574</v>
      </c>
      <c r="C141" s="49">
        <f t="shared" si="16"/>
        <v>0</v>
      </c>
      <c r="D141" s="49">
        <f t="shared" si="11"/>
        <v>1826.7352599191527</v>
      </c>
      <c r="E141" s="50">
        <f t="shared" si="12"/>
        <v>0</v>
      </c>
      <c r="F141" s="49">
        <f t="shared" si="13"/>
        <v>0</v>
      </c>
      <c r="G141" s="49">
        <f t="shared" si="14"/>
        <v>0</v>
      </c>
      <c r="H141" s="49">
        <f t="shared" si="19"/>
        <v>0</v>
      </c>
      <c r="I141" s="49">
        <f t="shared" si="15"/>
        <v>0</v>
      </c>
      <c r="J141" s="43"/>
    </row>
    <row r="142" spans="1:10">
      <c r="A142" s="47">
        <f>IF(Values_Entered,A141+1,"")</f>
        <v>124</v>
      </c>
      <c r="B142" s="48">
        <f t="shared" si="18"/>
        <v>47604</v>
      </c>
      <c r="C142" s="49">
        <f t="shared" si="16"/>
        <v>0</v>
      </c>
      <c r="D142" s="49">
        <f t="shared" si="11"/>
        <v>1826.7352599191527</v>
      </c>
      <c r="E142" s="50">
        <f t="shared" si="12"/>
        <v>0</v>
      </c>
      <c r="F142" s="49">
        <f t="shared" si="13"/>
        <v>0</v>
      </c>
      <c r="G142" s="49">
        <f t="shared" si="14"/>
        <v>0</v>
      </c>
      <c r="H142" s="49">
        <f t="shared" si="19"/>
        <v>0</v>
      </c>
      <c r="I142" s="49">
        <f t="shared" si="15"/>
        <v>0</v>
      </c>
      <c r="J142" s="43"/>
    </row>
    <row r="143" spans="1:10">
      <c r="A143" s="47">
        <f>IF(Values_Entered,A142+1,"")</f>
        <v>125</v>
      </c>
      <c r="B143" s="48">
        <f t="shared" si="18"/>
        <v>47635</v>
      </c>
      <c r="C143" s="49">
        <f t="shared" si="16"/>
        <v>0</v>
      </c>
      <c r="D143" s="49">
        <f t="shared" si="11"/>
        <v>1826.7352599191527</v>
      </c>
      <c r="E143" s="50">
        <f t="shared" si="12"/>
        <v>0</v>
      </c>
      <c r="F143" s="49">
        <f t="shared" si="13"/>
        <v>0</v>
      </c>
      <c r="G143" s="49">
        <f t="shared" si="14"/>
        <v>0</v>
      </c>
      <c r="H143" s="49">
        <f t="shared" si="19"/>
        <v>0</v>
      </c>
      <c r="I143" s="49">
        <f t="shared" si="15"/>
        <v>0</v>
      </c>
      <c r="J143" s="43"/>
    </row>
    <row r="144" spans="1:10">
      <c r="A144" s="47">
        <f>IF(Values_Entered,A143+1,"")</f>
        <v>126</v>
      </c>
      <c r="B144" s="48">
        <f t="shared" si="18"/>
        <v>47665</v>
      </c>
      <c r="C144" s="49">
        <f t="shared" si="16"/>
        <v>0</v>
      </c>
      <c r="D144" s="49">
        <f t="shared" si="11"/>
        <v>1826.7352599191527</v>
      </c>
      <c r="E144" s="50">
        <f t="shared" si="12"/>
        <v>0</v>
      </c>
      <c r="F144" s="49">
        <f t="shared" si="13"/>
        <v>0</v>
      </c>
      <c r="G144" s="49">
        <f t="shared" si="14"/>
        <v>0</v>
      </c>
      <c r="H144" s="49">
        <f t="shared" si="19"/>
        <v>0</v>
      </c>
      <c r="I144" s="49">
        <f t="shared" si="15"/>
        <v>0</v>
      </c>
      <c r="J144" s="43"/>
    </row>
    <row r="145" spans="1:10">
      <c r="A145" s="47">
        <f>IF(Values_Entered,A144+1,"")</f>
        <v>127</v>
      </c>
      <c r="B145" s="48">
        <f t="shared" si="18"/>
        <v>47696</v>
      </c>
      <c r="C145" s="49">
        <f t="shared" si="16"/>
        <v>0</v>
      </c>
      <c r="D145" s="49">
        <f t="shared" si="11"/>
        <v>1826.7352599191527</v>
      </c>
      <c r="E145" s="50">
        <f t="shared" si="12"/>
        <v>0</v>
      </c>
      <c r="F145" s="49">
        <f t="shared" si="13"/>
        <v>0</v>
      </c>
      <c r="G145" s="49">
        <f t="shared" si="14"/>
        <v>0</v>
      </c>
      <c r="H145" s="49">
        <f t="shared" si="19"/>
        <v>0</v>
      </c>
      <c r="I145" s="49">
        <f t="shared" si="15"/>
        <v>0</v>
      </c>
      <c r="J145" s="43"/>
    </row>
    <row r="146" spans="1:10">
      <c r="A146" s="47">
        <f>IF(Values_Entered,A145+1,"")</f>
        <v>128</v>
      </c>
      <c r="B146" s="48">
        <f t="shared" si="18"/>
        <v>47727</v>
      </c>
      <c r="C146" s="49">
        <f t="shared" si="16"/>
        <v>0</v>
      </c>
      <c r="D146" s="49">
        <f t="shared" si="11"/>
        <v>1826.7352599191527</v>
      </c>
      <c r="E146" s="50">
        <f t="shared" si="12"/>
        <v>0</v>
      </c>
      <c r="F146" s="49">
        <f t="shared" si="13"/>
        <v>0</v>
      </c>
      <c r="G146" s="49">
        <f t="shared" si="14"/>
        <v>0</v>
      </c>
      <c r="H146" s="49">
        <f t="shared" si="19"/>
        <v>0</v>
      </c>
      <c r="I146" s="49">
        <f t="shared" si="15"/>
        <v>0</v>
      </c>
      <c r="J146" s="43"/>
    </row>
    <row r="147" spans="1:10">
      <c r="A147" s="47">
        <f>IF(Values_Entered,A146+1,"")</f>
        <v>129</v>
      </c>
      <c r="B147" s="48">
        <f t="shared" ref="B147:B178" si="20">IF(Pay_Num&lt;&gt;"",DATE(YEAR(Loan_Start),MONTH(Loan_Start)+(Pay_Num)*12/Num_Pmt_Per_Year,DAY(Loan_Start)),"")</f>
        <v>47757</v>
      </c>
      <c r="C147" s="49">
        <f t="shared" si="16"/>
        <v>0</v>
      </c>
      <c r="D147" s="49">
        <f t="shared" ref="D147:D210" si="21">IF(Pay_Num&lt;&gt;"",Scheduled_Monthly_Payment,"")</f>
        <v>1826.7352599191527</v>
      </c>
      <c r="E147" s="50">
        <f t="shared" ref="E147:E210" si="22">IF(AND(Pay_Num&lt;&gt;"",Sched_Pay+Scheduled_Extra_Payments&lt;Beg_Bal),Scheduled_Extra_Payments,IF(AND(Pay_Num&lt;&gt;"",Beg_Bal-Sched_Pay&gt;0),Beg_Bal-Sched_Pay,IF(Pay_Num&lt;&gt;"",0,"")))</f>
        <v>0</v>
      </c>
      <c r="F147" s="49">
        <f t="shared" ref="F147:F210" si="23">IF(AND(Pay_Num&lt;&gt;"",Sched_Pay+Extra_Pay&lt;Beg_Bal),Sched_Pay+Extra_Pay,IF(Pay_Num&lt;&gt;"",Beg_Bal,""))</f>
        <v>0</v>
      </c>
      <c r="G147" s="49">
        <f t="shared" ref="G147:G210" si="24">IF(Pay_Num&lt;&gt;"",Total_Pay-Int,"")</f>
        <v>0</v>
      </c>
      <c r="H147" s="49">
        <f t="shared" si="19"/>
        <v>0</v>
      </c>
      <c r="I147" s="49">
        <f t="shared" ref="I147:I210" si="25">IF(AND(Pay_Num&lt;&gt;"",Sched_Pay+Extra_Pay&lt;Beg_Bal),Beg_Bal-Princ,IF(Pay_Num&lt;&gt;"",0,""))</f>
        <v>0</v>
      </c>
      <c r="J147" s="43"/>
    </row>
    <row r="148" spans="1:10">
      <c r="A148" s="47">
        <f>IF(Values_Entered,A147+1,"")</f>
        <v>130</v>
      </c>
      <c r="B148" s="48">
        <f t="shared" si="20"/>
        <v>47788</v>
      </c>
      <c r="C148" s="49">
        <f t="shared" ref="C148:C211" si="26">IF(Pay_Num&lt;&gt;"",I147,"")</f>
        <v>0</v>
      </c>
      <c r="D148" s="49">
        <f t="shared" si="21"/>
        <v>1826.7352599191527</v>
      </c>
      <c r="E148" s="50">
        <f t="shared" si="22"/>
        <v>0</v>
      </c>
      <c r="F148" s="49">
        <f t="shared" si="23"/>
        <v>0</v>
      </c>
      <c r="G148" s="49">
        <f t="shared" si="24"/>
        <v>0</v>
      </c>
      <c r="H148" s="49">
        <f t="shared" ref="H148:H179" si="27">IF(Pay_Num&lt;&gt;"",Beg_Bal*Interest_Rate/Num_Pmt_Per_Year,"")</f>
        <v>0</v>
      </c>
      <c r="I148" s="49">
        <f t="shared" si="25"/>
        <v>0</v>
      </c>
      <c r="J148" s="43"/>
    </row>
    <row r="149" spans="1:10">
      <c r="A149" s="47">
        <f>IF(Values_Entered,A148+1,"")</f>
        <v>131</v>
      </c>
      <c r="B149" s="48">
        <f t="shared" si="20"/>
        <v>47818</v>
      </c>
      <c r="C149" s="49">
        <f t="shared" si="26"/>
        <v>0</v>
      </c>
      <c r="D149" s="49">
        <f t="shared" si="21"/>
        <v>1826.7352599191527</v>
      </c>
      <c r="E149" s="50">
        <f t="shared" si="22"/>
        <v>0</v>
      </c>
      <c r="F149" s="49">
        <f t="shared" si="23"/>
        <v>0</v>
      </c>
      <c r="G149" s="49">
        <f t="shared" si="24"/>
        <v>0</v>
      </c>
      <c r="H149" s="49">
        <f t="shared" si="27"/>
        <v>0</v>
      </c>
      <c r="I149" s="49">
        <f t="shared" si="25"/>
        <v>0</v>
      </c>
      <c r="J149" s="43"/>
    </row>
    <row r="150" spans="1:10">
      <c r="A150" s="47">
        <f>IF(Values_Entered,A149+1,"")</f>
        <v>132</v>
      </c>
      <c r="B150" s="48">
        <f t="shared" si="20"/>
        <v>47849</v>
      </c>
      <c r="C150" s="49">
        <f t="shared" si="26"/>
        <v>0</v>
      </c>
      <c r="D150" s="49">
        <f t="shared" si="21"/>
        <v>1826.7352599191527</v>
      </c>
      <c r="E150" s="50">
        <f t="shared" si="22"/>
        <v>0</v>
      </c>
      <c r="F150" s="49">
        <f t="shared" si="23"/>
        <v>0</v>
      </c>
      <c r="G150" s="49">
        <f t="shared" si="24"/>
        <v>0</v>
      </c>
      <c r="H150" s="49">
        <f t="shared" si="27"/>
        <v>0</v>
      </c>
      <c r="I150" s="49">
        <f t="shared" si="25"/>
        <v>0</v>
      </c>
      <c r="J150" s="43"/>
    </row>
    <row r="151" spans="1:10">
      <c r="A151" s="47">
        <f>IF(Values_Entered,A150+1,"")</f>
        <v>133</v>
      </c>
      <c r="B151" s="48">
        <f t="shared" si="20"/>
        <v>47880</v>
      </c>
      <c r="C151" s="49">
        <f t="shared" si="26"/>
        <v>0</v>
      </c>
      <c r="D151" s="49">
        <f t="shared" si="21"/>
        <v>1826.7352599191527</v>
      </c>
      <c r="E151" s="50">
        <f t="shared" si="22"/>
        <v>0</v>
      </c>
      <c r="F151" s="49">
        <f t="shared" si="23"/>
        <v>0</v>
      </c>
      <c r="G151" s="49">
        <f t="shared" si="24"/>
        <v>0</v>
      </c>
      <c r="H151" s="49">
        <f t="shared" si="27"/>
        <v>0</v>
      </c>
      <c r="I151" s="49">
        <f t="shared" si="25"/>
        <v>0</v>
      </c>
      <c r="J151" s="43"/>
    </row>
    <row r="152" spans="1:10">
      <c r="A152" s="47">
        <f>IF(Values_Entered,A151+1,"")</f>
        <v>134</v>
      </c>
      <c r="B152" s="48">
        <f t="shared" si="20"/>
        <v>47908</v>
      </c>
      <c r="C152" s="49">
        <f t="shared" si="26"/>
        <v>0</v>
      </c>
      <c r="D152" s="49">
        <f t="shared" si="21"/>
        <v>1826.7352599191527</v>
      </c>
      <c r="E152" s="50">
        <f t="shared" si="22"/>
        <v>0</v>
      </c>
      <c r="F152" s="49">
        <f t="shared" si="23"/>
        <v>0</v>
      </c>
      <c r="G152" s="49">
        <f t="shared" si="24"/>
        <v>0</v>
      </c>
      <c r="H152" s="49">
        <f t="shared" si="27"/>
        <v>0</v>
      </c>
      <c r="I152" s="49">
        <f t="shared" si="25"/>
        <v>0</v>
      </c>
      <c r="J152" s="43"/>
    </row>
    <row r="153" spans="1:10">
      <c r="A153" s="47">
        <f>IF(Values_Entered,A152+1,"")</f>
        <v>135</v>
      </c>
      <c r="B153" s="48">
        <f t="shared" si="20"/>
        <v>47939</v>
      </c>
      <c r="C153" s="49">
        <f t="shared" si="26"/>
        <v>0</v>
      </c>
      <c r="D153" s="49">
        <f t="shared" si="21"/>
        <v>1826.7352599191527</v>
      </c>
      <c r="E153" s="50">
        <f t="shared" si="22"/>
        <v>0</v>
      </c>
      <c r="F153" s="49">
        <f t="shared" si="23"/>
        <v>0</v>
      </c>
      <c r="G153" s="49">
        <f t="shared" si="24"/>
        <v>0</v>
      </c>
      <c r="H153" s="49">
        <f t="shared" si="27"/>
        <v>0</v>
      </c>
      <c r="I153" s="49">
        <f t="shared" si="25"/>
        <v>0</v>
      </c>
      <c r="J153" s="43"/>
    </row>
    <row r="154" spans="1:10">
      <c r="A154" s="47">
        <f>IF(Values_Entered,A153+1,"")</f>
        <v>136</v>
      </c>
      <c r="B154" s="48">
        <f t="shared" si="20"/>
        <v>47969</v>
      </c>
      <c r="C154" s="49">
        <f t="shared" si="26"/>
        <v>0</v>
      </c>
      <c r="D154" s="49">
        <f t="shared" si="21"/>
        <v>1826.7352599191527</v>
      </c>
      <c r="E154" s="50">
        <f t="shared" si="22"/>
        <v>0</v>
      </c>
      <c r="F154" s="49">
        <f t="shared" si="23"/>
        <v>0</v>
      </c>
      <c r="G154" s="49">
        <f t="shared" si="24"/>
        <v>0</v>
      </c>
      <c r="H154" s="49">
        <f t="shared" si="27"/>
        <v>0</v>
      </c>
      <c r="I154" s="49">
        <f t="shared" si="25"/>
        <v>0</v>
      </c>
      <c r="J154" s="43"/>
    </row>
    <row r="155" spans="1:10">
      <c r="A155" s="47">
        <f>IF(Values_Entered,A154+1,"")</f>
        <v>137</v>
      </c>
      <c r="B155" s="48">
        <f t="shared" si="20"/>
        <v>48000</v>
      </c>
      <c r="C155" s="49">
        <f t="shared" si="26"/>
        <v>0</v>
      </c>
      <c r="D155" s="49">
        <f t="shared" si="21"/>
        <v>1826.7352599191527</v>
      </c>
      <c r="E155" s="50">
        <f t="shared" si="22"/>
        <v>0</v>
      </c>
      <c r="F155" s="49">
        <f t="shared" si="23"/>
        <v>0</v>
      </c>
      <c r="G155" s="49">
        <f t="shared" si="24"/>
        <v>0</v>
      </c>
      <c r="H155" s="49">
        <f t="shared" si="27"/>
        <v>0</v>
      </c>
      <c r="I155" s="49">
        <f t="shared" si="25"/>
        <v>0</v>
      </c>
      <c r="J155" s="43"/>
    </row>
    <row r="156" spans="1:10">
      <c r="A156" s="47">
        <f>IF(Values_Entered,A155+1,"")</f>
        <v>138</v>
      </c>
      <c r="B156" s="48">
        <f t="shared" si="20"/>
        <v>48030</v>
      </c>
      <c r="C156" s="49">
        <f t="shared" si="26"/>
        <v>0</v>
      </c>
      <c r="D156" s="49">
        <f t="shared" si="21"/>
        <v>1826.7352599191527</v>
      </c>
      <c r="E156" s="50">
        <f t="shared" si="22"/>
        <v>0</v>
      </c>
      <c r="F156" s="49">
        <f t="shared" si="23"/>
        <v>0</v>
      </c>
      <c r="G156" s="49">
        <f t="shared" si="24"/>
        <v>0</v>
      </c>
      <c r="H156" s="49">
        <f t="shared" si="27"/>
        <v>0</v>
      </c>
      <c r="I156" s="49">
        <f t="shared" si="25"/>
        <v>0</v>
      </c>
      <c r="J156" s="43"/>
    </row>
    <row r="157" spans="1:10">
      <c r="A157" s="47">
        <f>IF(Values_Entered,A156+1,"")</f>
        <v>139</v>
      </c>
      <c r="B157" s="48">
        <f t="shared" si="20"/>
        <v>48061</v>
      </c>
      <c r="C157" s="49">
        <f t="shared" si="26"/>
        <v>0</v>
      </c>
      <c r="D157" s="49">
        <f t="shared" si="21"/>
        <v>1826.7352599191527</v>
      </c>
      <c r="E157" s="50">
        <f t="shared" si="22"/>
        <v>0</v>
      </c>
      <c r="F157" s="49">
        <f t="shared" si="23"/>
        <v>0</v>
      </c>
      <c r="G157" s="49">
        <f t="shared" si="24"/>
        <v>0</v>
      </c>
      <c r="H157" s="49">
        <f t="shared" si="27"/>
        <v>0</v>
      </c>
      <c r="I157" s="49">
        <f t="shared" si="25"/>
        <v>0</v>
      </c>
      <c r="J157" s="43"/>
    </row>
    <row r="158" spans="1:10">
      <c r="A158" s="47">
        <f>IF(Values_Entered,A157+1,"")</f>
        <v>140</v>
      </c>
      <c r="B158" s="48">
        <f t="shared" si="20"/>
        <v>48092</v>
      </c>
      <c r="C158" s="49">
        <f t="shared" si="26"/>
        <v>0</v>
      </c>
      <c r="D158" s="49">
        <f t="shared" si="21"/>
        <v>1826.7352599191527</v>
      </c>
      <c r="E158" s="50">
        <f t="shared" si="22"/>
        <v>0</v>
      </c>
      <c r="F158" s="49">
        <f t="shared" si="23"/>
        <v>0</v>
      </c>
      <c r="G158" s="49">
        <f t="shared" si="24"/>
        <v>0</v>
      </c>
      <c r="H158" s="49">
        <f t="shared" si="27"/>
        <v>0</v>
      </c>
      <c r="I158" s="49">
        <f t="shared" si="25"/>
        <v>0</v>
      </c>
      <c r="J158" s="43"/>
    </row>
    <row r="159" spans="1:10">
      <c r="A159" s="47">
        <f>IF(Values_Entered,A158+1,"")</f>
        <v>141</v>
      </c>
      <c r="B159" s="48">
        <f t="shared" si="20"/>
        <v>48122</v>
      </c>
      <c r="C159" s="49">
        <f t="shared" si="26"/>
        <v>0</v>
      </c>
      <c r="D159" s="49">
        <f t="shared" si="21"/>
        <v>1826.7352599191527</v>
      </c>
      <c r="E159" s="50">
        <f t="shared" si="22"/>
        <v>0</v>
      </c>
      <c r="F159" s="49">
        <f t="shared" si="23"/>
        <v>0</v>
      </c>
      <c r="G159" s="49">
        <f t="shared" si="24"/>
        <v>0</v>
      </c>
      <c r="H159" s="49">
        <f t="shared" si="27"/>
        <v>0</v>
      </c>
      <c r="I159" s="49">
        <f t="shared" si="25"/>
        <v>0</v>
      </c>
      <c r="J159" s="43"/>
    </row>
    <row r="160" spans="1:10">
      <c r="A160" s="47">
        <f>IF(Values_Entered,A159+1,"")</f>
        <v>142</v>
      </c>
      <c r="B160" s="48">
        <f t="shared" si="20"/>
        <v>48153</v>
      </c>
      <c r="C160" s="49">
        <f t="shared" si="26"/>
        <v>0</v>
      </c>
      <c r="D160" s="49">
        <f t="shared" si="21"/>
        <v>1826.7352599191527</v>
      </c>
      <c r="E160" s="50">
        <f t="shared" si="22"/>
        <v>0</v>
      </c>
      <c r="F160" s="49">
        <f t="shared" si="23"/>
        <v>0</v>
      </c>
      <c r="G160" s="49">
        <f t="shared" si="24"/>
        <v>0</v>
      </c>
      <c r="H160" s="49">
        <f t="shared" si="27"/>
        <v>0</v>
      </c>
      <c r="I160" s="49">
        <f t="shared" si="25"/>
        <v>0</v>
      </c>
      <c r="J160" s="43"/>
    </row>
    <row r="161" spans="1:10">
      <c r="A161" s="47">
        <f>IF(Values_Entered,A160+1,"")</f>
        <v>143</v>
      </c>
      <c r="B161" s="48">
        <f t="shared" si="20"/>
        <v>48183</v>
      </c>
      <c r="C161" s="49">
        <f t="shared" si="26"/>
        <v>0</v>
      </c>
      <c r="D161" s="49">
        <f t="shared" si="21"/>
        <v>1826.7352599191527</v>
      </c>
      <c r="E161" s="50">
        <f t="shared" si="22"/>
        <v>0</v>
      </c>
      <c r="F161" s="49">
        <f t="shared" si="23"/>
        <v>0</v>
      </c>
      <c r="G161" s="49">
        <f t="shared" si="24"/>
        <v>0</v>
      </c>
      <c r="H161" s="49">
        <f t="shared" si="27"/>
        <v>0</v>
      </c>
      <c r="I161" s="49">
        <f t="shared" si="25"/>
        <v>0</v>
      </c>
      <c r="J161" s="43"/>
    </row>
    <row r="162" spans="1:10">
      <c r="A162" s="47">
        <f>IF(Values_Entered,A161+1,"")</f>
        <v>144</v>
      </c>
      <c r="B162" s="48">
        <f t="shared" si="20"/>
        <v>48214</v>
      </c>
      <c r="C162" s="49">
        <f t="shared" si="26"/>
        <v>0</v>
      </c>
      <c r="D162" s="49">
        <f t="shared" si="21"/>
        <v>1826.7352599191527</v>
      </c>
      <c r="E162" s="50">
        <f t="shared" si="22"/>
        <v>0</v>
      </c>
      <c r="F162" s="49">
        <f t="shared" si="23"/>
        <v>0</v>
      </c>
      <c r="G162" s="49">
        <f t="shared" si="24"/>
        <v>0</v>
      </c>
      <c r="H162" s="49">
        <f t="shared" si="27"/>
        <v>0</v>
      </c>
      <c r="I162" s="49">
        <f t="shared" si="25"/>
        <v>0</v>
      </c>
      <c r="J162" s="43"/>
    </row>
    <row r="163" spans="1:10">
      <c r="A163" s="47">
        <f>IF(Values_Entered,A162+1,"")</f>
        <v>145</v>
      </c>
      <c r="B163" s="48">
        <f t="shared" si="20"/>
        <v>48245</v>
      </c>
      <c r="C163" s="49">
        <f t="shared" si="26"/>
        <v>0</v>
      </c>
      <c r="D163" s="49">
        <f t="shared" si="21"/>
        <v>1826.7352599191527</v>
      </c>
      <c r="E163" s="50">
        <f t="shared" si="22"/>
        <v>0</v>
      </c>
      <c r="F163" s="49">
        <f t="shared" si="23"/>
        <v>0</v>
      </c>
      <c r="G163" s="49">
        <f t="shared" si="24"/>
        <v>0</v>
      </c>
      <c r="H163" s="49">
        <f t="shared" si="27"/>
        <v>0</v>
      </c>
      <c r="I163" s="49">
        <f t="shared" si="25"/>
        <v>0</v>
      </c>
      <c r="J163" s="43"/>
    </row>
    <row r="164" spans="1:10">
      <c r="A164" s="47">
        <f>IF(Values_Entered,A163+1,"")</f>
        <v>146</v>
      </c>
      <c r="B164" s="48">
        <f t="shared" si="20"/>
        <v>48274</v>
      </c>
      <c r="C164" s="49">
        <f t="shared" si="26"/>
        <v>0</v>
      </c>
      <c r="D164" s="49">
        <f t="shared" si="21"/>
        <v>1826.7352599191527</v>
      </c>
      <c r="E164" s="50">
        <f t="shared" si="22"/>
        <v>0</v>
      </c>
      <c r="F164" s="49">
        <f t="shared" si="23"/>
        <v>0</v>
      </c>
      <c r="G164" s="49">
        <f t="shared" si="24"/>
        <v>0</v>
      </c>
      <c r="H164" s="49">
        <f t="shared" si="27"/>
        <v>0</v>
      </c>
      <c r="I164" s="49">
        <f t="shared" si="25"/>
        <v>0</v>
      </c>
      <c r="J164" s="43"/>
    </row>
    <row r="165" spans="1:10">
      <c r="A165" s="47">
        <f>IF(Values_Entered,A164+1,"")</f>
        <v>147</v>
      </c>
      <c r="B165" s="48">
        <f t="shared" si="20"/>
        <v>48305</v>
      </c>
      <c r="C165" s="49">
        <f t="shared" si="26"/>
        <v>0</v>
      </c>
      <c r="D165" s="49">
        <f t="shared" si="21"/>
        <v>1826.7352599191527</v>
      </c>
      <c r="E165" s="50">
        <f t="shared" si="22"/>
        <v>0</v>
      </c>
      <c r="F165" s="49">
        <f t="shared" si="23"/>
        <v>0</v>
      </c>
      <c r="G165" s="49">
        <f t="shared" si="24"/>
        <v>0</v>
      </c>
      <c r="H165" s="49">
        <f t="shared" si="27"/>
        <v>0</v>
      </c>
      <c r="I165" s="49">
        <f t="shared" si="25"/>
        <v>0</v>
      </c>
      <c r="J165" s="43"/>
    </row>
    <row r="166" spans="1:10">
      <c r="A166" s="47">
        <f>IF(Values_Entered,A165+1,"")</f>
        <v>148</v>
      </c>
      <c r="B166" s="48">
        <f t="shared" si="20"/>
        <v>48335</v>
      </c>
      <c r="C166" s="49">
        <f t="shared" si="26"/>
        <v>0</v>
      </c>
      <c r="D166" s="49">
        <f t="shared" si="21"/>
        <v>1826.7352599191527</v>
      </c>
      <c r="E166" s="50">
        <f t="shared" si="22"/>
        <v>0</v>
      </c>
      <c r="F166" s="49">
        <f t="shared" si="23"/>
        <v>0</v>
      </c>
      <c r="G166" s="49">
        <f t="shared" si="24"/>
        <v>0</v>
      </c>
      <c r="H166" s="49">
        <f t="shared" si="27"/>
        <v>0</v>
      </c>
      <c r="I166" s="49">
        <f t="shared" si="25"/>
        <v>0</v>
      </c>
      <c r="J166" s="43"/>
    </row>
    <row r="167" spans="1:10">
      <c r="A167" s="47">
        <f>IF(Values_Entered,A166+1,"")</f>
        <v>149</v>
      </c>
      <c r="B167" s="48">
        <f t="shared" si="20"/>
        <v>48366</v>
      </c>
      <c r="C167" s="49">
        <f t="shared" si="26"/>
        <v>0</v>
      </c>
      <c r="D167" s="49">
        <f t="shared" si="21"/>
        <v>1826.7352599191527</v>
      </c>
      <c r="E167" s="50">
        <f t="shared" si="22"/>
        <v>0</v>
      </c>
      <c r="F167" s="49">
        <f t="shared" si="23"/>
        <v>0</v>
      </c>
      <c r="G167" s="49">
        <f t="shared" si="24"/>
        <v>0</v>
      </c>
      <c r="H167" s="49">
        <f t="shared" si="27"/>
        <v>0</v>
      </c>
      <c r="I167" s="49">
        <f t="shared" si="25"/>
        <v>0</v>
      </c>
      <c r="J167" s="43"/>
    </row>
    <row r="168" spans="1:10">
      <c r="A168" s="47">
        <f>IF(Values_Entered,A167+1,"")</f>
        <v>150</v>
      </c>
      <c r="B168" s="48">
        <f t="shared" si="20"/>
        <v>48396</v>
      </c>
      <c r="C168" s="49">
        <f t="shared" si="26"/>
        <v>0</v>
      </c>
      <c r="D168" s="49">
        <f t="shared" si="21"/>
        <v>1826.7352599191527</v>
      </c>
      <c r="E168" s="50">
        <f t="shared" si="22"/>
        <v>0</v>
      </c>
      <c r="F168" s="49">
        <f t="shared" si="23"/>
        <v>0</v>
      </c>
      <c r="G168" s="49">
        <f t="shared" si="24"/>
        <v>0</v>
      </c>
      <c r="H168" s="49">
        <f t="shared" si="27"/>
        <v>0</v>
      </c>
      <c r="I168" s="49">
        <f t="shared" si="25"/>
        <v>0</v>
      </c>
      <c r="J168" s="43"/>
    </row>
    <row r="169" spans="1:10">
      <c r="A169" s="47">
        <f>IF(Values_Entered,A168+1,"")</f>
        <v>151</v>
      </c>
      <c r="B169" s="48">
        <f t="shared" si="20"/>
        <v>48427</v>
      </c>
      <c r="C169" s="49">
        <f t="shared" si="26"/>
        <v>0</v>
      </c>
      <c r="D169" s="49">
        <f t="shared" si="21"/>
        <v>1826.7352599191527</v>
      </c>
      <c r="E169" s="50">
        <f t="shared" si="22"/>
        <v>0</v>
      </c>
      <c r="F169" s="49">
        <f t="shared" si="23"/>
        <v>0</v>
      </c>
      <c r="G169" s="49">
        <f t="shared" si="24"/>
        <v>0</v>
      </c>
      <c r="H169" s="49">
        <f t="shared" si="27"/>
        <v>0</v>
      </c>
      <c r="I169" s="49">
        <f t="shared" si="25"/>
        <v>0</v>
      </c>
      <c r="J169" s="43"/>
    </row>
    <row r="170" spans="1:10">
      <c r="A170" s="47">
        <f>IF(Values_Entered,A169+1,"")</f>
        <v>152</v>
      </c>
      <c r="B170" s="48">
        <f t="shared" si="20"/>
        <v>48458</v>
      </c>
      <c r="C170" s="49">
        <f t="shared" si="26"/>
        <v>0</v>
      </c>
      <c r="D170" s="49">
        <f t="shared" si="21"/>
        <v>1826.7352599191527</v>
      </c>
      <c r="E170" s="50">
        <f t="shared" si="22"/>
        <v>0</v>
      </c>
      <c r="F170" s="49">
        <f t="shared" si="23"/>
        <v>0</v>
      </c>
      <c r="G170" s="49">
        <f t="shared" si="24"/>
        <v>0</v>
      </c>
      <c r="H170" s="49">
        <f t="shared" si="27"/>
        <v>0</v>
      </c>
      <c r="I170" s="49">
        <f t="shared" si="25"/>
        <v>0</v>
      </c>
      <c r="J170" s="43"/>
    </row>
    <row r="171" spans="1:10">
      <c r="A171" s="47">
        <f>IF(Values_Entered,A170+1,"")</f>
        <v>153</v>
      </c>
      <c r="B171" s="48">
        <f t="shared" si="20"/>
        <v>48488</v>
      </c>
      <c r="C171" s="49">
        <f t="shared" si="26"/>
        <v>0</v>
      </c>
      <c r="D171" s="49">
        <f t="shared" si="21"/>
        <v>1826.7352599191527</v>
      </c>
      <c r="E171" s="50">
        <f t="shared" si="22"/>
        <v>0</v>
      </c>
      <c r="F171" s="49">
        <f t="shared" si="23"/>
        <v>0</v>
      </c>
      <c r="G171" s="49">
        <f t="shared" si="24"/>
        <v>0</v>
      </c>
      <c r="H171" s="49">
        <f t="shared" si="27"/>
        <v>0</v>
      </c>
      <c r="I171" s="49">
        <f t="shared" si="25"/>
        <v>0</v>
      </c>
      <c r="J171" s="43"/>
    </row>
    <row r="172" spans="1:10">
      <c r="A172" s="47">
        <f>IF(Values_Entered,A171+1,"")</f>
        <v>154</v>
      </c>
      <c r="B172" s="48">
        <f t="shared" si="20"/>
        <v>48519</v>
      </c>
      <c r="C172" s="49">
        <f t="shared" si="26"/>
        <v>0</v>
      </c>
      <c r="D172" s="49">
        <f t="shared" si="21"/>
        <v>1826.7352599191527</v>
      </c>
      <c r="E172" s="50">
        <f t="shared" si="22"/>
        <v>0</v>
      </c>
      <c r="F172" s="49">
        <f t="shared" si="23"/>
        <v>0</v>
      </c>
      <c r="G172" s="49">
        <f t="shared" si="24"/>
        <v>0</v>
      </c>
      <c r="H172" s="49">
        <f t="shared" si="27"/>
        <v>0</v>
      </c>
      <c r="I172" s="49">
        <f t="shared" si="25"/>
        <v>0</v>
      </c>
      <c r="J172" s="43"/>
    </row>
    <row r="173" spans="1:10">
      <c r="A173" s="47">
        <f>IF(Values_Entered,A172+1,"")</f>
        <v>155</v>
      </c>
      <c r="B173" s="48">
        <f t="shared" si="20"/>
        <v>48549</v>
      </c>
      <c r="C173" s="49">
        <f t="shared" si="26"/>
        <v>0</v>
      </c>
      <c r="D173" s="49">
        <f t="shared" si="21"/>
        <v>1826.7352599191527</v>
      </c>
      <c r="E173" s="50">
        <f t="shared" si="22"/>
        <v>0</v>
      </c>
      <c r="F173" s="49">
        <f t="shared" si="23"/>
        <v>0</v>
      </c>
      <c r="G173" s="49">
        <f t="shared" si="24"/>
        <v>0</v>
      </c>
      <c r="H173" s="49">
        <f t="shared" si="27"/>
        <v>0</v>
      </c>
      <c r="I173" s="49">
        <f t="shared" si="25"/>
        <v>0</v>
      </c>
      <c r="J173" s="43"/>
    </row>
    <row r="174" spans="1:10">
      <c r="A174" s="47">
        <f>IF(Values_Entered,A173+1,"")</f>
        <v>156</v>
      </c>
      <c r="B174" s="48">
        <f t="shared" si="20"/>
        <v>48580</v>
      </c>
      <c r="C174" s="49">
        <f t="shared" si="26"/>
        <v>0</v>
      </c>
      <c r="D174" s="49">
        <f t="shared" si="21"/>
        <v>1826.7352599191527</v>
      </c>
      <c r="E174" s="50">
        <f t="shared" si="22"/>
        <v>0</v>
      </c>
      <c r="F174" s="49">
        <f t="shared" si="23"/>
        <v>0</v>
      </c>
      <c r="G174" s="49">
        <f t="shared" si="24"/>
        <v>0</v>
      </c>
      <c r="H174" s="49">
        <f t="shared" si="27"/>
        <v>0</v>
      </c>
      <c r="I174" s="49">
        <f t="shared" si="25"/>
        <v>0</v>
      </c>
      <c r="J174" s="43"/>
    </row>
    <row r="175" spans="1:10">
      <c r="A175" s="47">
        <f>IF(Values_Entered,A174+1,"")</f>
        <v>157</v>
      </c>
      <c r="B175" s="48">
        <f t="shared" si="20"/>
        <v>48611</v>
      </c>
      <c r="C175" s="49">
        <f t="shared" si="26"/>
        <v>0</v>
      </c>
      <c r="D175" s="49">
        <f t="shared" si="21"/>
        <v>1826.7352599191527</v>
      </c>
      <c r="E175" s="50">
        <f t="shared" si="22"/>
        <v>0</v>
      </c>
      <c r="F175" s="49">
        <f t="shared" si="23"/>
        <v>0</v>
      </c>
      <c r="G175" s="49">
        <f t="shared" si="24"/>
        <v>0</v>
      </c>
      <c r="H175" s="49">
        <f t="shared" si="27"/>
        <v>0</v>
      </c>
      <c r="I175" s="49">
        <f t="shared" si="25"/>
        <v>0</v>
      </c>
      <c r="J175" s="43"/>
    </row>
    <row r="176" spans="1:10">
      <c r="A176" s="47">
        <f>IF(Values_Entered,A175+1,"")</f>
        <v>158</v>
      </c>
      <c r="B176" s="48">
        <f t="shared" si="20"/>
        <v>48639</v>
      </c>
      <c r="C176" s="49">
        <f t="shared" si="26"/>
        <v>0</v>
      </c>
      <c r="D176" s="49">
        <f t="shared" si="21"/>
        <v>1826.7352599191527</v>
      </c>
      <c r="E176" s="50">
        <f t="shared" si="22"/>
        <v>0</v>
      </c>
      <c r="F176" s="49">
        <f t="shared" si="23"/>
        <v>0</v>
      </c>
      <c r="G176" s="49">
        <f t="shared" si="24"/>
        <v>0</v>
      </c>
      <c r="H176" s="49">
        <f t="shared" si="27"/>
        <v>0</v>
      </c>
      <c r="I176" s="49">
        <f t="shared" si="25"/>
        <v>0</v>
      </c>
      <c r="J176" s="43"/>
    </row>
    <row r="177" spans="1:10">
      <c r="A177" s="47">
        <f>IF(Values_Entered,A176+1,"")</f>
        <v>159</v>
      </c>
      <c r="B177" s="48">
        <f t="shared" si="20"/>
        <v>48670</v>
      </c>
      <c r="C177" s="49">
        <f t="shared" si="26"/>
        <v>0</v>
      </c>
      <c r="D177" s="49">
        <f t="shared" si="21"/>
        <v>1826.7352599191527</v>
      </c>
      <c r="E177" s="50">
        <f t="shared" si="22"/>
        <v>0</v>
      </c>
      <c r="F177" s="49">
        <f t="shared" si="23"/>
        <v>0</v>
      </c>
      <c r="G177" s="49">
        <f t="shared" si="24"/>
        <v>0</v>
      </c>
      <c r="H177" s="49">
        <f t="shared" si="27"/>
        <v>0</v>
      </c>
      <c r="I177" s="49">
        <f t="shared" si="25"/>
        <v>0</v>
      </c>
      <c r="J177" s="43"/>
    </row>
    <row r="178" spans="1:10">
      <c r="A178" s="47">
        <f>IF(Values_Entered,A177+1,"")</f>
        <v>160</v>
      </c>
      <c r="B178" s="48">
        <f t="shared" si="20"/>
        <v>48700</v>
      </c>
      <c r="C178" s="49">
        <f t="shared" si="26"/>
        <v>0</v>
      </c>
      <c r="D178" s="49">
        <f t="shared" si="21"/>
        <v>1826.7352599191527</v>
      </c>
      <c r="E178" s="50">
        <f t="shared" si="22"/>
        <v>0</v>
      </c>
      <c r="F178" s="49">
        <f t="shared" si="23"/>
        <v>0</v>
      </c>
      <c r="G178" s="49">
        <f t="shared" si="24"/>
        <v>0</v>
      </c>
      <c r="H178" s="49">
        <f t="shared" si="27"/>
        <v>0</v>
      </c>
      <c r="I178" s="49">
        <f t="shared" si="25"/>
        <v>0</v>
      </c>
      <c r="J178" s="43"/>
    </row>
    <row r="179" spans="1:10">
      <c r="A179" s="47">
        <f>IF(Values_Entered,A178+1,"")</f>
        <v>161</v>
      </c>
      <c r="B179" s="48">
        <f t="shared" ref="B179:B210" si="28">IF(Pay_Num&lt;&gt;"",DATE(YEAR(Loan_Start),MONTH(Loan_Start)+(Pay_Num)*12/Num_Pmt_Per_Year,DAY(Loan_Start)),"")</f>
        <v>48731</v>
      </c>
      <c r="C179" s="49">
        <f t="shared" si="26"/>
        <v>0</v>
      </c>
      <c r="D179" s="49">
        <f t="shared" si="21"/>
        <v>1826.7352599191527</v>
      </c>
      <c r="E179" s="50">
        <f t="shared" si="22"/>
        <v>0</v>
      </c>
      <c r="F179" s="49">
        <f t="shared" si="23"/>
        <v>0</v>
      </c>
      <c r="G179" s="49">
        <f t="shared" si="24"/>
        <v>0</v>
      </c>
      <c r="H179" s="49">
        <f t="shared" si="27"/>
        <v>0</v>
      </c>
      <c r="I179" s="49">
        <f t="shared" si="25"/>
        <v>0</v>
      </c>
      <c r="J179" s="43"/>
    </row>
    <row r="180" spans="1:10">
      <c r="A180" s="47">
        <f>IF(Values_Entered,A179+1,"")</f>
        <v>162</v>
      </c>
      <c r="B180" s="48">
        <f t="shared" si="28"/>
        <v>48761</v>
      </c>
      <c r="C180" s="49">
        <f t="shared" si="26"/>
        <v>0</v>
      </c>
      <c r="D180" s="49">
        <f t="shared" si="21"/>
        <v>1826.7352599191527</v>
      </c>
      <c r="E180" s="50">
        <f t="shared" si="22"/>
        <v>0</v>
      </c>
      <c r="F180" s="49">
        <f t="shared" si="23"/>
        <v>0</v>
      </c>
      <c r="G180" s="49">
        <f t="shared" si="24"/>
        <v>0</v>
      </c>
      <c r="H180" s="49">
        <f t="shared" ref="H180:H211" si="29">IF(Pay_Num&lt;&gt;"",Beg_Bal*Interest_Rate/Num_Pmt_Per_Year,"")</f>
        <v>0</v>
      </c>
      <c r="I180" s="49">
        <f t="shared" si="25"/>
        <v>0</v>
      </c>
      <c r="J180" s="43"/>
    </row>
    <row r="181" spans="1:10">
      <c r="A181" s="47">
        <f>IF(Values_Entered,A180+1,"")</f>
        <v>163</v>
      </c>
      <c r="B181" s="48">
        <f t="shared" si="28"/>
        <v>48792</v>
      </c>
      <c r="C181" s="49">
        <f t="shared" si="26"/>
        <v>0</v>
      </c>
      <c r="D181" s="49">
        <f t="shared" si="21"/>
        <v>1826.7352599191527</v>
      </c>
      <c r="E181" s="50">
        <f t="shared" si="22"/>
        <v>0</v>
      </c>
      <c r="F181" s="49">
        <f t="shared" si="23"/>
        <v>0</v>
      </c>
      <c r="G181" s="49">
        <f t="shared" si="24"/>
        <v>0</v>
      </c>
      <c r="H181" s="49">
        <f t="shared" si="29"/>
        <v>0</v>
      </c>
      <c r="I181" s="49">
        <f t="shared" si="25"/>
        <v>0</v>
      </c>
      <c r="J181" s="43"/>
    </row>
    <row r="182" spans="1:10">
      <c r="A182" s="47">
        <f>IF(Values_Entered,A181+1,"")</f>
        <v>164</v>
      </c>
      <c r="B182" s="48">
        <f t="shared" si="28"/>
        <v>48823</v>
      </c>
      <c r="C182" s="49">
        <f t="shared" si="26"/>
        <v>0</v>
      </c>
      <c r="D182" s="49">
        <f t="shared" si="21"/>
        <v>1826.7352599191527</v>
      </c>
      <c r="E182" s="50">
        <f t="shared" si="22"/>
        <v>0</v>
      </c>
      <c r="F182" s="49">
        <f t="shared" si="23"/>
        <v>0</v>
      </c>
      <c r="G182" s="49">
        <f t="shared" si="24"/>
        <v>0</v>
      </c>
      <c r="H182" s="49">
        <f t="shared" si="29"/>
        <v>0</v>
      </c>
      <c r="I182" s="49">
        <f t="shared" si="25"/>
        <v>0</v>
      </c>
      <c r="J182" s="43"/>
    </row>
    <row r="183" spans="1:10">
      <c r="A183" s="47">
        <f>IF(Values_Entered,A182+1,"")</f>
        <v>165</v>
      </c>
      <c r="B183" s="48">
        <f t="shared" si="28"/>
        <v>48853</v>
      </c>
      <c r="C183" s="49">
        <f t="shared" si="26"/>
        <v>0</v>
      </c>
      <c r="D183" s="49">
        <f t="shared" si="21"/>
        <v>1826.7352599191527</v>
      </c>
      <c r="E183" s="50">
        <f t="shared" si="22"/>
        <v>0</v>
      </c>
      <c r="F183" s="49">
        <f t="shared" si="23"/>
        <v>0</v>
      </c>
      <c r="G183" s="49">
        <f t="shared" si="24"/>
        <v>0</v>
      </c>
      <c r="H183" s="49">
        <f t="shared" si="29"/>
        <v>0</v>
      </c>
      <c r="I183" s="49">
        <f t="shared" si="25"/>
        <v>0</v>
      </c>
      <c r="J183" s="43"/>
    </row>
    <row r="184" spans="1:10">
      <c r="A184" s="47">
        <f>IF(Values_Entered,A183+1,"")</f>
        <v>166</v>
      </c>
      <c r="B184" s="48">
        <f t="shared" si="28"/>
        <v>48884</v>
      </c>
      <c r="C184" s="49">
        <f t="shared" si="26"/>
        <v>0</v>
      </c>
      <c r="D184" s="49">
        <f t="shared" si="21"/>
        <v>1826.7352599191527</v>
      </c>
      <c r="E184" s="50">
        <f t="shared" si="22"/>
        <v>0</v>
      </c>
      <c r="F184" s="49">
        <f t="shared" si="23"/>
        <v>0</v>
      </c>
      <c r="G184" s="49">
        <f t="shared" si="24"/>
        <v>0</v>
      </c>
      <c r="H184" s="49">
        <f t="shared" si="29"/>
        <v>0</v>
      </c>
      <c r="I184" s="49">
        <f t="shared" si="25"/>
        <v>0</v>
      </c>
      <c r="J184" s="43"/>
    </row>
    <row r="185" spans="1:10">
      <c r="A185" s="47">
        <f>IF(Values_Entered,A184+1,"")</f>
        <v>167</v>
      </c>
      <c r="B185" s="48">
        <f t="shared" si="28"/>
        <v>48914</v>
      </c>
      <c r="C185" s="49">
        <f t="shared" si="26"/>
        <v>0</v>
      </c>
      <c r="D185" s="49">
        <f t="shared" si="21"/>
        <v>1826.7352599191527</v>
      </c>
      <c r="E185" s="50">
        <f t="shared" si="22"/>
        <v>0</v>
      </c>
      <c r="F185" s="49">
        <f t="shared" si="23"/>
        <v>0</v>
      </c>
      <c r="G185" s="49">
        <f t="shared" si="24"/>
        <v>0</v>
      </c>
      <c r="H185" s="49">
        <f t="shared" si="29"/>
        <v>0</v>
      </c>
      <c r="I185" s="49">
        <f t="shared" si="25"/>
        <v>0</v>
      </c>
      <c r="J185" s="43"/>
    </row>
    <row r="186" spans="1:10">
      <c r="A186" s="47">
        <f>IF(Values_Entered,A185+1,"")</f>
        <v>168</v>
      </c>
      <c r="B186" s="48">
        <f t="shared" si="28"/>
        <v>48945</v>
      </c>
      <c r="C186" s="49">
        <f t="shared" si="26"/>
        <v>0</v>
      </c>
      <c r="D186" s="49">
        <f t="shared" si="21"/>
        <v>1826.7352599191527</v>
      </c>
      <c r="E186" s="50">
        <f t="shared" si="22"/>
        <v>0</v>
      </c>
      <c r="F186" s="49">
        <f t="shared" si="23"/>
        <v>0</v>
      </c>
      <c r="G186" s="49">
        <f t="shared" si="24"/>
        <v>0</v>
      </c>
      <c r="H186" s="49">
        <f t="shared" si="29"/>
        <v>0</v>
      </c>
      <c r="I186" s="49">
        <f t="shared" si="25"/>
        <v>0</v>
      </c>
      <c r="J186" s="43"/>
    </row>
    <row r="187" spans="1:10">
      <c r="A187" s="47">
        <f>IF(Values_Entered,A186+1,"")</f>
        <v>169</v>
      </c>
      <c r="B187" s="48">
        <f t="shared" si="28"/>
        <v>48976</v>
      </c>
      <c r="C187" s="49">
        <f t="shared" si="26"/>
        <v>0</v>
      </c>
      <c r="D187" s="49">
        <f t="shared" si="21"/>
        <v>1826.7352599191527</v>
      </c>
      <c r="E187" s="50">
        <f t="shared" si="22"/>
        <v>0</v>
      </c>
      <c r="F187" s="49">
        <f t="shared" si="23"/>
        <v>0</v>
      </c>
      <c r="G187" s="49">
        <f t="shared" si="24"/>
        <v>0</v>
      </c>
      <c r="H187" s="49">
        <f t="shared" si="29"/>
        <v>0</v>
      </c>
      <c r="I187" s="49">
        <f t="shared" si="25"/>
        <v>0</v>
      </c>
      <c r="J187" s="43"/>
    </row>
    <row r="188" spans="1:10">
      <c r="A188" s="47">
        <f>IF(Values_Entered,A187+1,"")</f>
        <v>170</v>
      </c>
      <c r="B188" s="48">
        <f t="shared" si="28"/>
        <v>49004</v>
      </c>
      <c r="C188" s="49">
        <f t="shared" si="26"/>
        <v>0</v>
      </c>
      <c r="D188" s="49">
        <f t="shared" si="21"/>
        <v>1826.7352599191527</v>
      </c>
      <c r="E188" s="50">
        <f t="shared" si="22"/>
        <v>0</v>
      </c>
      <c r="F188" s="49">
        <f t="shared" si="23"/>
        <v>0</v>
      </c>
      <c r="G188" s="49">
        <f t="shared" si="24"/>
        <v>0</v>
      </c>
      <c r="H188" s="49">
        <f t="shared" si="29"/>
        <v>0</v>
      </c>
      <c r="I188" s="49">
        <f t="shared" si="25"/>
        <v>0</v>
      </c>
      <c r="J188" s="43"/>
    </row>
    <row r="189" spans="1:10">
      <c r="A189" s="47">
        <f>IF(Values_Entered,A188+1,"")</f>
        <v>171</v>
      </c>
      <c r="B189" s="48">
        <f t="shared" si="28"/>
        <v>49035</v>
      </c>
      <c r="C189" s="49">
        <f t="shared" si="26"/>
        <v>0</v>
      </c>
      <c r="D189" s="49">
        <f t="shared" si="21"/>
        <v>1826.7352599191527</v>
      </c>
      <c r="E189" s="50">
        <f t="shared" si="22"/>
        <v>0</v>
      </c>
      <c r="F189" s="49">
        <f t="shared" si="23"/>
        <v>0</v>
      </c>
      <c r="G189" s="49">
        <f t="shared" si="24"/>
        <v>0</v>
      </c>
      <c r="H189" s="49">
        <f t="shared" si="29"/>
        <v>0</v>
      </c>
      <c r="I189" s="49">
        <f t="shared" si="25"/>
        <v>0</v>
      </c>
      <c r="J189" s="43"/>
    </row>
    <row r="190" spans="1:10">
      <c r="A190" s="47">
        <f>IF(Values_Entered,A189+1,"")</f>
        <v>172</v>
      </c>
      <c r="B190" s="48">
        <f t="shared" si="28"/>
        <v>49065</v>
      </c>
      <c r="C190" s="49">
        <f t="shared" si="26"/>
        <v>0</v>
      </c>
      <c r="D190" s="49">
        <f t="shared" si="21"/>
        <v>1826.7352599191527</v>
      </c>
      <c r="E190" s="50">
        <f t="shared" si="22"/>
        <v>0</v>
      </c>
      <c r="F190" s="49">
        <f t="shared" si="23"/>
        <v>0</v>
      </c>
      <c r="G190" s="49">
        <f t="shared" si="24"/>
        <v>0</v>
      </c>
      <c r="H190" s="49">
        <f t="shared" si="29"/>
        <v>0</v>
      </c>
      <c r="I190" s="49">
        <f t="shared" si="25"/>
        <v>0</v>
      </c>
      <c r="J190" s="43"/>
    </row>
    <row r="191" spans="1:10">
      <c r="A191" s="47">
        <f>IF(Values_Entered,A190+1,"")</f>
        <v>173</v>
      </c>
      <c r="B191" s="48">
        <f t="shared" si="28"/>
        <v>49096</v>
      </c>
      <c r="C191" s="49">
        <f t="shared" si="26"/>
        <v>0</v>
      </c>
      <c r="D191" s="49">
        <f t="shared" si="21"/>
        <v>1826.7352599191527</v>
      </c>
      <c r="E191" s="50">
        <f t="shared" si="22"/>
        <v>0</v>
      </c>
      <c r="F191" s="49">
        <f t="shared" si="23"/>
        <v>0</v>
      </c>
      <c r="G191" s="49">
        <f t="shared" si="24"/>
        <v>0</v>
      </c>
      <c r="H191" s="49">
        <f t="shared" si="29"/>
        <v>0</v>
      </c>
      <c r="I191" s="49">
        <f t="shared" si="25"/>
        <v>0</v>
      </c>
      <c r="J191" s="43"/>
    </row>
    <row r="192" spans="1:10">
      <c r="A192" s="47">
        <f>IF(Values_Entered,A191+1,"")</f>
        <v>174</v>
      </c>
      <c r="B192" s="48">
        <f t="shared" si="28"/>
        <v>49126</v>
      </c>
      <c r="C192" s="49">
        <f t="shared" si="26"/>
        <v>0</v>
      </c>
      <c r="D192" s="49">
        <f t="shared" si="21"/>
        <v>1826.7352599191527</v>
      </c>
      <c r="E192" s="50">
        <f t="shared" si="22"/>
        <v>0</v>
      </c>
      <c r="F192" s="49">
        <f t="shared" si="23"/>
        <v>0</v>
      </c>
      <c r="G192" s="49">
        <f t="shared" si="24"/>
        <v>0</v>
      </c>
      <c r="H192" s="49">
        <f t="shared" si="29"/>
        <v>0</v>
      </c>
      <c r="I192" s="49">
        <f t="shared" si="25"/>
        <v>0</v>
      </c>
      <c r="J192" s="43"/>
    </row>
    <row r="193" spans="1:10">
      <c r="A193" s="47">
        <f>IF(Values_Entered,A192+1,"")</f>
        <v>175</v>
      </c>
      <c r="B193" s="48">
        <f t="shared" si="28"/>
        <v>49157</v>
      </c>
      <c r="C193" s="49">
        <f t="shared" si="26"/>
        <v>0</v>
      </c>
      <c r="D193" s="49">
        <f t="shared" si="21"/>
        <v>1826.7352599191527</v>
      </c>
      <c r="E193" s="50">
        <f t="shared" si="22"/>
        <v>0</v>
      </c>
      <c r="F193" s="49">
        <f t="shared" si="23"/>
        <v>0</v>
      </c>
      <c r="G193" s="49">
        <f t="shared" si="24"/>
        <v>0</v>
      </c>
      <c r="H193" s="49">
        <f t="shared" si="29"/>
        <v>0</v>
      </c>
      <c r="I193" s="49">
        <f t="shared" si="25"/>
        <v>0</v>
      </c>
      <c r="J193" s="43"/>
    </row>
    <row r="194" spans="1:10">
      <c r="A194" s="47">
        <f>IF(Values_Entered,A193+1,"")</f>
        <v>176</v>
      </c>
      <c r="B194" s="48">
        <f t="shared" si="28"/>
        <v>49188</v>
      </c>
      <c r="C194" s="49">
        <f t="shared" si="26"/>
        <v>0</v>
      </c>
      <c r="D194" s="49">
        <f t="shared" si="21"/>
        <v>1826.7352599191527</v>
      </c>
      <c r="E194" s="50">
        <f t="shared" si="22"/>
        <v>0</v>
      </c>
      <c r="F194" s="49">
        <f t="shared" si="23"/>
        <v>0</v>
      </c>
      <c r="G194" s="49">
        <f t="shared" si="24"/>
        <v>0</v>
      </c>
      <c r="H194" s="49">
        <f t="shared" si="29"/>
        <v>0</v>
      </c>
      <c r="I194" s="49">
        <f t="shared" si="25"/>
        <v>0</v>
      </c>
      <c r="J194" s="43"/>
    </row>
    <row r="195" spans="1:10">
      <c r="A195" s="47">
        <f>IF(Values_Entered,A194+1,"")</f>
        <v>177</v>
      </c>
      <c r="B195" s="48">
        <f t="shared" si="28"/>
        <v>49218</v>
      </c>
      <c r="C195" s="49">
        <f t="shared" si="26"/>
        <v>0</v>
      </c>
      <c r="D195" s="49">
        <f t="shared" si="21"/>
        <v>1826.7352599191527</v>
      </c>
      <c r="E195" s="50">
        <f t="shared" si="22"/>
        <v>0</v>
      </c>
      <c r="F195" s="49">
        <f t="shared" si="23"/>
        <v>0</v>
      </c>
      <c r="G195" s="49">
        <f t="shared" si="24"/>
        <v>0</v>
      </c>
      <c r="H195" s="49">
        <f t="shared" si="29"/>
        <v>0</v>
      </c>
      <c r="I195" s="49">
        <f t="shared" si="25"/>
        <v>0</v>
      </c>
      <c r="J195" s="43"/>
    </row>
    <row r="196" spans="1:10">
      <c r="A196" s="47">
        <f>IF(Values_Entered,A195+1,"")</f>
        <v>178</v>
      </c>
      <c r="B196" s="48">
        <f t="shared" si="28"/>
        <v>49249</v>
      </c>
      <c r="C196" s="49">
        <f t="shared" si="26"/>
        <v>0</v>
      </c>
      <c r="D196" s="49">
        <f t="shared" si="21"/>
        <v>1826.7352599191527</v>
      </c>
      <c r="E196" s="50">
        <f t="shared" si="22"/>
        <v>0</v>
      </c>
      <c r="F196" s="49">
        <f t="shared" si="23"/>
        <v>0</v>
      </c>
      <c r="G196" s="49">
        <f t="shared" si="24"/>
        <v>0</v>
      </c>
      <c r="H196" s="49">
        <f t="shared" si="29"/>
        <v>0</v>
      </c>
      <c r="I196" s="49">
        <f t="shared" si="25"/>
        <v>0</v>
      </c>
      <c r="J196" s="43"/>
    </row>
    <row r="197" spans="1:10">
      <c r="A197" s="47">
        <f>IF(Values_Entered,A196+1,"")</f>
        <v>179</v>
      </c>
      <c r="B197" s="48">
        <f t="shared" si="28"/>
        <v>49279</v>
      </c>
      <c r="C197" s="49">
        <f t="shared" si="26"/>
        <v>0</v>
      </c>
      <c r="D197" s="49">
        <f t="shared" si="21"/>
        <v>1826.7352599191527</v>
      </c>
      <c r="E197" s="50">
        <f t="shared" si="22"/>
        <v>0</v>
      </c>
      <c r="F197" s="49">
        <f t="shared" si="23"/>
        <v>0</v>
      </c>
      <c r="G197" s="49">
        <f t="shared" si="24"/>
        <v>0</v>
      </c>
      <c r="H197" s="49">
        <f t="shared" si="29"/>
        <v>0</v>
      </c>
      <c r="I197" s="49">
        <f t="shared" si="25"/>
        <v>0</v>
      </c>
      <c r="J197" s="43"/>
    </row>
    <row r="198" spans="1:10">
      <c r="A198" s="47">
        <f>IF(Values_Entered,A197+1,"")</f>
        <v>180</v>
      </c>
      <c r="B198" s="48">
        <f t="shared" si="28"/>
        <v>49310</v>
      </c>
      <c r="C198" s="49">
        <f t="shared" si="26"/>
        <v>0</v>
      </c>
      <c r="D198" s="49">
        <f t="shared" si="21"/>
        <v>1826.7352599191527</v>
      </c>
      <c r="E198" s="50">
        <f t="shared" si="22"/>
        <v>0</v>
      </c>
      <c r="F198" s="49">
        <f t="shared" si="23"/>
        <v>0</v>
      </c>
      <c r="G198" s="49">
        <f t="shared" si="24"/>
        <v>0</v>
      </c>
      <c r="H198" s="49">
        <f t="shared" si="29"/>
        <v>0</v>
      </c>
      <c r="I198" s="49">
        <f t="shared" si="25"/>
        <v>0</v>
      </c>
      <c r="J198" s="43"/>
    </row>
    <row r="199" spans="1:10">
      <c r="A199" s="47">
        <f>IF(Values_Entered,A198+1,"")</f>
        <v>181</v>
      </c>
      <c r="B199" s="48">
        <f t="shared" si="28"/>
        <v>49341</v>
      </c>
      <c r="C199" s="49">
        <f t="shared" si="26"/>
        <v>0</v>
      </c>
      <c r="D199" s="49">
        <f t="shared" si="21"/>
        <v>1826.7352599191527</v>
      </c>
      <c r="E199" s="50">
        <f t="shared" si="22"/>
        <v>0</v>
      </c>
      <c r="F199" s="49">
        <f t="shared" si="23"/>
        <v>0</v>
      </c>
      <c r="G199" s="49">
        <f t="shared" si="24"/>
        <v>0</v>
      </c>
      <c r="H199" s="49">
        <f t="shared" si="29"/>
        <v>0</v>
      </c>
      <c r="I199" s="49">
        <f t="shared" si="25"/>
        <v>0</v>
      </c>
      <c r="J199" s="43"/>
    </row>
    <row r="200" spans="1:10">
      <c r="A200" s="47">
        <f>IF(Values_Entered,A199+1,"")</f>
        <v>182</v>
      </c>
      <c r="B200" s="48">
        <f t="shared" si="28"/>
        <v>49369</v>
      </c>
      <c r="C200" s="49">
        <f t="shared" si="26"/>
        <v>0</v>
      </c>
      <c r="D200" s="49">
        <f t="shared" si="21"/>
        <v>1826.7352599191527</v>
      </c>
      <c r="E200" s="50">
        <f t="shared" si="22"/>
        <v>0</v>
      </c>
      <c r="F200" s="49">
        <f t="shared" si="23"/>
        <v>0</v>
      </c>
      <c r="G200" s="49">
        <f t="shared" si="24"/>
        <v>0</v>
      </c>
      <c r="H200" s="49">
        <f t="shared" si="29"/>
        <v>0</v>
      </c>
      <c r="I200" s="49">
        <f t="shared" si="25"/>
        <v>0</v>
      </c>
      <c r="J200" s="43"/>
    </row>
    <row r="201" spans="1:10">
      <c r="A201" s="47">
        <f>IF(Values_Entered,A200+1,"")</f>
        <v>183</v>
      </c>
      <c r="B201" s="48">
        <f t="shared" si="28"/>
        <v>49400</v>
      </c>
      <c r="C201" s="49">
        <f t="shared" si="26"/>
        <v>0</v>
      </c>
      <c r="D201" s="49">
        <f t="shared" si="21"/>
        <v>1826.7352599191527</v>
      </c>
      <c r="E201" s="50">
        <f t="shared" si="22"/>
        <v>0</v>
      </c>
      <c r="F201" s="49">
        <f t="shared" si="23"/>
        <v>0</v>
      </c>
      <c r="G201" s="49">
        <f t="shared" si="24"/>
        <v>0</v>
      </c>
      <c r="H201" s="49">
        <f t="shared" si="29"/>
        <v>0</v>
      </c>
      <c r="I201" s="49">
        <f t="shared" si="25"/>
        <v>0</v>
      </c>
      <c r="J201" s="43"/>
    </row>
    <row r="202" spans="1:10">
      <c r="A202" s="47">
        <f>IF(Values_Entered,A201+1,"")</f>
        <v>184</v>
      </c>
      <c r="B202" s="48">
        <f t="shared" si="28"/>
        <v>49430</v>
      </c>
      <c r="C202" s="49">
        <f t="shared" si="26"/>
        <v>0</v>
      </c>
      <c r="D202" s="49">
        <f t="shared" si="21"/>
        <v>1826.7352599191527</v>
      </c>
      <c r="E202" s="50">
        <f t="shared" si="22"/>
        <v>0</v>
      </c>
      <c r="F202" s="49">
        <f t="shared" si="23"/>
        <v>0</v>
      </c>
      <c r="G202" s="49">
        <f t="shared" si="24"/>
        <v>0</v>
      </c>
      <c r="H202" s="49">
        <f t="shared" si="29"/>
        <v>0</v>
      </c>
      <c r="I202" s="49">
        <f t="shared" si="25"/>
        <v>0</v>
      </c>
      <c r="J202" s="43"/>
    </row>
    <row r="203" spans="1:10">
      <c r="A203" s="47">
        <f>IF(Values_Entered,A202+1,"")</f>
        <v>185</v>
      </c>
      <c r="B203" s="48">
        <f t="shared" si="28"/>
        <v>49461</v>
      </c>
      <c r="C203" s="49">
        <f t="shared" si="26"/>
        <v>0</v>
      </c>
      <c r="D203" s="49">
        <f t="shared" si="21"/>
        <v>1826.7352599191527</v>
      </c>
      <c r="E203" s="50">
        <f t="shared" si="22"/>
        <v>0</v>
      </c>
      <c r="F203" s="49">
        <f t="shared" si="23"/>
        <v>0</v>
      </c>
      <c r="G203" s="49">
        <f t="shared" si="24"/>
        <v>0</v>
      </c>
      <c r="H203" s="49">
        <f t="shared" si="29"/>
        <v>0</v>
      </c>
      <c r="I203" s="49">
        <f t="shared" si="25"/>
        <v>0</v>
      </c>
      <c r="J203" s="43"/>
    </row>
    <row r="204" spans="1:10">
      <c r="A204" s="47">
        <f>IF(Values_Entered,A203+1,"")</f>
        <v>186</v>
      </c>
      <c r="B204" s="48">
        <f t="shared" si="28"/>
        <v>49491</v>
      </c>
      <c r="C204" s="49">
        <f t="shared" si="26"/>
        <v>0</v>
      </c>
      <c r="D204" s="49">
        <f t="shared" si="21"/>
        <v>1826.7352599191527</v>
      </c>
      <c r="E204" s="50">
        <f t="shared" si="22"/>
        <v>0</v>
      </c>
      <c r="F204" s="49">
        <f t="shared" si="23"/>
        <v>0</v>
      </c>
      <c r="G204" s="49">
        <f t="shared" si="24"/>
        <v>0</v>
      </c>
      <c r="H204" s="49">
        <f t="shared" si="29"/>
        <v>0</v>
      </c>
      <c r="I204" s="49">
        <f t="shared" si="25"/>
        <v>0</v>
      </c>
      <c r="J204" s="43"/>
    </row>
    <row r="205" spans="1:10">
      <c r="A205" s="47">
        <f>IF(Values_Entered,A204+1,"")</f>
        <v>187</v>
      </c>
      <c r="B205" s="48">
        <f t="shared" si="28"/>
        <v>49522</v>
      </c>
      <c r="C205" s="49">
        <f t="shared" si="26"/>
        <v>0</v>
      </c>
      <c r="D205" s="49">
        <f t="shared" si="21"/>
        <v>1826.7352599191527</v>
      </c>
      <c r="E205" s="50">
        <f t="shared" si="22"/>
        <v>0</v>
      </c>
      <c r="F205" s="49">
        <f t="shared" si="23"/>
        <v>0</v>
      </c>
      <c r="G205" s="49">
        <f t="shared" si="24"/>
        <v>0</v>
      </c>
      <c r="H205" s="49">
        <f t="shared" si="29"/>
        <v>0</v>
      </c>
      <c r="I205" s="49">
        <f t="shared" si="25"/>
        <v>0</v>
      </c>
      <c r="J205" s="43"/>
    </row>
    <row r="206" spans="1:10">
      <c r="A206" s="47">
        <f>IF(Values_Entered,A205+1,"")</f>
        <v>188</v>
      </c>
      <c r="B206" s="48">
        <f t="shared" si="28"/>
        <v>49553</v>
      </c>
      <c r="C206" s="49">
        <f t="shared" si="26"/>
        <v>0</v>
      </c>
      <c r="D206" s="49">
        <f t="shared" si="21"/>
        <v>1826.7352599191527</v>
      </c>
      <c r="E206" s="50">
        <f t="shared" si="22"/>
        <v>0</v>
      </c>
      <c r="F206" s="49">
        <f t="shared" si="23"/>
        <v>0</v>
      </c>
      <c r="G206" s="49">
        <f t="shared" si="24"/>
        <v>0</v>
      </c>
      <c r="H206" s="49">
        <f t="shared" si="29"/>
        <v>0</v>
      </c>
      <c r="I206" s="49">
        <f t="shared" si="25"/>
        <v>0</v>
      </c>
      <c r="J206" s="43"/>
    </row>
    <row r="207" spans="1:10">
      <c r="A207" s="47">
        <f>IF(Values_Entered,A206+1,"")</f>
        <v>189</v>
      </c>
      <c r="B207" s="48">
        <f t="shared" si="28"/>
        <v>49583</v>
      </c>
      <c r="C207" s="49">
        <f t="shared" si="26"/>
        <v>0</v>
      </c>
      <c r="D207" s="49">
        <f t="shared" si="21"/>
        <v>1826.7352599191527</v>
      </c>
      <c r="E207" s="50">
        <f t="shared" si="22"/>
        <v>0</v>
      </c>
      <c r="F207" s="49">
        <f t="shared" si="23"/>
        <v>0</v>
      </c>
      <c r="G207" s="49">
        <f t="shared" si="24"/>
        <v>0</v>
      </c>
      <c r="H207" s="49">
        <f t="shared" si="29"/>
        <v>0</v>
      </c>
      <c r="I207" s="49">
        <f t="shared" si="25"/>
        <v>0</v>
      </c>
      <c r="J207" s="43"/>
    </row>
    <row r="208" spans="1:10">
      <c r="A208" s="47">
        <f>IF(Values_Entered,A207+1,"")</f>
        <v>190</v>
      </c>
      <c r="B208" s="48">
        <f t="shared" si="28"/>
        <v>49614</v>
      </c>
      <c r="C208" s="49">
        <f t="shared" si="26"/>
        <v>0</v>
      </c>
      <c r="D208" s="49">
        <f t="shared" si="21"/>
        <v>1826.7352599191527</v>
      </c>
      <c r="E208" s="50">
        <f t="shared" si="22"/>
        <v>0</v>
      </c>
      <c r="F208" s="49">
        <f t="shared" si="23"/>
        <v>0</v>
      </c>
      <c r="G208" s="49">
        <f t="shared" si="24"/>
        <v>0</v>
      </c>
      <c r="H208" s="49">
        <f t="shared" si="29"/>
        <v>0</v>
      </c>
      <c r="I208" s="49">
        <f t="shared" si="25"/>
        <v>0</v>
      </c>
      <c r="J208" s="43"/>
    </row>
    <row r="209" spans="1:10">
      <c r="A209" s="47">
        <f>IF(Values_Entered,A208+1,"")</f>
        <v>191</v>
      </c>
      <c r="B209" s="48">
        <f t="shared" si="28"/>
        <v>49644</v>
      </c>
      <c r="C209" s="49">
        <f t="shared" si="26"/>
        <v>0</v>
      </c>
      <c r="D209" s="49">
        <f t="shared" si="21"/>
        <v>1826.7352599191527</v>
      </c>
      <c r="E209" s="50">
        <f t="shared" si="22"/>
        <v>0</v>
      </c>
      <c r="F209" s="49">
        <f t="shared" si="23"/>
        <v>0</v>
      </c>
      <c r="G209" s="49">
        <f t="shared" si="24"/>
        <v>0</v>
      </c>
      <c r="H209" s="49">
        <f t="shared" si="29"/>
        <v>0</v>
      </c>
      <c r="I209" s="49">
        <f t="shared" si="25"/>
        <v>0</v>
      </c>
      <c r="J209" s="43"/>
    </row>
    <row r="210" spans="1:10">
      <c r="A210" s="47">
        <f>IF(Values_Entered,A209+1,"")</f>
        <v>192</v>
      </c>
      <c r="B210" s="48">
        <f t="shared" si="28"/>
        <v>49675</v>
      </c>
      <c r="C210" s="49">
        <f t="shared" si="26"/>
        <v>0</v>
      </c>
      <c r="D210" s="49">
        <f t="shared" si="21"/>
        <v>1826.7352599191527</v>
      </c>
      <c r="E210" s="50">
        <f t="shared" si="22"/>
        <v>0</v>
      </c>
      <c r="F210" s="49">
        <f t="shared" si="23"/>
        <v>0</v>
      </c>
      <c r="G210" s="49">
        <f t="shared" si="24"/>
        <v>0</v>
      </c>
      <c r="H210" s="49">
        <f t="shared" si="29"/>
        <v>0</v>
      </c>
      <c r="I210" s="49">
        <f t="shared" si="25"/>
        <v>0</v>
      </c>
      <c r="J210" s="43"/>
    </row>
    <row r="211" spans="1:10">
      <c r="A211" s="47">
        <f>IF(Values_Entered,A210+1,"")</f>
        <v>193</v>
      </c>
      <c r="B211" s="48">
        <f t="shared" ref="B211:B274" si="30">IF(Pay_Num&lt;&gt;"",DATE(YEAR(Loan_Start),MONTH(Loan_Start)+(Pay_Num)*12/Num_Pmt_Per_Year,DAY(Loan_Start)),"")</f>
        <v>49706</v>
      </c>
      <c r="C211" s="49">
        <f t="shared" si="26"/>
        <v>0</v>
      </c>
      <c r="D211" s="49">
        <f t="shared" ref="D211:D274" si="31">IF(Pay_Num&lt;&gt;"",Scheduled_Monthly_Payment,"")</f>
        <v>1826.7352599191527</v>
      </c>
      <c r="E211" s="50">
        <f t="shared" ref="E211:E274" si="32">IF(AND(Pay_Num&lt;&gt;"",Sched_Pay+Scheduled_Extra_Payments&lt;Beg_Bal),Scheduled_Extra_Payments,IF(AND(Pay_Num&lt;&gt;"",Beg_Bal-Sched_Pay&gt;0),Beg_Bal-Sched_Pay,IF(Pay_Num&lt;&gt;"",0,"")))</f>
        <v>0</v>
      </c>
      <c r="F211" s="49">
        <f t="shared" ref="F211:F274" si="33">IF(AND(Pay_Num&lt;&gt;"",Sched_Pay+Extra_Pay&lt;Beg_Bal),Sched_Pay+Extra_Pay,IF(Pay_Num&lt;&gt;"",Beg_Bal,""))</f>
        <v>0</v>
      </c>
      <c r="G211" s="49">
        <f t="shared" ref="G211:G274" si="34">IF(Pay_Num&lt;&gt;"",Total_Pay-Int,"")</f>
        <v>0</v>
      </c>
      <c r="H211" s="49">
        <f t="shared" si="29"/>
        <v>0</v>
      </c>
      <c r="I211" s="49">
        <f t="shared" ref="I211:I274" si="35">IF(AND(Pay_Num&lt;&gt;"",Sched_Pay+Extra_Pay&lt;Beg_Bal),Beg_Bal-Princ,IF(Pay_Num&lt;&gt;"",0,""))</f>
        <v>0</v>
      </c>
      <c r="J211" s="43"/>
    </row>
    <row r="212" spans="1:10">
      <c r="A212" s="47">
        <f>IF(Values_Entered,A211+1,"")</f>
        <v>194</v>
      </c>
      <c r="B212" s="48">
        <f t="shared" si="30"/>
        <v>49735</v>
      </c>
      <c r="C212" s="49">
        <f t="shared" ref="C212:C275" si="36">IF(Pay_Num&lt;&gt;"",I211,"")</f>
        <v>0</v>
      </c>
      <c r="D212" s="49">
        <f t="shared" si="31"/>
        <v>1826.7352599191527</v>
      </c>
      <c r="E212" s="50">
        <f t="shared" si="32"/>
        <v>0</v>
      </c>
      <c r="F212" s="49">
        <f t="shared" si="33"/>
        <v>0</v>
      </c>
      <c r="G212" s="49">
        <f t="shared" si="34"/>
        <v>0</v>
      </c>
      <c r="H212" s="49">
        <f t="shared" ref="H212:H275" si="37">IF(Pay_Num&lt;&gt;"",Beg_Bal*Interest_Rate/Num_Pmt_Per_Year,"")</f>
        <v>0</v>
      </c>
      <c r="I212" s="49">
        <f t="shared" si="35"/>
        <v>0</v>
      </c>
      <c r="J212" s="43"/>
    </row>
    <row r="213" spans="1:10">
      <c r="A213" s="47">
        <f>IF(Values_Entered,A212+1,"")</f>
        <v>195</v>
      </c>
      <c r="B213" s="48">
        <f t="shared" si="30"/>
        <v>49766</v>
      </c>
      <c r="C213" s="49">
        <f t="shared" si="36"/>
        <v>0</v>
      </c>
      <c r="D213" s="49">
        <f t="shared" si="31"/>
        <v>1826.7352599191527</v>
      </c>
      <c r="E213" s="50">
        <f t="shared" si="32"/>
        <v>0</v>
      </c>
      <c r="F213" s="49">
        <f t="shared" si="33"/>
        <v>0</v>
      </c>
      <c r="G213" s="49">
        <f t="shared" si="34"/>
        <v>0</v>
      </c>
      <c r="H213" s="49">
        <f t="shared" si="37"/>
        <v>0</v>
      </c>
      <c r="I213" s="49">
        <f t="shared" si="35"/>
        <v>0</v>
      </c>
      <c r="J213" s="43"/>
    </row>
    <row r="214" spans="1:10">
      <c r="A214" s="47">
        <f>IF(Values_Entered,A213+1,"")</f>
        <v>196</v>
      </c>
      <c r="B214" s="48">
        <f t="shared" si="30"/>
        <v>49796</v>
      </c>
      <c r="C214" s="49">
        <f t="shared" si="36"/>
        <v>0</v>
      </c>
      <c r="D214" s="49">
        <f t="shared" si="31"/>
        <v>1826.7352599191527</v>
      </c>
      <c r="E214" s="50">
        <f t="shared" si="32"/>
        <v>0</v>
      </c>
      <c r="F214" s="49">
        <f t="shared" si="33"/>
        <v>0</v>
      </c>
      <c r="G214" s="49">
        <f t="shared" si="34"/>
        <v>0</v>
      </c>
      <c r="H214" s="49">
        <f t="shared" si="37"/>
        <v>0</v>
      </c>
      <c r="I214" s="49">
        <f t="shared" si="35"/>
        <v>0</v>
      </c>
      <c r="J214" s="43"/>
    </row>
    <row r="215" spans="1:10">
      <c r="A215" s="47">
        <f>IF(Values_Entered,A214+1,"")</f>
        <v>197</v>
      </c>
      <c r="B215" s="48">
        <f t="shared" si="30"/>
        <v>49827</v>
      </c>
      <c r="C215" s="49">
        <f t="shared" si="36"/>
        <v>0</v>
      </c>
      <c r="D215" s="49">
        <f t="shared" si="31"/>
        <v>1826.7352599191527</v>
      </c>
      <c r="E215" s="50">
        <f t="shared" si="32"/>
        <v>0</v>
      </c>
      <c r="F215" s="49">
        <f t="shared" si="33"/>
        <v>0</v>
      </c>
      <c r="G215" s="49">
        <f t="shared" si="34"/>
        <v>0</v>
      </c>
      <c r="H215" s="49">
        <f t="shared" si="37"/>
        <v>0</v>
      </c>
      <c r="I215" s="49">
        <f t="shared" si="35"/>
        <v>0</v>
      </c>
      <c r="J215" s="43"/>
    </row>
    <row r="216" spans="1:10">
      <c r="A216" s="47">
        <f>IF(Values_Entered,A215+1,"")</f>
        <v>198</v>
      </c>
      <c r="B216" s="48">
        <f t="shared" si="30"/>
        <v>49857</v>
      </c>
      <c r="C216" s="49">
        <f t="shared" si="36"/>
        <v>0</v>
      </c>
      <c r="D216" s="49">
        <f t="shared" si="31"/>
        <v>1826.7352599191527</v>
      </c>
      <c r="E216" s="50">
        <f t="shared" si="32"/>
        <v>0</v>
      </c>
      <c r="F216" s="49">
        <f t="shared" si="33"/>
        <v>0</v>
      </c>
      <c r="G216" s="49">
        <f t="shared" si="34"/>
        <v>0</v>
      </c>
      <c r="H216" s="49">
        <f t="shared" si="37"/>
        <v>0</v>
      </c>
      <c r="I216" s="49">
        <f t="shared" si="35"/>
        <v>0</v>
      </c>
      <c r="J216" s="43"/>
    </row>
    <row r="217" spans="1:10">
      <c r="A217" s="47">
        <f>IF(Values_Entered,A216+1,"")</f>
        <v>199</v>
      </c>
      <c r="B217" s="48">
        <f t="shared" si="30"/>
        <v>49888</v>
      </c>
      <c r="C217" s="49">
        <f t="shared" si="36"/>
        <v>0</v>
      </c>
      <c r="D217" s="49">
        <f t="shared" si="31"/>
        <v>1826.7352599191527</v>
      </c>
      <c r="E217" s="50">
        <f t="shared" si="32"/>
        <v>0</v>
      </c>
      <c r="F217" s="49">
        <f t="shared" si="33"/>
        <v>0</v>
      </c>
      <c r="G217" s="49">
        <f t="shared" si="34"/>
        <v>0</v>
      </c>
      <c r="H217" s="49">
        <f t="shared" si="37"/>
        <v>0</v>
      </c>
      <c r="I217" s="49">
        <f t="shared" si="35"/>
        <v>0</v>
      </c>
      <c r="J217" s="43"/>
    </row>
    <row r="218" spans="1:10">
      <c r="A218" s="47">
        <f>IF(Values_Entered,A217+1,"")</f>
        <v>200</v>
      </c>
      <c r="B218" s="48">
        <f t="shared" si="30"/>
        <v>49919</v>
      </c>
      <c r="C218" s="49">
        <f t="shared" si="36"/>
        <v>0</v>
      </c>
      <c r="D218" s="49">
        <f t="shared" si="31"/>
        <v>1826.7352599191527</v>
      </c>
      <c r="E218" s="50">
        <f t="shared" si="32"/>
        <v>0</v>
      </c>
      <c r="F218" s="49">
        <f t="shared" si="33"/>
        <v>0</v>
      </c>
      <c r="G218" s="49">
        <f t="shared" si="34"/>
        <v>0</v>
      </c>
      <c r="H218" s="49">
        <f t="shared" si="37"/>
        <v>0</v>
      </c>
      <c r="I218" s="49">
        <f t="shared" si="35"/>
        <v>0</v>
      </c>
      <c r="J218" s="43"/>
    </row>
    <row r="219" spans="1:10">
      <c r="A219" s="47">
        <f>IF(Values_Entered,A218+1,"")</f>
        <v>201</v>
      </c>
      <c r="B219" s="48">
        <f t="shared" si="30"/>
        <v>49949</v>
      </c>
      <c r="C219" s="49">
        <f t="shared" si="36"/>
        <v>0</v>
      </c>
      <c r="D219" s="49">
        <f t="shared" si="31"/>
        <v>1826.7352599191527</v>
      </c>
      <c r="E219" s="50">
        <f t="shared" si="32"/>
        <v>0</v>
      </c>
      <c r="F219" s="49">
        <f t="shared" si="33"/>
        <v>0</v>
      </c>
      <c r="G219" s="49">
        <f t="shared" si="34"/>
        <v>0</v>
      </c>
      <c r="H219" s="49">
        <f t="shared" si="37"/>
        <v>0</v>
      </c>
      <c r="I219" s="49">
        <f t="shared" si="35"/>
        <v>0</v>
      </c>
      <c r="J219" s="43"/>
    </row>
    <row r="220" spans="1:10">
      <c r="A220" s="47">
        <f>IF(Values_Entered,A219+1,"")</f>
        <v>202</v>
      </c>
      <c r="B220" s="48">
        <f t="shared" si="30"/>
        <v>49980</v>
      </c>
      <c r="C220" s="49">
        <f t="shared" si="36"/>
        <v>0</v>
      </c>
      <c r="D220" s="49">
        <f t="shared" si="31"/>
        <v>1826.7352599191527</v>
      </c>
      <c r="E220" s="50">
        <f t="shared" si="32"/>
        <v>0</v>
      </c>
      <c r="F220" s="49">
        <f t="shared" si="33"/>
        <v>0</v>
      </c>
      <c r="G220" s="49">
        <f t="shared" si="34"/>
        <v>0</v>
      </c>
      <c r="H220" s="49">
        <f t="shared" si="37"/>
        <v>0</v>
      </c>
      <c r="I220" s="49">
        <f t="shared" si="35"/>
        <v>0</v>
      </c>
      <c r="J220" s="43"/>
    </row>
    <row r="221" spans="1:10">
      <c r="A221" s="47">
        <f>IF(Values_Entered,A220+1,"")</f>
        <v>203</v>
      </c>
      <c r="B221" s="48">
        <f t="shared" si="30"/>
        <v>50010</v>
      </c>
      <c r="C221" s="49">
        <f t="shared" si="36"/>
        <v>0</v>
      </c>
      <c r="D221" s="49">
        <f t="shared" si="31"/>
        <v>1826.7352599191527</v>
      </c>
      <c r="E221" s="50">
        <f t="shared" si="32"/>
        <v>0</v>
      </c>
      <c r="F221" s="49">
        <f t="shared" si="33"/>
        <v>0</v>
      </c>
      <c r="G221" s="49">
        <f t="shared" si="34"/>
        <v>0</v>
      </c>
      <c r="H221" s="49">
        <f t="shared" si="37"/>
        <v>0</v>
      </c>
      <c r="I221" s="49">
        <f t="shared" si="35"/>
        <v>0</v>
      </c>
      <c r="J221" s="43"/>
    </row>
    <row r="222" spans="1:10">
      <c r="A222" s="47">
        <f>IF(Values_Entered,A221+1,"")</f>
        <v>204</v>
      </c>
      <c r="B222" s="48">
        <f t="shared" si="30"/>
        <v>50041</v>
      </c>
      <c r="C222" s="49">
        <f t="shared" si="36"/>
        <v>0</v>
      </c>
      <c r="D222" s="49">
        <f t="shared" si="31"/>
        <v>1826.7352599191527</v>
      </c>
      <c r="E222" s="50">
        <f t="shared" si="32"/>
        <v>0</v>
      </c>
      <c r="F222" s="49">
        <f t="shared" si="33"/>
        <v>0</v>
      </c>
      <c r="G222" s="49">
        <f t="shared" si="34"/>
        <v>0</v>
      </c>
      <c r="H222" s="49">
        <f t="shared" si="37"/>
        <v>0</v>
      </c>
      <c r="I222" s="49">
        <f t="shared" si="35"/>
        <v>0</v>
      </c>
      <c r="J222" s="43"/>
    </row>
    <row r="223" spans="1:10">
      <c r="A223" s="47">
        <f>IF(Values_Entered,A222+1,"")</f>
        <v>205</v>
      </c>
      <c r="B223" s="48">
        <f t="shared" si="30"/>
        <v>50072</v>
      </c>
      <c r="C223" s="49">
        <f t="shared" si="36"/>
        <v>0</v>
      </c>
      <c r="D223" s="49">
        <f t="shared" si="31"/>
        <v>1826.7352599191527</v>
      </c>
      <c r="E223" s="50">
        <f t="shared" si="32"/>
        <v>0</v>
      </c>
      <c r="F223" s="49">
        <f t="shared" si="33"/>
        <v>0</v>
      </c>
      <c r="G223" s="49">
        <f t="shared" si="34"/>
        <v>0</v>
      </c>
      <c r="H223" s="49">
        <f t="shared" si="37"/>
        <v>0</v>
      </c>
      <c r="I223" s="49">
        <f t="shared" si="35"/>
        <v>0</v>
      </c>
      <c r="J223" s="43"/>
    </row>
    <row r="224" spans="1:10">
      <c r="A224" s="47">
        <f>IF(Values_Entered,A223+1,"")</f>
        <v>206</v>
      </c>
      <c r="B224" s="48">
        <f t="shared" si="30"/>
        <v>50100</v>
      </c>
      <c r="C224" s="49">
        <f t="shared" si="36"/>
        <v>0</v>
      </c>
      <c r="D224" s="49">
        <f t="shared" si="31"/>
        <v>1826.7352599191527</v>
      </c>
      <c r="E224" s="50">
        <f t="shared" si="32"/>
        <v>0</v>
      </c>
      <c r="F224" s="49">
        <f t="shared" si="33"/>
        <v>0</v>
      </c>
      <c r="G224" s="49">
        <f t="shared" si="34"/>
        <v>0</v>
      </c>
      <c r="H224" s="49">
        <f t="shared" si="37"/>
        <v>0</v>
      </c>
      <c r="I224" s="49">
        <f t="shared" si="35"/>
        <v>0</v>
      </c>
      <c r="J224" s="43"/>
    </row>
    <row r="225" spans="1:10">
      <c r="A225" s="47">
        <f>IF(Values_Entered,A224+1,"")</f>
        <v>207</v>
      </c>
      <c r="B225" s="48">
        <f t="shared" si="30"/>
        <v>50131</v>
      </c>
      <c r="C225" s="49">
        <f t="shared" si="36"/>
        <v>0</v>
      </c>
      <c r="D225" s="49">
        <f t="shared" si="31"/>
        <v>1826.7352599191527</v>
      </c>
      <c r="E225" s="50">
        <f t="shared" si="32"/>
        <v>0</v>
      </c>
      <c r="F225" s="49">
        <f t="shared" si="33"/>
        <v>0</v>
      </c>
      <c r="G225" s="49">
        <f t="shared" si="34"/>
        <v>0</v>
      </c>
      <c r="H225" s="49">
        <f t="shared" si="37"/>
        <v>0</v>
      </c>
      <c r="I225" s="49">
        <f t="shared" si="35"/>
        <v>0</v>
      </c>
      <c r="J225" s="43"/>
    </row>
    <row r="226" spans="1:10">
      <c r="A226" s="47">
        <f>IF(Values_Entered,A225+1,"")</f>
        <v>208</v>
      </c>
      <c r="B226" s="48">
        <f t="shared" si="30"/>
        <v>50161</v>
      </c>
      <c r="C226" s="49">
        <f t="shared" si="36"/>
        <v>0</v>
      </c>
      <c r="D226" s="49">
        <f t="shared" si="31"/>
        <v>1826.7352599191527</v>
      </c>
      <c r="E226" s="50">
        <f t="shared" si="32"/>
        <v>0</v>
      </c>
      <c r="F226" s="49">
        <f t="shared" si="33"/>
        <v>0</v>
      </c>
      <c r="G226" s="49">
        <f t="shared" si="34"/>
        <v>0</v>
      </c>
      <c r="H226" s="49">
        <f t="shared" si="37"/>
        <v>0</v>
      </c>
      <c r="I226" s="49">
        <f t="shared" si="35"/>
        <v>0</v>
      </c>
      <c r="J226" s="43"/>
    </row>
    <row r="227" spans="1:10">
      <c r="A227" s="47">
        <f>IF(Values_Entered,A226+1,"")</f>
        <v>209</v>
      </c>
      <c r="B227" s="48">
        <f t="shared" si="30"/>
        <v>50192</v>
      </c>
      <c r="C227" s="49">
        <f t="shared" si="36"/>
        <v>0</v>
      </c>
      <c r="D227" s="49">
        <f t="shared" si="31"/>
        <v>1826.7352599191527</v>
      </c>
      <c r="E227" s="50">
        <f t="shared" si="32"/>
        <v>0</v>
      </c>
      <c r="F227" s="49">
        <f t="shared" si="33"/>
        <v>0</v>
      </c>
      <c r="G227" s="49">
        <f t="shared" si="34"/>
        <v>0</v>
      </c>
      <c r="H227" s="49">
        <f t="shared" si="37"/>
        <v>0</v>
      </c>
      <c r="I227" s="49">
        <f t="shared" si="35"/>
        <v>0</v>
      </c>
      <c r="J227" s="43"/>
    </row>
    <row r="228" spans="1:10">
      <c r="A228" s="47">
        <f>IF(Values_Entered,A227+1,"")</f>
        <v>210</v>
      </c>
      <c r="B228" s="48">
        <f t="shared" si="30"/>
        <v>50222</v>
      </c>
      <c r="C228" s="49">
        <f t="shared" si="36"/>
        <v>0</v>
      </c>
      <c r="D228" s="49">
        <f t="shared" si="31"/>
        <v>1826.7352599191527</v>
      </c>
      <c r="E228" s="50">
        <f t="shared" si="32"/>
        <v>0</v>
      </c>
      <c r="F228" s="49">
        <f t="shared" si="33"/>
        <v>0</v>
      </c>
      <c r="G228" s="49">
        <f t="shared" si="34"/>
        <v>0</v>
      </c>
      <c r="H228" s="49">
        <f t="shared" si="37"/>
        <v>0</v>
      </c>
      <c r="I228" s="49">
        <f t="shared" si="35"/>
        <v>0</v>
      </c>
      <c r="J228" s="43"/>
    </row>
    <row r="229" spans="1:10">
      <c r="A229" s="47">
        <f>IF(Values_Entered,A228+1,"")</f>
        <v>211</v>
      </c>
      <c r="B229" s="48">
        <f t="shared" si="30"/>
        <v>50253</v>
      </c>
      <c r="C229" s="49">
        <f t="shared" si="36"/>
        <v>0</v>
      </c>
      <c r="D229" s="49">
        <f t="shared" si="31"/>
        <v>1826.7352599191527</v>
      </c>
      <c r="E229" s="50">
        <f t="shared" si="32"/>
        <v>0</v>
      </c>
      <c r="F229" s="49">
        <f t="shared" si="33"/>
        <v>0</v>
      </c>
      <c r="G229" s="49">
        <f t="shared" si="34"/>
        <v>0</v>
      </c>
      <c r="H229" s="49">
        <f t="shared" si="37"/>
        <v>0</v>
      </c>
      <c r="I229" s="49">
        <f t="shared" si="35"/>
        <v>0</v>
      </c>
      <c r="J229" s="43"/>
    </row>
    <row r="230" spans="1:10">
      <c r="A230" s="47">
        <f>IF(Values_Entered,A229+1,"")</f>
        <v>212</v>
      </c>
      <c r="B230" s="48">
        <f t="shared" si="30"/>
        <v>50284</v>
      </c>
      <c r="C230" s="49">
        <f t="shared" si="36"/>
        <v>0</v>
      </c>
      <c r="D230" s="49">
        <f t="shared" si="31"/>
        <v>1826.7352599191527</v>
      </c>
      <c r="E230" s="50">
        <f t="shared" si="32"/>
        <v>0</v>
      </c>
      <c r="F230" s="49">
        <f t="shared" si="33"/>
        <v>0</v>
      </c>
      <c r="G230" s="49">
        <f t="shared" si="34"/>
        <v>0</v>
      </c>
      <c r="H230" s="49">
        <f t="shared" si="37"/>
        <v>0</v>
      </c>
      <c r="I230" s="49">
        <f t="shared" si="35"/>
        <v>0</v>
      </c>
      <c r="J230" s="43"/>
    </row>
    <row r="231" spans="1:10">
      <c r="A231" s="47">
        <f>IF(Values_Entered,A230+1,"")</f>
        <v>213</v>
      </c>
      <c r="B231" s="48">
        <f t="shared" si="30"/>
        <v>50314</v>
      </c>
      <c r="C231" s="49">
        <f t="shared" si="36"/>
        <v>0</v>
      </c>
      <c r="D231" s="49">
        <f t="shared" si="31"/>
        <v>1826.7352599191527</v>
      </c>
      <c r="E231" s="50">
        <f t="shared" si="32"/>
        <v>0</v>
      </c>
      <c r="F231" s="49">
        <f t="shared" si="33"/>
        <v>0</v>
      </c>
      <c r="G231" s="49">
        <f t="shared" si="34"/>
        <v>0</v>
      </c>
      <c r="H231" s="49">
        <f t="shared" si="37"/>
        <v>0</v>
      </c>
      <c r="I231" s="49">
        <f t="shared" si="35"/>
        <v>0</v>
      </c>
      <c r="J231" s="43"/>
    </row>
    <row r="232" spans="1:10">
      <c r="A232" s="47">
        <f>IF(Values_Entered,A231+1,"")</f>
        <v>214</v>
      </c>
      <c r="B232" s="48">
        <f t="shared" si="30"/>
        <v>50345</v>
      </c>
      <c r="C232" s="49">
        <f t="shared" si="36"/>
        <v>0</v>
      </c>
      <c r="D232" s="49">
        <f t="shared" si="31"/>
        <v>1826.7352599191527</v>
      </c>
      <c r="E232" s="50">
        <f t="shared" si="32"/>
        <v>0</v>
      </c>
      <c r="F232" s="49">
        <f t="shared" si="33"/>
        <v>0</v>
      </c>
      <c r="G232" s="49">
        <f t="shared" si="34"/>
        <v>0</v>
      </c>
      <c r="H232" s="49">
        <f t="shared" si="37"/>
        <v>0</v>
      </c>
      <c r="I232" s="49">
        <f t="shared" si="35"/>
        <v>0</v>
      </c>
      <c r="J232" s="43"/>
    </row>
    <row r="233" spans="1:10">
      <c r="A233" s="47">
        <f>IF(Values_Entered,A232+1,"")</f>
        <v>215</v>
      </c>
      <c r="B233" s="48">
        <f t="shared" si="30"/>
        <v>50375</v>
      </c>
      <c r="C233" s="49">
        <f t="shared" si="36"/>
        <v>0</v>
      </c>
      <c r="D233" s="49">
        <f t="shared" si="31"/>
        <v>1826.7352599191527</v>
      </c>
      <c r="E233" s="50">
        <f t="shared" si="32"/>
        <v>0</v>
      </c>
      <c r="F233" s="49">
        <f t="shared" si="33"/>
        <v>0</v>
      </c>
      <c r="G233" s="49">
        <f t="shared" si="34"/>
        <v>0</v>
      </c>
      <c r="H233" s="49">
        <f t="shared" si="37"/>
        <v>0</v>
      </c>
      <c r="I233" s="49">
        <f t="shared" si="35"/>
        <v>0</v>
      </c>
      <c r="J233" s="43"/>
    </row>
    <row r="234" spans="1:10">
      <c r="A234" s="47">
        <f>IF(Values_Entered,A233+1,"")</f>
        <v>216</v>
      </c>
      <c r="B234" s="48">
        <f t="shared" si="30"/>
        <v>50406</v>
      </c>
      <c r="C234" s="49">
        <f t="shared" si="36"/>
        <v>0</v>
      </c>
      <c r="D234" s="49">
        <f t="shared" si="31"/>
        <v>1826.7352599191527</v>
      </c>
      <c r="E234" s="50">
        <f t="shared" si="32"/>
        <v>0</v>
      </c>
      <c r="F234" s="49">
        <f t="shared" si="33"/>
        <v>0</v>
      </c>
      <c r="G234" s="49">
        <f t="shared" si="34"/>
        <v>0</v>
      </c>
      <c r="H234" s="49">
        <f t="shared" si="37"/>
        <v>0</v>
      </c>
      <c r="I234" s="49">
        <f t="shared" si="35"/>
        <v>0</v>
      </c>
      <c r="J234" s="43"/>
    </row>
    <row r="235" spans="1:10">
      <c r="A235" s="47">
        <f>IF(Values_Entered,A234+1,"")</f>
        <v>217</v>
      </c>
      <c r="B235" s="48">
        <f t="shared" si="30"/>
        <v>50437</v>
      </c>
      <c r="C235" s="49">
        <f t="shared" si="36"/>
        <v>0</v>
      </c>
      <c r="D235" s="49">
        <f t="shared" si="31"/>
        <v>1826.7352599191527</v>
      </c>
      <c r="E235" s="50">
        <f t="shared" si="32"/>
        <v>0</v>
      </c>
      <c r="F235" s="49">
        <f t="shared" si="33"/>
        <v>0</v>
      </c>
      <c r="G235" s="49">
        <f t="shared" si="34"/>
        <v>0</v>
      </c>
      <c r="H235" s="49">
        <f t="shared" si="37"/>
        <v>0</v>
      </c>
      <c r="I235" s="49">
        <f t="shared" si="35"/>
        <v>0</v>
      </c>
      <c r="J235" s="43"/>
    </row>
    <row r="236" spans="1:10">
      <c r="A236" s="47">
        <f>IF(Values_Entered,A235+1,"")</f>
        <v>218</v>
      </c>
      <c r="B236" s="48">
        <f t="shared" si="30"/>
        <v>50465</v>
      </c>
      <c r="C236" s="49">
        <f t="shared" si="36"/>
        <v>0</v>
      </c>
      <c r="D236" s="49">
        <f t="shared" si="31"/>
        <v>1826.7352599191527</v>
      </c>
      <c r="E236" s="50">
        <f t="shared" si="32"/>
        <v>0</v>
      </c>
      <c r="F236" s="49">
        <f t="shared" si="33"/>
        <v>0</v>
      </c>
      <c r="G236" s="49">
        <f t="shared" si="34"/>
        <v>0</v>
      </c>
      <c r="H236" s="49">
        <f t="shared" si="37"/>
        <v>0</v>
      </c>
      <c r="I236" s="49">
        <f t="shared" si="35"/>
        <v>0</v>
      </c>
      <c r="J236" s="43"/>
    </row>
    <row r="237" spans="1:10">
      <c r="A237" s="47">
        <f>IF(Values_Entered,A236+1,"")</f>
        <v>219</v>
      </c>
      <c r="B237" s="48">
        <f t="shared" si="30"/>
        <v>50496</v>
      </c>
      <c r="C237" s="49">
        <f t="shared" si="36"/>
        <v>0</v>
      </c>
      <c r="D237" s="49">
        <f t="shared" si="31"/>
        <v>1826.7352599191527</v>
      </c>
      <c r="E237" s="50">
        <f t="shared" si="32"/>
        <v>0</v>
      </c>
      <c r="F237" s="49">
        <f t="shared" si="33"/>
        <v>0</v>
      </c>
      <c r="G237" s="49">
        <f t="shared" si="34"/>
        <v>0</v>
      </c>
      <c r="H237" s="49">
        <f t="shared" si="37"/>
        <v>0</v>
      </c>
      <c r="I237" s="49">
        <f t="shared" si="35"/>
        <v>0</v>
      </c>
      <c r="J237" s="43"/>
    </row>
    <row r="238" spans="1:10">
      <c r="A238" s="47">
        <f>IF(Values_Entered,A237+1,"")</f>
        <v>220</v>
      </c>
      <c r="B238" s="48">
        <f t="shared" si="30"/>
        <v>50526</v>
      </c>
      <c r="C238" s="49">
        <f t="shared" si="36"/>
        <v>0</v>
      </c>
      <c r="D238" s="49">
        <f t="shared" si="31"/>
        <v>1826.7352599191527</v>
      </c>
      <c r="E238" s="50">
        <f t="shared" si="32"/>
        <v>0</v>
      </c>
      <c r="F238" s="49">
        <f t="shared" si="33"/>
        <v>0</v>
      </c>
      <c r="G238" s="49">
        <f t="shared" si="34"/>
        <v>0</v>
      </c>
      <c r="H238" s="49">
        <f t="shared" si="37"/>
        <v>0</v>
      </c>
      <c r="I238" s="49">
        <f t="shared" si="35"/>
        <v>0</v>
      </c>
      <c r="J238" s="43"/>
    </row>
    <row r="239" spans="1:10">
      <c r="A239" s="47">
        <f>IF(Values_Entered,A238+1,"")</f>
        <v>221</v>
      </c>
      <c r="B239" s="48">
        <f t="shared" si="30"/>
        <v>50557</v>
      </c>
      <c r="C239" s="49">
        <f t="shared" si="36"/>
        <v>0</v>
      </c>
      <c r="D239" s="49">
        <f t="shared" si="31"/>
        <v>1826.7352599191527</v>
      </c>
      <c r="E239" s="50">
        <f t="shared" si="32"/>
        <v>0</v>
      </c>
      <c r="F239" s="49">
        <f t="shared" si="33"/>
        <v>0</v>
      </c>
      <c r="G239" s="49">
        <f t="shared" si="34"/>
        <v>0</v>
      </c>
      <c r="H239" s="49">
        <f t="shared" si="37"/>
        <v>0</v>
      </c>
      <c r="I239" s="49">
        <f t="shared" si="35"/>
        <v>0</v>
      </c>
      <c r="J239" s="43"/>
    </row>
    <row r="240" spans="1:10">
      <c r="A240" s="47">
        <f>IF(Values_Entered,A239+1,"")</f>
        <v>222</v>
      </c>
      <c r="B240" s="48">
        <f t="shared" si="30"/>
        <v>50587</v>
      </c>
      <c r="C240" s="49">
        <f t="shared" si="36"/>
        <v>0</v>
      </c>
      <c r="D240" s="49">
        <f t="shared" si="31"/>
        <v>1826.7352599191527</v>
      </c>
      <c r="E240" s="50">
        <f t="shared" si="32"/>
        <v>0</v>
      </c>
      <c r="F240" s="49">
        <f t="shared" si="33"/>
        <v>0</v>
      </c>
      <c r="G240" s="49">
        <f t="shared" si="34"/>
        <v>0</v>
      </c>
      <c r="H240" s="49">
        <f t="shared" si="37"/>
        <v>0</v>
      </c>
      <c r="I240" s="49">
        <f t="shared" si="35"/>
        <v>0</v>
      </c>
      <c r="J240" s="43"/>
    </row>
    <row r="241" spans="1:10">
      <c r="A241" s="47">
        <f>IF(Values_Entered,A240+1,"")</f>
        <v>223</v>
      </c>
      <c r="B241" s="48">
        <f t="shared" si="30"/>
        <v>50618</v>
      </c>
      <c r="C241" s="49">
        <f t="shared" si="36"/>
        <v>0</v>
      </c>
      <c r="D241" s="49">
        <f t="shared" si="31"/>
        <v>1826.7352599191527</v>
      </c>
      <c r="E241" s="50">
        <f t="shared" si="32"/>
        <v>0</v>
      </c>
      <c r="F241" s="49">
        <f t="shared" si="33"/>
        <v>0</v>
      </c>
      <c r="G241" s="49">
        <f t="shared" si="34"/>
        <v>0</v>
      </c>
      <c r="H241" s="49">
        <f t="shared" si="37"/>
        <v>0</v>
      </c>
      <c r="I241" s="49">
        <f t="shared" si="35"/>
        <v>0</v>
      </c>
      <c r="J241" s="43"/>
    </row>
    <row r="242" spans="1:10">
      <c r="A242" s="47">
        <f>IF(Values_Entered,A241+1,"")</f>
        <v>224</v>
      </c>
      <c r="B242" s="48">
        <f t="shared" si="30"/>
        <v>50649</v>
      </c>
      <c r="C242" s="49">
        <f t="shared" si="36"/>
        <v>0</v>
      </c>
      <c r="D242" s="49">
        <f t="shared" si="31"/>
        <v>1826.7352599191527</v>
      </c>
      <c r="E242" s="50">
        <f t="shared" si="32"/>
        <v>0</v>
      </c>
      <c r="F242" s="49">
        <f t="shared" si="33"/>
        <v>0</v>
      </c>
      <c r="G242" s="49">
        <f t="shared" si="34"/>
        <v>0</v>
      </c>
      <c r="H242" s="49">
        <f t="shared" si="37"/>
        <v>0</v>
      </c>
      <c r="I242" s="49">
        <f t="shared" si="35"/>
        <v>0</v>
      </c>
      <c r="J242" s="43"/>
    </row>
    <row r="243" spans="1:10">
      <c r="A243" s="47">
        <f>IF(Values_Entered,A242+1,"")</f>
        <v>225</v>
      </c>
      <c r="B243" s="48">
        <f t="shared" si="30"/>
        <v>50679</v>
      </c>
      <c r="C243" s="49">
        <f t="shared" si="36"/>
        <v>0</v>
      </c>
      <c r="D243" s="49">
        <f t="shared" si="31"/>
        <v>1826.7352599191527</v>
      </c>
      <c r="E243" s="50">
        <f t="shared" si="32"/>
        <v>0</v>
      </c>
      <c r="F243" s="49">
        <f t="shared" si="33"/>
        <v>0</v>
      </c>
      <c r="G243" s="49">
        <f t="shared" si="34"/>
        <v>0</v>
      </c>
      <c r="H243" s="49">
        <f t="shared" si="37"/>
        <v>0</v>
      </c>
      <c r="I243" s="49">
        <f t="shared" si="35"/>
        <v>0</v>
      </c>
      <c r="J243" s="43"/>
    </row>
    <row r="244" spans="1:10">
      <c r="A244" s="47">
        <f>IF(Values_Entered,A243+1,"")</f>
        <v>226</v>
      </c>
      <c r="B244" s="48">
        <f t="shared" si="30"/>
        <v>50710</v>
      </c>
      <c r="C244" s="49">
        <f t="shared" si="36"/>
        <v>0</v>
      </c>
      <c r="D244" s="49">
        <f t="shared" si="31"/>
        <v>1826.7352599191527</v>
      </c>
      <c r="E244" s="50">
        <f t="shared" si="32"/>
        <v>0</v>
      </c>
      <c r="F244" s="49">
        <f t="shared" si="33"/>
        <v>0</v>
      </c>
      <c r="G244" s="49">
        <f t="shared" si="34"/>
        <v>0</v>
      </c>
      <c r="H244" s="49">
        <f t="shared" si="37"/>
        <v>0</v>
      </c>
      <c r="I244" s="49">
        <f t="shared" si="35"/>
        <v>0</v>
      </c>
      <c r="J244" s="43"/>
    </row>
    <row r="245" spans="1:10">
      <c r="A245" s="47">
        <f>IF(Values_Entered,A244+1,"")</f>
        <v>227</v>
      </c>
      <c r="B245" s="48">
        <f t="shared" si="30"/>
        <v>50740</v>
      </c>
      <c r="C245" s="49">
        <f t="shared" si="36"/>
        <v>0</v>
      </c>
      <c r="D245" s="49">
        <f t="shared" si="31"/>
        <v>1826.7352599191527</v>
      </c>
      <c r="E245" s="50">
        <f t="shared" si="32"/>
        <v>0</v>
      </c>
      <c r="F245" s="49">
        <f t="shared" si="33"/>
        <v>0</v>
      </c>
      <c r="G245" s="49">
        <f t="shared" si="34"/>
        <v>0</v>
      </c>
      <c r="H245" s="49">
        <f t="shared" si="37"/>
        <v>0</v>
      </c>
      <c r="I245" s="49">
        <f t="shared" si="35"/>
        <v>0</v>
      </c>
      <c r="J245" s="43"/>
    </row>
    <row r="246" spans="1:10">
      <c r="A246" s="47">
        <f>IF(Values_Entered,A245+1,"")</f>
        <v>228</v>
      </c>
      <c r="B246" s="48">
        <f t="shared" si="30"/>
        <v>50771</v>
      </c>
      <c r="C246" s="49">
        <f t="shared" si="36"/>
        <v>0</v>
      </c>
      <c r="D246" s="49">
        <f t="shared" si="31"/>
        <v>1826.7352599191527</v>
      </c>
      <c r="E246" s="50">
        <f t="shared" si="32"/>
        <v>0</v>
      </c>
      <c r="F246" s="49">
        <f t="shared" si="33"/>
        <v>0</v>
      </c>
      <c r="G246" s="49">
        <f t="shared" si="34"/>
        <v>0</v>
      </c>
      <c r="H246" s="49">
        <f t="shared" si="37"/>
        <v>0</v>
      </c>
      <c r="I246" s="49">
        <f t="shared" si="35"/>
        <v>0</v>
      </c>
      <c r="J246" s="43"/>
    </row>
    <row r="247" spans="1:10">
      <c r="A247" s="47">
        <f>IF(Values_Entered,A246+1,"")</f>
        <v>229</v>
      </c>
      <c r="B247" s="48">
        <f t="shared" si="30"/>
        <v>50802</v>
      </c>
      <c r="C247" s="49">
        <f t="shared" si="36"/>
        <v>0</v>
      </c>
      <c r="D247" s="49">
        <f t="shared" si="31"/>
        <v>1826.7352599191527</v>
      </c>
      <c r="E247" s="50">
        <f t="shared" si="32"/>
        <v>0</v>
      </c>
      <c r="F247" s="49">
        <f t="shared" si="33"/>
        <v>0</v>
      </c>
      <c r="G247" s="49">
        <f t="shared" si="34"/>
        <v>0</v>
      </c>
      <c r="H247" s="49">
        <f t="shared" si="37"/>
        <v>0</v>
      </c>
      <c r="I247" s="49">
        <f t="shared" si="35"/>
        <v>0</v>
      </c>
      <c r="J247" s="43"/>
    </row>
    <row r="248" spans="1:10">
      <c r="A248" s="47">
        <f>IF(Values_Entered,A247+1,"")</f>
        <v>230</v>
      </c>
      <c r="B248" s="48">
        <f t="shared" si="30"/>
        <v>50830</v>
      </c>
      <c r="C248" s="49">
        <f t="shared" si="36"/>
        <v>0</v>
      </c>
      <c r="D248" s="49">
        <f t="shared" si="31"/>
        <v>1826.7352599191527</v>
      </c>
      <c r="E248" s="50">
        <f t="shared" si="32"/>
        <v>0</v>
      </c>
      <c r="F248" s="49">
        <f t="shared" si="33"/>
        <v>0</v>
      </c>
      <c r="G248" s="49">
        <f t="shared" si="34"/>
        <v>0</v>
      </c>
      <c r="H248" s="49">
        <f t="shared" si="37"/>
        <v>0</v>
      </c>
      <c r="I248" s="49">
        <f t="shared" si="35"/>
        <v>0</v>
      </c>
      <c r="J248" s="43"/>
    </row>
    <row r="249" spans="1:10">
      <c r="A249" s="47">
        <f>IF(Values_Entered,A248+1,"")</f>
        <v>231</v>
      </c>
      <c r="B249" s="48">
        <f t="shared" si="30"/>
        <v>50861</v>
      </c>
      <c r="C249" s="49">
        <f t="shared" si="36"/>
        <v>0</v>
      </c>
      <c r="D249" s="49">
        <f t="shared" si="31"/>
        <v>1826.7352599191527</v>
      </c>
      <c r="E249" s="50">
        <f t="shared" si="32"/>
        <v>0</v>
      </c>
      <c r="F249" s="49">
        <f t="shared" si="33"/>
        <v>0</v>
      </c>
      <c r="G249" s="49">
        <f t="shared" si="34"/>
        <v>0</v>
      </c>
      <c r="H249" s="49">
        <f t="shared" si="37"/>
        <v>0</v>
      </c>
      <c r="I249" s="49">
        <f t="shared" si="35"/>
        <v>0</v>
      </c>
      <c r="J249" s="43"/>
    </row>
    <row r="250" spans="1:10">
      <c r="A250" s="47">
        <f>IF(Values_Entered,A249+1,"")</f>
        <v>232</v>
      </c>
      <c r="B250" s="48">
        <f t="shared" si="30"/>
        <v>50891</v>
      </c>
      <c r="C250" s="49">
        <f t="shared" si="36"/>
        <v>0</v>
      </c>
      <c r="D250" s="49">
        <f t="shared" si="31"/>
        <v>1826.7352599191527</v>
      </c>
      <c r="E250" s="50">
        <f t="shared" si="32"/>
        <v>0</v>
      </c>
      <c r="F250" s="49">
        <f t="shared" si="33"/>
        <v>0</v>
      </c>
      <c r="G250" s="49">
        <f t="shared" si="34"/>
        <v>0</v>
      </c>
      <c r="H250" s="49">
        <f t="shared" si="37"/>
        <v>0</v>
      </c>
      <c r="I250" s="49">
        <f t="shared" si="35"/>
        <v>0</v>
      </c>
      <c r="J250" s="43"/>
    </row>
    <row r="251" spans="1:10">
      <c r="A251" s="47">
        <f>IF(Values_Entered,A250+1,"")</f>
        <v>233</v>
      </c>
      <c r="B251" s="48">
        <f t="shared" si="30"/>
        <v>50922</v>
      </c>
      <c r="C251" s="49">
        <f t="shared" si="36"/>
        <v>0</v>
      </c>
      <c r="D251" s="49">
        <f t="shared" si="31"/>
        <v>1826.7352599191527</v>
      </c>
      <c r="E251" s="50">
        <f t="shared" si="32"/>
        <v>0</v>
      </c>
      <c r="F251" s="49">
        <f t="shared" si="33"/>
        <v>0</v>
      </c>
      <c r="G251" s="49">
        <f t="shared" si="34"/>
        <v>0</v>
      </c>
      <c r="H251" s="49">
        <f t="shared" si="37"/>
        <v>0</v>
      </c>
      <c r="I251" s="49">
        <f t="shared" si="35"/>
        <v>0</v>
      </c>
      <c r="J251" s="43"/>
    </row>
    <row r="252" spans="1:10">
      <c r="A252" s="47">
        <f>IF(Values_Entered,A251+1,"")</f>
        <v>234</v>
      </c>
      <c r="B252" s="48">
        <f t="shared" si="30"/>
        <v>50952</v>
      </c>
      <c r="C252" s="49">
        <f t="shared" si="36"/>
        <v>0</v>
      </c>
      <c r="D252" s="49">
        <f t="shared" si="31"/>
        <v>1826.7352599191527</v>
      </c>
      <c r="E252" s="50">
        <f t="shared" si="32"/>
        <v>0</v>
      </c>
      <c r="F252" s="49">
        <f t="shared" si="33"/>
        <v>0</v>
      </c>
      <c r="G252" s="49">
        <f t="shared" si="34"/>
        <v>0</v>
      </c>
      <c r="H252" s="49">
        <f t="shared" si="37"/>
        <v>0</v>
      </c>
      <c r="I252" s="49">
        <f t="shared" si="35"/>
        <v>0</v>
      </c>
      <c r="J252" s="43"/>
    </row>
    <row r="253" spans="1:10">
      <c r="A253" s="47">
        <f>IF(Values_Entered,A252+1,"")</f>
        <v>235</v>
      </c>
      <c r="B253" s="48">
        <f t="shared" si="30"/>
        <v>50983</v>
      </c>
      <c r="C253" s="49">
        <f t="shared" si="36"/>
        <v>0</v>
      </c>
      <c r="D253" s="49">
        <f t="shared" si="31"/>
        <v>1826.7352599191527</v>
      </c>
      <c r="E253" s="50">
        <f t="shared" si="32"/>
        <v>0</v>
      </c>
      <c r="F253" s="49">
        <f t="shared" si="33"/>
        <v>0</v>
      </c>
      <c r="G253" s="49">
        <f t="shared" si="34"/>
        <v>0</v>
      </c>
      <c r="H253" s="49">
        <f t="shared" si="37"/>
        <v>0</v>
      </c>
      <c r="I253" s="49">
        <f t="shared" si="35"/>
        <v>0</v>
      </c>
      <c r="J253" s="43"/>
    </row>
    <row r="254" spans="1:10">
      <c r="A254" s="47">
        <f>IF(Values_Entered,A253+1,"")</f>
        <v>236</v>
      </c>
      <c r="B254" s="48">
        <f t="shared" si="30"/>
        <v>51014</v>
      </c>
      <c r="C254" s="49">
        <f t="shared" si="36"/>
        <v>0</v>
      </c>
      <c r="D254" s="49">
        <f t="shared" si="31"/>
        <v>1826.7352599191527</v>
      </c>
      <c r="E254" s="50">
        <f t="shared" si="32"/>
        <v>0</v>
      </c>
      <c r="F254" s="49">
        <f t="shared" si="33"/>
        <v>0</v>
      </c>
      <c r="G254" s="49">
        <f t="shared" si="34"/>
        <v>0</v>
      </c>
      <c r="H254" s="49">
        <f t="shared" si="37"/>
        <v>0</v>
      </c>
      <c r="I254" s="49">
        <f t="shared" si="35"/>
        <v>0</v>
      </c>
      <c r="J254" s="43"/>
    </row>
    <row r="255" spans="1:10">
      <c r="A255" s="47">
        <f>IF(Values_Entered,A254+1,"")</f>
        <v>237</v>
      </c>
      <c r="B255" s="48">
        <f t="shared" si="30"/>
        <v>51044</v>
      </c>
      <c r="C255" s="49">
        <f t="shared" si="36"/>
        <v>0</v>
      </c>
      <c r="D255" s="49">
        <f t="shared" si="31"/>
        <v>1826.7352599191527</v>
      </c>
      <c r="E255" s="50">
        <f t="shared" si="32"/>
        <v>0</v>
      </c>
      <c r="F255" s="49">
        <f t="shared" si="33"/>
        <v>0</v>
      </c>
      <c r="G255" s="49">
        <f t="shared" si="34"/>
        <v>0</v>
      </c>
      <c r="H255" s="49">
        <f t="shared" si="37"/>
        <v>0</v>
      </c>
      <c r="I255" s="49">
        <f t="shared" si="35"/>
        <v>0</v>
      </c>
      <c r="J255" s="43"/>
    </row>
    <row r="256" spans="1:10">
      <c r="A256" s="47">
        <f>IF(Values_Entered,A255+1,"")</f>
        <v>238</v>
      </c>
      <c r="B256" s="48">
        <f t="shared" si="30"/>
        <v>51075</v>
      </c>
      <c r="C256" s="49">
        <f t="shared" si="36"/>
        <v>0</v>
      </c>
      <c r="D256" s="49">
        <f t="shared" si="31"/>
        <v>1826.7352599191527</v>
      </c>
      <c r="E256" s="50">
        <f t="shared" si="32"/>
        <v>0</v>
      </c>
      <c r="F256" s="49">
        <f t="shared" si="33"/>
        <v>0</v>
      </c>
      <c r="G256" s="49">
        <f t="shared" si="34"/>
        <v>0</v>
      </c>
      <c r="H256" s="49">
        <f t="shared" si="37"/>
        <v>0</v>
      </c>
      <c r="I256" s="49">
        <f t="shared" si="35"/>
        <v>0</v>
      </c>
      <c r="J256" s="43"/>
    </row>
    <row r="257" spans="1:10">
      <c r="A257" s="47">
        <f>IF(Values_Entered,A256+1,"")</f>
        <v>239</v>
      </c>
      <c r="B257" s="48">
        <f t="shared" si="30"/>
        <v>51105</v>
      </c>
      <c r="C257" s="49">
        <f t="shared" si="36"/>
        <v>0</v>
      </c>
      <c r="D257" s="49">
        <f t="shared" si="31"/>
        <v>1826.7352599191527</v>
      </c>
      <c r="E257" s="50">
        <f t="shared" si="32"/>
        <v>0</v>
      </c>
      <c r="F257" s="49">
        <f t="shared" si="33"/>
        <v>0</v>
      </c>
      <c r="G257" s="49">
        <f t="shared" si="34"/>
        <v>0</v>
      </c>
      <c r="H257" s="49">
        <f t="shared" si="37"/>
        <v>0</v>
      </c>
      <c r="I257" s="49">
        <f t="shared" si="35"/>
        <v>0</v>
      </c>
      <c r="J257" s="43"/>
    </row>
    <row r="258" spans="1:10">
      <c r="A258" s="47">
        <f>IF(Values_Entered,A257+1,"")</f>
        <v>240</v>
      </c>
      <c r="B258" s="48">
        <f t="shared" si="30"/>
        <v>51136</v>
      </c>
      <c r="C258" s="49">
        <f t="shared" si="36"/>
        <v>0</v>
      </c>
      <c r="D258" s="49">
        <f t="shared" si="31"/>
        <v>1826.7352599191527</v>
      </c>
      <c r="E258" s="50">
        <f t="shared" si="32"/>
        <v>0</v>
      </c>
      <c r="F258" s="49">
        <f t="shared" si="33"/>
        <v>0</v>
      </c>
      <c r="G258" s="49">
        <f t="shared" si="34"/>
        <v>0</v>
      </c>
      <c r="H258" s="49">
        <f t="shared" si="37"/>
        <v>0</v>
      </c>
      <c r="I258" s="49">
        <f t="shared" si="35"/>
        <v>0</v>
      </c>
      <c r="J258" s="43"/>
    </row>
    <row r="259" spans="1:10">
      <c r="A259" s="47">
        <f>IF(Values_Entered,A258+1,"")</f>
        <v>241</v>
      </c>
      <c r="B259" s="48">
        <f t="shared" si="30"/>
        <v>51167</v>
      </c>
      <c r="C259" s="49">
        <f t="shared" si="36"/>
        <v>0</v>
      </c>
      <c r="D259" s="49">
        <f t="shared" si="31"/>
        <v>1826.7352599191527</v>
      </c>
      <c r="E259" s="50">
        <f t="shared" si="32"/>
        <v>0</v>
      </c>
      <c r="F259" s="49">
        <f t="shared" si="33"/>
        <v>0</v>
      </c>
      <c r="G259" s="49">
        <f t="shared" si="34"/>
        <v>0</v>
      </c>
      <c r="H259" s="49">
        <f t="shared" si="37"/>
        <v>0</v>
      </c>
      <c r="I259" s="49">
        <f t="shared" si="35"/>
        <v>0</v>
      </c>
      <c r="J259" s="43"/>
    </row>
    <row r="260" spans="1:10">
      <c r="A260" s="47">
        <f>IF(Values_Entered,A259+1,"")</f>
        <v>242</v>
      </c>
      <c r="B260" s="48">
        <f t="shared" si="30"/>
        <v>51196</v>
      </c>
      <c r="C260" s="49">
        <f t="shared" si="36"/>
        <v>0</v>
      </c>
      <c r="D260" s="49">
        <f t="shared" si="31"/>
        <v>1826.7352599191527</v>
      </c>
      <c r="E260" s="50">
        <f t="shared" si="32"/>
        <v>0</v>
      </c>
      <c r="F260" s="49">
        <f t="shared" si="33"/>
        <v>0</v>
      </c>
      <c r="G260" s="49">
        <f t="shared" si="34"/>
        <v>0</v>
      </c>
      <c r="H260" s="49">
        <f t="shared" si="37"/>
        <v>0</v>
      </c>
      <c r="I260" s="49">
        <f t="shared" si="35"/>
        <v>0</v>
      </c>
      <c r="J260" s="43"/>
    </row>
    <row r="261" spans="1:10">
      <c r="A261" s="47">
        <f>IF(Values_Entered,A260+1,"")</f>
        <v>243</v>
      </c>
      <c r="B261" s="48">
        <f t="shared" si="30"/>
        <v>51227</v>
      </c>
      <c r="C261" s="49">
        <f t="shared" si="36"/>
        <v>0</v>
      </c>
      <c r="D261" s="49">
        <f t="shared" si="31"/>
        <v>1826.7352599191527</v>
      </c>
      <c r="E261" s="50">
        <f t="shared" si="32"/>
        <v>0</v>
      </c>
      <c r="F261" s="49">
        <f t="shared" si="33"/>
        <v>0</v>
      </c>
      <c r="G261" s="49">
        <f t="shared" si="34"/>
        <v>0</v>
      </c>
      <c r="H261" s="49">
        <f t="shared" si="37"/>
        <v>0</v>
      </c>
      <c r="I261" s="49">
        <f t="shared" si="35"/>
        <v>0</v>
      </c>
      <c r="J261" s="43"/>
    </row>
    <row r="262" spans="1:10">
      <c r="A262" s="47">
        <f>IF(Values_Entered,A261+1,"")</f>
        <v>244</v>
      </c>
      <c r="B262" s="48">
        <f t="shared" si="30"/>
        <v>51257</v>
      </c>
      <c r="C262" s="49">
        <f t="shared" si="36"/>
        <v>0</v>
      </c>
      <c r="D262" s="49">
        <f t="shared" si="31"/>
        <v>1826.7352599191527</v>
      </c>
      <c r="E262" s="50">
        <f t="shared" si="32"/>
        <v>0</v>
      </c>
      <c r="F262" s="49">
        <f t="shared" si="33"/>
        <v>0</v>
      </c>
      <c r="G262" s="49">
        <f t="shared" si="34"/>
        <v>0</v>
      </c>
      <c r="H262" s="49">
        <f t="shared" si="37"/>
        <v>0</v>
      </c>
      <c r="I262" s="49">
        <f t="shared" si="35"/>
        <v>0</v>
      </c>
      <c r="J262" s="43"/>
    </row>
    <row r="263" spans="1:10">
      <c r="A263" s="47">
        <f>IF(Values_Entered,A262+1,"")</f>
        <v>245</v>
      </c>
      <c r="B263" s="48">
        <f t="shared" si="30"/>
        <v>51288</v>
      </c>
      <c r="C263" s="49">
        <f t="shared" si="36"/>
        <v>0</v>
      </c>
      <c r="D263" s="49">
        <f t="shared" si="31"/>
        <v>1826.7352599191527</v>
      </c>
      <c r="E263" s="50">
        <f t="shared" si="32"/>
        <v>0</v>
      </c>
      <c r="F263" s="49">
        <f t="shared" si="33"/>
        <v>0</v>
      </c>
      <c r="G263" s="49">
        <f t="shared" si="34"/>
        <v>0</v>
      </c>
      <c r="H263" s="49">
        <f t="shared" si="37"/>
        <v>0</v>
      </c>
      <c r="I263" s="49">
        <f t="shared" si="35"/>
        <v>0</v>
      </c>
      <c r="J263" s="43"/>
    </row>
    <row r="264" spans="1:10">
      <c r="A264" s="47">
        <f>IF(Values_Entered,A263+1,"")</f>
        <v>246</v>
      </c>
      <c r="B264" s="48">
        <f t="shared" si="30"/>
        <v>51318</v>
      </c>
      <c r="C264" s="49">
        <f t="shared" si="36"/>
        <v>0</v>
      </c>
      <c r="D264" s="49">
        <f t="shared" si="31"/>
        <v>1826.7352599191527</v>
      </c>
      <c r="E264" s="50">
        <f t="shared" si="32"/>
        <v>0</v>
      </c>
      <c r="F264" s="49">
        <f t="shared" si="33"/>
        <v>0</v>
      </c>
      <c r="G264" s="49">
        <f t="shared" si="34"/>
        <v>0</v>
      </c>
      <c r="H264" s="49">
        <f t="shared" si="37"/>
        <v>0</v>
      </c>
      <c r="I264" s="49">
        <f t="shared" si="35"/>
        <v>0</v>
      </c>
      <c r="J264" s="43"/>
    </row>
    <row r="265" spans="1:10">
      <c r="A265" s="47">
        <f>IF(Values_Entered,A264+1,"")</f>
        <v>247</v>
      </c>
      <c r="B265" s="48">
        <f t="shared" si="30"/>
        <v>51349</v>
      </c>
      <c r="C265" s="49">
        <f t="shared" si="36"/>
        <v>0</v>
      </c>
      <c r="D265" s="49">
        <f t="shared" si="31"/>
        <v>1826.7352599191527</v>
      </c>
      <c r="E265" s="50">
        <f t="shared" si="32"/>
        <v>0</v>
      </c>
      <c r="F265" s="49">
        <f t="shared" si="33"/>
        <v>0</v>
      </c>
      <c r="G265" s="49">
        <f t="shared" si="34"/>
        <v>0</v>
      </c>
      <c r="H265" s="49">
        <f t="shared" si="37"/>
        <v>0</v>
      </c>
      <c r="I265" s="49">
        <f t="shared" si="35"/>
        <v>0</v>
      </c>
      <c r="J265" s="43"/>
    </row>
    <row r="266" spans="1:10">
      <c r="A266" s="47">
        <f>IF(Values_Entered,A265+1,"")</f>
        <v>248</v>
      </c>
      <c r="B266" s="48">
        <f t="shared" si="30"/>
        <v>51380</v>
      </c>
      <c r="C266" s="49">
        <f t="shared" si="36"/>
        <v>0</v>
      </c>
      <c r="D266" s="49">
        <f t="shared" si="31"/>
        <v>1826.7352599191527</v>
      </c>
      <c r="E266" s="50">
        <f t="shared" si="32"/>
        <v>0</v>
      </c>
      <c r="F266" s="49">
        <f t="shared" si="33"/>
        <v>0</v>
      </c>
      <c r="G266" s="49">
        <f t="shared" si="34"/>
        <v>0</v>
      </c>
      <c r="H266" s="49">
        <f t="shared" si="37"/>
        <v>0</v>
      </c>
      <c r="I266" s="49">
        <f t="shared" si="35"/>
        <v>0</v>
      </c>
      <c r="J266" s="43"/>
    </row>
    <row r="267" spans="1:10">
      <c r="A267" s="47">
        <f>IF(Values_Entered,A266+1,"")</f>
        <v>249</v>
      </c>
      <c r="B267" s="48">
        <f t="shared" si="30"/>
        <v>51410</v>
      </c>
      <c r="C267" s="49">
        <f t="shared" si="36"/>
        <v>0</v>
      </c>
      <c r="D267" s="49">
        <f t="shared" si="31"/>
        <v>1826.7352599191527</v>
      </c>
      <c r="E267" s="50">
        <f t="shared" si="32"/>
        <v>0</v>
      </c>
      <c r="F267" s="49">
        <f t="shared" si="33"/>
        <v>0</v>
      </c>
      <c r="G267" s="49">
        <f t="shared" si="34"/>
        <v>0</v>
      </c>
      <c r="H267" s="49">
        <f t="shared" si="37"/>
        <v>0</v>
      </c>
      <c r="I267" s="49">
        <f t="shared" si="35"/>
        <v>0</v>
      </c>
      <c r="J267" s="43"/>
    </row>
    <row r="268" spans="1:10">
      <c r="A268" s="47">
        <f>IF(Values_Entered,A267+1,"")</f>
        <v>250</v>
      </c>
      <c r="B268" s="48">
        <f t="shared" si="30"/>
        <v>51441</v>
      </c>
      <c r="C268" s="49">
        <f t="shared" si="36"/>
        <v>0</v>
      </c>
      <c r="D268" s="49">
        <f t="shared" si="31"/>
        <v>1826.7352599191527</v>
      </c>
      <c r="E268" s="50">
        <f t="shared" si="32"/>
        <v>0</v>
      </c>
      <c r="F268" s="49">
        <f t="shared" si="33"/>
        <v>0</v>
      </c>
      <c r="G268" s="49">
        <f t="shared" si="34"/>
        <v>0</v>
      </c>
      <c r="H268" s="49">
        <f t="shared" si="37"/>
        <v>0</v>
      </c>
      <c r="I268" s="49">
        <f t="shared" si="35"/>
        <v>0</v>
      </c>
      <c r="J268" s="43"/>
    </row>
    <row r="269" spans="1:10">
      <c r="A269" s="47">
        <f>IF(Values_Entered,A268+1,"")</f>
        <v>251</v>
      </c>
      <c r="B269" s="48">
        <f t="shared" si="30"/>
        <v>51471</v>
      </c>
      <c r="C269" s="49">
        <f t="shared" si="36"/>
        <v>0</v>
      </c>
      <c r="D269" s="49">
        <f t="shared" si="31"/>
        <v>1826.7352599191527</v>
      </c>
      <c r="E269" s="50">
        <f t="shared" si="32"/>
        <v>0</v>
      </c>
      <c r="F269" s="49">
        <f t="shared" si="33"/>
        <v>0</v>
      </c>
      <c r="G269" s="49">
        <f t="shared" si="34"/>
        <v>0</v>
      </c>
      <c r="H269" s="49">
        <f t="shared" si="37"/>
        <v>0</v>
      </c>
      <c r="I269" s="49">
        <f t="shared" si="35"/>
        <v>0</v>
      </c>
      <c r="J269" s="43"/>
    </row>
    <row r="270" spans="1:10">
      <c r="A270" s="47">
        <f>IF(Values_Entered,A269+1,"")</f>
        <v>252</v>
      </c>
      <c r="B270" s="48">
        <f t="shared" si="30"/>
        <v>51502</v>
      </c>
      <c r="C270" s="49">
        <f t="shared" si="36"/>
        <v>0</v>
      </c>
      <c r="D270" s="49">
        <f t="shared" si="31"/>
        <v>1826.7352599191527</v>
      </c>
      <c r="E270" s="50">
        <f t="shared" si="32"/>
        <v>0</v>
      </c>
      <c r="F270" s="49">
        <f t="shared" si="33"/>
        <v>0</v>
      </c>
      <c r="G270" s="49">
        <f t="shared" si="34"/>
        <v>0</v>
      </c>
      <c r="H270" s="49">
        <f t="shared" si="37"/>
        <v>0</v>
      </c>
      <c r="I270" s="49">
        <f t="shared" si="35"/>
        <v>0</v>
      </c>
      <c r="J270" s="43"/>
    </row>
    <row r="271" spans="1:10">
      <c r="A271" s="47">
        <f>IF(Values_Entered,A270+1,"")</f>
        <v>253</v>
      </c>
      <c r="B271" s="48">
        <f t="shared" si="30"/>
        <v>51533</v>
      </c>
      <c r="C271" s="49">
        <f t="shared" si="36"/>
        <v>0</v>
      </c>
      <c r="D271" s="49">
        <f t="shared" si="31"/>
        <v>1826.7352599191527</v>
      </c>
      <c r="E271" s="50">
        <f t="shared" si="32"/>
        <v>0</v>
      </c>
      <c r="F271" s="49">
        <f t="shared" si="33"/>
        <v>0</v>
      </c>
      <c r="G271" s="49">
        <f t="shared" si="34"/>
        <v>0</v>
      </c>
      <c r="H271" s="49">
        <f t="shared" si="37"/>
        <v>0</v>
      </c>
      <c r="I271" s="49">
        <f t="shared" si="35"/>
        <v>0</v>
      </c>
      <c r="J271" s="43"/>
    </row>
    <row r="272" spans="1:10">
      <c r="A272" s="47">
        <f>IF(Values_Entered,A271+1,"")</f>
        <v>254</v>
      </c>
      <c r="B272" s="48">
        <f t="shared" si="30"/>
        <v>51561</v>
      </c>
      <c r="C272" s="49">
        <f t="shared" si="36"/>
        <v>0</v>
      </c>
      <c r="D272" s="49">
        <f t="shared" si="31"/>
        <v>1826.7352599191527</v>
      </c>
      <c r="E272" s="50">
        <f t="shared" si="32"/>
        <v>0</v>
      </c>
      <c r="F272" s="49">
        <f t="shared" si="33"/>
        <v>0</v>
      </c>
      <c r="G272" s="49">
        <f t="shared" si="34"/>
        <v>0</v>
      </c>
      <c r="H272" s="49">
        <f t="shared" si="37"/>
        <v>0</v>
      </c>
      <c r="I272" s="49">
        <f t="shared" si="35"/>
        <v>0</v>
      </c>
      <c r="J272" s="43"/>
    </row>
    <row r="273" spans="1:10">
      <c r="A273" s="47">
        <f>IF(Values_Entered,A272+1,"")</f>
        <v>255</v>
      </c>
      <c r="B273" s="48">
        <f t="shared" si="30"/>
        <v>51592</v>
      </c>
      <c r="C273" s="49">
        <f t="shared" si="36"/>
        <v>0</v>
      </c>
      <c r="D273" s="49">
        <f t="shared" si="31"/>
        <v>1826.7352599191527</v>
      </c>
      <c r="E273" s="50">
        <f t="shared" si="32"/>
        <v>0</v>
      </c>
      <c r="F273" s="49">
        <f t="shared" si="33"/>
        <v>0</v>
      </c>
      <c r="G273" s="49">
        <f t="shared" si="34"/>
        <v>0</v>
      </c>
      <c r="H273" s="49">
        <f t="shared" si="37"/>
        <v>0</v>
      </c>
      <c r="I273" s="49">
        <f t="shared" si="35"/>
        <v>0</v>
      </c>
      <c r="J273" s="43"/>
    </row>
    <row r="274" spans="1:10">
      <c r="A274" s="47">
        <f>IF(Values_Entered,A273+1,"")</f>
        <v>256</v>
      </c>
      <c r="B274" s="48">
        <f t="shared" si="30"/>
        <v>51622</v>
      </c>
      <c r="C274" s="49">
        <f t="shared" si="36"/>
        <v>0</v>
      </c>
      <c r="D274" s="49">
        <f t="shared" si="31"/>
        <v>1826.7352599191527</v>
      </c>
      <c r="E274" s="50">
        <f t="shared" si="32"/>
        <v>0</v>
      </c>
      <c r="F274" s="49">
        <f t="shared" si="33"/>
        <v>0</v>
      </c>
      <c r="G274" s="49">
        <f t="shared" si="34"/>
        <v>0</v>
      </c>
      <c r="H274" s="49">
        <f t="shared" si="37"/>
        <v>0</v>
      </c>
      <c r="I274" s="49">
        <f t="shared" si="35"/>
        <v>0</v>
      </c>
      <c r="J274" s="43"/>
    </row>
    <row r="275" spans="1:10">
      <c r="A275" s="47">
        <f>IF(Values_Entered,A274+1,"")</f>
        <v>257</v>
      </c>
      <c r="B275" s="48">
        <f t="shared" ref="B275:B306" si="38">IF(Pay_Num&lt;&gt;"",DATE(YEAR(Loan_Start),MONTH(Loan_Start)+(Pay_Num)*12/Num_Pmt_Per_Year,DAY(Loan_Start)),"")</f>
        <v>51653</v>
      </c>
      <c r="C275" s="49">
        <f t="shared" si="36"/>
        <v>0</v>
      </c>
      <c r="D275" s="49">
        <f t="shared" ref="D275:D338" si="39">IF(Pay_Num&lt;&gt;"",Scheduled_Monthly_Payment,"")</f>
        <v>1826.7352599191527</v>
      </c>
      <c r="E275" s="50">
        <f t="shared" ref="E275:E338" si="40">IF(AND(Pay_Num&lt;&gt;"",Sched_Pay+Scheduled_Extra_Payments&lt;Beg_Bal),Scheduled_Extra_Payments,IF(AND(Pay_Num&lt;&gt;"",Beg_Bal-Sched_Pay&gt;0),Beg_Bal-Sched_Pay,IF(Pay_Num&lt;&gt;"",0,"")))</f>
        <v>0</v>
      </c>
      <c r="F275" s="49">
        <f t="shared" ref="F275:F338" si="41">IF(AND(Pay_Num&lt;&gt;"",Sched_Pay+Extra_Pay&lt;Beg_Bal),Sched_Pay+Extra_Pay,IF(Pay_Num&lt;&gt;"",Beg_Bal,""))</f>
        <v>0</v>
      </c>
      <c r="G275" s="49">
        <f t="shared" ref="G275:G338" si="42">IF(Pay_Num&lt;&gt;"",Total_Pay-Int,"")</f>
        <v>0</v>
      </c>
      <c r="H275" s="49">
        <f t="shared" si="37"/>
        <v>0</v>
      </c>
      <c r="I275" s="49">
        <f t="shared" ref="I275:I338" si="43">IF(AND(Pay_Num&lt;&gt;"",Sched_Pay+Extra_Pay&lt;Beg_Bal),Beg_Bal-Princ,IF(Pay_Num&lt;&gt;"",0,""))</f>
        <v>0</v>
      </c>
      <c r="J275" s="43"/>
    </row>
    <row r="276" spans="1:10">
      <c r="A276" s="47">
        <f>IF(Values_Entered,A275+1,"")</f>
        <v>258</v>
      </c>
      <c r="B276" s="48">
        <f t="shared" si="38"/>
        <v>51683</v>
      </c>
      <c r="C276" s="49">
        <f t="shared" ref="C276:C339" si="44">IF(Pay_Num&lt;&gt;"",I275,"")</f>
        <v>0</v>
      </c>
      <c r="D276" s="49">
        <f t="shared" si="39"/>
        <v>1826.7352599191527</v>
      </c>
      <c r="E276" s="50">
        <f t="shared" si="40"/>
        <v>0</v>
      </c>
      <c r="F276" s="49">
        <f t="shared" si="41"/>
        <v>0</v>
      </c>
      <c r="G276" s="49">
        <f t="shared" si="42"/>
        <v>0</v>
      </c>
      <c r="H276" s="49">
        <f t="shared" ref="H276:H307" si="45">IF(Pay_Num&lt;&gt;"",Beg_Bal*Interest_Rate/Num_Pmt_Per_Year,"")</f>
        <v>0</v>
      </c>
      <c r="I276" s="49">
        <f t="shared" si="43"/>
        <v>0</v>
      </c>
      <c r="J276" s="43"/>
    </row>
    <row r="277" spans="1:10">
      <c r="A277" s="47">
        <f>IF(Values_Entered,A276+1,"")</f>
        <v>259</v>
      </c>
      <c r="B277" s="48">
        <f t="shared" si="38"/>
        <v>51714</v>
      </c>
      <c r="C277" s="49">
        <f t="shared" si="44"/>
        <v>0</v>
      </c>
      <c r="D277" s="49">
        <f t="shared" si="39"/>
        <v>1826.7352599191527</v>
      </c>
      <c r="E277" s="50">
        <f t="shared" si="40"/>
        <v>0</v>
      </c>
      <c r="F277" s="49">
        <f t="shared" si="41"/>
        <v>0</v>
      </c>
      <c r="G277" s="49">
        <f t="shared" si="42"/>
        <v>0</v>
      </c>
      <c r="H277" s="49">
        <f t="shared" si="45"/>
        <v>0</v>
      </c>
      <c r="I277" s="49">
        <f t="shared" si="43"/>
        <v>0</v>
      </c>
      <c r="J277" s="43"/>
    </row>
    <row r="278" spans="1:10">
      <c r="A278" s="47">
        <f>IF(Values_Entered,A277+1,"")</f>
        <v>260</v>
      </c>
      <c r="B278" s="48">
        <f t="shared" si="38"/>
        <v>51745</v>
      </c>
      <c r="C278" s="49">
        <f t="shared" si="44"/>
        <v>0</v>
      </c>
      <c r="D278" s="49">
        <f t="shared" si="39"/>
        <v>1826.7352599191527</v>
      </c>
      <c r="E278" s="50">
        <f t="shared" si="40"/>
        <v>0</v>
      </c>
      <c r="F278" s="49">
        <f t="shared" si="41"/>
        <v>0</v>
      </c>
      <c r="G278" s="49">
        <f t="shared" si="42"/>
        <v>0</v>
      </c>
      <c r="H278" s="49">
        <f t="shared" si="45"/>
        <v>0</v>
      </c>
      <c r="I278" s="49">
        <f t="shared" si="43"/>
        <v>0</v>
      </c>
      <c r="J278" s="43"/>
    </row>
    <row r="279" spans="1:10">
      <c r="A279" s="47">
        <f>IF(Values_Entered,A278+1,"")</f>
        <v>261</v>
      </c>
      <c r="B279" s="48">
        <f t="shared" si="38"/>
        <v>51775</v>
      </c>
      <c r="C279" s="49">
        <f t="shared" si="44"/>
        <v>0</v>
      </c>
      <c r="D279" s="49">
        <f t="shared" si="39"/>
        <v>1826.7352599191527</v>
      </c>
      <c r="E279" s="50">
        <f t="shared" si="40"/>
        <v>0</v>
      </c>
      <c r="F279" s="49">
        <f t="shared" si="41"/>
        <v>0</v>
      </c>
      <c r="G279" s="49">
        <f t="shared" si="42"/>
        <v>0</v>
      </c>
      <c r="H279" s="49">
        <f t="shared" si="45"/>
        <v>0</v>
      </c>
      <c r="I279" s="49">
        <f t="shared" si="43"/>
        <v>0</v>
      </c>
      <c r="J279" s="43"/>
    </row>
    <row r="280" spans="1:10">
      <c r="A280" s="47">
        <f>IF(Values_Entered,A279+1,"")</f>
        <v>262</v>
      </c>
      <c r="B280" s="48">
        <f t="shared" si="38"/>
        <v>51806</v>
      </c>
      <c r="C280" s="49">
        <f t="shared" si="44"/>
        <v>0</v>
      </c>
      <c r="D280" s="49">
        <f t="shared" si="39"/>
        <v>1826.7352599191527</v>
      </c>
      <c r="E280" s="50">
        <f t="shared" si="40"/>
        <v>0</v>
      </c>
      <c r="F280" s="49">
        <f t="shared" si="41"/>
        <v>0</v>
      </c>
      <c r="G280" s="49">
        <f t="shared" si="42"/>
        <v>0</v>
      </c>
      <c r="H280" s="49">
        <f t="shared" si="45"/>
        <v>0</v>
      </c>
      <c r="I280" s="49">
        <f t="shared" si="43"/>
        <v>0</v>
      </c>
      <c r="J280" s="43"/>
    </row>
    <row r="281" spans="1:10">
      <c r="A281" s="47">
        <f>IF(Values_Entered,A280+1,"")</f>
        <v>263</v>
      </c>
      <c r="B281" s="48">
        <f t="shared" si="38"/>
        <v>51836</v>
      </c>
      <c r="C281" s="49">
        <f t="shared" si="44"/>
        <v>0</v>
      </c>
      <c r="D281" s="49">
        <f t="shared" si="39"/>
        <v>1826.7352599191527</v>
      </c>
      <c r="E281" s="50">
        <f t="shared" si="40"/>
        <v>0</v>
      </c>
      <c r="F281" s="49">
        <f t="shared" si="41"/>
        <v>0</v>
      </c>
      <c r="G281" s="49">
        <f t="shared" si="42"/>
        <v>0</v>
      </c>
      <c r="H281" s="49">
        <f t="shared" si="45"/>
        <v>0</v>
      </c>
      <c r="I281" s="49">
        <f t="shared" si="43"/>
        <v>0</v>
      </c>
      <c r="J281" s="43"/>
    </row>
    <row r="282" spans="1:10">
      <c r="A282" s="47">
        <f>IF(Values_Entered,A281+1,"")</f>
        <v>264</v>
      </c>
      <c r="B282" s="48">
        <f t="shared" si="38"/>
        <v>51867</v>
      </c>
      <c r="C282" s="49">
        <f t="shared" si="44"/>
        <v>0</v>
      </c>
      <c r="D282" s="49">
        <f t="shared" si="39"/>
        <v>1826.7352599191527</v>
      </c>
      <c r="E282" s="50">
        <f t="shared" si="40"/>
        <v>0</v>
      </c>
      <c r="F282" s="49">
        <f t="shared" si="41"/>
        <v>0</v>
      </c>
      <c r="G282" s="49">
        <f t="shared" si="42"/>
        <v>0</v>
      </c>
      <c r="H282" s="49">
        <f t="shared" si="45"/>
        <v>0</v>
      </c>
      <c r="I282" s="49">
        <f t="shared" si="43"/>
        <v>0</v>
      </c>
      <c r="J282" s="43"/>
    </row>
    <row r="283" spans="1:10">
      <c r="A283" s="47">
        <f>IF(Values_Entered,A282+1,"")</f>
        <v>265</v>
      </c>
      <c r="B283" s="48">
        <f t="shared" si="38"/>
        <v>51898</v>
      </c>
      <c r="C283" s="49">
        <f t="shared" si="44"/>
        <v>0</v>
      </c>
      <c r="D283" s="49">
        <f t="shared" si="39"/>
        <v>1826.7352599191527</v>
      </c>
      <c r="E283" s="50">
        <f t="shared" si="40"/>
        <v>0</v>
      </c>
      <c r="F283" s="49">
        <f t="shared" si="41"/>
        <v>0</v>
      </c>
      <c r="G283" s="49">
        <f t="shared" si="42"/>
        <v>0</v>
      </c>
      <c r="H283" s="49">
        <f t="shared" si="45"/>
        <v>0</v>
      </c>
      <c r="I283" s="49">
        <f t="shared" si="43"/>
        <v>0</v>
      </c>
      <c r="J283" s="43"/>
    </row>
    <row r="284" spans="1:10">
      <c r="A284" s="47">
        <f>IF(Values_Entered,A283+1,"")</f>
        <v>266</v>
      </c>
      <c r="B284" s="48">
        <f t="shared" si="38"/>
        <v>51926</v>
      </c>
      <c r="C284" s="49">
        <f t="shared" si="44"/>
        <v>0</v>
      </c>
      <c r="D284" s="49">
        <f t="shared" si="39"/>
        <v>1826.7352599191527</v>
      </c>
      <c r="E284" s="50">
        <f t="shared" si="40"/>
        <v>0</v>
      </c>
      <c r="F284" s="49">
        <f t="shared" si="41"/>
        <v>0</v>
      </c>
      <c r="G284" s="49">
        <f t="shared" si="42"/>
        <v>0</v>
      </c>
      <c r="H284" s="49">
        <f t="shared" si="45"/>
        <v>0</v>
      </c>
      <c r="I284" s="49">
        <f t="shared" si="43"/>
        <v>0</v>
      </c>
      <c r="J284" s="43"/>
    </row>
    <row r="285" spans="1:10">
      <c r="A285" s="47">
        <f>IF(Values_Entered,A284+1,"")</f>
        <v>267</v>
      </c>
      <c r="B285" s="48">
        <f t="shared" si="38"/>
        <v>51957</v>
      </c>
      <c r="C285" s="49">
        <f t="shared" si="44"/>
        <v>0</v>
      </c>
      <c r="D285" s="49">
        <f t="shared" si="39"/>
        <v>1826.7352599191527</v>
      </c>
      <c r="E285" s="50">
        <f t="shared" si="40"/>
        <v>0</v>
      </c>
      <c r="F285" s="49">
        <f t="shared" si="41"/>
        <v>0</v>
      </c>
      <c r="G285" s="49">
        <f t="shared" si="42"/>
        <v>0</v>
      </c>
      <c r="H285" s="49">
        <f t="shared" si="45"/>
        <v>0</v>
      </c>
      <c r="I285" s="49">
        <f t="shared" si="43"/>
        <v>0</v>
      </c>
      <c r="J285" s="43"/>
    </row>
    <row r="286" spans="1:10">
      <c r="A286" s="47">
        <f>IF(Values_Entered,A285+1,"")</f>
        <v>268</v>
      </c>
      <c r="B286" s="48">
        <f t="shared" si="38"/>
        <v>51987</v>
      </c>
      <c r="C286" s="49">
        <f t="shared" si="44"/>
        <v>0</v>
      </c>
      <c r="D286" s="49">
        <f t="shared" si="39"/>
        <v>1826.7352599191527</v>
      </c>
      <c r="E286" s="50">
        <f t="shared" si="40"/>
        <v>0</v>
      </c>
      <c r="F286" s="49">
        <f t="shared" si="41"/>
        <v>0</v>
      </c>
      <c r="G286" s="49">
        <f t="shared" si="42"/>
        <v>0</v>
      </c>
      <c r="H286" s="49">
        <f t="shared" si="45"/>
        <v>0</v>
      </c>
      <c r="I286" s="49">
        <f t="shared" si="43"/>
        <v>0</v>
      </c>
      <c r="J286" s="43"/>
    </row>
    <row r="287" spans="1:10">
      <c r="A287" s="47">
        <f>IF(Values_Entered,A286+1,"")</f>
        <v>269</v>
      </c>
      <c r="B287" s="48">
        <f t="shared" si="38"/>
        <v>52018</v>
      </c>
      <c r="C287" s="49">
        <f t="shared" si="44"/>
        <v>0</v>
      </c>
      <c r="D287" s="49">
        <f t="shared" si="39"/>
        <v>1826.7352599191527</v>
      </c>
      <c r="E287" s="50">
        <f t="shared" si="40"/>
        <v>0</v>
      </c>
      <c r="F287" s="49">
        <f t="shared" si="41"/>
        <v>0</v>
      </c>
      <c r="G287" s="49">
        <f t="shared" si="42"/>
        <v>0</v>
      </c>
      <c r="H287" s="49">
        <f t="shared" si="45"/>
        <v>0</v>
      </c>
      <c r="I287" s="49">
        <f t="shared" si="43"/>
        <v>0</v>
      </c>
      <c r="J287" s="43"/>
    </row>
    <row r="288" spans="1:10">
      <c r="A288" s="47">
        <f>IF(Values_Entered,A287+1,"")</f>
        <v>270</v>
      </c>
      <c r="B288" s="48">
        <f t="shared" si="38"/>
        <v>52048</v>
      </c>
      <c r="C288" s="49">
        <f t="shared" si="44"/>
        <v>0</v>
      </c>
      <c r="D288" s="49">
        <f t="shared" si="39"/>
        <v>1826.7352599191527</v>
      </c>
      <c r="E288" s="50">
        <f t="shared" si="40"/>
        <v>0</v>
      </c>
      <c r="F288" s="49">
        <f t="shared" si="41"/>
        <v>0</v>
      </c>
      <c r="G288" s="49">
        <f t="shared" si="42"/>
        <v>0</v>
      </c>
      <c r="H288" s="49">
        <f t="shared" si="45"/>
        <v>0</v>
      </c>
      <c r="I288" s="49">
        <f t="shared" si="43"/>
        <v>0</v>
      </c>
      <c r="J288" s="43"/>
    </row>
    <row r="289" spans="1:10">
      <c r="A289" s="47">
        <f>IF(Values_Entered,A288+1,"")</f>
        <v>271</v>
      </c>
      <c r="B289" s="48">
        <f t="shared" si="38"/>
        <v>52079</v>
      </c>
      <c r="C289" s="49">
        <f t="shared" si="44"/>
        <v>0</v>
      </c>
      <c r="D289" s="49">
        <f t="shared" si="39"/>
        <v>1826.7352599191527</v>
      </c>
      <c r="E289" s="50">
        <f t="shared" si="40"/>
        <v>0</v>
      </c>
      <c r="F289" s="49">
        <f t="shared" si="41"/>
        <v>0</v>
      </c>
      <c r="G289" s="49">
        <f t="shared" si="42"/>
        <v>0</v>
      </c>
      <c r="H289" s="49">
        <f t="shared" si="45"/>
        <v>0</v>
      </c>
      <c r="I289" s="49">
        <f t="shared" si="43"/>
        <v>0</v>
      </c>
      <c r="J289" s="43"/>
    </row>
    <row r="290" spans="1:10">
      <c r="A290" s="47">
        <f>IF(Values_Entered,A289+1,"")</f>
        <v>272</v>
      </c>
      <c r="B290" s="48">
        <f t="shared" si="38"/>
        <v>52110</v>
      </c>
      <c r="C290" s="49">
        <f t="shared" si="44"/>
        <v>0</v>
      </c>
      <c r="D290" s="49">
        <f t="shared" si="39"/>
        <v>1826.7352599191527</v>
      </c>
      <c r="E290" s="50">
        <f t="shared" si="40"/>
        <v>0</v>
      </c>
      <c r="F290" s="49">
        <f t="shared" si="41"/>
        <v>0</v>
      </c>
      <c r="G290" s="49">
        <f t="shared" si="42"/>
        <v>0</v>
      </c>
      <c r="H290" s="49">
        <f t="shared" si="45"/>
        <v>0</v>
      </c>
      <c r="I290" s="49">
        <f t="shared" si="43"/>
        <v>0</v>
      </c>
      <c r="J290" s="43"/>
    </row>
    <row r="291" spans="1:10">
      <c r="A291" s="47">
        <f>IF(Values_Entered,A290+1,"")</f>
        <v>273</v>
      </c>
      <c r="B291" s="48">
        <f t="shared" si="38"/>
        <v>52140</v>
      </c>
      <c r="C291" s="49">
        <f t="shared" si="44"/>
        <v>0</v>
      </c>
      <c r="D291" s="49">
        <f t="shared" si="39"/>
        <v>1826.7352599191527</v>
      </c>
      <c r="E291" s="50">
        <f t="shared" si="40"/>
        <v>0</v>
      </c>
      <c r="F291" s="49">
        <f t="shared" si="41"/>
        <v>0</v>
      </c>
      <c r="G291" s="49">
        <f t="shared" si="42"/>
        <v>0</v>
      </c>
      <c r="H291" s="49">
        <f t="shared" si="45"/>
        <v>0</v>
      </c>
      <c r="I291" s="49">
        <f t="shared" si="43"/>
        <v>0</v>
      </c>
      <c r="J291" s="43"/>
    </row>
    <row r="292" spans="1:10">
      <c r="A292" s="47">
        <f>IF(Values_Entered,A291+1,"")</f>
        <v>274</v>
      </c>
      <c r="B292" s="48">
        <f t="shared" si="38"/>
        <v>52171</v>
      </c>
      <c r="C292" s="49">
        <f t="shared" si="44"/>
        <v>0</v>
      </c>
      <c r="D292" s="49">
        <f t="shared" si="39"/>
        <v>1826.7352599191527</v>
      </c>
      <c r="E292" s="50">
        <f t="shared" si="40"/>
        <v>0</v>
      </c>
      <c r="F292" s="49">
        <f t="shared" si="41"/>
        <v>0</v>
      </c>
      <c r="G292" s="49">
        <f t="shared" si="42"/>
        <v>0</v>
      </c>
      <c r="H292" s="49">
        <f t="shared" si="45"/>
        <v>0</v>
      </c>
      <c r="I292" s="49">
        <f t="shared" si="43"/>
        <v>0</v>
      </c>
      <c r="J292" s="43"/>
    </row>
    <row r="293" spans="1:10">
      <c r="A293" s="47">
        <f>IF(Values_Entered,A292+1,"")</f>
        <v>275</v>
      </c>
      <c r="B293" s="48">
        <f t="shared" si="38"/>
        <v>52201</v>
      </c>
      <c r="C293" s="49">
        <f t="shared" si="44"/>
        <v>0</v>
      </c>
      <c r="D293" s="49">
        <f t="shared" si="39"/>
        <v>1826.7352599191527</v>
      </c>
      <c r="E293" s="50">
        <f t="shared" si="40"/>
        <v>0</v>
      </c>
      <c r="F293" s="49">
        <f t="shared" si="41"/>
        <v>0</v>
      </c>
      <c r="G293" s="49">
        <f t="shared" si="42"/>
        <v>0</v>
      </c>
      <c r="H293" s="49">
        <f t="shared" si="45"/>
        <v>0</v>
      </c>
      <c r="I293" s="49">
        <f t="shared" si="43"/>
        <v>0</v>
      </c>
      <c r="J293" s="43"/>
    </row>
    <row r="294" spans="1:10">
      <c r="A294" s="47">
        <f>IF(Values_Entered,A293+1,"")</f>
        <v>276</v>
      </c>
      <c r="B294" s="48">
        <f t="shared" si="38"/>
        <v>52232</v>
      </c>
      <c r="C294" s="49">
        <f t="shared" si="44"/>
        <v>0</v>
      </c>
      <c r="D294" s="49">
        <f t="shared" si="39"/>
        <v>1826.7352599191527</v>
      </c>
      <c r="E294" s="50">
        <f t="shared" si="40"/>
        <v>0</v>
      </c>
      <c r="F294" s="49">
        <f t="shared" si="41"/>
        <v>0</v>
      </c>
      <c r="G294" s="49">
        <f t="shared" si="42"/>
        <v>0</v>
      </c>
      <c r="H294" s="49">
        <f t="shared" si="45"/>
        <v>0</v>
      </c>
      <c r="I294" s="49">
        <f t="shared" si="43"/>
        <v>0</v>
      </c>
      <c r="J294" s="43"/>
    </row>
    <row r="295" spans="1:10">
      <c r="A295" s="47">
        <f>IF(Values_Entered,A294+1,"")</f>
        <v>277</v>
      </c>
      <c r="B295" s="48">
        <f t="shared" si="38"/>
        <v>52263</v>
      </c>
      <c r="C295" s="49">
        <f t="shared" si="44"/>
        <v>0</v>
      </c>
      <c r="D295" s="49">
        <f t="shared" si="39"/>
        <v>1826.7352599191527</v>
      </c>
      <c r="E295" s="50">
        <f t="shared" si="40"/>
        <v>0</v>
      </c>
      <c r="F295" s="49">
        <f t="shared" si="41"/>
        <v>0</v>
      </c>
      <c r="G295" s="49">
        <f t="shared" si="42"/>
        <v>0</v>
      </c>
      <c r="H295" s="49">
        <f t="shared" si="45"/>
        <v>0</v>
      </c>
      <c r="I295" s="49">
        <f t="shared" si="43"/>
        <v>0</v>
      </c>
      <c r="J295" s="43"/>
    </row>
    <row r="296" spans="1:10">
      <c r="A296" s="47">
        <f>IF(Values_Entered,A295+1,"")</f>
        <v>278</v>
      </c>
      <c r="B296" s="48">
        <f t="shared" si="38"/>
        <v>52291</v>
      </c>
      <c r="C296" s="49">
        <f t="shared" si="44"/>
        <v>0</v>
      </c>
      <c r="D296" s="49">
        <f t="shared" si="39"/>
        <v>1826.7352599191527</v>
      </c>
      <c r="E296" s="50">
        <f t="shared" si="40"/>
        <v>0</v>
      </c>
      <c r="F296" s="49">
        <f t="shared" si="41"/>
        <v>0</v>
      </c>
      <c r="G296" s="49">
        <f t="shared" si="42"/>
        <v>0</v>
      </c>
      <c r="H296" s="49">
        <f t="shared" si="45"/>
        <v>0</v>
      </c>
      <c r="I296" s="49">
        <f t="shared" si="43"/>
        <v>0</v>
      </c>
      <c r="J296" s="43"/>
    </row>
    <row r="297" spans="1:10">
      <c r="A297" s="47">
        <f>IF(Values_Entered,A296+1,"")</f>
        <v>279</v>
      </c>
      <c r="B297" s="48">
        <f t="shared" si="38"/>
        <v>52322</v>
      </c>
      <c r="C297" s="49">
        <f t="shared" si="44"/>
        <v>0</v>
      </c>
      <c r="D297" s="49">
        <f t="shared" si="39"/>
        <v>1826.7352599191527</v>
      </c>
      <c r="E297" s="50">
        <f t="shared" si="40"/>
        <v>0</v>
      </c>
      <c r="F297" s="49">
        <f t="shared" si="41"/>
        <v>0</v>
      </c>
      <c r="G297" s="49">
        <f t="shared" si="42"/>
        <v>0</v>
      </c>
      <c r="H297" s="49">
        <f t="shared" si="45"/>
        <v>0</v>
      </c>
      <c r="I297" s="49">
        <f t="shared" si="43"/>
        <v>0</v>
      </c>
      <c r="J297" s="43"/>
    </row>
    <row r="298" spans="1:10">
      <c r="A298" s="47">
        <f>IF(Values_Entered,A297+1,"")</f>
        <v>280</v>
      </c>
      <c r="B298" s="48">
        <f t="shared" si="38"/>
        <v>52352</v>
      </c>
      <c r="C298" s="49">
        <f t="shared" si="44"/>
        <v>0</v>
      </c>
      <c r="D298" s="49">
        <f t="shared" si="39"/>
        <v>1826.7352599191527</v>
      </c>
      <c r="E298" s="50">
        <f t="shared" si="40"/>
        <v>0</v>
      </c>
      <c r="F298" s="49">
        <f t="shared" si="41"/>
        <v>0</v>
      </c>
      <c r="G298" s="49">
        <f t="shared" si="42"/>
        <v>0</v>
      </c>
      <c r="H298" s="49">
        <f t="shared" si="45"/>
        <v>0</v>
      </c>
      <c r="I298" s="49">
        <f t="shared" si="43"/>
        <v>0</v>
      </c>
      <c r="J298" s="43"/>
    </row>
    <row r="299" spans="1:10">
      <c r="A299" s="47">
        <f>IF(Values_Entered,A298+1,"")</f>
        <v>281</v>
      </c>
      <c r="B299" s="48">
        <f t="shared" si="38"/>
        <v>52383</v>
      </c>
      <c r="C299" s="49">
        <f t="shared" si="44"/>
        <v>0</v>
      </c>
      <c r="D299" s="49">
        <f t="shared" si="39"/>
        <v>1826.7352599191527</v>
      </c>
      <c r="E299" s="50">
        <f t="shared" si="40"/>
        <v>0</v>
      </c>
      <c r="F299" s="49">
        <f t="shared" si="41"/>
        <v>0</v>
      </c>
      <c r="G299" s="49">
        <f t="shared" si="42"/>
        <v>0</v>
      </c>
      <c r="H299" s="49">
        <f t="shared" si="45"/>
        <v>0</v>
      </c>
      <c r="I299" s="49">
        <f t="shared" si="43"/>
        <v>0</v>
      </c>
      <c r="J299" s="43"/>
    </row>
    <row r="300" spans="1:10">
      <c r="A300" s="47">
        <f>IF(Values_Entered,A299+1,"")</f>
        <v>282</v>
      </c>
      <c r="B300" s="48">
        <f t="shared" si="38"/>
        <v>52413</v>
      </c>
      <c r="C300" s="49">
        <f t="shared" si="44"/>
        <v>0</v>
      </c>
      <c r="D300" s="49">
        <f t="shared" si="39"/>
        <v>1826.7352599191527</v>
      </c>
      <c r="E300" s="50">
        <f t="shared" si="40"/>
        <v>0</v>
      </c>
      <c r="F300" s="49">
        <f t="shared" si="41"/>
        <v>0</v>
      </c>
      <c r="G300" s="49">
        <f t="shared" si="42"/>
        <v>0</v>
      </c>
      <c r="H300" s="49">
        <f t="shared" si="45"/>
        <v>0</v>
      </c>
      <c r="I300" s="49">
        <f t="shared" si="43"/>
        <v>0</v>
      </c>
      <c r="J300" s="43"/>
    </row>
    <row r="301" spans="1:10">
      <c r="A301" s="47">
        <f>IF(Values_Entered,A300+1,"")</f>
        <v>283</v>
      </c>
      <c r="B301" s="48">
        <f t="shared" si="38"/>
        <v>52444</v>
      </c>
      <c r="C301" s="49">
        <f t="shared" si="44"/>
        <v>0</v>
      </c>
      <c r="D301" s="49">
        <f t="shared" si="39"/>
        <v>1826.7352599191527</v>
      </c>
      <c r="E301" s="50">
        <f t="shared" si="40"/>
        <v>0</v>
      </c>
      <c r="F301" s="49">
        <f t="shared" si="41"/>
        <v>0</v>
      </c>
      <c r="G301" s="49">
        <f t="shared" si="42"/>
        <v>0</v>
      </c>
      <c r="H301" s="49">
        <f t="shared" si="45"/>
        <v>0</v>
      </c>
      <c r="I301" s="49">
        <f t="shared" si="43"/>
        <v>0</v>
      </c>
      <c r="J301" s="43"/>
    </row>
    <row r="302" spans="1:10">
      <c r="A302" s="47">
        <f>IF(Values_Entered,A301+1,"")</f>
        <v>284</v>
      </c>
      <c r="B302" s="48">
        <f t="shared" si="38"/>
        <v>52475</v>
      </c>
      <c r="C302" s="49">
        <f t="shared" si="44"/>
        <v>0</v>
      </c>
      <c r="D302" s="49">
        <f t="shared" si="39"/>
        <v>1826.7352599191527</v>
      </c>
      <c r="E302" s="50">
        <f t="shared" si="40"/>
        <v>0</v>
      </c>
      <c r="F302" s="49">
        <f t="shared" si="41"/>
        <v>0</v>
      </c>
      <c r="G302" s="49">
        <f t="shared" si="42"/>
        <v>0</v>
      </c>
      <c r="H302" s="49">
        <f t="shared" si="45"/>
        <v>0</v>
      </c>
      <c r="I302" s="49">
        <f t="shared" si="43"/>
        <v>0</v>
      </c>
      <c r="J302" s="43"/>
    </row>
    <row r="303" spans="1:10">
      <c r="A303" s="47">
        <f>IF(Values_Entered,A302+1,"")</f>
        <v>285</v>
      </c>
      <c r="B303" s="48">
        <f t="shared" si="38"/>
        <v>52505</v>
      </c>
      <c r="C303" s="49">
        <f t="shared" si="44"/>
        <v>0</v>
      </c>
      <c r="D303" s="49">
        <f t="shared" si="39"/>
        <v>1826.7352599191527</v>
      </c>
      <c r="E303" s="50">
        <f t="shared" si="40"/>
        <v>0</v>
      </c>
      <c r="F303" s="49">
        <f t="shared" si="41"/>
        <v>0</v>
      </c>
      <c r="G303" s="49">
        <f t="shared" si="42"/>
        <v>0</v>
      </c>
      <c r="H303" s="49">
        <f t="shared" si="45"/>
        <v>0</v>
      </c>
      <c r="I303" s="49">
        <f t="shared" si="43"/>
        <v>0</v>
      </c>
      <c r="J303" s="43"/>
    </row>
    <row r="304" spans="1:10">
      <c r="A304" s="47">
        <f>IF(Values_Entered,A303+1,"")</f>
        <v>286</v>
      </c>
      <c r="B304" s="48">
        <f t="shared" si="38"/>
        <v>52536</v>
      </c>
      <c r="C304" s="49">
        <f t="shared" si="44"/>
        <v>0</v>
      </c>
      <c r="D304" s="49">
        <f t="shared" si="39"/>
        <v>1826.7352599191527</v>
      </c>
      <c r="E304" s="50">
        <f t="shared" si="40"/>
        <v>0</v>
      </c>
      <c r="F304" s="49">
        <f t="shared" si="41"/>
        <v>0</v>
      </c>
      <c r="G304" s="49">
        <f t="shared" si="42"/>
        <v>0</v>
      </c>
      <c r="H304" s="49">
        <f t="shared" si="45"/>
        <v>0</v>
      </c>
      <c r="I304" s="49">
        <f t="shared" si="43"/>
        <v>0</v>
      </c>
      <c r="J304" s="43"/>
    </row>
    <row r="305" spans="1:10">
      <c r="A305" s="47">
        <f>IF(Values_Entered,A304+1,"")</f>
        <v>287</v>
      </c>
      <c r="B305" s="48">
        <f t="shared" si="38"/>
        <v>52566</v>
      </c>
      <c r="C305" s="49">
        <f t="shared" si="44"/>
        <v>0</v>
      </c>
      <c r="D305" s="49">
        <f t="shared" si="39"/>
        <v>1826.7352599191527</v>
      </c>
      <c r="E305" s="50">
        <f t="shared" si="40"/>
        <v>0</v>
      </c>
      <c r="F305" s="49">
        <f t="shared" si="41"/>
        <v>0</v>
      </c>
      <c r="G305" s="49">
        <f t="shared" si="42"/>
        <v>0</v>
      </c>
      <c r="H305" s="49">
        <f t="shared" si="45"/>
        <v>0</v>
      </c>
      <c r="I305" s="49">
        <f t="shared" si="43"/>
        <v>0</v>
      </c>
      <c r="J305" s="43"/>
    </row>
    <row r="306" spans="1:10">
      <c r="A306" s="47">
        <f>IF(Values_Entered,A305+1,"")</f>
        <v>288</v>
      </c>
      <c r="B306" s="48">
        <f t="shared" si="38"/>
        <v>52597</v>
      </c>
      <c r="C306" s="49">
        <f t="shared" si="44"/>
        <v>0</v>
      </c>
      <c r="D306" s="49">
        <f t="shared" si="39"/>
        <v>1826.7352599191527</v>
      </c>
      <c r="E306" s="50">
        <f t="shared" si="40"/>
        <v>0</v>
      </c>
      <c r="F306" s="49">
        <f t="shared" si="41"/>
        <v>0</v>
      </c>
      <c r="G306" s="49">
        <f t="shared" si="42"/>
        <v>0</v>
      </c>
      <c r="H306" s="49">
        <f t="shared" si="45"/>
        <v>0</v>
      </c>
      <c r="I306" s="49">
        <f t="shared" si="43"/>
        <v>0</v>
      </c>
      <c r="J306" s="43"/>
    </row>
    <row r="307" spans="1:10">
      <c r="A307" s="47">
        <f>IF(Values_Entered,A306+1,"")</f>
        <v>289</v>
      </c>
      <c r="B307" s="48">
        <f t="shared" ref="B307:B338" si="46">IF(Pay_Num&lt;&gt;"",DATE(YEAR(Loan_Start),MONTH(Loan_Start)+(Pay_Num)*12/Num_Pmt_Per_Year,DAY(Loan_Start)),"")</f>
        <v>52628</v>
      </c>
      <c r="C307" s="49">
        <f t="shared" si="44"/>
        <v>0</v>
      </c>
      <c r="D307" s="49">
        <f t="shared" si="39"/>
        <v>1826.7352599191527</v>
      </c>
      <c r="E307" s="50">
        <f t="shared" si="40"/>
        <v>0</v>
      </c>
      <c r="F307" s="49">
        <f t="shared" si="41"/>
        <v>0</v>
      </c>
      <c r="G307" s="49">
        <f t="shared" si="42"/>
        <v>0</v>
      </c>
      <c r="H307" s="49">
        <f t="shared" si="45"/>
        <v>0</v>
      </c>
      <c r="I307" s="49">
        <f t="shared" si="43"/>
        <v>0</v>
      </c>
      <c r="J307" s="43"/>
    </row>
    <row r="308" spans="1:10">
      <c r="A308" s="47">
        <f>IF(Values_Entered,A307+1,"")</f>
        <v>290</v>
      </c>
      <c r="B308" s="48">
        <f t="shared" si="46"/>
        <v>52657</v>
      </c>
      <c r="C308" s="49">
        <f t="shared" si="44"/>
        <v>0</v>
      </c>
      <c r="D308" s="49">
        <f t="shared" si="39"/>
        <v>1826.7352599191527</v>
      </c>
      <c r="E308" s="50">
        <f t="shared" si="40"/>
        <v>0</v>
      </c>
      <c r="F308" s="49">
        <f t="shared" si="41"/>
        <v>0</v>
      </c>
      <c r="G308" s="49">
        <f t="shared" si="42"/>
        <v>0</v>
      </c>
      <c r="H308" s="49">
        <f t="shared" ref="H308:H339" si="47">IF(Pay_Num&lt;&gt;"",Beg_Bal*Interest_Rate/Num_Pmt_Per_Year,"")</f>
        <v>0</v>
      </c>
      <c r="I308" s="49">
        <f t="shared" si="43"/>
        <v>0</v>
      </c>
      <c r="J308" s="43"/>
    </row>
    <row r="309" spans="1:10">
      <c r="A309" s="47">
        <f>IF(Values_Entered,A308+1,"")</f>
        <v>291</v>
      </c>
      <c r="B309" s="48">
        <f t="shared" si="46"/>
        <v>52688</v>
      </c>
      <c r="C309" s="49">
        <f t="shared" si="44"/>
        <v>0</v>
      </c>
      <c r="D309" s="49">
        <f t="shared" si="39"/>
        <v>1826.7352599191527</v>
      </c>
      <c r="E309" s="50">
        <f t="shared" si="40"/>
        <v>0</v>
      </c>
      <c r="F309" s="49">
        <f t="shared" si="41"/>
        <v>0</v>
      </c>
      <c r="G309" s="49">
        <f t="shared" si="42"/>
        <v>0</v>
      </c>
      <c r="H309" s="49">
        <f t="shared" si="47"/>
        <v>0</v>
      </c>
      <c r="I309" s="49">
        <f t="shared" si="43"/>
        <v>0</v>
      </c>
      <c r="J309" s="43"/>
    </row>
    <row r="310" spans="1:10">
      <c r="A310" s="47">
        <f>IF(Values_Entered,A309+1,"")</f>
        <v>292</v>
      </c>
      <c r="B310" s="48">
        <f t="shared" si="46"/>
        <v>52718</v>
      </c>
      <c r="C310" s="49">
        <f t="shared" si="44"/>
        <v>0</v>
      </c>
      <c r="D310" s="49">
        <f t="shared" si="39"/>
        <v>1826.7352599191527</v>
      </c>
      <c r="E310" s="50">
        <f t="shared" si="40"/>
        <v>0</v>
      </c>
      <c r="F310" s="49">
        <f t="shared" si="41"/>
        <v>0</v>
      </c>
      <c r="G310" s="49">
        <f t="shared" si="42"/>
        <v>0</v>
      </c>
      <c r="H310" s="49">
        <f t="shared" si="47"/>
        <v>0</v>
      </c>
      <c r="I310" s="49">
        <f t="shared" si="43"/>
        <v>0</v>
      </c>
      <c r="J310" s="43"/>
    </row>
    <row r="311" spans="1:10">
      <c r="A311" s="47">
        <f>IF(Values_Entered,A310+1,"")</f>
        <v>293</v>
      </c>
      <c r="B311" s="48">
        <f t="shared" si="46"/>
        <v>52749</v>
      </c>
      <c r="C311" s="49">
        <f t="shared" si="44"/>
        <v>0</v>
      </c>
      <c r="D311" s="49">
        <f t="shared" si="39"/>
        <v>1826.7352599191527</v>
      </c>
      <c r="E311" s="50">
        <f t="shared" si="40"/>
        <v>0</v>
      </c>
      <c r="F311" s="49">
        <f t="shared" si="41"/>
        <v>0</v>
      </c>
      <c r="G311" s="49">
        <f t="shared" si="42"/>
        <v>0</v>
      </c>
      <c r="H311" s="49">
        <f t="shared" si="47"/>
        <v>0</v>
      </c>
      <c r="I311" s="49">
        <f t="shared" si="43"/>
        <v>0</v>
      </c>
      <c r="J311" s="43"/>
    </row>
    <row r="312" spans="1:10">
      <c r="A312" s="47">
        <f>IF(Values_Entered,A311+1,"")</f>
        <v>294</v>
      </c>
      <c r="B312" s="48">
        <f t="shared" si="46"/>
        <v>52779</v>
      </c>
      <c r="C312" s="49">
        <f t="shared" si="44"/>
        <v>0</v>
      </c>
      <c r="D312" s="49">
        <f t="shared" si="39"/>
        <v>1826.7352599191527</v>
      </c>
      <c r="E312" s="50">
        <f t="shared" si="40"/>
        <v>0</v>
      </c>
      <c r="F312" s="49">
        <f t="shared" si="41"/>
        <v>0</v>
      </c>
      <c r="G312" s="49">
        <f t="shared" si="42"/>
        <v>0</v>
      </c>
      <c r="H312" s="49">
        <f t="shared" si="47"/>
        <v>0</v>
      </c>
      <c r="I312" s="49">
        <f t="shared" si="43"/>
        <v>0</v>
      </c>
      <c r="J312" s="43"/>
    </row>
    <row r="313" spans="1:10">
      <c r="A313" s="47">
        <f>IF(Values_Entered,A312+1,"")</f>
        <v>295</v>
      </c>
      <c r="B313" s="48">
        <f t="shared" si="46"/>
        <v>52810</v>
      </c>
      <c r="C313" s="49">
        <f t="shared" si="44"/>
        <v>0</v>
      </c>
      <c r="D313" s="49">
        <f t="shared" si="39"/>
        <v>1826.7352599191527</v>
      </c>
      <c r="E313" s="50">
        <f t="shared" si="40"/>
        <v>0</v>
      </c>
      <c r="F313" s="49">
        <f t="shared" si="41"/>
        <v>0</v>
      </c>
      <c r="G313" s="49">
        <f t="shared" si="42"/>
        <v>0</v>
      </c>
      <c r="H313" s="49">
        <f t="shared" si="47"/>
        <v>0</v>
      </c>
      <c r="I313" s="49">
        <f t="shared" si="43"/>
        <v>0</v>
      </c>
      <c r="J313" s="43"/>
    </row>
    <row r="314" spans="1:10">
      <c r="A314" s="47">
        <f>IF(Values_Entered,A313+1,"")</f>
        <v>296</v>
      </c>
      <c r="B314" s="48">
        <f t="shared" si="46"/>
        <v>52841</v>
      </c>
      <c r="C314" s="49">
        <f t="shared" si="44"/>
        <v>0</v>
      </c>
      <c r="D314" s="49">
        <f t="shared" si="39"/>
        <v>1826.7352599191527</v>
      </c>
      <c r="E314" s="50">
        <f t="shared" si="40"/>
        <v>0</v>
      </c>
      <c r="F314" s="49">
        <f t="shared" si="41"/>
        <v>0</v>
      </c>
      <c r="G314" s="49">
        <f t="shared" si="42"/>
        <v>0</v>
      </c>
      <c r="H314" s="49">
        <f t="shared" si="47"/>
        <v>0</v>
      </c>
      <c r="I314" s="49">
        <f t="shared" si="43"/>
        <v>0</v>
      </c>
      <c r="J314" s="43"/>
    </row>
    <row r="315" spans="1:10">
      <c r="A315" s="47">
        <f>IF(Values_Entered,A314+1,"")</f>
        <v>297</v>
      </c>
      <c r="B315" s="48">
        <f t="shared" si="46"/>
        <v>52871</v>
      </c>
      <c r="C315" s="49">
        <f t="shared" si="44"/>
        <v>0</v>
      </c>
      <c r="D315" s="49">
        <f t="shared" si="39"/>
        <v>1826.7352599191527</v>
      </c>
      <c r="E315" s="50">
        <f t="shared" si="40"/>
        <v>0</v>
      </c>
      <c r="F315" s="49">
        <f t="shared" si="41"/>
        <v>0</v>
      </c>
      <c r="G315" s="49">
        <f t="shared" si="42"/>
        <v>0</v>
      </c>
      <c r="H315" s="49">
        <f t="shared" si="47"/>
        <v>0</v>
      </c>
      <c r="I315" s="49">
        <f t="shared" si="43"/>
        <v>0</v>
      </c>
      <c r="J315" s="43"/>
    </row>
    <row r="316" spans="1:10">
      <c r="A316" s="47">
        <f>IF(Values_Entered,A315+1,"")</f>
        <v>298</v>
      </c>
      <c r="B316" s="48">
        <f t="shared" si="46"/>
        <v>52902</v>
      </c>
      <c r="C316" s="49">
        <f t="shared" si="44"/>
        <v>0</v>
      </c>
      <c r="D316" s="49">
        <f t="shared" si="39"/>
        <v>1826.7352599191527</v>
      </c>
      <c r="E316" s="50">
        <f t="shared" si="40"/>
        <v>0</v>
      </c>
      <c r="F316" s="49">
        <f t="shared" si="41"/>
        <v>0</v>
      </c>
      <c r="G316" s="49">
        <f t="shared" si="42"/>
        <v>0</v>
      </c>
      <c r="H316" s="49">
        <f t="shared" si="47"/>
        <v>0</v>
      </c>
      <c r="I316" s="49">
        <f t="shared" si="43"/>
        <v>0</v>
      </c>
      <c r="J316" s="43"/>
    </row>
    <row r="317" spans="1:10">
      <c r="A317" s="47">
        <f>IF(Values_Entered,A316+1,"")</f>
        <v>299</v>
      </c>
      <c r="B317" s="48">
        <f t="shared" si="46"/>
        <v>52932</v>
      </c>
      <c r="C317" s="49">
        <f t="shared" si="44"/>
        <v>0</v>
      </c>
      <c r="D317" s="49">
        <f t="shared" si="39"/>
        <v>1826.7352599191527</v>
      </c>
      <c r="E317" s="50">
        <f t="shared" si="40"/>
        <v>0</v>
      </c>
      <c r="F317" s="49">
        <f t="shared" si="41"/>
        <v>0</v>
      </c>
      <c r="G317" s="49">
        <f t="shared" si="42"/>
        <v>0</v>
      </c>
      <c r="H317" s="49">
        <f t="shared" si="47"/>
        <v>0</v>
      </c>
      <c r="I317" s="49">
        <f t="shared" si="43"/>
        <v>0</v>
      </c>
      <c r="J317" s="43"/>
    </row>
    <row r="318" spans="1:10">
      <c r="A318" s="47">
        <f>IF(Values_Entered,A317+1,"")</f>
        <v>300</v>
      </c>
      <c r="B318" s="48">
        <f t="shared" si="46"/>
        <v>52963</v>
      </c>
      <c r="C318" s="49">
        <f t="shared" si="44"/>
        <v>0</v>
      </c>
      <c r="D318" s="49">
        <f t="shared" si="39"/>
        <v>1826.7352599191527</v>
      </c>
      <c r="E318" s="50">
        <f t="shared" si="40"/>
        <v>0</v>
      </c>
      <c r="F318" s="49">
        <f t="shared" si="41"/>
        <v>0</v>
      </c>
      <c r="G318" s="49">
        <f t="shared" si="42"/>
        <v>0</v>
      </c>
      <c r="H318" s="49">
        <f t="shared" si="47"/>
        <v>0</v>
      </c>
      <c r="I318" s="49">
        <f t="shared" si="43"/>
        <v>0</v>
      </c>
      <c r="J318" s="43"/>
    </row>
    <row r="319" spans="1:10">
      <c r="A319" s="47">
        <f>IF(Values_Entered,A318+1,"")</f>
        <v>301</v>
      </c>
      <c r="B319" s="48">
        <f t="shared" si="46"/>
        <v>52994</v>
      </c>
      <c r="C319" s="49">
        <f t="shared" si="44"/>
        <v>0</v>
      </c>
      <c r="D319" s="49">
        <f t="shared" si="39"/>
        <v>1826.7352599191527</v>
      </c>
      <c r="E319" s="50">
        <f t="shared" si="40"/>
        <v>0</v>
      </c>
      <c r="F319" s="49">
        <f t="shared" si="41"/>
        <v>0</v>
      </c>
      <c r="G319" s="49">
        <f t="shared" si="42"/>
        <v>0</v>
      </c>
      <c r="H319" s="49">
        <f t="shared" si="47"/>
        <v>0</v>
      </c>
      <c r="I319" s="49">
        <f t="shared" si="43"/>
        <v>0</v>
      </c>
      <c r="J319" s="43"/>
    </row>
    <row r="320" spans="1:10">
      <c r="A320" s="47">
        <f>IF(Values_Entered,A319+1,"")</f>
        <v>302</v>
      </c>
      <c r="B320" s="48">
        <f t="shared" si="46"/>
        <v>53022</v>
      </c>
      <c r="C320" s="49">
        <f t="shared" si="44"/>
        <v>0</v>
      </c>
      <c r="D320" s="49">
        <f t="shared" si="39"/>
        <v>1826.7352599191527</v>
      </c>
      <c r="E320" s="50">
        <f t="shared" si="40"/>
        <v>0</v>
      </c>
      <c r="F320" s="49">
        <f t="shared" si="41"/>
        <v>0</v>
      </c>
      <c r="G320" s="49">
        <f t="shared" si="42"/>
        <v>0</v>
      </c>
      <c r="H320" s="49">
        <f t="shared" si="47"/>
        <v>0</v>
      </c>
      <c r="I320" s="49">
        <f t="shared" si="43"/>
        <v>0</v>
      </c>
      <c r="J320" s="43"/>
    </row>
    <row r="321" spans="1:10">
      <c r="A321" s="47">
        <f>IF(Values_Entered,A320+1,"")</f>
        <v>303</v>
      </c>
      <c r="B321" s="48">
        <f t="shared" si="46"/>
        <v>53053</v>
      </c>
      <c r="C321" s="49">
        <f t="shared" si="44"/>
        <v>0</v>
      </c>
      <c r="D321" s="49">
        <f t="shared" si="39"/>
        <v>1826.7352599191527</v>
      </c>
      <c r="E321" s="50">
        <f t="shared" si="40"/>
        <v>0</v>
      </c>
      <c r="F321" s="49">
        <f t="shared" si="41"/>
        <v>0</v>
      </c>
      <c r="G321" s="49">
        <f t="shared" si="42"/>
        <v>0</v>
      </c>
      <c r="H321" s="49">
        <f t="shared" si="47"/>
        <v>0</v>
      </c>
      <c r="I321" s="49">
        <f t="shared" si="43"/>
        <v>0</v>
      </c>
      <c r="J321" s="43"/>
    </row>
    <row r="322" spans="1:10">
      <c r="A322" s="47">
        <f>IF(Values_Entered,A321+1,"")</f>
        <v>304</v>
      </c>
      <c r="B322" s="48">
        <f t="shared" si="46"/>
        <v>53083</v>
      </c>
      <c r="C322" s="49">
        <f t="shared" si="44"/>
        <v>0</v>
      </c>
      <c r="D322" s="49">
        <f t="shared" si="39"/>
        <v>1826.7352599191527</v>
      </c>
      <c r="E322" s="50">
        <f t="shared" si="40"/>
        <v>0</v>
      </c>
      <c r="F322" s="49">
        <f t="shared" si="41"/>
        <v>0</v>
      </c>
      <c r="G322" s="49">
        <f t="shared" si="42"/>
        <v>0</v>
      </c>
      <c r="H322" s="49">
        <f t="shared" si="47"/>
        <v>0</v>
      </c>
      <c r="I322" s="49">
        <f t="shared" si="43"/>
        <v>0</v>
      </c>
      <c r="J322" s="43"/>
    </row>
    <row r="323" spans="1:10">
      <c r="A323" s="47">
        <f>IF(Values_Entered,A322+1,"")</f>
        <v>305</v>
      </c>
      <c r="B323" s="48">
        <f t="shared" si="46"/>
        <v>53114</v>
      </c>
      <c r="C323" s="49">
        <f t="shared" si="44"/>
        <v>0</v>
      </c>
      <c r="D323" s="49">
        <f t="shared" si="39"/>
        <v>1826.7352599191527</v>
      </c>
      <c r="E323" s="50">
        <f t="shared" si="40"/>
        <v>0</v>
      </c>
      <c r="F323" s="49">
        <f t="shared" si="41"/>
        <v>0</v>
      </c>
      <c r="G323" s="49">
        <f t="shared" si="42"/>
        <v>0</v>
      </c>
      <c r="H323" s="49">
        <f t="shared" si="47"/>
        <v>0</v>
      </c>
      <c r="I323" s="49">
        <f t="shared" si="43"/>
        <v>0</v>
      </c>
      <c r="J323" s="43"/>
    </row>
    <row r="324" spans="1:10">
      <c r="A324" s="47">
        <f>IF(Values_Entered,A323+1,"")</f>
        <v>306</v>
      </c>
      <c r="B324" s="48">
        <f t="shared" si="46"/>
        <v>53144</v>
      </c>
      <c r="C324" s="49">
        <f t="shared" si="44"/>
        <v>0</v>
      </c>
      <c r="D324" s="49">
        <f t="shared" si="39"/>
        <v>1826.7352599191527</v>
      </c>
      <c r="E324" s="50">
        <f t="shared" si="40"/>
        <v>0</v>
      </c>
      <c r="F324" s="49">
        <f t="shared" si="41"/>
        <v>0</v>
      </c>
      <c r="G324" s="49">
        <f t="shared" si="42"/>
        <v>0</v>
      </c>
      <c r="H324" s="49">
        <f t="shared" si="47"/>
        <v>0</v>
      </c>
      <c r="I324" s="49">
        <f t="shared" si="43"/>
        <v>0</v>
      </c>
      <c r="J324" s="43"/>
    </row>
    <row r="325" spans="1:10">
      <c r="A325" s="47">
        <f>IF(Values_Entered,A324+1,"")</f>
        <v>307</v>
      </c>
      <c r="B325" s="48">
        <f t="shared" si="46"/>
        <v>53175</v>
      </c>
      <c r="C325" s="49">
        <f t="shared" si="44"/>
        <v>0</v>
      </c>
      <c r="D325" s="49">
        <f t="shared" si="39"/>
        <v>1826.7352599191527</v>
      </c>
      <c r="E325" s="50">
        <f t="shared" si="40"/>
        <v>0</v>
      </c>
      <c r="F325" s="49">
        <f t="shared" si="41"/>
        <v>0</v>
      </c>
      <c r="G325" s="49">
        <f t="shared" si="42"/>
        <v>0</v>
      </c>
      <c r="H325" s="49">
        <f t="shared" si="47"/>
        <v>0</v>
      </c>
      <c r="I325" s="49">
        <f t="shared" si="43"/>
        <v>0</v>
      </c>
      <c r="J325" s="43"/>
    </row>
    <row r="326" spans="1:10">
      <c r="A326" s="47">
        <f>IF(Values_Entered,A325+1,"")</f>
        <v>308</v>
      </c>
      <c r="B326" s="48">
        <f t="shared" si="46"/>
        <v>53206</v>
      </c>
      <c r="C326" s="49">
        <f t="shared" si="44"/>
        <v>0</v>
      </c>
      <c r="D326" s="49">
        <f t="shared" si="39"/>
        <v>1826.7352599191527</v>
      </c>
      <c r="E326" s="50">
        <f t="shared" si="40"/>
        <v>0</v>
      </c>
      <c r="F326" s="49">
        <f t="shared" si="41"/>
        <v>0</v>
      </c>
      <c r="G326" s="49">
        <f t="shared" si="42"/>
        <v>0</v>
      </c>
      <c r="H326" s="49">
        <f t="shared" si="47"/>
        <v>0</v>
      </c>
      <c r="I326" s="49">
        <f t="shared" si="43"/>
        <v>0</v>
      </c>
      <c r="J326" s="43"/>
    </row>
    <row r="327" spans="1:10">
      <c r="A327" s="47">
        <f>IF(Values_Entered,A326+1,"")</f>
        <v>309</v>
      </c>
      <c r="B327" s="48">
        <f t="shared" si="46"/>
        <v>53236</v>
      </c>
      <c r="C327" s="49">
        <f t="shared" si="44"/>
        <v>0</v>
      </c>
      <c r="D327" s="49">
        <f t="shared" si="39"/>
        <v>1826.7352599191527</v>
      </c>
      <c r="E327" s="50">
        <f t="shared" si="40"/>
        <v>0</v>
      </c>
      <c r="F327" s="49">
        <f t="shared" si="41"/>
        <v>0</v>
      </c>
      <c r="G327" s="49">
        <f t="shared" si="42"/>
        <v>0</v>
      </c>
      <c r="H327" s="49">
        <f t="shared" si="47"/>
        <v>0</v>
      </c>
      <c r="I327" s="49">
        <f t="shared" si="43"/>
        <v>0</v>
      </c>
      <c r="J327" s="43"/>
    </row>
    <row r="328" spans="1:10">
      <c r="A328" s="47">
        <f>IF(Values_Entered,A327+1,"")</f>
        <v>310</v>
      </c>
      <c r="B328" s="48">
        <f t="shared" si="46"/>
        <v>53267</v>
      </c>
      <c r="C328" s="49">
        <f t="shared" si="44"/>
        <v>0</v>
      </c>
      <c r="D328" s="49">
        <f t="shared" si="39"/>
        <v>1826.7352599191527</v>
      </c>
      <c r="E328" s="50">
        <f t="shared" si="40"/>
        <v>0</v>
      </c>
      <c r="F328" s="49">
        <f t="shared" si="41"/>
        <v>0</v>
      </c>
      <c r="G328" s="49">
        <f t="shared" si="42"/>
        <v>0</v>
      </c>
      <c r="H328" s="49">
        <f t="shared" si="47"/>
        <v>0</v>
      </c>
      <c r="I328" s="49">
        <f t="shared" si="43"/>
        <v>0</v>
      </c>
      <c r="J328" s="43"/>
    </row>
    <row r="329" spans="1:10">
      <c r="A329" s="47">
        <f>IF(Values_Entered,A328+1,"")</f>
        <v>311</v>
      </c>
      <c r="B329" s="48">
        <f t="shared" si="46"/>
        <v>53297</v>
      </c>
      <c r="C329" s="49">
        <f t="shared" si="44"/>
        <v>0</v>
      </c>
      <c r="D329" s="49">
        <f t="shared" si="39"/>
        <v>1826.7352599191527</v>
      </c>
      <c r="E329" s="50">
        <f t="shared" si="40"/>
        <v>0</v>
      </c>
      <c r="F329" s="49">
        <f t="shared" si="41"/>
        <v>0</v>
      </c>
      <c r="G329" s="49">
        <f t="shared" si="42"/>
        <v>0</v>
      </c>
      <c r="H329" s="49">
        <f t="shared" si="47"/>
        <v>0</v>
      </c>
      <c r="I329" s="49">
        <f t="shared" si="43"/>
        <v>0</v>
      </c>
      <c r="J329" s="43"/>
    </row>
    <row r="330" spans="1:10">
      <c r="A330" s="47">
        <f>IF(Values_Entered,A329+1,"")</f>
        <v>312</v>
      </c>
      <c r="B330" s="48">
        <f t="shared" si="46"/>
        <v>53328</v>
      </c>
      <c r="C330" s="49">
        <f t="shared" si="44"/>
        <v>0</v>
      </c>
      <c r="D330" s="49">
        <f t="shared" si="39"/>
        <v>1826.7352599191527</v>
      </c>
      <c r="E330" s="50">
        <f t="shared" si="40"/>
        <v>0</v>
      </c>
      <c r="F330" s="49">
        <f t="shared" si="41"/>
        <v>0</v>
      </c>
      <c r="G330" s="49">
        <f t="shared" si="42"/>
        <v>0</v>
      </c>
      <c r="H330" s="49">
        <f t="shared" si="47"/>
        <v>0</v>
      </c>
      <c r="I330" s="49">
        <f t="shared" si="43"/>
        <v>0</v>
      </c>
      <c r="J330" s="43"/>
    </row>
    <row r="331" spans="1:10">
      <c r="A331" s="47">
        <f>IF(Values_Entered,A330+1,"")</f>
        <v>313</v>
      </c>
      <c r="B331" s="48">
        <f t="shared" si="46"/>
        <v>53359</v>
      </c>
      <c r="C331" s="49">
        <f t="shared" si="44"/>
        <v>0</v>
      </c>
      <c r="D331" s="49">
        <f t="shared" si="39"/>
        <v>1826.7352599191527</v>
      </c>
      <c r="E331" s="50">
        <f t="shared" si="40"/>
        <v>0</v>
      </c>
      <c r="F331" s="49">
        <f t="shared" si="41"/>
        <v>0</v>
      </c>
      <c r="G331" s="49">
        <f t="shared" si="42"/>
        <v>0</v>
      </c>
      <c r="H331" s="49">
        <f t="shared" si="47"/>
        <v>0</v>
      </c>
      <c r="I331" s="49">
        <f t="shared" si="43"/>
        <v>0</v>
      </c>
      <c r="J331" s="43"/>
    </row>
    <row r="332" spans="1:10">
      <c r="A332" s="47">
        <f>IF(Values_Entered,A331+1,"")</f>
        <v>314</v>
      </c>
      <c r="B332" s="48">
        <f t="shared" si="46"/>
        <v>53387</v>
      </c>
      <c r="C332" s="49">
        <f t="shared" si="44"/>
        <v>0</v>
      </c>
      <c r="D332" s="49">
        <f t="shared" si="39"/>
        <v>1826.7352599191527</v>
      </c>
      <c r="E332" s="50">
        <f t="shared" si="40"/>
        <v>0</v>
      </c>
      <c r="F332" s="49">
        <f t="shared" si="41"/>
        <v>0</v>
      </c>
      <c r="G332" s="49">
        <f t="shared" si="42"/>
        <v>0</v>
      </c>
      <c r="H332" s="49">
        <f t="shared" si="47"/>
        <v>0</v>
      </c>
      <c r="I332" s="49">
        <f t="shared" si="43"/>
        <v>0</v>
      </c>
      <c r="J332" s="43"/>
    </row>
    <row r="333" spans="1:10">
      <c r="A333" s="47">
        <f>IF(Values_Entered,A332+1,"")</f>
        <v>315</v>
      </c>
      <c r="B333" s="48">
        <f t="shared" si="46"/>
        <v>53418</v>
      </c>
      <c r="C333" s="49">
        <f t="shared" si="44"/>
        <v>0</v>
      </c>
      <c r="D333" s="49">
        <f t="shared" si="39"/>
        <v>1826.7352599191527</v>
      </c>
      <c r="E333" s="50">
        <f t="shared" si="40"/>
        <v>0</v>
      </c>
      <c r="F333" s="49">
        <f t="shared" si="41"/>
        <v>0</v>
      </c>
      <c r="G333" s="49">
        <f t="shared" si="42"/>
        <v>0</v>
      </c>
      <c r="H333" s="49">
        <f t="shared" si="47"/>
        <v>0</v>
      </c>
      <c r="I333" s="49">
        <f t="shared" si="43"/>
        <v>0</v>
      </c>
      <c r="J333" s="43"/>
    </row>
    <row r="334" spans="1:10">
      <c r="A334" s="47">
        <f>IF(Values_Entered,A333+1,"")</f>
        <v>316</v>
      </c>
      <c r="B334" s="48">
        <f t="shared" si="46"/>
        <v>53448</v>
      </c>
      <c r="C334" s="49">
        <f t="shared" si="44"/>
        <v>0</v>
      </c>
      <c r="D334" s="49">
        <f t="shared" si="39"/>
        <v>1826.7352599191527</v>
      </c>
      <c r="E334" s="50">
        <f t="shared" si="40"/>
        <v>0</v>
      </c>
      <c r="F334" s="49">
        <f t="shared" si="41"/>
        <v>0</v>
      </c>
      <c r="G334" s="49">
        <f t="shared" si="42"/>
        <v>0</v>
      </c>
      <c r="H334" s="49">
        <f t="shared" si="47"/>
        <v>0</v>
      </c>
      <c r="I334" s="49">
        <f t="shared" si="43"/>
        <v>0</v>
      </c>
      <c r="J334" s="43"/>
    </row>
    <row r="335" spans="1:10">
      <c r="A335" s="47">
        <f>IF(Values_Entered,A334+1,"")</f>
        <v>317</v>
      </c>
      <c r="B335" s="48">
        <f t="shared" si="46"/>
        <v>53479</v>
      </c>
      <c r="C335" s="49">
        <f t="shared" si="44"/>
        <v>0</v>
      </c>
      <c r="D335" s="49">
        <f t="shared" si="39"/>
        <v>1826.7352599191527</v>
      </c>
      <c r="E335" s="50">
        <f t="shared" si="40"/>
        <v>0</v>
      </c>
      <c r="F335" s="49">
        <f t="shared" si="41"/>
        <v>0</v>
      </c>
      <c r="G335" s="49">
        <f t="shared" si="42"/>
        <v>0</v>
      </c>
      <c r="H335" s="49">
        <f t="shared" si="47"/>
        <v>0</v>
      </c>
      <c r="I335" s="49">
        <f t="shared" si="43"/>
        <v>0</v>
      </c>
      <c r="J335" s="43"/>
    </row>
    <row r="336" spans="1:10">
      <c r="A336" s="47">
        <f>IF(Values_Entered,A335+1,"")</f>
        <v>318</v>
      </c>
      <c r="B336" s="48">
        <f t="shared" si="46"/>
        <v>53509</v>
      </c>
      <c r="C336" s="49">
        <f t="shared" si="44"/>
        <v>0</v>
      </c>
      <c r="D336" s="49">
        <f t="shared" si="39"/>
        <v>1826.7352599191527</v>
      </c>
      <c r="E336" s="50">
        <f t="shared" si="40"/>
        <v>0</v>
      </c>
      <c r="F336" s="49">
        <f t="shared" si="41"/>
        <v>0</v>
      </c>
      <c r="G336" s="49">
        <f t="shared" si="42"/>
        <v>0</v>
      </c>
      <c r="H336" s="49">
        <f t="shared" si="47"/>
        <v>0</v>
      </c>
      <c r="I336" s="49">
        <f t="shared" si="43"/>
        <v>0</v>
      </c>
      <c r="J336" s="43"/>
    </row>
    <row r="337" spans="1:10">
      <c r="A337" s="47">
        <f>IF(Values_Entered,A336+1,"")</f>
        <v>319</v>
      </c>
      <c r="B337" s="48">
        <f t="shared" si="46"/>
        <v>53540</v>
      </c>
      <c r="C337" s="49">
        <f t="shared" si="44"/>
        <v>0</v>
      </c>
      <c r="D337" s="49">
        <f t="shared" si="39"/>
        <v>1826.7352599191527</v>
      </c>
      <c r="E337" s="50">
        <f t="shared" si="40"/>
        <v>0</v>
      </c>
      <c r="F337" s="49">
        <f t="shared" si="41"/>
        <v>0</v>
      </c>
      <c r="G337" s="49">
        <f t="shared" si="42"/>
        <v>0</v>
      </c>
      <c r="H337" s="49">
        <f t="shared" si="47"/>
        <v>0</v>
      </c>
      <c r="I337" s="49">
        <f t="shared" si="43"/>
        <v>0</v>
      </c>
      <c r="J337" s="43"/>
    </row>
    <row r="338" spans="1:10">
      <c r="A338" s="47">
        <f>IF(Values_Entered,A337+1,"")</f>
        <v>320</v>
      </c>
      <c r="B338" s="48">
        <f t="shared" si="46"/>
        <v>53571</v>
      </c>
      <c r="C338" s="49">
        <f t="shared" si="44"/>
        <v>0</v>
      </c>
      <c r="D338" s="49">
        <f t="shared" si="39"/>
        <v>1826.7352599191527</v>
      </c>
      <c r="E338" s="50">
        <f t="shared" si="40"/>
        <v>0</v>
      </c>
      <c r="F338" s="49">
        <f t="shared" si="41"/>
        <v>0</v>
      </c>
      <c r="G338" s="49">
        <f t="shared" si="42"/>
        <v>0</v>
      </c>
      <c r="H338" s="49">
        <f t="shared" si="47"/>
        <v>0</v>
      </c>
      <c r="I338" s="49">
        <f t="shared" si="43"/>
        <v>0</v>
      </c>
      <c r="J338" s="43"/>
    </row>
    <row r="339" spans="1:10">
      <c r="A339" s="47">
        <f>IF(Values_Entered,A338+1,"")</f>
        <v>321</v>
      </c>
      <c r="B339" s="48">
        <f t="shared" ref="B339:B378" si="48">IF(Pay_Num&lt;&gt;"",DATE(YEAR(Loan_Start),MONTH(Loan_Start)+(Pay_Num)*12/Num_Pmt_Per_Year,DAY(Loan_Start)),"")</f>
        <v>53601</v>
      </c>
      <c r="C339" s="49">
        <f t="shared" si="44"/>
        <v>0</v>
      </c>
      <c r="D339" s="49">
        <f t="shared" ref="D339:D378" si="49">IF(Pay_Num&lt;&gt;"",Scheduled_Monthly_Payment,"")</f>
        <v>1826.7352599191527</v>
      </c>
      <c r="E339" s="50">
        <f t="shared" ref="E339:E378" si="50">IF(AND(Pay_Num&lt;&gt;"",Sched_Pay+Scheduled_Extra_Payments&lt;Beg_Bal),Scheduled_Extra_Payments,IF(AND(Pay_Num&lt;&gt;"",Beg_Bal-Sched_Pay&gt;0),Beg_Bal-Sched_Pay,IF(Pay_Num&lt;&gt;"",0,"")))</f>
        <v>0</v>
      </c>
      <c r="F339" s="49">
        <f t="shared" ref="F339:F378" si="51">IF(AND(Pay_Num&lt;&gt;"",Sched_Pay+Extra_Pay&lt;Beg_Bal),Sched_Pay+Extra_Pay,IF(Pay_Num&lt;&gt;"",Beg_Bal,""))</f>
        <v>0</v>
      </c>
      <c r="G339" s="49">
        <f t="shared" ref="G339:G378" si="52">IF(Pay_Num&lt;&gt;"",Total_Pay-Int,"")</f>
        <v>0</v>
      </c>
      <c r="H339" s="49">
        <f t="shared" si="47"/>
        <v>0</v>
      </c>
      <c r="I339" s="49">
        <f t="shared" ref="I339:I378" si="53">IF(AND(Pay_Num&lt;&gt;"",Sched_Pay+Extra_Pay&lt;Beg_Bal),Beg_Bal-Princ,IF(Pay_Num&lt;&gt;"",0,""))</f>
        <v>0</v>
      </c>
      <c r="J339" s="43"/>
    </row>
    <row r="340" spans="1:10">
      <c r="A340" s="47">
        <f>IF(Values_Entered,A339+1,"")</f>
        <v>322</v>
      </c>
      <c r="B340" s="48">
        <f t="shared" si="48"/>
        <v>53632</v>
      </c>
      <c r="C340" s="49">
        <f t="shared" ref="C340:C378" si="54">IF(Pay_Num&lt;&gt;"",I339,"")</f>
        <v>0</v>
      </c>
      <c r="D340" s="49">
        <f t="shared" si="49"/>
        <v>1826.7352599191527</v>
      </c>
      <c r="E340" s="50">
        <f t="shared" si="50"/>
        <v>0</v>
      </c>
      <c r="F340" s="49">
        <f t="shared" si="51"/>
        <v>0</v>
      </c>
      <c r="G340" s="49">
        <f t="shared" si="52"/>
        <v>0</v>
      </c>
      <c r="H340" s="49">
        <f t="shared" ref="H340:H378" si="55">IF(Pay_Num&lt;&gt;"",Beg_Bal*Interest_Rate/Num_Pmt_Per_Year,"")</f>
        <v>0</v>
      </c>
      <c r="I340" s="49">
        <f t="shared" si="53"/>
        <v>0</v>
      </c>
      <c r="J340" s="43"/>
    </row>
    <row r="341" spans="1:10">
      <c r="A341" s="47">
        <f>IF(Values_Entered,A340+1,"")</f>
        <v>323</v>
      </c>
      <c r="B341" s="48">
        <f t="shared" si="48"/>
        <v>53662</v>
      </c>
      <c r="C341" s="49">
        <f t="shared" si="54"/>
        <v>0</v>
      </c>
      <c r="D341" s="49">
        <f t="shared" si="49"/>
        <v>1826.7352599191527</v>
      </c>
      <c r="E341" s="50">
        <f t="shared" si="50"/>
        <v>0</v>
      </c>
      <c r="F341" s="49">
        <f t="shared" si="51"/>
        <v>0</v>
      </c>
      <c r="G341" s="49">
        <f t="shared" si="52"/>
        <v>0</v>
      </c>
      <c r="H341" s="49">
        <f t="shared" si="55"/>
        <v>0</v>
      </c>
      <c r="I341" s="49">
        <f t="shared" si="53"/>
        <v>0</v>
      </c>
      <c r="J341" s="43"/>
    </row>
    <row r="342" spans="1:10">
      <c r="A342" s="47">
        <f>IF(Values_Entered,A341+1,"")</f>
        <v>324</v>
      </c>
      <c r="B342" s="48">
        <f t="shared" si="48"/>
        <v>53693</v>
      </c>
      <c r="C342" s="49">
        <f t="shared" si="54"/>
        <v>0</v>
      </c>
      <c r="D342" s="49">
        <f t="shared" si="49"/>
        <v>1826.7352599191527</v>
      </c>
      <c r="E342" s="50">
        <f t="shared" si="50"/>
        <v>0</v>
      </c>
      <c r="F342" s="49">
        <f t="shared" si="51"/>
        <v>0</v>
      </c>
      <c r="G342" s="49">
        <f t="shared" si="52"/>
        <v>0</v>
      </c>
      <c r="H342" s="49">
        <f t="shared" si="55"/>
        <v>0</v>
      </c>
      <c r="I342" s="49">
        <f t="shared" si="53"/>
        <v>0</v>
      </c>
      <c r="J342" s="43"/>
    </row>
    <row r="343" spans="1:10">
      <c r="A343" s="47">
        <f>IF(Values_Entered,A342+1,"")</f>
        <v>325</v>
      </c>
      <c r="B343" s="48">
        <f t="shared" si="48"/>
        <v>53724</v>
      </c>
      <c r="C343" s="49">
        <f t="shared" si="54"/>
        <v>0</v>
      </c>
      <c r="D343" s="49">
        <f t="shared" si="49"/>
        <v>1826.7352599191527</v>
      </c>
      <c r="E343" s="50">
        <f t="shared" si="50"/>
        <v>0</v>
      </c>
      <c r="F343" s="49">
        <f t="shared" si="51"/>
        <v>0</v>
      </c>
      <c r="G343" s="49">
        <f t="shared" si="52"/>
        <v>0</v>
      </c>
      <c r="H343" s="49">
        <f t="shared" si="55"/>
        <v>0</v>
      </c>
      <c r="I343" s="49">
        <f t="shared" si="53"/>
        <v>0</v>
      </c>
      <c r="J343" s="43"/>
    </row>
    <row r="344" spans="1:10">
      <c r="A344" s="47">
        <f>IF(Values_Entered,A343+1,"")</f>
        <v>326</v>
      </c>
      <c r="B344" s="48">
        <f t="shared" si="48"/>
        <v>53752</v>
      </c>
      <c r="C344" s="49">
        <f t="shared" si="54"/>
        <v>0</v>
      </c>
      <c r="D344" s="49">
        <f t="shared" si="49"/>
        <v>1826.7352599191527</v>
      </c>
      <c r="E344" s="50">
        <f t="shared" si="50"/>
        <v>0</v>
      </c>
      <c r="F344" s="49">
        <f t="shared" si="51"/>
        <v>0</v>
      </c>
      <c r="G344" s="49">
        <f t="shared" si="52"/>
        <v>0</v>
      </c>
      <c r="H344" s="49">
        <f t="shared" si="55"/>
        <v>0</v>
      </c>
      <c r="I344" s="49">
        <f t="shared" si="53"/>
        <v>0</v>
      </c>
      <c r="J344" s="43"/>
    </row>
    <row r="345" spans="1:10">
      <c r="A345" s="47">
        <f>IF(Values_Entered,A344+1,"")</f>
        <v>327</v>
      </c>
      <c r="B345" s="48">
        <f t="shared" si="48"/>
        <v>53783</v>
      </c>
      <c r="C345" s="49">
        <f t="shared" si="54"/>
        <v>0</v>
      </c>
      <c r="D345" s="49">
        <f t="shared" si="49"/>
        <v>1826.7352599191527</v>
      </c>
      <c r="E345" s="50">
        <f t="shared" si="50"/>
        <v>0</v>
      </c>
      <c r="F345" s="49">
        <f t="shared" si="51"/>
        <v>0</v>
      </c>
      <c r="G345" s="49">
        <f t="shared" si="52"/>
        <v>0</v>
      </c>
      <c r="H345" s="49">
        <f t="shared" si="55"/>
        <v>0</v>
      </c>
      <c r="I345" s="49">
        <f t="shared" si="53"/>
        <v>0</v>
      </c>
      <c r="J345" s="43"/>
    </row>
    <row r="346" spans="1:10">
      <c r="A346" s="47">
        <f>IF(Values_Entered,A345+1,"")</f>
        <v>328</v>
      </c>
      <c r="B346" s="48">
        <f t="shared" si="48"/>
        <v>53813</v>
      </c>
      <c r="C346" s="49">
        <f t="shared" si="54"/>
        <v>0</v>
      </c>
      <c r="D346" s="49">
        <f t="shared" si="49"/>
        <v>1826.7352599191527</v>
      </c>
      <c r="E346" s="50">
        <f t="shared" si="50"/>
        <v>0</v>
      </c>
      <c r="F346" s="49">
        <f t="shared" si="51"/>
        <v>0</v>
      </c>
      <c r="G346" s="49">
        <f t="shared" si="52"/>
        <v>0</v>
      </c>
      <c r="H346" s="49">
        <f t="shared" si="55"/>
        <v>0</v>
      </c>
      <c r="I346" s="49">
        <f t="shared" si="53"/>
        <v>0</v>
      </c>
      <c r="J346" s="43"/>
    </row>
    <row r="347" spans="1:10">
      <c r="A347" s="47">
        <f>IF(Values_Entered,A346+1,"")</f>
        <v>329</v>
      </c>
      <c r="B347" s="48">
        <f t="shared" si="48"/>
        <v>53844</v>
      </c>
      <c r="C347" s="49">
        <f t="shared" si="54"/>
        <v>0</v>
      </c>
      <c r="D347" s="49">
        <f t="shared" si="49"/>
        <v>1826.7352599191527</v>
      </c>
      <c r="E347" s="50">
        <f t="shared" si="50"/>
        <v>0</v>
      </c>
      <c r="F347" s="49">
        <f t="shared" si="51"/>
        <v>0</v>
      </c>
      <c r="G347" s="49">
        <f t="shared" si="52"/>
        <v>0</v>
      </c>
      <c r="H347" s="49">
        <f t="shared" si="55"/>
        <v>0</v>
      </c>
      <c r="I347" s="49">
        <f t="shared" si="53"/>
        <v>0</v>
      </c>
      <c r="J347" s="43"/>
    </row>
    <row r="348" spans="1:10">
      <c r="A348" s="47">
        <f>IF(Values_Entered,A347+1,"")</f>
        <v>330</v>
      </c>
      <c r="B348" s="48">
        <f t="shared" si="48"/>
        <v>53874</v>
      </c>
      <c r="C348" s="49">
        <f t="shared" si="54"/>
        <v>0</v>
      </c>
      <c r="D348" s="49">
        <f t="shared" si="49"/>
        <v>1826.7352599191527</v>
      </c>
      <c r="E348" s="50">
        <f t="shared" si="50"/>
        <v>0</v>
      </c>
      <c r="F348" s="49">
        <f t="shared" si="51"/>
        <v>0</v>
      </c>
      <c r="G348" s="49">
        <f t="shared" si="52"/>
        <v>0</v>
      </c>
      <c r="H348" s="49">
        <f t="shared" si="55"/>
        <v>0</v>
      </c>
      <c r="I348" s="49">
        <f t="shared" si="53"/>
        <v>0</v>
      </c>
      <c r="J348" s="43"/>
    </row>
    <row r="349" spans="1:10">
      <c r="A349" s="47">
        <f>IF(Values_Entered,A348+1,"")</f>
        <v>331</v>
      </c>
      <c r="B349" s="48">
        <f t="shared" si="48"/>
        <v>53905</v>
      </c>
      <c r="C349" s="49">
        <f t="shared" si="54"/>
        <v>0</v>
      </c>
      <c r="D349" s="49">
        <f t="shared" si="49"/>
        <v>1826.7352599191527</v>
      </c>
      <c r="E349" s="50">
        <f t="shared" si="50"/>
        <v>0</v>
      </c>
      <c r="F349" s="49">
        <f t="shared" si="51"/>
        <v>0</v>
      </c>
      <c r="G349" s="49">
        <f t="shared" si="52"/>
        <v>0</v>
      </c>
      <c r="H349" s="49">
        <f t="shared" si="55"/>
        <v>0</v>
      </c>
      <c r="I349" s="49">
        <f t="shared" si="53"/>
        <v>0</v>
      </c>
      <c r="J349" s="43"/>
    </row>
    <row r="350" spans="1:10">
      <c r="A350" s="47">
        <f>IF(Values_Entered,A349+1,"")</f>
        <v>332</v>
      </c>
      <c r="B350" s="48">
        <f t="shared" si="48"/>
        <v>53936</v>
      </c>
      <c r="C350" s="49">
        <f t="shared" si="54"/>
        <v>0</v>
      </c>
      <c r="D350" s="49">
        <f t="shared" si="49"/>
        <v>1826.7352599191527</v>
      </c>
      <c r="E350" s="50">
        <f t="shared" si="50"/>
        <v>0</v>
      </c>
      <c r="F350" s="49">
        <f t="shared" si="51"/>
        <v>0</v>
      </c>
      <c r="G350" s="49">
        <f t="shared" si="52"/>
        <v>0</v>
      </c>
      <c r="H350" s="49">
        <f t="shared" si="55"/>
        <v>0</v>
      </c>
      <c r="I350" s="49">
        <f t="shared" si="53"/>
        <v>0</v>
      </c>
      <c r="J350" s="43"/>
    </row>
    <row r="351" spans="1:10">
      <c r="A351" s="47">
        <f>IF(Values_Entered,A350+1,"")</f>
        <v>333</v>
      </c>
      <c r="B351" s="48">
        <f t="shared" si="48"/>
        <v>53966</v>
      </c>
      <c r="C351" s="49">
        <f t="shared" si="54"/>
        <v>0</v>
      </c>
      <c r="D351" s="49">
        <f t="shared" si="49"/>
        <v>1826.7352599191527</v>
      </c>
      <c r="E351" s="50">
        <f t="shared" si="50"/>
        <v>0</v>
      </c>
      <c r="F351" s="49">
        <f t="shared" si="51"/>
        <v>0</v>
      </c>
      <c r="G351" s="49">
        <f t="shared" si="52"/>
        <v>0</v>
      </c>
      <c r="H351" s="49">
        <f t="shared" si="55"/>
        <v>0</v>
      </c>
      <c r="I351" s="49">
        <f t="shared" si="53"/>
        <v>0</v>
      </c>
      <c r="J351" s="43"/>
    </row>
    <row r="352" spans="1:10">
      <c r="A352" s="47">
        <f>IF(Values_Entered,A351+1,"")</f>
        <v>334</v>
      </c>
      <c r="B352" s="48">
        <f t="shared" si="48"/>
        <v>53997</v>
      </c>
      <c r="C352" s="49">
        <f t="shared" si="54"/>
        <v>0</v>
      </c>
      <c r="D352" s="49">
        <f t="shared" si="49"/>
        <v>1826.7352599191527</v>
      </c>
      <c r="E352" s="50">
        <f t="shared" si="50"/>
        <v>0</v>
      </c>
      <c r="F352" s="49">
        <f t="shared" si="51"/>
        <v>0</v>
      </c>
      <c r="G352" s="49">
        <f t="shared" si="52"/>
        <v>0</v>
      </c>
      <c r="H352" s="49">
        <f t="shared" si="55"/>
        <v>0</v>
      </c>
      <c r="I352" s="49">
        <f t="shared" si="53"/>
        <v>0</v>
      </c>
      <c r="J352" s="43"/>
    </row>
    <row r="353" spans="1:10">
      <c r="A353" s="47">
        <f>IF(Values_Entered,A352+1,"")</f>
        <v>335</v>
      </c>
      <c r="B353" s="48">
        <f t="shared" si="48"/>
        <v>54027</v>
      </c>
      <c r="C353" s="49">
        <f t="shared" si="54"/>
        <v>0</v>
      </c>
      <c r="D353" s="49">
        <f t="shared" si="49"/>
        <v>1826.7352599191527</v>
      </c>
      <c r="E353" s="50">
        <f t="shared" si="50"/>
        <v>0</v>
      </c>
      <c r="F353" s="49">
        <f t="shared" si="51"/>
        <v>0</v>
      </c>
      <c r="G353" s="49">
        <f t="shared" si="52"/>
        <v>0</v>
      </c>
      <c r="H353" s="49">
        <f t="shared" si="55"/>
        <v>0</v>
      </c>
      <c r="I353" s="49">
        <f t="shared" si="53"/>
        <v>0</v>
      </c>
      <c r="J353" s="43"/>
    </row>
    <row r="354" spans="1:10">
      <c r="A354" s="47">
        <f>IF(Values_Entered,A353+1,"")</f>
        <v>336</v>
      </c>
      <c r="B354" s="48">
        <f t="shared" si="48"/>
        <v>54058</v>
      </c>
      <c r="C354" s="49">
        <f t="shared" si="54"/>
        <v>0</v>
      </c>
      <c r="D354" s="49">
        <f t="shared" si="49"/>
        <v>1826.7352599191527</v>
      </c>
      <c r="E354" s="50">
        <f t="shared" si="50"/>
        <v>0</v>
      </c>
      <c r="F354" s="49">
        <f t="shared" si="51"/>
        <v>0</v>
      </c>
      <c r="G354" s="49">
        <f t="shared" si="52"/>
        <v>0</v>
      </c>
      <c r="H354" s="49">
        <f t="shared" si="55"/>
        <v>0</v>
      </c>
      <c r="I354" s="49">
        <f t="shared" si="53"/>
        <v>0</v>
      </c>
      <c r="J354" s="43"/>
    </row>
    <row r="355" spans="1:10">
      <c r="A355" s="47">
        <f>IF(Values_Entered,A354+1,"")</f>
        <v>337</v>
      </c>
      <c r="B355" s="48">
        <f t="shared" si="48"/>
        <v>54089</v>
      </c>
      <c r="C355" s="49">
        <f t="shared" si="54"/>
        <v>0</v>
      </c>
      <c r="D355" s="49">
        <f t="shared" si="49"/>
        <v>1826.7352599191527</v>
      </c>
      <c r="E355" s="50">
        <f t="shared" si="50"/>
        <v>0</v>
      </c>
      <c r="F355" s="49">
        <f t="shared" si="51"/>
        <v>0</v>
      </c>
      <c r="G355" s="49">
        <f t="shared" si="52"/>
        <v>0</v>
      </c>
      <c r="H355" s="49">
        <f t="shared" si="55"/>
        <v>0</v>
      </c>
      <c r="I355" s="49">
        <f t="shared" si="53"/>
        <v>0</v>
      </c>
      <c r="J355" s="43"/>
    </row>
    <row r="356" spans="1:10">
      <c r="A356" s="47">
        <f>IF(Values_Entered,A355+1,"")</f>
        <v>338</v>
      </c>
      <c r="B356" s="48">
        <f t="shared" si="48"/>
        <v>54118</v>
      </c>
      <c r="C356" s="49">
        <f t="shared" si="54"/>
        <v>0</v>
      </c>
      <c r="D356" s="49">
        <f t="shared" si="49"/>
        <v>1826.7352599191527</v>
      </c>
      <c r="E356" s="50">
        <f t="shared" si="50"/>
        <v>0</v>
      </c>
      <c r="F356" s="49">
        <f t="shared" si="51"/>
        <v>0</v>
      </c>
      <c r="G356" s="49">
        <f t="shared" si="52"/>
        <v>0</v>
      </c>
      <c r="H356" s="49">
        <f t="shared" si="55"/>
        <v>0</v>
      </c>
      <c r="I356" s="49">
        <f t="shared" si="53"/>
        <v>0</v>
      </c>
      <c r="J356" s="43"/>
    </row>
    <row r="357" spans="1:10">
      <c r="A357" s="47">
        <f>IF(Values_Entered,A356+1,"")</f>
        <v>339</v>
      </c>
      <c r="B357" s="48">
        <f t="shared" si="48"/>
        <v>54149</v>
      </c>
      <c r="C357" s="49">
        <f t="shared" si="54"/>
        <v>0</v>
      </c>
      <c r="D357" s="49">
        <f t="shared" si="49"/>
        <v>1826.7352599191527</v>
      </c>
      <c r="E357" s="50">
        <f t="shared" si="50"/>
        <v>0</v>
      </c>
      <c r="F357" s="49">
        <f t="shared" si="51"/>
        <v>0</v>
      </c>
      <c r="G357" s="49">
        <f t="shared" si="52"/>
        <v>0</v>
      </c>
      <c r="H357" s="49">
        <f t="shared" si="55"/>
        <v>0</v>
      </c>
      <c r="I357" s="49">
        <f t="shared" si="53"/>
        <v>0</v>
      </c>
      <c r="J357" s="43"/>
    </row>
    <row r="358" spans="1:10">
      <c r="A358" s="47">
        <f>IF(Values_Entered,A357+1,"")</f>
        <v>340</v>
      </c>
      <c r="B358" s="48">
        <f t="shared" si="48"/>
        <v>54179</v>
      </c>
      <c r="C358" s="49">
        <f t="shared" si="54"/>
        <v>0</v>
      </c>
      <c r="D358" s="49">
        <f t="shared" si="49"/>
        <v>1826.7352599191527</v>
      </c>
      <c r="E358" s="50">
        <f t="shared" si="50"/>
        <v>0</v>
      </c>
      <c r="F358" s="49">
        <f t="shared" si="51"/>
        <v>0</v>
      </c>
      <c r="G358" s="49">
        <f t="shared" si="52"/>
        <v>0</v>
      </c>
      <c r="H358" s="49">
        <f t="shared" si="55"/>
        <v>0</v>
      </c>
      <c r="I358" s="49">
        <f t="shared" si="53"/>
        <v>0</v>
      </c>
      <c r="J358" s="43"/>
    </row>
    <row r="359" spans="1:10">
      <c r="A359" s="47">
        <f>IF(Values_Entered,A358+1,"")</f>
        <v>341</v>
      </c>
      <c r="B359" s="48">
        <f t="shared" si="48"/>
        <v>54210</v>
      </c>
      <c r="C359" s="49">
        <f t="shared" si="54"/>
        <v>0</v>
      </c>
      <c r="D359" s="49">
        <f t="shared" si="49"/>
        <v>1826.7352599191527</v>
      </c>
      <c r="E359" s="50">
        <f t="shared" si="50"/>
        <v>0</v>
      </c>
      <c r="F359" s="49">
        <f t="shared" si="51"/>
        <v>0</v>
      </c>
      <c r="G359" s="49">
        <f t="shared" si="52"/>
        <v>0</v>
      </c>
      <c r="H359" s="49">
        <f t="shared" si="55"/>
        <v>0</v>
      </c>
      <c r="I359" s="49">
        <f t="shared" si="53"/>
        <v>0</v>
      </c>
      <c r="J359" s="43"/>
    </row>
    <row r="360" spans="1:10">
      <c r="A360" s="47">
        <f>IF(Values_Entered,A359+1,"")</f>
        <v>342</v>
      </c>
      <c r="B360" s="48">
        <f t="shared" si="48"/>
        <v>54240</v>
      </c>
      <c r="C360" s="49">
        <f t="shared" si="54"/>
        <v>0</v>
      </c>
      <c r="D360" s="49">
        <f t="shared" si="49"/>
        <v>1826.7352599191527</v>
      </c>
      <c r="E360" s="50">
        <f t="shared" si="50"/>
        <v>0</v>
      </c>
      <c r="F360" s="49">
        <f t="shared" si="51"/>
        <v>0</v>
      </c>
      <c r="G360" s="49">
        <f t="shared" si="52"/>
        <v>0</v>
      </c>
      <c r="H360" s="49">
        <f t="shared" si="55"/>
        <v>0</v>
      </c>
      <c r="I360" s="49">
        <f t="shared" si="53"/>
        <v>0</v>
      </c>
      <c r="J360" s="43"/>
    </row>
    <row r="361" spans="1:10">
      <c r="A361" s="47">
        <f>IF(Values_Entered,A360+1,"")</f>
        <v>343</v>
      </c>
      <c r="B361" s="48">
        <f t="shared" si="48"/>
        <v>54271</v>
      </c>
      <c r="C361" s="49">
        <f t="shared" si="54"/>
        <v>0</v>
      </c>
      <c r="D361" s="49">
        <f t="shared" si="49"/>
        <v>1826.7352599191527</v>
      </c>
      <c r="E361" s="50">
        <f t="shared" si="50"/>
        <v>0</v>
      </c>
      <c r="F361" s="49">
        <f t="shared" si="51"/>
        <v>0</v>
      </c>
      <c r="G361" s="49">
        <f t="shared" si="52"/>
        <v>0</v>
      </c>
      <c r="H361" s="49">
        <f t="shared" si="55"/>
        <v>0</v>
      </c>
      <c r="I361" s="49">
        <f t="shared" si="53"/>
        <v>0</v>
      </c>
      <c r="J361" s="43"/>
    </row>
    <row r="362" spans="1:10">
      <c r="A362" s="47">
        <f>IF(Values_Entered,A361+1,"")</f>
        <v>344</v>
      </c>
      <c r="B362" s="48">
        <f t="shared" si="48"/>
        <v>54302</v>
      </c>
      <c r="C362" s="49">
        <f t="shared" si="54"/>
        <v>0</v>
      </c>
      <c r="D362" s="49">
        <f t="shared" si="49"/>
        <v>1826.7352599191527</v>
      </c>
      <c r="E362" s="50">
        <f t="shared" si="50"/>
        <v>0</v>
      </c>
      <c r="F362" s="49">
        <f t="shared" si="51"/>
        <v>0</v>
      </c>
      <c r="G362" s="49">
        <f t="shared" si="52"/>
        <v>0</v>
      </c>
      <c r="H362" s="49">
        <f t="shared" si="55"/>
        <v>0</v>
      </c>
      <c r="I362" s="49">
        <f t="shared" si="53"/>
        <v>0</v>
      </c>
      <c r="J362" s="43"/>
    </row>
    <row r="363" spans="1:10">
      <c r="A363" s="47">
        <f>IF(Values_Entered,A362+1,"")</f>
        <v>345</v>
      </c>
      <c r="B363" s="48">
        <f t="shared" si="48"/>
        <v>54332</v>
      </c>
      <c r="C363" s="49">
        <f t="shared" si="54"/>
        <v>0</v>
      </c>
      <c r="D363" s="49">
        <f t="shared" si="49"/>
        <v>1826.7352599191527</v>
      </c>
      <c r="E363" s="50">
        <f t="shared" si="50"/>
        <v>0</v>
      </c>
      <c r="F363" s="49">
        <f t="shared" si="51"/>
        <v>0</v>
      </c>
      <c r="G363" s="49">
        <f t="shared" si="52"/>
        <v>0</v>
      </c>
      <c r="H363" s="49">
        <f t="shared" si="55"/>
        <v>0</v>
      </c>
      <c r="I363" s="49">
        <f t="shared" si="53"/>
        <v>0</v>
      </c>
      <c r="J363" s="43"/>
    </row>
    <row r="364" spans="1:10">
      <c r="A364" s="47">
        <f>IF(Values_Entered,A363+1,"")</f>
        <v>346</v>
      </c>
      <c r="B364" s="48">
        <f t="shared" si="48"/>
        <v>54363</v>
      </c>
      <c r="C364" s="49">
        <f t="shared" si="54"/>
        <v>0</v>
      </c>
      <c r="D364" s="49">
        <f t="shared" si="49"/>
        <v>1826.7352599191527</v>
      </c>
      <c r="E364" s="50">
        <f t="shared" si="50"/>
        <v>0</v>
      </c>
      <c r="F364" s="49">
        <f t="shared" si="51"/>
        <v>0</v>
      </c>
      <c r="G364" s="49">
        <f t="shared" si="52"/>
        <v>0</v>
      </c>
      <c r="H364" s="49">
        <f t="shared" si="55"/>
        <v>0</v>
      </c>
      <c r="I364" s="49">
        <f t="shared" si="53"/>
        <v>0</v>
      </c>
      <c r="J364" s="43"/>
    </row>
    <row r="365" spans="1:10">
      <c r="A365" s="47">
        <f>IF(Values_Entered,A364+1,"")</f>
        <v>347</v>
      </c>
      <c r="B365" s="48">
        <f t="shared" si="48"/>
        <v>54393</v>
      </c>
      <c r="C365" s="49">
        <f t="shared" si="54"/>
        <v>0</v>
      </c>
      <c r="D365" s="49">
        <f t="shared" si="49"/>
        <v>1826.7352599191527</v>
      </c>
      <c r="E365" s="50">
        <f t="shared" si="50"/>
        <v>0</v>
      </c>
      <c r="F365" s="49">
        <f t="shared" si="51"/>
        <v>0</v>
      </c>
      <c r="G365" s="49">
        <f t="shared" si="52"/>
        <v>0</v>
      </c>
      <c r="H365" s="49">
        <f t="shared" si="55"/>
        <v>0</v>
      </c>
      <c r="I365" s="49">
        <f t="shared" si="53"/>
        <v>0</v>
      </c>
      <c r="J365" s="43"/>
    </row>
    <row r="366" spans="1:10">
      <c r="A366" s="47">
        <f>IF(Values_Entered,A365+1,"")</f>
        <v>348</v>
      </c>
      <c r="B366" s="48">
        <f t="shared" si="48"/>
        <v>54424</v>
      </c>
      <c r="C366" s="49">
        <f t="shared" si="54"/>
        <v>0</v>
      </c>
      <c r="D366" s="49">
        <f t="shared" si="49"/>
        <v>1826.7352599191527</v>
      </c>
      <c r="E366" s="50">
        <f t="shared" si="50"/>
        <v>0</v>
      </c>
      <c r="F366" s="49">
        <f t="shared" si="51"/>
        <v>0</v>
      </c>
      <c r="G366" s="49">
        <f t="shared" si="52"/>
        <v>0</v>
      </c>
      <c r="H366" s="49">
        <f t="shared" si="55"/>
        <v>0</v>
      </c>
      <c r="I366" s="49">
        <f t="shared" si="53"/>
        <v>0</v>
      </c>
      <c r="J366" s="43"/>
    </row>
    <row r="367" spans="1:10">
      <c r="A367" s="47">
        <f>IF(Values_Entered,A366+1,"")</f>
        <v>349</v>
      </c>
      <c r="B367" s="48">
        <f t="shared" si="48"/>
        <v>54455</v>
      </c>
      <c r="C367" s="49">
        <f t="shared" si="54"/>
        <v>0</v>
      </c>
      <c r="D367" s="49">
        <f t="shared" si="49"/>
        <v>1826.7352599191527</v>
      </c>
      <c r="E367" s="50">
        <f t="shared" si="50"/>
        <v>0</v>
      </c>
      <c r="F367" s="49">
        <f t="shared" si="51"/>
        <v>0</v>
      </c>
      <c r="G367" s="49">
        <f t="shared" si="52"/>
        <v>0</v>
      </c>
      <c r="H367" s="49">
        <f t="shared" si="55"/>
        <v>0</v>
      </c>
      <c r="I367" s="49">
        <f t="shared" si="53"/>
        <v>0</v>
      </c>
      <c r="J367" s="43"/>
    </row>
    <row r="368" spans="1:10">
      <c r="A368" s="47">
        <f>IF(Values_Entered,A367+1,"")</f>
        <v>350</v>
      </c>
      <c r="B368" s="48">
        <f t="shared" si="48"/>
        <v>54483</v>
      </c>
      <c r="C368" s="49">
        <f t="shared" si="54"/>
        <v>0</v>
      </c>
      <c r="D368" s="49">
        <f t="shared" si="49"/>
        <v>1826.7352599191527</v>
      </c>
      <c r="E368" s="50">
        <f t="shared" si="50"/>
        <v>0</v>
      </c>
      <c r="F368" s="49">
        <f t="shared" si="51"/>
        <v>0</v>
      </c>
      <c r="G368" s="49">
        <f t="shared" si="52"/>
        <v>0</v>
      </c>
      <c r="H368" s="49">
        <f t="shared" si="55"/>
        <v>0</v>
      </c>
      <c r="I368" s="49">
        <f t="shared" si="53"/>
        <v>0</v>
      </c>
      <c r="J368" s="43"/>
    </row>
    <row r="369" spans="1:10">
      <c r="A369" s="47">
        <f>IF(Values_Entered,A368+1,"")</f>
        <v>351</v>
      </c>
      <c r="B369" s="48">
        <f t="shared" si="48"/>
        <v>54514</v>
      </c>
      <c r="C369" s="49">
        <f t="shared" si="54"/>
        <v>0</v>
      </c>
      <c r="D369" s="49">
        <f t="shared" si="49"/>
        <v>1826.7352599191527</v>
      </c>
      <c r="E369" s="50">
        <f t="shared" si="50"/>
        <v>0</v>
      </c>
      <c r="F369" s="49">
        <f t="shared" si="51"/>
        <v>0</v>
      </c>
      <c r="G369" s="49">
        <f t="shared" si="52"/>
        <v>0</v>
      </c>
      <c r="H369" s="49">
        <f t="shared" si="55"/>
        <v>0</v>
      </c>
      <c r="I369" s="49">
        <f t="shared" si="53"/>
        <v>0</v>
      </c>
      <c r="J369" s="43"/>
    </row>
    <row r="370" spans="1:10">
      <c r="A370" s="47">
        <f>IF(Values_Entered,A369+1,"")</f>
        <v>352</v>
      </c>
      <c r="B370" s="48">
        <f t="shared" si="48"/>
        <v>54544</v>
      </c>
      <c r="C370" s="49">
        <f t="shared" si="54"/>
        <v>0</v>
      </c>
      <c r="D370" s="49">
        <f t="shared" si="49"/>
        <v>1826.7352599191527</v>
      </c>
      <c r="E370" s="50">
        <f t="shared" si="50"/>
        <v>0</v>
      </c>
      <c r="F370" s="49">
        <f t="shared" si="51"/>
        <v>0</v>
      </c>
      <c r="G370" s="49">
        <f t="shared" si="52"/>
        <v>0</v>
      </c>
      <c r="H370" s="49">
        <f t="shared" si="55"/>
        <v>0</v>
      </c>
      <c r="I370" s="49">
        <f t="shared" si="53"/>
        <v>0</v>
      </c>
      <c r="J370" s="43"/>
    </row>
    <row r="371" spans="1:10">
      <c r="A371" s="47">
        <f>IF(Values_Entered,A370+1,"")</f>
        <v>353</v>
      </c>
      <c r="B371" s="48">
        <f t="shared" si="48"/>
        <v>54575</v>
      </c>
      <c r="C371" s="49">
        <f t="shared" si="54"/>
        <v>0</v>
      </c>
      <c r="D371" s="49">
        <f t="shared" si="49"/>
        <v>1826.7352599191527</v>
      </c>
      <c r="E371" s="50">
        <f t="shared" si="50"/>
        <v>0</v>
      </c>
      <c r="F371" s="49">
        <f t="shared" si="51"/>
        <v>0</v>
      </c>
      <c r="G371" s="49">
        <f t="shared" si="52"/>
        <v>0</v>
      </c>
      <c r="H371" s="49">
        <f t="shared" si="55"/>
        <v>0</v>
      </c>
      <c r="I371" s="49">
        <f t="shared" si="53"/>
        <v>0</v>
      </c>
      <c r="J371" s="43"/>
    </row>
    <row r="372" spans="1:10">
      <c r="A372" s="47">
        <f>IF(Values_Entered,A371+1,"")</f>
        <v>354</v>
      </c>
      <c r="B372" s="48">
        <f t="shared" si="48"/>
        <v>54605</v>
      </c>
      <c r="C372" s="49">
        <f t="shared" si="54"/>
        <v>0</v>
      </c>
      <c r="D372" s="49">
        <f t="shared" si="49"/>
        <v>1826.7352599191527</v>
      </c>
      <c r="E372" s="50">
        <f t="shared" si="50"/>
        <v>0</v>
      </c>
      <c r="F372" s="49">
        <f t="shared" si="51"/>
        <v>0</v>
      </c>
      <c r="G372" s="49">
        <f t="shared" si="52"/>
        <v>0</v>
      </c>
      <c r="H372" s="49">
        <f t="shared" si="55"/>
        <v>0</v>
      </c>
      <c r="I372" s="49">
        <f t="shared" si="53"/>
        <v>0</v>
      </c>
      <c r="J372" s="43"/>
    </row>
    <row r="373" spans="1:10">
      <c r="A373" s="47">
        <f>IF(Values_Entered,A372+1,"")</f>
        <v>355</v>
      </c>
      <c r="B373" s="48">
        <f t="shared" si="48"/>
        <v>54636</v>
      </c>
      <c r="C373" s="49">
        <f t="shared" si="54"/>
        <v>0</v>
      </c>
      <c r="D373" s="49">
        <f t="shared" si="49"/>
        <v>1826.7352599191527</v>
      </c>
      <c r="E373" s="50">
        <f t="shared" si="50"/>
        <v>0</v>
      </c>
      <c r="F373" s="49">
        <f t="shared" si="51"/>
        <v>0</v>
      </c>
      <c r="G373" s="49">
        <f t="shared" si="52"/>
        <v>0</v>
      </c>
      <c r="H373" s="49">
        <f t="shared" si="55"/>
        <v>0</v>
      </c>
      <c r="I373" s="49">
        <f t="shared" si="53"/>
        <v>0</v>
      </c>
      <c r="J373" s="43"/>
    </row>
    <row r="374" spans="1:10">
      <c r="A374" s="47">
        <f>IF(Values_Entered,A373+1,"")</f>
        <v>356</v>
      </c>
      <c r="B374" s="48">
        <f t="shared" si="48"/>
        <v>54667</v>
      </c>
      <c r="C374" s="49">
        <f t="shared" si="54"/>
        <v>0</v>
      </c>
      <c r="D374" s="49">
        <f t="shared" si="49"/>
        <v>1826.7352599191527</v>
      </c>
      <c r="E374" s="50">
        <f t="shared" si="50"/>
        <v>0</v>
      </c>
      <c r="F374" s="49">
        <f t="shared" si="51"/>
        <v>0</v>
      </c>
      <c r="G374" s="49">
        <f t="shared" si="52"/>
        <v>0</v>
      </c>
      <c r="H374" s="49">
        <f t="shared" si="55"/>
        <v>0</v>
      </c>
      <c r="I374" s="49">
        <f t="shared" si="53"/>
        <v>0</v>
      </c>
      <c r="J374" s="43"/>
    </row>
    <row r="375" spans="1:10">
      <c r="A375" s="47">
        <f>IF(Values_Entered,A374+1,"")</f>
        <v>357</v>
      </c>
      <c r="B375" s="48">
        <f t="shared" si="48"/>
        <v>54697</v>
      </c>
      <c r="C375" s="49">
        <f t="shared" si="54"/>
        <v>0</v>
      </c>
      <c r="D375" s="49">
        <f t="shared" si="49"/>
        <v>1826.7352599191527</v>
      </c>
      <c r="E375" s="50">
        <f t="shared" si="50"/>
        <v>0</v>
      </c>
      <c r="F375" s="49">
        <f t="shared" si="51"/>
        <v>0</v>
      </c>
      <c r="G375" s="49">
        <f t="shared" si="52"/>
        <v>0</v>
      </c>
      <c r="H375" s="49">
        <f t="shared" si="55"/>
        <v>0</v>
      </c>
      <c r="I375" s="49">
        <f t="shared" si="53"/>
        <v>0</v>
      </c>
      <c r="J375" s="43"/>
    </row>
    <row r="376" spans="1:10">
      <c r="A376" s="47">
        <f>IF(Values_Entered,A375+1,"")</f>
        <v>358</v>
      </c>
      <c r="B376" s="48">
        <f t="shared" si="48"/>
        <v>54728</v>
      </c>
      <c r="C376" s="49">
        <f t="shared" si="54"/>
        <v>0</v>
      </c>
      <c r="D376" s="49">
        <f t="shared" si="49"/>
        <v>1826.7352599191527</v>
      </c>
      <c r="E376" s="50">
        <f t="shared" si="50"/>
        <v>0</v>
      </c>
      <c r="F376" s="49">
        <f t="shared" si="51"/>
        <v>0</v>
      </c>
      <c r="G376" s="49">
        <f t="shared" si="52"/>
        <v>0</v>
      </c>
      <c r="H376" s="49">
        <f t="shared" si="55"/>
        <v>0</v>
      </c>
      <c r="I376" s="49">
        <f t="shared" si="53"/>
        <v>0</v>
      </c>
      <c r="J376" s="43"/>
    </row>
    <row r="377" spans="1:10">
      <c r="A377" s="47">
        <f>IF(Values_Entered,A376+1,"")</f>
        <v>359</v>
      </c>
      <c r="B377" s="48">
        <f t="shared" si="48"/>
        <v>54758</v>
      </c>
      <c r="C377" s="49">
        <f t="shared" si="54"/>
        <v>0</v>
      </c>
      <c r="D377" s="49">
        <f t="shared" si="49"/>
        <v>1826.7352599191527</v>
      </c>
      <c r="E377" s="50">
        <f t="shared" si="50"/>
        <v>0</v>
      </c>
      <c r="F377" s="49">
        <f t="shared" si="51"/>
        <v>0</v>
      </c>
      <c r="G377" s="49">
        <f t="shared" si="52"/>
        <v>0</v>
      </c>
      <c r="H377" s="49">
        <f t="shared" si="55"/>
        <v>0</v>
      </c>
      <c r="I377" s="49">
        <f t="shared" si="53"/>
        <v>0</v>
      </c>
      <c r="J377" s="43"/>
    </row>
    <row r="378" spans="1:10">
      <c r="A378" s="47">
        <f>IF(Values_Entered,A377+1,"")</f>
        <v>360</v>
      </c>
      <c r="B378" s="48">
        <f t="shared" si="48"/>
        <v>54789</v>
      </c>
      <c r="C378" s="49">
        <f t="shared" si="54"/>
        <v>0</v>
      </c>
      <c r="D378" s="49">
        <f t="shared" si="49"/>
        <v>1826.7352599191527</v>
      </c>
      <c r="E378" s="50">
        <f t="shared" si="50"/>
        <v>0</v>
      </c>
      <c r="F378" s="49">
        <f t="shared" si="51"/>
        <v>0</v>
      </c>
      <c r="G378" s="49">
        <f t="shared" si="52"/>
        <v>0</v>
      </c>
      <c r="H378" s="49">
        <f t="shared" si="55"/>
        <v>0</v>
      </c>
      <c r="I378" s="49">
        <f t="shared" si="53"/>
        <v>0</v>
      </c>
      <c r="J378" s="43"/>
    </row>
    <row r="379" spans="1:10">
      <c r="A379" s="51"/>
      <c r="B379" s="51"/>
      <c r="C379" s="52"/>
      <c r="D379" s="52"/>
      <c r="E379" s="52"/>
      <c r="F379" s="52"/>
      <c r="G379" s="52"/>
      <c r="H379" s="52"/>
      <c r="I379" s="52"/>
      <c r="J379" s="53"/>
    </row>
    <row r="380" spans="1:10">
      <c r="J380" s="53"/>
    </row>
    <row r="381" spans="1:10">
      <c r="J381" s="53"/>
    </row>
    <row r="382" spans="1:10">
      <c r="J382" s="53"/>
    </row>
    <row r="383" spans="1:10">
      <c r="J383" s="53"/>
    </row>
    <row r="384" spans="1:10">
      <c r="J384" s="53"/>
    </row>
    <row r="385" spans="10:10">
      <c r="J385" s="53"/>
    </row>
    <row r="386" spans="10:10">
      <c r="J386" s="53"/>
    </row>
    <row r="387" spans="10:10">
      <c r="J387" s="53"/>
    </row>
    <row r="388" spans="10:10">
      <c r="J388" s="53"/>
    </row>
    <row r="389" spans="10:10">
      <c r="J389" s="53"/>
    </row>
    <row r="390" spans="10:10">
      <c r="J390" s="53"/>
    </row>
    <row r="391" spans="10:10">
      <c r="J391" s="53"/>
    </row>
    <row r="392" spans="10:10">
      <c r="J392" s="53"/>
    </row>
    <row r="393" spans="10:10">
      <c r="J393" s="53"/>
    </row>
    <row r="394" spans="10:10">
      <c r="J394" s="53"/>
    </row>
    <row r="395" spans="10:10">
      <c r="J395" s="53"/>
    </row>
    <row r="396" spans="10:10">
      <c r="J396" s="53"/>
    </row>
    <row r="397" spans="10:10">
      <c r="J397" s="53"/>
    </row>
    <row r="398" spans="10:10">
      <c r="J398" s="53"/>
    </row>
    <row r="399" spans="10:10">
      <c r="J399" s="53"/>
    </row>
    <row r="400" spans="10:10">
      <c r="J400" s="53"/>
    </row>
    <row r="401" spans="10:10">
      <c r="J401" s="53"/>
    </row>
    <row r="402" spans="10:10">
      <c r="J402" s="53"/>
    </row>
    <row r="403" spans="10:10">
      <c r="J403" s="53"/>
    </row>
  </sheetData>
  <sheetProtection selectLockedCells="1"/>
  <mergeCells count="2">
    <mergeCell ref="B4:D4"/>
    <mergeCell ref="F4:H4"/>
  </mergeCells>
  <conditionalFormatting sqref="A19:D378">
    <cfRule type="expression" dxfId="10" priority="4" stopIfTrue="1">
      <formula>IF(ROW(A19)&gt;Last_Row,TRUE, FALSE)</formula>
    </cfRule>
    <cfRule type="expression" dxfId="9" priority="5" stopIfTrue="1">
      <formula>IF(ROW(A19)=Last_Row,TRUE, FALSE)</formula>
    </cfRule>
    <cfRule type="expression" dxfId="8" priority="6" stopIfTrue="1">
      <formula>IF(ROW(A19)&lt;Last_Row,TRUE, FALSE)</formula>
    </cfRule>
  </conditionalFormatting>
  <conditionalFormatting sqref="F19:I378">
    <cfRule type="expression" dxfId="7" priority="7" stopIfTrue="1">
      <formula>IF(ROW(F19)&gt;Last_Row,TRUE, FALSE)</formula>
    </cfRule>
    <cfRule type="expression" dxfId="6" priority="8" stopIfTrue="1">
      <formula>IF(ROW(F19)=Last_Row,TRUE, FALSE)</formula>
    </cfRule>
    <cfRule type="expression" dxfId="5" priority="9" stopIfTrue="1">
      <formula>IF(ROW(F19)&lt;=Last_Row,TRUE, FALSE)</formula>
    </cfRule>
  </conditionalFormatting>
  <conditionalFormatting sqref="E19:E378">
    <cfRule type="expression" dxfId="4" priority="10" stopIfTrue="1">
      <formula>IF(ROW(E19)&gt;Last_Row,TRUE, FALSE)</formula>
    </cfRule>
    <cfRule type="expression" dxfId="3" priority="11" stopIfTrue="1">
      <formula>IF(ROW(E19)=Last_Row,TRUE, FALSE)</formula>
    </cfRule>
  </conditionalFormatting>
  <dataValidations count="2">
    <dataValidation type="whole" allowBlank="1" showInputMessage="1" showErrorMessage="1" errorTitle="Années" error="Entrez un nombre entier d'années compris entre 1 et 30." sqref="D7 IW7 SS7 ACO7 AMK7 AWG7 BGC7 BPY7 BZU7 CJQ7 CTM7 DDI7 DNE7 DXA7 EGW7 EQS7 FAO7 FKK7 FUG7 GEC7 GNY7 GXU7 HHQ7 HRM7 IBI7 ILE7 IVA7 JEW7 JOS7 JYO7 KIK7 KSG7 LCC7 LLY7 LVU7 MFQ7 MPM7 MZI7 NJE7 NTA7 OCW7 OMS7 OWO7 PGK7 PQG7 QAC7 QJY7 QTU7 RDQ7 RNM7 RXI7 SHE7 SRA7 TAW7 TKS7 TUO7 UEK7 UOG7 UYC7 VHY7 VRU7 WBQ7 WLM7 WVI7 D65543 IW65543 SS65543 ACO65543 AMK65543 AWG65543 BGC65543 BPY65543 BZU65543 CJQ65543 CTM65543 DDI65543 DNE65543 DXA65543 EGW65543 EQS65543 FAO65543 FKK65543 FUG65543 GEC65543 GNY65543 GXU65543 HHQ65543 HRM65543 IBI65543 ILE65543 IVA65543 JEW65543 JOS65543 JYO65543 KIK65543 KSG65543 LCC65543 LLY65543 LVU65543 MFQ65543 MPM65543 MZI65543 NJE65543 NTA65543 OCW65543 OMS65543 OWO65543 PGK65543 PQG65543 QAC65543 QJY65543 QTU65543 RDQ65543 RNM65543 RXI65543 SHE65543 SRA65543 TAW65543 TKS65543 TUO65543 UEK65543 UOG65543 UYC65543 VHY65543 VRU65543 WBQ65543 WLM65543 WVI65543 D131079 IW131079 SS131079 ACO131079 AMK131079 AWG131079 BGC131079 BPY131079 BZU131079 CJQ131079 CTM131079 DDI131079 DNE131079 DXA131079 EGW131079 EQS131079 FAO131079 FKK131079 FUG131079 GEC131079 GNY131079 GXU131079 HHQ131079 HRM131079 IBI131079 ILE131079 IVA131079 JEW131079 JOS131079 JYO131079 KIK131079 KSG131079 LCC131079 LLY131079 LVU131079 MFQ131079 MPM131079 MZI131079 NJE131079 NTA131079 OCW131079 OMS131079 OWO131079 PGK131079 PQG131079 QAC131079 QJY131079 QTU131079 RDQ131079 RNM131079 RXI131079 SHE131079 SRA131079 TAW131079 TKS131079 TUO131079 UEK131079 UOG131079 UYC131079 VHY131079 VRU131079 WBQ131079 WLM131079 WVI131079 D196615 IW196615 SS196615 ACO196615 AMK196615 AWG196615 BGC196615 BPY196615 BZU196615 CJQ196615 CTM196615 DDI196615 DNE196615 DXA196615 EGW196615 EQS196615 FAO196615 FKK196615 FUG196615 GEC196615 GNY196615 GXU196615 HHQ196615 HRM196615 IBI196615 ILE196615 IVA196615 JEW196615 JOS196615 JYO196615 KIK196615 KSG196615 LCC196615 LLY196615 LVU196615 MFQ196615 MPM196615 MZI196615 NJE196615 NTA196615 OCW196615 OMS196615 OWO196615 PGK196615 PQG196615 QAC196615 QJY196615 QTU196615 RDQ196615 RNM196615 RXI196615 SHE196615 SRA196615 TAW196615 TKS196615 TUO196615 UEK196615 UOG196615 UYC196615 VHY196615 VRU196615 WBQ196615 WLM196615 WVI196615 D262151 IW262151 SS262151 ACO262151 AMK262151 AWG262151 BGC262151 BPY262151 BZU262151 CJQ262151 CTM262151 DDI262151 DNE262151 DXA262151 EGW262151 EQS262151 FAO262151 FKK262151 FUG262151 GEC262151 GNY262151 GXU262151 HHQ262151 HRM262151 IBI262151 ILE262151 IVA262151 JEW262151 JOS262151 JYO262151 KIK262151 KSG262151 LCC262151 LLY262151 LVU262151 MFQ262151 MPM262151 MZI262151 NJE262151 NTA262151 OCW262151 OMS262151 OWO262151 PGK262151 PQG262151 QAC262151 QJY262151 QTU262151 RDQ262151 RNM262151 RXI262151 SHE262151 SRA262151 TAW262151 TKS262151 TUO262151 UEK262151 UOG262151 UYC262151 VHY262151 VRU262151 WBQ262151 WLM262151 WVI262151 D327687 IW327687 SS327687 ACO327687 AMK327687 AWG327687 BGC327687 BPY327687 BZU327687 CJQ327687 CTM327687 DDI327687 DNE327687 DXA327687 EGW327687 EQS327687 FAO327687 FKK327687 FUG327687 GEC327687 GNY327687 GXU327687 HHQ327687 HRM327687 IBI327687 ILE327687 IVA327687 JEW327687 JOS327687 JYO327687 KIK327687 KSG327687 LCC327687 LLY327687 LVU327687 MFQ327687 MPM327687 MZI327687 NJE327687 NTA327687 OCW327687 OMS327687 OWO327687 PGK327687 PQG327687 QAC327687 QJY327687 QTU327687 RDQ327687 RNM327687 RXI327687 SHE327687 SRA327687 TAW327687 TKS327687 TUO327687 UEK327687 UOG327687 UYC327687 VHY327687 VRU327687 WBQ327687 WLM327687 WVI327687 D393223 IW393223 SS393223 ACO393223 AMK393223 AWG393223 BGC393223 BPY393223 BZU393223 CJQ393223 CTM393223 DDI393223 DNE393223 DXA393223 EGW393223 EQS393223 FAO393223 FKK393223 FUG393223 GEC393223 GNY393223 GXU393223 HHQ393223 HRM393223 IBI393223 ILE393223 IVA393223 JEW393223 JOS393223 JYO393223 KIK393223 KSG393223 LCC393223 LLY393223 LVU393223 MFQ393223 MPM393223 MZI393223 NJE393223 NTA393223 OCW393223 OMS393223 OWO393223 PGK393223 PQG393223 QAC393223 QJY393223 QTU393223 RDQ393223 RNM393223 RXI393223 SHE393223 SRA393223 TAW393223 TKS393223 TUO393223 UEK393223 UOG393223 UYC393223 VHY393223 VRU393223 WBQ393223 WLM393223 WVI393223 D458759 IW458759 SS458759 ACO458759 AMK458759 AWG458759 BGC458759 BPY458759 BZU458759 CJQ458759 CTM458759 DDI458759 DNE458759 DXA458759 EGW458759 EQS458759 FAO458759 FKK458759 FUG458759 GEC458759 GNY458759 GXU458759 HHQ458759 HRM458759 IBI458759 ILE458759 IVA458759 JEW458759 JOS458759 JYO458759 KIK458759 KSG458759 LCC458759 LLY458759 LVU458759 MFQ458759 MPM458759 MZI458759 NJE458759 NTA458759 OCW458759 OMS458759 OWO458759 PGK458759 PQG458759 QAC458759 QJY458759 QTU458759 RDQ458759 RNM458759 RXI458759 SHE458759 SRA458759 TAW458759 TKS458759 TUO458759 UEK458759 UOG458759 UYC458759 VHY458759 VRU458759 WBQ458759 WLM458759 WVI458759 D524295 IW524295 SS524295 ACO524295 AMK524295 AWG524295 BGC524295 BPY524295 BZU524295 CJQ524295 CTM524295 DDI524295 DNE524295 DXA524295 EGW524295 EQS524295 FAO524295 FKK524295 FUG524295 GEC524295 GNY524295 GXU524295 HHQ524295 HRM524295 IBI524295 ILE524295 IVA524295 JEW524295 JOS524295 JYO524295 KIK524295 KSG524295 LCC524295 LLY524295 LVU524295 MFQ524295 MPM524295 MZI524295 NJE524295 NTA524295 OCW524295 OMS524295 OWO524295 PGK524295 PQG524295 QAC524295 QJY524295 QTU524295 RDQ524295 RNM524295 RXI524295 SHE524295 SRA524295 TAW524295 TKS524295 TUO524295 UEK524295 UOG524295 UYC524295 VHY524295 VRU524295 WBQ524295 WLM524295 WVI524295 D589831 IW589831 SS589831 ACO589831 AMK589831 AWG589831 BGC589831 BPY589831 BZU589831 CJQ589831 CTM589831 DDI589831 DNE589831 DXA589831 EGW589831 EQS589831 FAO589831 FKK589831 FUG589831 GEC589831 GNY589831 GXU589831 HHQ589831 HRM589831 IBI589831 ILE589831 IVA589831 JEW589831 JOS589831 JYO589831 KIK589831 KSG589831 LCC589831 LLY589831 LVU589831 MFQ589831 MPM589831 MZI589831 NJE589831 NTA589831 OCW589831 OMS589831 OWO589831 PGK589831 PQG589831 QAC589831 QJY589831 QTU589831 RDQ589831 RNM589831 RXI589831 SHE589831 SRA589831 TAW589831 TKS589831 TUO589831 UEK589831 UOG589831 UYC589831 VHY589831 VRU589831 WBQ589831 WLM589831 WVI589831 D655367 IW655367 SS655367 ACO655367 AMK655367 AWG655367 BGC655367 BPY655367 BZU655367 CJQ655367 CTM655367 DDI655367 DNE655367 DXA655367 EGW655367 EQS655367 FAO655367 FKK655367 FUG655367 GEC655367 GNY655367 GXU655367 HHQ655367 HRM655367 IBI655367 ILE655367 IVA655367 JEW655367 JOS655367 JYO655367 KIK655367 KSG655367 LCC655367 LLY655367 LVU655367 MFQ655367 MPM655367 MZI655367 NJE655367 NTA655367 OCW655367 OMS655367 OWO655367 PGK655367 PQG655367 QAC655367 QJY655367 QTU655367 RDQ655367 RNM655367 RXI655367 SHE655367 SRA655367 TAW655367 TKS655367 TUO655367 UEK655367 UOG655367 UYC655367 VHY655367 VRU655367 WBQ655367 WLM655367 WVI655367 D720903 IW720903 SS720903 ACO720903 AMK720903 AWG720903 BGC720903 BPY720903 BZU720903 CJQ720903 CTM720903 DDI720903 DNE720903 DXA720903 EGW720903 EQS720903 FAO720903 FKK720903 FUG720903 GEC720903 GNY720903 GXU720903 HHQ720903 HRM720903 IBI720903 ILE720903 IVA720903 JEW720903 JOS720903 JYO720903 KIK720903 KSG720903 LCC720903 LLY720903 LVU720903 MFQ720903 MPM720903 MZI720903 NJE720903 NTA720903 OCW720903 OMS720903 OWO720903 PGK720903 PQG720903 QAC720903 QJY720903 QTU720903 RDQ720903 RNM720903 RXI720903 SHE720903 SRA720903 TAW720903 TKS720903 TUO720903 UEK720903 UOG720903 UYC720903 VHY720903 VRU720903 WBQ720903 WLM720903 WVI720903 D786439 IW786439 SS786439 ACO786439 AMK786439 AWG786439 BGC786439 BPY786439 BZU786439 CJQ786439 CTM786439 DDI786439 DNE786439 DXA786439 EGW786439 EQS786439 FAO786439 FKK786439 FUG786439 GEC786439 GNY786439 GXU786439 HHQ786439 HRM786439 IBI786439 ILE786439 IVA786439 JEW786439 JOS786439 JYO786439 KIK786439 KSG786439 LCC786439 LLY786439 LVU786439 MFQ786439 MPM786439 MZI786439 NJE786439 NTA786439 OCW786439 OMS786439 OWO786439 PGK786439 PQG786439 QAC786439 QJY786439 QTU786439 RDQ786439 RNM786439 RXI786439 SHE786439 SRA786439 TAW786439 TKS786439 TUO786439 UEK786439 UOG786439 UYC786439 VHY786439 VRU786439 WBQ786439 WLM786439 WVI786439 D851975 IW851975 SS851975 ACO851975 AMK851975 AWG851975 BGC851975 BPY851975 BZU851975 CJQ851975 CTM851975 DDI851975 DNE851975 DXA851975 EGW851975 EQS851975 FAO851975 FKK851975 FUG851975 GEC851975 GNY851975 GXU851975 HHQ851975 HRM851975 IBI851975 ILE851975 IVA851975 JEW851975 JOS851975 JYO851975 KIK851975 KSG851975 LCC851975 LLY851975 LVU851975 MFQ851975 MPM851975 MZI851975 NJE851975 NTA851975 OCW851975 OMS851975 OWO851975 PGK851975 PQG851975 QAC851975 QJY851975 QTU851975 RDQ851975 RNM851975 RXI851975 SHE851975 SRA851975 TAW851975 TKS851975 TUO851975 UEK851975 UOG851975 UYC851975 VHY851975 VRU851975 WBQ851975 WLM851975 WVI851975 D917511 IW917511 SS917511 ACO917511 AMK917511 AWG917511 BGC917511 BPY917511 BZU917511 CJQ917511 CTM917511 DDI917511 DNE917511 DXA917511 EGW917511 EQS917511 FAO917511 FKK917511 FUG917511 GEC917511 GNY917511 GXU917511 HHQ917511 HRM917511 IBI917511 ILE917511 IVA917511 JEW917511 JOS917511 JYO917511 KIK917511 KSG917511 LCC917511 LLY917511 LVU917511 MFQ917511 MPM917511 MZI917511 NJE917511 NTA917511 OCW917511 OMS917511 OWO917511 PGK917511 PQG917511 QAC917511 QJY917511 QTU917511 RDQ917511 RNM917511 RXI917511 SHE917511 SRA917511 TAW917511 TKS917511 TUO917511 UEK917511 UOG917511 UYC917511 VHY917511 VRU917511 WBQ917511 WLM917511 WVI917511 D983047 IW983047 SS983047 ACO983047 AMK983047 AWG983047 BGC983047 BPY983047 BZU983047 CJQ983047 CTM983047 DDI983047 DNE983047 DXA983047 EGW983047 EQS983047 FAO983047 FKK983047 FUG983047 GEC983047 GNY983047 GXU983047 HHQ983047 HRM983047 IBI983047 ILE983047 IVA983047 JEW983047 JOS983047 JYO983047 KIK983047 KSG983047 LCC983047 LLY983047 LVU983047 MFQ983047 MPM983047 MZI983047 NJE983047 NTA983047 OCW983047 OMS983047 OWO983047 PGK983047 PQG983047 QAC983047 QJY983047 QTU983047 RDQ983047 RNM983047 RXI983047 SHE983047 SRA983047 TAW983047 TKS983047 TUO983047 UEK983047 UOG983047 UYC983047 VHY983047 VRU983047 WBQ983047 WLM983047 WVI983047">
      <formula1>1</formula1>
      <formula2>30</formula2>
    </dataValidation>
    <dataValidation type="date" operator="greaterThanOrEqual" allowBlank="1" showInputMessage="1" showErrorMessage="1" errorTitle="Date" error="Entrez une date valide ultérieure ou égale au 1er janvier 1900." sqref="D8:D9 IW8:IW9 SS8:SS9 ACO8:ACO9 AMK8:AMK9 AWG8:AWG9 BGC8:BGC9 BPY8:BPY9 BZU8:BZU9 CJQ8:CJQ9 CTM8:CTM9 DDI8:DDI9 DNE8:DNE9 DXA8:DXA9 EGW8:EGW9 EQS8:EQS9 FAO8:FAO9 FKK8:FKK9 FUG8:FUG9 GEC8:GEC9 GNY8:GNY9 GXU8:GXU9 HHQ8:HHQ9 HRM8:HRM9 IBI8:IBI9 ILE8:ILE9 IVA8:IVA9 JEW8:JEW9 JOS8:JOS9 JYO8:JYO9 KIK8:KIK9 KSG8:KSG9 LCC8:LCC9 LLY8:LLY9 LVU8:LVU9 MFQ8:MFQ9 MPM8:MPM9 MZI8:MZI9 NJE8:NJE9 NTA8:NTA9 OCW8:OCW9 OMS8:OMS9 OWO8:OWO9 PGK8:PGK9 PQG8:PQG9 QAC8:QAC9 QJY8:QJY9 QTU8:QTU9 RDQ8:RDQ9 RNM8:RNM9 RXI8:RXI9 SHE8:SHE9 SRA8:SRA9 TAW8:TAW9 TKS8:TKS9 TUO8:TUO9 UEK8:UEK9 UOG8:UOG9 UYC8:UYC9 VHY8:VHY9 VRU8:VRU9 WBQ8:WBQ9 WLM8:WLM9 WVI8:WVI9 D65544:D65545 IW65544:IW65545 SS65544:SS65545 ACO65544:ACO65545 AMK65544:AMK65545 AWG65544:AWG65545 BGC65544:BGC65545 BPY65544:BPY65545 BZU65544:BZU65545 CJQ65544:CJQ65545 CTM65544:CTM65545 DDI65544:DDI65545 DNE65544:DNE65545 DXA65544:DXA65545 EGW65544:EGW65545 EQS65544:EQS65545 FAO65544:FAO65545 FKK65544:FKK65545 FUG65544:FUG65545 GEC65544:GEC65545 GNY65544:GNY65545 GXU65544:GXU65545 HHQ65544:HHQ65545 HRM65544:HRM65545 IBI65544:IBI65545 ILE65544:ILE65545 IVA65544:IVA65545 JEW65544:JEW65545 JOS65544:JOS65545 JYO65544:JYO65545 KIK65544:KIK65545 KSG65544:KSG65545 LCC65544:LCC65545 LLY65544:LLY65545 LVU65544:LVU65545 MFQ65544:MFQ65545 MPM65544:MPM65545 MZI65544:MZI65545 NJE65544:NJE65545 NTA65544:NTA65545 OCW65544:OCW65545 OMS65544:OMS65545 OWO65544:OWO65545 PGK65544:PGK65545 PQG65544:PQG65545 QAC65544:QAC65545 QJY65544:QJY65545 QTU65544:QTU65545 RDQ65544:RDQ65545 RNM65544:RNM65545 RXI65544:RXI65545 SHE65544:SHE65545 SRA65544:SRA65545 TAW65544:TAW65545 TKS65544:TKS65545 TUO65544:TUO65545 UEK65544:UEK65545 UOG65544:UOG65545 UYC65544:UYC65545 VHY65544:VHY65545 VRU65544:VRU65545 WBQ65544:WBQ65545 WLM65544:WLM65545 WVI65544:WVI65545 D131080:D131081 IW131080:IW131081 SS131080:SS131081 ACO131080:ACO131081 AMK131080:AMK131081 AWG131080:AWG131081 BGC131080:BGC131081 BPY131080:BPY131081 BZU131080:BZU131081 CJQ131080:CJQ131081 CTM131080:CTM131081 DDI131080:DDI131081 DNE131080:DNE131081 DXA131080:DXA131081 EGW131080:EGW131081 EQS131080:EQS131081 FAO131080:FAO131081 FKK131080:FKK131081 FUG131080:FUG131081 GEC131080:GEC131081 GNY131080:GNY131081 GXU131080:GXU131081 HHQ131080:HHQ131081 HRM131080:HRM131081 IBI131080:IBI131081 ILE131080:ILE131081 IVA131080:IVA131081 JEW131080:JEW131081 JOS131080:JOS131081 JYO131080:JYO131081 KIK131080:KIK131081 KSG131080:KSG131081 LCC131080:LCC131081 LLY131080:LLY131081 LVU131080:LVU131081 MFQ131080:MFQ131081 MPM131080:MPM131081 MZI131080:MZI131081 NJE131080:NJE131081 NTA131080:NTA131081 OCW131080:OCW131081 OMS131080:OMS131081 OWO131080:OWO131081 PGK131080:PGK131081 PQG131080:PQG131081 QAC131080:QAC131081 QJY131080:QJY131081 QTU131080:QTU131081 RDQ131080:RDQ131081 RNM131080:RNM131081 RXI131080:RXI131081 SHE131080:SHE131081 SRA131080:SRA131081 TAW131080:TAW131081 TKS131080:TKS131081 TUO131080:TUO131081 UEK131080:UEK131081 UOG131080:UOG131081 UYC131080:UYC131081 VHY131080:VHY131081 VRU131080:VRU131081 WBQ131080:WBQ131081 WLM131080:WLM131081 WVI131080:WVI131081 D196616:D196617 IW196616:IW196617 SS196616:SS196617 ACO196616:ACO196617 AMK196616:AMK196617 AWG196616:AWG196617 BGC196616:BGC196617 BPY196616:BPY196617 BZU196616:BZU196617 CJQ196616:CJQ196617 CTM196616:CTM196617 DDI196616:DDI196617 DNE196616:DNE196617 DXA196616:DXA196617 EGW196616:EGW196617 EQS196616:EQS196617 FAO196616:FAO196617 FKK196616:FKK196617 FUG196616:FUG196617 GEC196616:GEC196617 GNY196616:GNY196617 GXU196616:GXU196617 HHQ196616:HHQ196617 HRM196616:HRM196617 IBI196616:IBI196617 ILE196616:ILE196617 IVA196616:IVA196617 JEW196616:JEW196617 JOS196616:JOS196617 JYO196616:JYO196617 KIK196616:KIK196617 KSG196616:KSG196617 LCC196616:LCC196617 LLY196616:LLY196617 LVU196616:LVU196617 MFQ196616:MFQ196617 MPM196616:MPM196617 MZI196616:MZI196617 NJE196616:NJE196617 NTA196616:NTA196617 OCW196616:OCW196617 OMS196616:OMS196617 OWO196616:OWO196617 PGK196616:PGK196617 PQG196616:PQG196617 QAC196616:QAC196617 QJY196616:QJY196617 QTU196616:QTU196617 RDQ196616:RDQ196617 RNM196616:RNM196617 RXI196616:RXI196617 SHE196616:SHE196617 SRA196616:SRA196617 TAW196616:TAW196617 TKS196616:TKS196617 TUO196616:TUO196617 UEK196616:UEK196617 UOG196616:UOG196617 UYC196616:UYC196617 VHY196616:VHY196617 VRU196616:VRU196617 WBQ196616:WBQ196617 WLM196616:WLM196617 WVI196616:WVI196617 D262152:D262153 IW262152:IW262153 SS262152:SS262153 ACO262152:ACO262153 AMK262152:AMK262153 AWG262152:AWG262153 BGC262152:BGC262153 BPY262152:BPY262153 BZU262152:BZU262153 CJQ262152:CJQ262153 CTM262152:CTM262153 DDI262152:DDI262153 DNE262152:DNE262153 DXA262152:DXA262153 EGW262152:EGW262153 EQS262152:EQS262153 FAO262152:FAO262153 FKK262152:FKK262153 FUG262152:FUG262153 GEC262152:GEC262153 GNY262152:GNY262153 GXU262152:GXU262153 HHQ262152:HHQ262153 HRM262152:HRM262153 IBI262152:IBI262153 ILE262152:ILE262153 IVA262152:IVA262153 JEW262152:JEW262153 JOS262152:JOS262153 JYO262152:JYO262153 KIK262152:KIK262153 KSG262152:KSG262153 LCC262152:LCC262153 LLY262152:LLY262153 LVU262152:LVU262153 MFQ262152:MFQ262153 MPM262152:MPM262153 MZI262152:MZI262153 NJE262152:NJE262153 NTA262152:NTA262153 OCW262152:OCW262153 OMS262152:OMS262153 OWO262152:OWO262153 PGK262152:PGK262153 PQG262152:PQG262153 QAC262152:QAC262153 QJY262152:QJY262153 QTU262152:QTU262153 RDQ262152:RDQ262153 RNM262152:RNM262153 RXI262152:RXI262153 SHE262152:SHE262153 SRA262152:SRA262153 TAW262152:TAW262153 TKS262152:TKS262153 TUO262152:TUO262153 UEK262152:UEK262153 UOG262152:UOG262153 UYC262152:UYC262153 VHY262152:VHY262153 VRU262152:VRU262153 WBQ262152:WBQ262153 WLM262152:WLM262153 WVI262152:WVI262153 D327688:D327689 IW327688:IW327689 SS327688:SS327689 ACO327688:ACO327689 AMK327688:AMK327689 AWG327688:AWG327689 BGC327688:BGC327689 BPY327688:BPY327689 BZU327688:BZU327689 CJQ327688:CJQ327689 CTM327688:CTM327689 DDI327688:DDI327689 DNE327688:DNE327689 DXA327688:DXA327689 EGW327688:EGW327689 EQS327688:EQS327689 FAO327688:FAO327689 FKK327688:FKK327689 FUG327688:FUG327689 GEC327688:GEC327689 GNY327688:GNY327689 GXU327688:GXU327689 HHQ327688:HHQ327689 HRM327688:HRM327689 IBI327688:IBI327689 ILE327688:ILE327689 IVA327688:IVA327689 JEW327688:JEW327689 JOS327688:JOS327689 JYO327688:JYO327689 KIK327688:KIK327689 KSG327688:KSG327689 LCC327688:LCC327689 LLY327688:LLY327689 LVU327688:LVU327689 MFQ327688:MFQ327689 MPM327688:MPM327689 MZI327688:MZI327689 NJE327688:NJE327689 NTA327688:NTA327689 OCW327688:OCW327689 OMS327688:OMS327689 OWO327688:OWO327689 PGK327688:PGK327689 PQG327688:PQG327689 QAC327688:QAC327689 QJY327688:QJY327689 QTU327688:QTU327689 RDQ327688:RDQ327689 RNM327688:RNM327689 RXI327688:RXI327689 SHE327688:SHE327689 SRA327688:SRA327689 TAW327688:TAW327689 TKS327688:TKS327689 TUO327688:TUO327689 UEK327688:UEK327689 UOG327688:UOG327689 UYC327688:UYC327689 VHY327688:VHY327689 VRU327688:VRU327689 WBQ327688:WBQ327689 WLM327688:WLM327689 WVI327688:WVI327689 D393224:D393225 IW393224:IW393225 SS393224:SS393225 ACO393224:ACO393225 AMK393224:AMK393225 AWG393224:AWG393225 BGC393224:BGC393225 BPY393224:BPY393225 BZU393224:BZU393225 CJQ393224:CJQ393225 CTM393224:CTM393225 DDI393224:DDI393225 DNE393224:DNE393225 DXA393224:DXA393225 EGW393224:EGW393225 EQS393224:EQS393225 FAO393224:FAO393225 FKK393224:FKK393225 FUG393224:FUG393225 GEC393224:GEC393225 GNY393224:GNY393225 GXU393224:GXU393225 HHQ393224:HHQ393225 HRM393224:HRM393225 IBI393224:IBI393225 ILE393224:ILE393225 IVA393224:IVA393225 JEW393224:JEW393225 JOS393224:JOS393225 JYO393224:JYO393225 KIK393224:KIK393225 KSG393224:KSG393225 LCC393224:LCC393225 LLY393224:LLY393225 LVU393224:LVU393225 MFQ393224:MFQ393225 MPM393224:MPM393225 MZI393224:MZI393225 NJE393224:NJE393225 NTA393224:NTA393225 OCW393224:OCW393225 OMS393224:OMS393225 OWO393224:OWO393225 PGK393224:PGK393225 PQG393224:PQG393225 QAC393224:QAC393225 QJY393224:QJY393225 QTU393224:QTU393225 RDQ393224:RDQ393225 RNM393224:RNM393225 RXI393224:RXI393225 SHE393224:SHE393225 SRA393224:SRA393225 TAW393224:TAW393225 TKS393224:TKS393225 TUO393224:TUO393225 UEK393224:UEK393225 UOG393224:UOG393225 UYC393224:UYC393225 VHY393224:VHY393225 VRU393224:VRU393225 WBQ393224:WBQ393225 WLM393224:WLM393225 WVI393224:WVI393225 D458760:D458761 IW458760:IW458761 SS458760:SS458761 ACO458760:ACO458761 AMK458760:AMK458761 AWG458760:AWG458761 BGC458760:BGC458761 BPY458760:BPY458761 BZU458760:BZU458761 CJQ458760:CJQ458761 CTM458760:CTM458761 DDI458760:DDI458761 DNE458760:DNE458761 DXA458760:DXA458761 EGW458760:EGW458761 EQS458760:EQS458761 FAO458760:FAO458761 FKK458760:FKK458761 FUG458760:FUG458761 GEC458760:GEC458761 GNY458760:GNY458761 GXU458760:GXU458761 HHQ458760:HHQ458761 HRM458760:HRM458761 IBI458760:IBI458761 ILE458760:ILE458761 IVA458760:IVA458761 JEW458760:JEW458761 JOS458760:JOS458761 JYO458760:JYO458761 KIK458760:KIK458761 KSG458760:KSG458761 LCC458760:LCC458761 LLY458760:LLY458761 LVU458760:LVU458761 MFQ458760:MFQ458761 MPM458760:MPM458761 MZI458760:MZI458761 NJE458760:NJE458761 NTA458760:NTA458761 OCW458760:OCW458761 OMS458760:OMS458761 OWO458760:OWO458761 PGK458760:PGK458761 PQG458760:PQG458761 QAC458760:QAC458761 QJY458760:QJY458761 QTU458760:QTU458761 RDQ458760:RDQ458761 RNM458760:RNM458761 RXI458760:RXI458761 SHE458760:SHE458761 SRA458760:SRA458761 TAW458760:TAW458761 TKS458760:TKS458761 TUO458760:TUO458761 UEK458760:UEK458761 UOG458760:UOG458761 UYC458760:UYC458761 VHY458760:VHY458761 VRU458760:VRU458761 WBQ458760:WBQ458761 WLM458760:WLM458761 WVI458760:WVI458761 D524296:D524297 IW524296:IW524297 SS524296:SS524297 ACO524296:ACO524297 AMK524296:AMK524297 AWG524296:AWG524297 BGC524296:BGC524297 BPY524296:BPY524297 BZU524296:BZU524297 CJQ524296:CJQ524297 CTM524296:CTM524297 DDI524296:DDI524297 DNE524296:DNE524297 DXA524296:DXA524297 EGW524296:EGW524297 EQS524296:EQS524297 FAO524296:FAO524297 FKK524296:FKK524297 FUG524296:FUG524297 GEC524296:GEC524297 GNY524296:GNY524297 GXU524296:GXU524297 HHQ524296:HHQ524297 HRM524296:HRM524297 IBI524296:IBI524297 ILE524296:ILE524297 IVA524296:IVA524297 JEW524296:JEW524297 JOS524296:JOS524297 JYO524296:JYO524297 KIK524296:KIK524297 KSG524296:KSG524297 LCC524296:LCC524297 LLY524296:LLY524297 LVU524296:LVU524297 MFQ524296:MFQ524297 MPM524296:MPM524297 MZI524296:MZI524297 NJE524296:NJE524297 NTA524296:NTA524297 OCW524296:OCW524297 OMS524296:OMS524297 OWO524296:OWO524297 PGK524296:PGK524297 PQG524296:PQG524297 QAC524296:QAC524297 QJY524296:QJY524297 QTU524296:QTU524297 RDQ524296:RDQ524297 RNM524296:RNM524297 RXI524296:RXI524297 SHE524296:SHE524297 SRA524296:SRA524297 TAW524296:TAW524297 TKS524296:TKS524297 TUO524296:TUO524297 UEK524296:UEK524297 UOG524296:UOG524297 UYC524296:UYC524297 VHY524296:VHY524297 VRU524296:VRU524297 WBQ524296:WBQ524297 WLM524296:WLM524297 WVI524296:WVI524297 D589832:D589833 IW589832:IW589833 SS589832:SS589833 ACO589832:ACO589833 AMK589832:AMK589833 AWG589832:AWG589833 BGC589832:BGC589833 BPY589832:BPY589833 BZU589832:BZU589833 CJQ589832:CJQ589833 CTM589832:CTM589833 DDI589832:DDI589833 DNE589832:DNE589833 DXA589832:DXA589833 EGW589832:EGW589833 EQS589832:EQS589833 FAO589832:FAO589833 FKK589832:FKK589833 FUG589832:FUG589833 GEC589832:GEC589833 GNY589832:GNY589833 GXU589832:GXU589833 HHQ589832:HHQ589833 HRM589832:HRM589833 IBI589832:IBI589833 ILE589832:ILE589833 IVA589832:IVA589833 JEW589832:JEW589833 JOS589832:JOS589833 JYO589832:JYO589833 KIK589832:KIK589833 KSG589832:KSG589833 LCC589832:LCC589833 LLY589832:LLY589833 LVU589832:LVU589833 MFQ589832:MFQ589833 MPM589832:MPM589833 MZI589832:MZI589833 NJE589832:NJE589833 NTA589832:NTA589833 OCW589832:OCW589833 OMS589832:OMS589833 OWO589832:OWO589833 PGK589832:PGK589833 PQG589832:PQG589833 QAC589832:QAC589833 QJY589832:QJY589833 QTU589832:QTU589833 RDQ589832:RDQ589833 RNM589832:RNM589833 RXI589832:RXI589833 SHE589832:SHE589833 SRA589832:SRA589833 TAW589832:TAW589833 TKS589832:TKS589833 TUO589832:TUO589833 UEK589832:UEK589833 UOG589832:UOG589833 UYC589832:UYC589833 VHY589832:VHY589833 VRU589832:VRU589833 WBQ589832:WBQ589833 WLM589832:WLM589833 WVI589832:WVI589833 D655368:D655369 IW655368:IW655369 SS655368:SS655369 ACO655368:ACO655369 AMK655368:AMK655369 AWG655368:AWG655369 BGC655368:BGC655369 BPY655368:BPY655369 BZU655368:BZU655369 CJQ655368:CJQ655369 CTM655368:CTM655369 DDI655368:DDI655369 DNE655368:DNE655369 DXA655368:DXA655369 EGW655368:EGW655369 EQS655368:EQS655369 FAO655368:FAO655369 FKK655368:FKK655369 FUG655368:FUG655369 GEC655368:GEC655369 GNY655368:GNY655369 GXU655368:GXU655369 HHQ655368:HHQ655369 HRM655368:HRM655369 IBI655368:IBI655369 ILE655368:ILE655369 IVA655368:IVA655369 JEW655368:JEW655369 JOS655368:JOS655369 JYO655368:JYO655369 KIK655368:KIK655369 KSG655368:KSG655369 LCC655368:LCC655369 LLY655368:LLY655369 LVU655368:LVU655369 MFQ655368:MFQ655369 MPM655368:MPM655369 MZI655368:MZI655369 NJE655368:NJE655369 NTA655368:NTA655369 OCW655368:OCW655369 OMS655368:OMS655369 OWO655368:OWO655369 PGK655368:PGK655369 PQG655368:PQG655369 QAC655368:QAC655369 QJY655368:QJY655369 QTU655368:QTU655369 RDQ655368:RDQ655369 RNM655368:RNM655369 RXI655368:RXI655369 SHE655368:SHE655369 SRA655368:SRA655369 TAW655368:TAW655369 TKS655368:TKS655369 TUO655368:TUO655369 UEK655368:UEK655369 UOG655368:UOG655369 UYC655368:UYC655369 VHY655368:VHY655369 VRU655368:VRU655369 WBQ655368:WBQ655369 WLM655368:WLM655369 WVI655368:WVI655369 D720904:D720905 IW720904:IW720905 SS720904:SS720905 ACO720904:ACO720905 AMK720904:AMK720905 AWG720904:AWG720905 BGC720904:BGC720905 BPY720904:BPY720905 BZU720904:BZU720905 CJQ720904:CJQ720905 CTM720904:CTM720905 DDI720904:DDI720905 DNE720904:DNE720905 DXA720904:DXA720905 EGW720904:EGW720905 EQS720904:EQS720905 FAO720904:FAO720905 FKK720904:FKK720905 FUG720904:FUG720905 GEC720904:GEC720905 GNY720904:GNY720905 GXU720904:GXU720905 HHQ720904:HHQ720905 HRM720904:HRM720905 IBI720904:IBI720905 ILE720904:ILE720905 IVA720904:IVA720905 JEW720904:JEW720905 JOS720904:JOS720905 JYO720904:JYO720905 KIK720904:KIK720905 KSG720904:KSG720905 LCC720904:LCC720905 LLY720904:LLY720905 LVU720904:LVU720905 MFQ720904:MFQ720905 MPM720904:MPM720905 MZI720904:MZI720905 NJE720904:NJE720905 NTA720904:NTA720905 OCW720904:OCW720905 OMS720904:OMS720905 OWO720904:OWO720905 PGK720904:PGK720905 PQG720904:PQG720905 QAC720904:QAC720905 QJY720904:QJY720905 QTU720904:QTU720905 RDQ720904:RDQ720905 RNM720904:RNM720905 RXI720904:RXI720905 SHE720904:SHE720905 SRA720904:SRA720905 TAW720904:TAW720905 TKS720904:TKS720905 TUO720904:TUO720905 UEK720904:UEK720905 UOG720904:UOG720905 UYC720904:UYC720905 VHY720904:VHY720905 VRU720904:VRU720905 WBQ720904:WBQ720905 WLM720904:WLM720905 WVI720904:WVI720905 D786440:D786441 IW786440:IW786441 SS786440:SS786441 ACO786440:ACO786441 AMK786440:AMK786441 AWG786440:AWG786441 BGC786440:BGC786441 BPY786440:BPY786441 BZU786440:BZU786441 CJQ786440:CJQ786441 CTM786440:CTM786441 DDI786440:DDI786441 DNE786440:DNE786441 DXA786440:DXA786441 EGW786440:EGW786441 EQS786440:EQS786441 FAO786440:FAO786441 FKK786440:FKK786441 FUG786440:FUG786441 GEC786440:GEC786441 GNY786440:GNY786441 GXU786440:GXU786441 HHQ786440:HHQ786441 HRM786440:HRM786441 IBI786440:IBI786441 ILE786440:ILE786441 IVA786440:IVA786441 JEW786440:JEW786441 JOS786440:JOS786441 JYO786440:JYO786441 KIK786440:KIK786441 KSG786440:KSG786441 LCC786440:LCC786441 LLY786440:LLY786441 LVU786440:LVU786441 MFQ786440:MFQ786441 MPM786440:MPM786441 MZI786440:MZI786441 NJE786440:NJE786441 NTA786440:NTA786441 OCW786440:OCW786441 OMS786440:OMS786441 OWO786440:OWO786441 PGK786440:PGK786441 PQG786440:PQG786441 QAC786440:QAC786441 QJY786440:QJY786441 QTU786440:QTU786441 RDQ786440:RDQ786441 RNM786440:RNM786441 RXI786440:RXI786441 SHE786440:SHE786441 SRA786440:SRA786441 TAW786440:TAW786441 TKS786440:TKS786441 TUO786440:TUO786441 UEK786440:UEK786441 UOG786440:UOG786441 UYC786440:UYC786441 VHY786440:VHY786441 VRU786440:VRU786441 WBQ786440:WBQ786441 WLM786440:WLM786441 WVI786440:WVI786441 D851976:D851977 IW851976:IW851977 SS851976:SS851977 ACO851976:ACO851977 AMK851976:AMK851977 AWG851976:AWG851977 BGC851976:BGC851977 BPY851976:BPY851977 BZU851976:BZU851977 CJQ851976:CJQ851977 CTM851976:CTM851977 DDI851976:DDI851977 DNE851976:DNE851977 DXA851976:DXA851977 EGW851976:EGW851977 EQS851976:EQS851977 FAO851976:FAO851977 FKK851976:FKK851977 FUG851976:FUG851977 GEC851976:GEC851977 GNY851976:GNY851977 GXU851976:GXU851977 HHQ851976:HHQ851977 HRM851976:HRM851977 IBI851976:IBI851977 ILE851976:ILE851977 IVA851976:IVA851977 JEW851976:JEW851977 JOS851976:JOS851977 JYO851976:JYO851977 KIK851976:KIK851977 KSG851976:KSG851977 LCC851976:LCC851977 LLY851976:LLY851977 LVU851976:LVU851977 MFQ851976:MFQ851977 MPM851976:MPM851977 MZI851976:MZI851977 NJE851976:NJE851977 NTA851976:NTA851977 OCW851976:OCW851977 OMS851976:OMS851977 OWO851976:OWO851977 PGK851976:PGK851977 PQG851976:PQG851977 QAC851976:QAC851977 QJY851976:QJY851977 QTU851976:QTU851977 RDQ851976:RDQ851977 RNM851976:RNM851977 RXI851976:RXI851977 SHE851976:SHE851977 SRA851976:SRA851977 TAW851976:TAW851977 TKS851976:TKS851977 TUO851976:TUO851977 UEK851976:UEK851977 UOG851976:UOG851977 UYC851976:UYC851977 VHY851976:VHY851977 VRU851976:VRU851977 WBQ851976:WBQ851977 WLM851976:WLM851977 WVI851976:WVI851977 D917512:D917513 IW917512:IW917513 SS917512:SS917513 ACO917512:ACO917513 AMK917512:AMK917513 AWG917512:AWG917513 BGC917512:BGC917513 BPY917512:BPY917513 BZU917512:BZU917513 CJQ917512:CJQ917513 CTM917512:CTM917513 DDI917512:DDI917513 DNE917512:DNE917513 DXA917512:DXA917513 EGW917512:EGW917513 EQS917512:EQS917513 FAO917512:FAO917513 FKK917512:FKK917513 FUG917512:FUG917513 GEC917512:GEC917513 GNY917512:GNY917513 GXU917512:GXU917513 HHQ917512:HHQ917513 HRM917512:HRM917513 IBI917512:IBI917513 ILE917512:ILE917513 IVA917512:IVA917513 JEW917512:JEW917513 JOS917512:JOS917513 JYO917512:JYO917513 KIK917512:KIK917513 KSG917512:KSG917513 LCC917512:LCC917513 LLY917512:LLY917513 LVU917512:LVU917513 MFQ917512:MFQ917513 MPM917512:MPM917513 MZI917512:MZI917513 NJE917512:NJE917513 NTA917512:NTA917513 OCW917512:OCW917513 OMS917512:OMS917513 OWO917512:OWO917513 PGK917512:PGK917513 PQG917512:PQG917513 QAC917512:QAC917513 QJY917512:QJY917513 QTU917512:QTU917513 RDQ917512:RDQ917513 RNM917512:RNM917513 RXI917512:RXI917513 SHE917512:SHE917513 SRA917512:SRA917513 TAW917512:TAW917513 TKS917512:TKS917513 TUO917512:TUO917513 UEK917512:UEK917513 UOG917512:UOG917513 UYC917512:UYC917513 VHY917512:VHY917513 VRU917512:VRU917513 WBQ917512:WBQ917513 WLM917512:WLM917513 WVI917512:WVI917513 D983048:D983049 IW983048:IW983049 SS983048:SS983049 ACO983048:ACO983049 AMK983048:AMK983049 AWG983048:AWG983049 BGC983048:BGC983049 BPY983048:BPY983049 BZU983048:BZU983049 CJQ983048:CJQ983049 CTM983048:CTM983049 DDI983048:DDI983049 DNE983048:DNE983049 DXA983048:DXA983049 EGW983048:EGW983049 EQS983048:EQS983049 FAO983048:FAO983049 FKK983048:FKK983049 FUG983048:FUG983049 GEC983048:GEC983049 GNY983048:GNY983049 GXU983048:GXU983049 HHQ983048:HHQ983049 HRM983048:HRM983049 IBI983048:IBI983049 ILE983048:ILE983049 IVA983048:IVA983049 JEW983048:JEW983049 JOS983048:JOS983049 JYO983048:JYO983049 KIK983048:KIK983049 KSG983048:KSG983049 LCC983048:LCC983049 LLY983048:LLY983049 LVU983048:LVU983049 MFQ983048:MFQ983049 MPM983048:MPM983049 MZI983048:MZI983049 NJE983048:NJE983049 NTA983048:NTA983049 OCW983048:OCW983049 OMS983048:OMS983049 OWO983048:OWO983049 PGK983048:PGK983049 PQG983048:PQG983049 QAC983048:QAC983049 QJY983048:QJY983049 QTU983048:QTU983049 RDQ983048:RDQ983049 RNM983048:RNM983049 RXI983048:RXI983049 SHE983048:SHE983049 SRA983048:SRA983049 TAW983048:TAW983049 TKS983048:TKS983049 TUO983048:TUO983049 UEK983048:UEK983049 UOG983048:UOG983049 UYC983048:UYC983049 VHY983048:VHY983049 VRU983048:VRU983049 WBQ983048:WBQ983049 WLM983048:WLM983049 WVI983048:WVI983049">
      <formula1>1</formula1>
    </dataValidation>
  </dataValidations>
  <printOptions horizontalCentered="1"/>
  <pageMargins left="0.39370078740157483" right="0.31496062992125984" top="0.39370078740157483" bottom="0.11811023622047245" header="0.51181102362204722" footer="0.51181102362204722"/>
  <pageSetup paperSize="9" scale="80" orientation="landscape"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23</vt:i4>
      </vt:variant>
    </vt:vector>
  </HeadingPairs>
  <TitlesOfParts>
    <vt:vector size="24" baseType="lpstr">
      <vt:lpstr>Tableau d'amortissement</vt:lpstr>
      <vt:lpstr>Beg_Bal</vt:lpstr>
      <vt:lpstr>Data</vt:lpstr>
      <vt:lpstr>End_Bal</vt:lpstr>
      <vt:lpstr>Extra_Pay</vt:lpstr>
      <vt:lpstr>Full_Print</vt:lpstr>
      <vt:lpstr>'Tableau d''amortissement'!Impression_des_titres</vt:lpstr>
      <vt:lpstr>Int</vt:lpstr>
      <vt:lpstr>Interest_Rate</vt:lpstr>
      <vt:lpstr>Loan_Amount</vt:lpstr>
      <vt:lpstr>Loan_Start</vt:lpstr>
      <vt:lpstr>Loan_Years</vt:lpstr>
      <vt:lpstr>Num_Pmt_Per_Year</vt:lpstr>
      <vt:lpstr>Pay_Date</vt:lpstr>
      <vt:lpstr>Pay_Num</vt:lpstr>
      <vt:lpstr>Princ</vt:lpstr>
      <vt:lpstr>Sched_Pay</vt:lpstr>
      <vt:lpstr>Scheduled_Extra_Payments</vt:lpstr>
      <vt:lpstr>Scheduled_Interest_Rate</vt:lpstr>
      <vt:lpstr>Scheduled_Monthly_Payment</vt:lpstr>
      <vt:lpstr>Total_Interest</vt:lpstr>
      <vt:lpstr>Total_Pay</vt:lpstr>
      <vt:lpstr>Versements_supplémentaires_facultatifs</vt:lpstr>
      <vt:lpstr>'Tableau d''amortissement'!Zone_d_impression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isabelle</dc:creator>
  <cp:lastModifiedBy>isabelle</cp:lastModifiedBy>
  <dcterms:created xsi:type="dcterms:W3CDTF">2015-03-19T13:23:29Z</dcterms:created>
  <dcterms:modified xsi:type="dcterms:W3CDTF">2020-04-24T02:49:05Z</dcterms:modified>
</cp:coreProperties>
</file>