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465" windowWidth="28800" windowHeight="15945" tabRatio="500"/>
  </bookViews>
  <sheets>
    <sheet name="EVALUATION 2x50" sheetId="1" r:id="rId1"/>
    <sheet name="Barême 2x50" sheetId="2" r:id="rId2"/>
  </sheets>
  <definedNames>
    <definedName name="Indice">'Barême 2x50'!$F$4:$F$32</definedName>
    <definedName name="Note50">'Barême 2x50'!$C$4:$C$37</definedName>
    <definedName name="NoteIndice">'Barême 2x50'!$G$4:$G$32</definedName>
    <definedName name="TFille50">'Barême 2x50'!$B$4:$B$37</definedName>
    <definedName name="TGarcon50">'Barême 2x50'!$D$4:$D$37</definedName>
  </definedName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9" i="1" l="1"/>
  <c r="I9" i="1" s="1"/>
  <c r="J9" i="1" s="1"/>
  <c r="G36" i="1"/>
  <c r="K36" i="1"/>
  <c r="M36" i="1"/>
  <c r="N36" i="1"/>
  <c r="I36" i="1"/>
  <c r="J36" i="1"/>
  <c r="F37" i="1"/>
  <c r="P37" i="1"/>
  <c r="F36" i="1"/>
  <c r="P36" i="1"/>
  <c r="G34" i="1"/>
  <c r="K34" i="1"/>
  <c r="M34" i="1"/>
  <c r="N34" i="1"/>
  <c r="I34" i="1"/>
  <c r="J34" i="1"/>
  <c r="F35" i="1"/>
  <c r="P35" i="1"/>
  <c r="F34" i="1"/>
  <c r="P34" i="1"/>
  <c r="G32" i="1"/>
  <c r="K32" i="1"/>
  <c r="M32" i="1"/>
  <c r="N32" i="1"/>
  <c r="I32" i="1"/>
  <c r="J32" i="1"/>
  <c r="F33" i="1"/>
  <c r="P33" i="1"/>
  <c r="F32" i="1"/>
  <c r="P32" i="1"/>
  <c r="G30" i="1"/>
  <c r="K30" i="1"/>
  <c r="M30" i="1"/>
  <c r="N30" i="1"/>
  <c r="I30" i="1"/>
  <c r="J30" i="1"/>
  <c r="F31" i="1"/>
  <c r="P31" i="1"/>
  <c r="F30" i="1"/>
  <c r="P30" i="1"/>
  <c r="G28" i="1"/>
  <c r="K28" i="1"/>
  <c r="M28" i="1"/>
  <c r="N28" i="1"/>
  <c r="I28" i="1"/>
  <c r="J28" i="1"/>
  <c r="F29" i="1"/>
  <c r="P29" i="1"/>
  <c r="F28" i="1"/>
  <c r="P28" i="1"/>
  <c r="G26" i="1"/>
  <c r="K26" i="1"/>
  <c r="M26" i="1"/>
  <c r="N26" i="1"/>
  <c r="I26" i="1"/>
  <c r="J26" i="1"/>
  <c r="F27" i="1"/>
  <c r="P27" i="1"/>
  <c r="F26" i="1"/>
  <c r="P26" i="1"/>
  <c r="G24" i="1"/>
  <c r="K24" i="1"/>
  <c r="M24" i="1"/>
  <c r="N24" i="1"/>
  <c r="I24" i="1"/>
  <c r="J24" i="1"/>
  <c r="F25" i="1"/>
  <c r="P25" i="1"/>
  <c r="F24" i="1"/>
  <c r="P24" i="1"/>
  <c r="G21" i="1"/>
  <c r="K21" i="1"/>
  <c r="M21" i="1"/>
  <c r="N21" i="1"/>
  <c r="I21" i="1"/>
  <c r="J21" i="1"/>
  <c r="F22" i="1"/>
  <c r="P22" i="1"/>
  <c r="F21" i="1"/>
  <c r="P21" i="1"/>
  <c r="G19" i="1"/>
  <c r="K19" i="1"/>
  <c r="M19" i="1"/>
  <c r="N19" i="1"/>
  <c r="I19" i="1"/>
  <c r="J19" i="1"/>
  <c r="F20" i="1"/>
  <c r="P20" i="1"/>
  <c r="F19" i="1"/>
  <c r="P19" i="1"/>
  <c r="G17" i="1"/>
  <c r="K17" i="1"/>
  <c r="M17" i="1"/>
  <c r="N17" i="1"/>
  <c r="I17" i="1"/>
  <c r="J17" i="1"/>
  <c r="F18" i="1"/>
  <c r="P18" i="1"/>
  <c r="F17" i="1"/>
  <c r="P17" i="1"/>
  <c r="G15" i="1"/>
  <c r="K15" i="1"/>
  <c r="M15" i="1"/>
  <c r="N15" i="1"/>
  <c r="I15" i="1"/>
  <c r="J15" i="1"/>
  <c r="F16" i="1"/>
  <c r="P16" i="1"/>
  <c r="F15" i="1"/>
  <c r="P15" i="1"/>
  <c r="G13" i="1"/>
  <c r="K13" i="1"/>
  <c r="M13" i="1"/>
  <c r="N13" i="1"/>
  <c r="I13" i="1"/>
  <c r="J13" i="1"/>
  <c r="F14" i="1"/>
  <c r="P14" i="1"/>
  <c r="F13" i="1"/>
  <c r="P13" i="1"/>
  <c r="G11" i="1"/>
  <c r="K11" i="1"/>
  <c r="M11" i="1"/>
  <c r="N11" i="1"/>
  <c r="I11" i="1"/>
  <c r="J11" i="1"/>
  <c r="F12" i="1"/>
  <c r="P12" i="1"/>
  <c r="F11" i="1"/>
  <c r="P11" i="1"/>
  <c r="K9" i="1"/>
  <c r="M9" i="1" s="1"/>
  <c r="N9" i="1" s="1"/>
  <c r="F10" i="1"/>
  <c r="F9" i="1"/>
  <c r="P9" i="1" l="1"/>
  <c r="P10" i="1"/>
</calcChain>
</file>

<file path=xl/sharedStrings.xml><?xml version="1.0" encoding="utf-8"?>
<sst xmlns="http://schemas.openxmlformats.org/spreadsheetml/2006/main" count="67" uniqueCount="49">
  <si>
    <t>NOM</t>
  </si>
  <si>
    <t>Prénom</t>
  </si>
  <si>
    <t>Sexe</t>
  </si>
  <si>
    <t>50m</t>
  </si>
  <si>
    <t>Temps cumulé 2x50 Prévu</t>
  </si>
  <si>
    <t>Temps 2x50 Réalisé</t>
  </si>
  <si>
    <t>Indice de trnasmission</t>
  </si>
  <si>
    <t>A donne à B</t>
  </si>
  <si>
    <t>B donne à A</t>
  </si>
  <si>
    <t>Relais 1</t>
  </si>
  <si>
    <t>Relais 2</t>
  </si>
  <si>
    <t>Relais 3</t>
  </si>
  <si>
    <t>Relais 4</t>
  </si>
  <si>
    <t>Relais 5</t>
  </si>
  <si>
    <t>Relais 6</t>
  </si>
  <si>
    <t>Relais 7</t>
  </si>
  <si>
    <t>Relais 8</t>
  </si>
  <si>
    <t>Relais 9</t>
  </si>
  <si>
    <t>Relais 10</t>
  </si>
  <si>
    <t>Relais 11</t>
  </si>
  <si>
    <t>Relais 12</t>
  </si>
  <si>
    <t>Relais 13</t>
  </si>
  <si>
    <t>Relais 14</t>
  </si>
  <si>
    <t>Coureur</t>
  </si>
  <si>
    <t>Perf Ind</t>
  </si>
  <si>
    <t>Performance individuelle</t>
  </si>
  <si>
    <t>NOTE /5</t>
  </si>
  <si>
    <t>Filles</t>
  </si>
  <si>
    <t>Garçons</t>
  </si>
  <si>
    <t>F</t>
  </si>
  <si>
    <t>G</t>
  </si>
  <si>
    <t>Indice Transmission</t>
  </si>
  <si>
    <t>Indice</t>
  </si>
  <si>
    <t>Eléments de transmission</t>
  </si>
  <si>
    <t>Note /5</t>
  </si>
  <si>
    <t>Eléments de transmission /5</t>
  </si>
  <si>
    <t>NOTE/5</t>
  </si>
  <si>
    <t>Passage non réussi</t>
  </si>
  <si>
    <t>Passage ok mais hors zone</t>
  </si>
  <si>
    <t>Passage zone milieu</t>
  </si>
  <si>
    <t>1 élément</t>
  </si>
  <si>
    <t>2 éléments</t>
  </si>
  <si>
    <t>3 éléments</t>
  </si>
  <si>
    <t>Eléments : Place dans le couloir, signal sonore, main D main G</t>
  </si>
  <si>
    <t>Note /20</t>
  </si>
  <si>
    <t>EVALUATION RELAIS 2x50m</t>
  </si>
  <si>
    <t>Inscrire mes temps sous la forme 6,4 pour 6 secondes et 4 dixième</t>
  </si>
  <si>
    <t>Ne pas toucher aux cases colorées</t>
  </si>
  <si>
    <r>
      <rPr>
        <b/>
        <sz val="12"/>
        <color theme="1"/>
        <rFont val="Calibri"/>
        <family val="2"/>
        <scheme val="minor"/>
      </rPr>
      <t>Classe :</t>
    </r>
    <r>
      <rPr>
        <sz val="12"/>
        <color theme="1"/>
        <rFont val="Calibri"/>
        <family val="2"/>
        <scheme val="minor"/>
      </rPr>
      <t xml:space="preserve">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</si>
</sst>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8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5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44">
    <xf numFmtId="0" fontId="0" fillId="0" borderId="0" xfId="0"/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wrapText="1"/>
    </xf>
    <xf numFmtId="0" fontId="0" fillId="2" borderId="1" xfId="0" applyFill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10" borderId="1" xfId="0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164" fontId="0" fillId="11" borderId="1" xfId="0" applyNumberFormat="1" applyFill="1" applyBorder="1" applyAlignment="1">
      <alignment horizontal="center" vertical="center"/>
    </xf>
    <xf numFmtId="164" fontId="0" fillId="6" borderId="1" xfId="0" applyNumberFormat="1" applyFill="1" applyBorder="1" applyAlignment="1">
      <alignment horizontal="center"/>
    </xf>
    <xf numFmtId="164" fontId="0" fillId="7" borderId="1" xfId="0" applyNumberForma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" fillId="9" borderId="0" xfId="0" applyFont="1" applyFill="1" applyAlignment="1">
      <alignment horizontal="center"/>
    </xf>
    <xf numFmtId="0" fontId="0" fillId="0" borderId="1" xfId="0" applyBorder="1" applyAlignment="1">
      <alignment horizontal="left"/>
    </xf>
    <xf numFmtId="164" fontId="0" fillId="9" borderId="1" xfId="0" applyNumberFormat="1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49" fontId="0" fillId="10" borderId="1" xfId="0" applyNumberForma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/>
    </xf>
  </cellXfs>
  <cellStyles count="5">
    <cellStyle name="Lien hypertexte" xfId="1" builtinId="8" hidden="1"/>
    <cellStyle name="Lien hypertexte" xfId="3" builtinId="8" hidden="1"/>
    <cellStyle name="Lien hypertexte visité" xfId="2" builtinId="9" hidden="1"/>
    <cellStyle name="Lien hypertexte visité" xfId="4" builtinId="9" hidden="1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39"/>
  <sheetViews>
    <sheetView tabSelected="1" workbookViewId="0">
      <pane ySplit="7" topLeftCell="A8" activePane="bottomLeft" state="frozen"/>
      <selection pane="bottomLeft" activeCell="F11" sqref="F11"/>
    </sheetView>
  </sheetViews>
  <sheetFormatPr baseColWidth="10" defaultColWidth="10.625" defaultRowHeight="15.75" x14ac:dyDescent="0.25"/>
  <cols>
    <col min="1" max="1" width="8.625" customWidth="1"/>
    <col min="2" max="2" width="16.125" customWidth="1"/>
    <col min="3" max="3" width="15.125" customWidth="1"/>
    <col min="4" max="15" width="11.875" customWidth="1"/>
  </cols>
  <sheetData>
    <row r="2" spans="1:17" ht="18.75" x14ac:dyDescent="0.3">
      <c r="B2" s="28" t="s">
        <v>45</v>
      </c>
      <c r="C2" s="28"/>
      <c r="D2" s="29" t="s">
        <v>46</v>
      </c>
      <c r="E2" s="29"/>
      <c r="F2" s="29"/>
      <c r="G2" s="29"/>
      <c r="H2" s="29"/>
      <c r="J2" s="30" t="s">
        <v>47</v>
      </c>
      <c r="K2" s="30"/>
      <c r="L2" s="30"/>
    </row>
    <row r="4" spans="1:17" x14ac:dyDescent="0.25">
      <c r="B4" s="31" t="s">
        <v>48</v>
      </c>
      <c r="C4" s="31"/>
    </row>
    <row r="6" spans="1:17" x14ac:dyDescent="0.25">
      <c r="A6" s="4"/>
      <c r="B6" s="41" t="s">
        <v>23</v>
      </c>
      <c r="C6" s="41"/>
      <c r="D6" s="41"/>
      <c r="E6" s="41" t="s">
        <v>24</v>
      </c>
      <c r="F6" s="41"/>
      <c r="G6" s="41" t="s">
        <v>7</v>
      </c>
      <c r="H6" s="41"/>
      <c r="I6" s="41"/>
      <c r="J6" s="41"/>
      <c r="K6" s="41" t="s">
        <v>8</v>
      </c>
      <c r="L6" s="41"/>
      <c r="M6" s="41"/>
      <c r="N6" s="41"/>
      <c r="O6" s="4"/>
      <c r="P6" s="4"/>
    </row>
    <row r="7" spans="1:17" ht="50.1" customHeight="1" x14ac:dyDescent="0.25">
      <c r="A7" s="5"/>
      <c r="B7" s="6" t="s">
        <v>0</v>
      </c>
      <c r="C7" s="6" t="s">
        <v>1</v>
      </c>
      <c r="D7" s="6" t="s">
        <v>2</v>
      </c>
      <c r="E7" s="6" t="s">
        <v>3</v>
      </c>
      <c r="F7" s="6" t="s">
        <v>34</v>
      </c>
      <c r="G7" s="6" t="s">
        <v>4</v>
      </c>
      <c r="H7" s="6" t="s">
        <v>5</v>
      </c>
      <c r="I7" s="6" t="s">
        <v>6</v>
      </c>
      <c r="J7" s="6" t="s">
        <v>34</v>
      </c>
      <c r="K7" s="6" t="s">
        <v>4</v>
      </c>
      <c r="L7" s="6" t="s">
        <v>5</v>
      </c>
      <c r="M7" s="6" t="s">
        <v>6</v>
      </c>
      <c r="N7" s="6" t="s">
        <v>34</v>
      </c>
      <c r="O7" s="6" t="s">
        <v>35</v>
      </c>
      <c r="P7" s="6" t="s">
        <v>44</v>
      </c>
      <c r="Q7" s="1"/>
    </row>
    <row r="8" spans="1:17" ht="15.95" customHeight="1" x14ac:dyDescent="0.25">
      <c r="A8" s="2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1"/>
    </row>
    <row r="9" spans="1:17" ht="20.100000000000001" customHeight="1" x14ac:dyDescent="0.25">
      <c r="A9" s="40" t="s">
        <v>9</v>
      </c>
      <c r="B9" s="7"/>
      <c r="C9" s="7"/>
      <c r="D9" s="39" t="s">
        <v>29</v>
      </c>
      <c r="E9" s="17">
        <v>10.9</v>
      </c>
      <c r="F9" s="23">
        <f t="shared" ref="F9:F22" si="0">IF(E9&lt;8,5,IF(AND(8&lt;=E9,E9&lt;=11),INDEX(Note50,MATCH(E9,TFille50,0)),IF(11&lt;E9,0,0)))</f>
        <v>0.1</v>
      </c>
      <c r="G9" s="32">
        <f>SUM(E9:E10)</f>
        <v>21.5</v>
      </c>
      <c r="H9" s="35"/>
      <c r="I9" s="32">
        <f>H9-G9</f>
        <v>-21.5</v>
      </c>
      <c r="J9" s="36">
        <f>IF(I9&lt;=-2,5,IF(AND(-2&lt;I9,I9&lt;0.9),INDEX(NoteIndice,(MATCH(I9,Indice,0)),IF(I9&gt;=0.9,0))))</f>
        <v>5</v>
      </c>
      <c r="K9" s="32">
        <f>G9</f>
        <v>21.5</v>
      </c>
      <c r="L9" s="37"/>
      <c r="M9" s="32">
        <f>L9-K9</f>
        <v>-21.5</v>
      </c>
      <c r="N9" s="33">
        <f>IF(M9&lt;=-2,5,IF(AND(-1.9&lt;=M9,M9&lt;=0.8),INDEX(NoteIndice,(MATCH(M9,Indice,0)),IF(M9&gt;=0.9,0))))</f>
        <v>5</v>
      </c>
      <c r="O9" s="7"/>
      <c r="P9" s="25">
        <f>SUM(O9,N9,J9,F9)</f>
        <v>10.1</v>
      </c>
    </row>
    <row r="10" spans="1:17" ht="20.100000000000001" customHeight="1" x14ac:dyDescent="0.25">
      <c r="A10" s="40"/>
      <c r="B10" s="7"/>
      <c r="C10" s="7"/>
      <c r="D10" s="39"/>
      <c r="E10" s="17">
        <v>10.6</v>
      </c>
      <c r="F10" s="23">
        <f t="shared" si="0"/>
        <v>0.3</v>
      </c>
      <c r="G10" s="32"/>
      <c r="H10" s="35"/>
      <c r="I10" s="32"/>
      <c r="J10" s="36"/>
      <c r="K10" s="32"/>
      <c r="L10" s="38"/>
      <c r="M10" s="32"/>
      <c r="N10" s="33"/>
      <c r="O10" s="7"/>
      <c r="P10" s="25">
        <f>SUM(O10,N9,J9,F10)</f>
        <v>10.3</v>
      </c>
    </row>
    <row r="11" spans="1:17" ht="20.100000000000001" customHeight="1" x14ac:dyDescent="0.25">
      <c r="A11" s="40" t="s">
        <v>10</v>
      </c>
      <c r="B11" s="7"/>
      <c r="C11" s="7"/>
      <c r="D11" s="39" t="s">
        <v>29</v>
      </c>
      <c r="E11" s="17"/>
      <c r="F11" s="23">
        <f t="shared" si="0"/>
        <v>5</v>
      </c>
      <c r="G11" s="32">
        <f t="shared" ref="G11" si="1">SUM(E11:E12)</f>
        <v>0</v>
      </c>
      <c r="H11" s="34"/>
      <c r="I11" s="32">
        <f t="shared" ref="I11" si="2">H11-G11</f>
        <v>0</v>
      </c>
      <c r="J11" s="36">
        <f>IF(I11&lt;=-2,5,IF(AND(-1.9&lt;=I11,I11&lt;=0.8),INDEX(NoteIndice,(MATCH(I11,Indice,0)),IF(I11&gt;=0.9,0))))</f>
        <v>1</v>
      </c>
      <c r="K11" s="32">
        <f t="shared" ref="K11" si="3">G11</f>
        <v>0</v>
      </c>
      <c r="L11" s="35"/>
      <c r="M11" s="32">
        <f t="shared" ref="M11" si="4">L11-K11</f>
        <v>0</v>
      </c>
      <c r="N11" s="33">
        <f>IF(M11&lt;=-2,5,IF(AND(-1.9&lt;=M11,M11&lt;=0.8),INDEX(NoteIndice,(MATCH(M11,Indice,0)),IF(M11&gt;=0.9,0))))</f>
        <v>1</v>
      </c>
      <c r="O11" s="7"/>
      <c r="P11" s="25">
        <f>SUM(O11,N11,J11,F11)</f>
        <v>7</v>
      </c>
    </row>
    <row r="12" spans="1:17" ht="20.100000000000001" customHeight="1" x14ac:dyDescent="0.25">
      <c r="A12" s="40"/>
      <c r="B12" s="7"/>
      <c r="C12" s="7"/>
      <c r="D12" s="39"/>
      <c r="E12" s="17"/>
      <c r="F12" s="23">
        <f t="shared" si="0"/>
        <v>5</v>
      </c>
      <c r="G12" s="32"/>
      <c r="H12" s="34"/>
      <c r="I12" s="32"/>
      <c r="J12" s="36"/>
      <c r="K12" s="32"/>
      <c r="L12" s="35"/>
      <c r="M12" s="32"/>
      <c r="N12" s="33"/>
      <c r="O12" s="7"/>
      <c r="P12" s="25">
        <f>SUM(O12,N11,J11,F12)</f>
        <v>7</v>
      </c>
    </row>
    <row r="13" spans="1:17" ht="20.100000000000001" customHeight="1" x14ac:dyDescent="0.25">
      <c r="A13" s="40" t="s">
        <v>11</v>
      </c>
      <c r="B13" s="7"/>
      <c r="C13" s="7"/>
      <c r="D13" s="39" t="s">
        <v>29</v>
      </c>
      <c r="E13" s="17"/>
      <c r="F13" s="23">
        <f t="shared" si="0"/>
        <v>5</v>
      </c>
      <c r="G13" s="32">
        <f t="shared" ref="G13" si="5">SUM(E13:E14)</f>
        <v>0</v>
      </c>
      <c r="H13" s="34"/>
      <c r="I13" s="32">
        <f t="shared" ref="I13" si="6">H13-G13</f>
        <v>0</v>
      </c>
      <c r="J13" s="36">
        <f>IF(I13&lt;=-2,5,IF(AND(-1.9&lt;=I13,I13&lt;=0.8),INDEX(NoteIndice,(MATCH(I13,Indice,0)),IF(I13&gt;=0.9,0))))</f>
        <v>1</v>
      </c>
      <c r="K13" s="32">
        <f t="shared" ref="K13" si="7">G13</f>
        <v>0</v>
      </c>
      <c r="L13" s="35"/>
      <c r="M13" s="32">
        <f t="shared" ref="M13" si="8">L13-K13</f>
        <v>0</v>
      </c>
      <c r="N13" s="33">
        <f>IF(M13&lt;=-2,5,IF(AND(-1.9&lt;=M13,M13&lt;=0.8),INDEX(NoteIndice,(MATCH(M13,Indice,0)),IF(M13&gt;=0.9,0))))</f>
        <v>1</v>
      </c>
      <c r="O13" s="7"/>
      <c r="P13" s="25">
        <f>SUM(O13,N13,J13,F13)</f>
        <v>7</v>
      </c>
    </row>
    <row r="14" spans="1:17" ht="20.100000000000001" customHeight="1" x14ac:dyDescent="0.25">
      <c r="A14" s="40"/>
      <c r="B14" s="7"/>
      <c r="C14" s="7"/>
      <c r="D14" s="39"/>
      <c r="E14" s="17"/>
      <c r="F14" s="23">
        <f t="shared" si="0"/>
        <v>5</v>
      </c>
      <c r="G14" s="32"/>
      <c r="H14" s="34"/>
      <c r="I14" s="32"/>
      <c r="J14" s="36"/>
      <c r="K14" s="32"/>
      <c r="L14" s="35"/>
      <c r="M14" s="32"/>
      <c r="N14" s="33"/>
      <c r="O14" s="7"/>
      <c r="P14" s="25">
        <f>SUM(O14,N13,J13,F14)</f>
        <v>7</v>
      </c>
    </row>
    <row r="15" spans="1:17" ht="20.100000000000001" customHeight="1" x14ac:dyDescent="0.25">
      <c r="A15" s="40" t="s">
        <v>12</v>
      </c>
      <c r="B15" s="7"/>
      <c r="C15" s="7"/>
      <c r="D15" s="39" t="s">
        <v>29</v>
      </c>
      <c r="E15" s="17"/>
      <c r="F15" s="23">
        <f t="shared" si="0"/>
        <v>5</v>
      </c>
      <c r="G15" s="32">
        <f t="shared" ref="G15" si="9">SUM(E15:E16)</f>
        <v>0</v>
      </c>
      <c r="H15" s="34"/>
      <c r="I15" s="32">
        <f t="shared" ref="I15" si="10">H15-G15</f>
        <v>0</v>
      </c>
      <c r="J15" s="36">
        <f>IF(I15&lt;=-2,5,IF(AND(-1.9&lt;=I15,I15&lt;=0.8),INDEX(NoteIndice,(MATCH(I15,Indice,0)),IF(I15&gt;=0.9,0))))</f>
        <v>1</v>
      </c>
      <c r="K15" s="32">
        <f t="shared" ref="K15" si="11">G15</f>
        <v>0</v>
      </c>
      <c r="L15" s="35"/>
      <c r="M15" s="32">
        <f t="shared" ref="M15" si="12">L15-K15</f>
        <v>0</v>
      </c>
      <c r="N15" s="33">
        <f>IF(M15&lt;=-2,5,IF(AND(-1.9&lt;=M15,M15&lt;=0.8),INDEX(NoteIndice,(MATCH(M15,Indice,0)),IF(M15&gt;=0.9,0))))</f>
        <v>1</v>
      </c>
      <c r="O15" s="7"/>
      <c r="P15" s="25">
        <f>SUM(O15,N15,J15,F15)</f>
        <v>7</v>
      </c>
    </row>
    <row r="16" spans="1:17" ht="20.100000000000001" customHeight="1" x14ac:dyDescent="0.25">
      <c r="A16" s="40"/>
      <c r="B16" s="7"/>
      <c r="C16" s="7"/>
      <c r="D16" s="39"/>
      <c r="E16" s="17"/>
      <c r="F16" s="23">
        <f t="shared" si="0"/>
        <v>5</v>
      </c>
      <c r="G16" s="32"/>
      <c r="H16" s="34"/>
      <c r="I16" s="32"/>
      <c r="J16" s="36"/>
      <c r="K16" s="32"/>
      <c r="L16" s="35"/>
      <c r="M16" s="32"/>
      <c r="N16" s="33"/>
      <c r="O16" s="7"/>
      <c r="P16" s="25">
        <f>SUM(O16,N15,J15,F16)</f>
        <v>7</v>
      </c>
    </row>
    <row r="17" spans="1:16" ht="20.100000000000001" customHeight="1" x14ac:dyDescent="0.25">
      <c r="A17" s="40" t="s">
        <v>13</v>
      </c>
      <c r="B17" s="7"/>
      <c r="C17" s="7"/>
      <c r="D17" s="39" t="s">
        <v>29</v>
      </c>
      <c r="E17" s="17"/>
      <c r="F17" s="23">
        <f t="shared" si="0"/>
        <v>5</v>
      </c>
      <c r="G17" s="32">
        <f t="shared" ref="G17" si="13">SUM(E17:E18)</f>
        <v>0</v>
      </c>
      <c r="H17" s="34"/>
      <c r="I17" s="32">
        <f t="shared" ref="I17" si="14">H17-G17</f>
        <v>0</v>
      </c>
      <c r="J17" s="36">
        <f>IF(I17&lt;=-2,5,IF(AND(-1.9&lt;=I17,I17&lt;=0.8),INDEX(NoteIndice,(MATCH(I17,Indice,0)),IF(I17&gt;=0.9,0))))</f>
        <v>1</v>
      </c>
      <c r="K17" s="32">
        <f t="shared" ref="K17" si="15">G17</f>
        <v>0</v>
      </c>
      <c r="L17" s="35"/>
      <c r="M17" s="32">
        <f t="shared" ref="M17" si="16">L17-K17</f>
        <v>0</v>
      </c>
      <c r="N17" s="33">
        <f>IF(M17&lt;=-2,5,IF(AND(-1.9&lt;=M17,M17&lt;=0.8),INDEX(NoteIndice,(MATCH(M17,Indice,0)),IF(M17&gt;=0.9,0))))</f>
        <v>1</v>
      </c>
      <c r="O17" s="7"/>
      <c r="P17" s="25">
        <f>SUM(O17,N17,J17,F17)</f>
        <v>7</v>
      </c>
    </row>
    <row r="18" spans="1:16" ht="20.100000000000001" customHeight="1" x14ac:dyDescent="0.25">
      <c r="A18" s="40"/>
      <c r="B18" s="7"/>
      <c r="C18" s="7"/>
      <c r="D18" s="39"/>
      <c r="E18" s="17"/>
      <c r="F18" s="23">
        <f t="shared" si="0"/>
        <v>5</v>
      </c>
      <c r="G18" s="32"/>
      <c r="H18" s="34"/>
      <c r="I18" s="32"/>
      <c r="J18" s="36"/>
      <c r="K18" s="32"/>
      <c r="L18" s="35"/>
      <c r="M18" s="32"/>
      <c r="N18" s="33"/>
      <c r="O18" s="7"/>
      <c r="P18" s="25">
        <f>SUM(O18,N17,J17,F18)</f>
        <v>7</v>
      </c>
    </row>
    <row r="19" spans="1:16" ht="20.100000000000001" customHeight="1" x14ac:dyDescent="0.25">
      <c r="A19" s="40" t="s">
        <v>14</v>
      </c>
      <c r="B19" s="7"/>
      <c r="C19" s="7"/>
      <c r="D19" s="39" t="s">
        <v>29</v>
      </c>
      <c r="E19" s="17"/>
      <c r="F19" s="23">
        <f t="shared" si="0"/>
        <v>5</v>
      </c>
      <c r="G19" s="32">
        <f t="shared" ref="G19" si="17">SUM(E19:E20)</f>
        <v>0</v>
      </c>
      <c r="H19" s="34"/>
      <c r="I19" s="32">
        <f t="shared" ref="I19" si="18">H19-G19</f>
        <v>0</v>
      </c>
      <c r="J19" s="36">
        <f>IF(I19&lt;=-2,5,IF(AND(-1.9&lt;=I19,I19&lt;=0.8),INDEX(NoteIndice,(MATCH(I19,Indice,0)),IF(I19&gt;=0.9,0))))</f>
        <v>1</v>
      </c>
      <c r="K19" s="32">
        <f t="shared" ref="K19" si="19">G19</f>
        <v>0</v>
      </c>
      <c r="L19" s="35"/>
      <c r="M19" s="32">
        <f t="shared" ref="M19" si="20">L19-K19</f>
        <v>0</v>
      </c>
      <c r="N19" s="33">
        <f>IF(M19&lt;=-2,5,IF(AND(-1.9&lt;=M19,M19&lt;=0.8),INDEX(NoteIndice,(MATCH(M19,Indice,0)),IF(M19&gt;=0.9,0))))</f>
        <v>1</v>
      </c>
      <c r="O19" s="7"/>
      <c r="P19" s="25">
        <f>SUM(O19,N19,J19,F19)</f>
        <v>7</v>
      </c>
    </row>
    <row r="20" spans="1:16" ht="20.100000000000001" customHeight="1" x14ac:dyDescent="0.25">
      <c r="A20" s="40"/>
      <c r="B20" s="7"/>
      <c r="C20" s="7"/>
      <c r="D20" s="39"/>
      <c r="E20" s="17"/>
      <c r="F20" s="23">
        <f t="shared" si="0"/>
        <v>5</v>
      </c>
      <c r="G20" s="32"/>
      <c r="H20" s="34"/>
      <c r="I20" s="32"/>
      <c r="J20" s="36"/>
      <c r="K20" s="32"/>
      <c r="L20" s="35"/>
      <c r="M20" s="32"/>
      <c r="N20" s="33"/>
      <c r="O20" s="7"/>
      <c r="P20" s="25">
        <f>SUM(O20,N19,J19,F20)</f>
        <v>7</v>
      </c>
    </row>
    <row r="21" spans="1:16" ht="20.100000000000001" customHeight="1" x14ac:dyDescent="0.25">
      <c r="A21" s="40" t="s">
        <v>15</v>
      </c>
      <c r="B21" s="7"/>
      <c r="C21" s="7"/>
      <c r="D21" s="39" t="s">
        <v>29</v>
      </c>
      <c r="E21" s="17"/>
      <c r="F21" s="23">
        <f t="shared" si="0"/>
        <v>5</v>
      </c>
      <c r="G21" s="32">
        <f t="shared" ref="G21" si="21">SUM(E21:E22)</f>
        <v>0</v>
      </c>
      <c r="H21" s="34"/>
      <c r="I21" s="32">
        <f t="shared" ref="I21" si="22">H21-G21</f>
        <v>0</v>
      </c>
      <c r="J21" s="36">
        <f>IF(I21&lt;=-2,5,IF(AND(-1.9&lt;=I21,I21&lt;=0.8),INDEX(NoteIndice,(MATCH(I21,Indice,0)),IF(I21&gt;=0.9,0))))</f>
        <v>1</v>
      </c>
      <c r="K21" s="32">
        <f t="shared" ref="K21" si="23">G21</f>
        <v>0</v>
      </c>
      <c r="L21" s="35"/>
      <c r="M21" s="32">
        <f t="shared" ref="M21" si="24">L21-K21</f>
        <v>0</v>
      </c>
      <c r="N21" s="33">
        <f>IF(M21&lt;=-2,5,IF(AND(-1.9&lt;=M21,M21&lt;=0.8),INDEX(NoteIndice,(MATCH(M21,Indice,0)),IF(M21&gt;=0.9,0))))</f>
        <v>1</v>
      </c>
      <c r="O21" s="7"/>
      <c r="P21" s="25">
        <f>SUM(O21,N21,J21,F21)</f>
        <v>7</v>
      </c>
    </row>
    <row r="22" spans="1:16" ht="20.100000000000001" customHeight="1" x14ac:dyDescent="0.25">
      <c r="A22" s="40"/>
      <c r="B22" s="7"/>
      <c r="C22" s="7"/>
      <c r="D22" s="39"/>
      <c r="E22" s="17"/>
      <c r="F22" s="23">
        <f t="shared" si="0"/>
        <v>5</v>
      </c>
      <c r="G22" s="32"/>
      <c r="H22" s="34"/>
      <c r="I22" s="32"/>
      <c r="J22" s="36"/>
      <c r="K22" s="32"/>
      <c r="L22" s="35"/>
      <c r="M22" s="32"/>
      <c r="N22" s="33"/>
      <c r="O22" s="7"/>
      <c r="P22" s="25">
        <f>SUM(O22,N21,J21,F22)</f>
        <v>7</v>
      </c>
    </row>
    <row r="23" spans="1:16" ht="20.100000000000001" customHeight="1" x14ac:dyDescent="0.25">
      <c r="A23" s="14"/>
      <c r="B23" s="14"/>
      <c r="C23" s="14"/>
      <c r="D23" s="14"/>
      <c r="E23" s="16"/>
      <c r="F23" s="14"/>
      <c r="G23" s="16"/>
      <c r="H23" s="15"/>
      <c r="I23" s="15"/>
      <c r="J23" s="14"/>
      <c r="K23" s="16"/>
      <c r="L23" s="16"/>
      <c r="M23" s="16"/>
      <c r="N23" s="14"/>
      <c r="O23" s="14"/>
      <c r="P23" s="14"/>
    </row>
    <row r="24" spans="1:16" ht="20.100000000000001" customHeight="1" x14ac:dyDescent="0.25">
      <c r="A24" s="40" t="s">
        <v>16</v>
      </c>
      <c r="B24" s="7"/>
      <c r="C24" s="7"/>
      <c r="D24" s="39" t="s">
        <v>30</v>
      </c>
      <c r="E24" s="17"/>
      <c r="F24" s="23">
        <f t="shared" ref="F24:F37" si="25">IF(E24&lt;=6.5,5,IF(AND(6.6&lt;=E24,E24&lt;=9.9),INDEX(Note50,MATCH(E24,TGarcon50,0)),IF(10&lt;=E24,0,0)))</f>
        <v>5</v>
      </c>
      <c r="G24" s="32">
        <f>SUM(E24:E25)</f>
        <v>0</v>
      </c>
      <c r="H24" s="34"/>
      <c r="I24" s="32">
        <f>H24-G24</f>
        <v>0</v>
      </c>
      <c r="J24" s="33">
        <f>IF(I24&lt;=-2,5,IF(AND(-1.9&lt;=I24,I24&lt;=0.8),INDEX(NoteIndice,(MATCH(I24,Indice,0)),IF(I24&gt;=0.9,0))))</f>
        <v>1</v>
      </c>
      <c r="K24" s="32">
        <f>G24</f>
        <v>0</v>
      </c>
      <c r="L24" s="35"/>
      <c r="M24" s="32">
        <f>L24-K24</f>
        <v>0</v>
      </c>
      <c r="N24" s="33">
        <f>IF(M24&lt;=-2,5,IF(AND(-1.9&lt;=M24,M24&lt;=0.8),INDEX(NoteIndice,(MATCH(M24,Indice,0)),IF(M24&gt;=0.9,0))))</f>
        <v>1</v>
      </c>
      <c r="O24" s="7"/>
      <c r="P24" s="24">
        <f>SUM(O24,N24,J24,F24)</f>
        <v>7</v>
      </c>
    </row>
    <row r="25" spans="1:16" ht="20.100000000000001" customHeight="1" x14ac:dyDescent="0.25">
      <c r="A25" s="40"/>
      <c r="B25" s="7"/>
      <c r="C25" s="7"/>
      <c r="D25" s="39"/>
      <c r="E25" s="17"/>
      <c r="F25" s="23">
        <f t="shared" si="25"/>
        <v>5</v>
      </c>
      <c r="G25" s="32"/>
      <c r="H25" s="34"/>
      <c r="I25" s="32"/>
      <c r="J25" s="33"/>
      <c r="K25" s="32"/>
      <c r="L25" s="35"/>
      <c r="M25" s="32"/>
      <c r="N25" s="33"/>
      <c r="O25" s="7"/>
      <c r="P25" s="24">
        <f>SUM(O25,N24,J24,F25)</f>
        <v>7</v>
      </c>
    </row>
    <row r="26" spans="1:16" ht="20.100000000000001" customHeight="1" x14ac:dyDescent="0.25">
      <c r="A26" s="40" t="s">
        <v>17</v>
      </c>
      <c r="B26" s="7"/>
      <c r="C26" s="7"/>
      <c r="D26" s="39" t="s">
        <v>30</v>
      </c>
      <c r="E26" s="17"/>
      <c r="F26" s="23">
        <f t="shared" si="25"/>
        <v>5</v>
      </c>
      <c r="G26" s="32">
        <f t="shared" ref="G26" si="26">SUM(E26:E27)</f>
        <v>0</v>
      </c>
      <c r="H26" s="34"/>
      <c r="I26" s="32">
        <f t="shared" ref="I26" si="27">H26-G26</f>
        <v>0</v>
      </c>
      <c r="J26" s="33">
        <f>IF(I26&lt;=-2,5,IF(AND(-1.9&lt;=I26,I26&lt;=0.8),INDEX(NoteIndice,(MATCH(I26,Indice,0)),IF(I26&gt;=0.9,0))))</f>
        <v>1</v>
      </c>
      <c r="K26" s="32">
        <f t="shared" ref="K26" si="28">G26</f>
        <v>0</v>
      </c>
      <c r="L26" s="35"/>
      <c r="M26" s="32">
        <f t="shared" ref="M26" si="29">L26-K26</f>
        <v>0</v>
      </c>
      <c r="N26" s="33">
        <f>IF(M26&lt;=-2,5,IF(AND(-1.9&lt;=M26,M26&lt;=0.8),INDEX(NoteIndice,(MATCH(M26,Indice,0)),IF(M26&gt;=0.9,0))))</f>
        <v>1</v>
      </c>
      <c r="O26" s="7"/>
      <c r="P26" s="24">
        <f>SUM(O26,N26,J26,F26)</f>
        <v>7</v>
      </c>
    </row>
    <row r="27" spans="1:16" ht="20.100000000000001" customHeight="1" x14ac:dyDescent="0.25">
      <c r="A27" s="40"/>
      <c r="B27" s="7"/>
      <c r="C27" s="7"/>
      <c r="D27" s="39"/>
      <c r="E27" s="17"/>
      <c r="F27" s="23">
        <f t="shared" si="25"/>
        <v>5</v>
      </c>
      <c r="G27" s="32"/>
      <c r="H27" s="34"/>
      <c r="I27" s="32"/>
      <c r="J27" s="33"/>
      <c r="K27" s="32"/>
      <c r="L27" s="35"/>
      <c r="M27" s="32"/>
      <c r="N27" s="33"/>
      <c r="O27" s="7"/>
      <c r="P27" s="24">
        <f>SUM(O27,N26,J26,F27)</f>
        <v>7</v>
      </c>
    </row>
    <row r="28" spans="1:16" ht="20.100000000000001" customHeight="1" x14ac:dyDescent="0.25">
      <c r="A28" s="40" t="s">
        <v>18</v>
      </c>
      <c r="B28" s="7"/>
      <c r="C28" s="7"/>
      <c r="D28" s="39" t="s">
        <v>30</v>
      </c>
      <c r="E28" s="17"/>
      <c r="F28" s="23">
        <f t="shared" si="25"/>
        <v>5</v>
      </c>
      <c r="G28" s="32">
        <f t="shared" ref="G28" si="30">SUM(E28:E29)</f>
        <v>0</v>
      </c>
      <c r="H28" s="34"/>
      <c r="I28" s="32">
        <f t="shared" ref="I28" si="31">H28-G28</f>
        <v>0</v>
      </c>
      <c r="J28" s="33">
        <f>IF(I28&lt;=-2,5,IF(AND(-1.9&lt;=I28,I28&lt;=0.8),INDEX(NoteIndice,(MATCH(I28,Indice,0)),IF(I28&gt;=0.9,0))))</f>
        <v>1</v>
      </c>
      <c r="K28" s="32">
        <f t="shared" ref="K28" si="32">G28</f>
        <v>0</v>
      </c>
      <c r="L28" s="35"/>
      <c r="M28" s="32">
        <f t="shared" ref="M28" si="33">L28-K28</f>
        <v>0</v>
      </c>
      <c r="N28" s="33">
        <f>IF(M28&lt;=-2,5,IF(AND(-1.9&lt;=M28,M28&lt;=0.8),INDEX(NoteIndice,(MATCH(M28,Indice,0)),IF(M28&gt;=0.9,0))))</f>
        <v>1</v>
      </c>
      <c r="O28" s="7"/>
      <c r="P28" s="24">
        <f>SUM(O28,N28,J28,F28)</f>
        <v>7</v>
      </c>
    </row>
    <row r="29" spans="1:16" ht="20.100000000000001" customHeight="1" x14ac:dyDescent="0.25">
      <c r="A29" s="40"/>
      <c r="B29" s="7"/>
      <c r="C29" s="7"/>
      <c r="D29" s="39"/>
      <c r="E29" s="17"/>
      <c r="F29" s="23">
        <f t="shared" si="25"/>
        <v>5</v>
      </c>
      <c r="G29" s="32"/>
      <c r="H29" s="34"/>
      <c r="I29" s="32"/>
      <c r="J29" s="33"/>
      <c r="K29" s="32"/>
      <c r="L29" s="35"/>
      <c r="M29" s="32"/>
      <c r="N29" s="33"/>
      <c r="O29" s="7"/>
      <c r="P29" s="24">
        <f>SUM(O29,N28,J28,F29)</f>
        <v>7</v>
      </c>
    </row>
    <row r="30" spans="1:16" ht="20.100000000000001" customHeight="1" x14ac:dyDescent="0.25">
      <c r="A30" s="40" t="s">
        <v>19</v>
      </c>
      <c r="B30" s="7"/>
      <c r="C30" s="7"/>
      <c r="D30" s="39" t="s">
        <v>30</v>
      </c>
      <c r="E30" s="17"/>
      <c r="F30" s="23">
        <f t="shared" si="25"/>
        <v>5</v>
      </c>
      <c r="G30" s="32">
        <f t="shared" ref="G30" si="34">SUM(E30:E31)</f>
        <v>0</v>
      </c>
      <c r="H30" s="34"/>
      <c r="I30" s="32">
        <f t="shared" ref="I30" si="35">H30-G30</f>
        <v>0</v>
      </c>
      <c r="J30" s="33">
        <f>IF(I30&lt;=-2,5,IF(AND(-1.9&lt;=I30,I30&lt;=0.8),INDEX(NoteIndice,(MATCH(I30,Indice,0)),IF(I30&gt;=0.9,0))))</f>
        <v>1</v>
      </c>
      <c r="K30" s="32">
        <f t="shared" ref="K30" si="36">G30</f>
        <v>0</v>
      </c>
      <c r="L30" s="35"/>
      <c r="M30" s="32">
        <f t="shared" ref="M30" si="37">L30-K30</f>
        <v>0</v>
      </c>
      <c r="N30" s="33">
        <f>IF(M30&lt;=-2,5,IF(AND(-1.9&lt;=M30,M30&lt;=0.8),INDEX(NoteIndice,(MATCH(M30,Indice,0)),IF(M30&gt;=0.9,0))))</f>
        <v>1</v>
      </c>
      <c r="O30" s="7"/>
      <c r="P30" s="24">
        <f>SUM(O30,N30,J30,F30)</f>
        <v>7</v>
      </c>
    </row>
    <row r="31" spans="1:16" ht="20.100000000000001" customHeight="1" x14ac:dyDescent="0.25">
      <c r="A31" s="40"/>
      <c r="B31" s="7"/>
      <c r="C31" s="7"/>
      <c r="D31" s="39"/>
      <c r="E31" s="17"/>
      <c r="F31" s="23">
        <f t="shared" si="25"/>
        <v>5</v>
      </c>
      <c r="G31" s="32"/>
      <c r="H31" s="34"/>
      <c r="I31" s="32"/>
      <c r="J31" s="33"/>
      <c r="K31" s="32"/>
      <c r="L31" s="35"/>
      <c r="M31" s="32"/>
      <c r="N31" s="33"/>
      <c r="O31" s="7"/>
      <c r="P31" s="24">
        <f>SUM(O31,N30,J30,F31)</f>
        <v>7</v>
      </c>
    </row>
    <row r="32" spans="1:16" ht="20.100000000000001" customHeight="1" x14ac:dyDescent="0.25">
      <c r="A32" s="40" t="s">
        <v>20</v>
      </c>
      <c r="B32" s="7"/>
      <c r="C32" s="7"/>
      <c r="D32" s="39" t="s">
        <v>30</v>
      </c>
      <c r="E32" s="17"/>
      <c r="F32" s="23">
        <f t="shared" si="25"/>
        <v>5</v>
      </c>
      <c r="G32" s="32">
        <f t="shared" ref="G32" si="38">SUM(E32:E33)</f>
        <v>0</v>
      </c>
      <c r="H32" s="34"/>
      <c r="I32" s="32">
        <f t="shared" ref="I32" si="39">H32-G32</f>
        <v>0</v>
      </c>
      <c r="J32" s="33">
        <f>IF(I32&lt;=-2,5,IF(AND(-1.9&lt;=I32,I32&lt;=0.8),INDEX(NoteIndice,(MATCH(I32,Indice,0)),IF(I32&gt;=0.9,0))))</f>
        <v>1</v>
      </c>
      <c r="K32" s="32">
        <f t="shared" ref="K32" si="40">G32</f>
        <v>0</v>
      </c>
      <c r="L32" s="35"/>
      <c r="M32" s="32">
        <f t="shared" ref="M32" si="41">L32-K32</f>
        <v>0</v>
      </c>
      <c r="N32" s="33">
        <f>IF(M32&lt;=-2,5,IF(AND(-1.9&lt;=M32,M32&lt;=0.8),INDEX(NoteIndice,(MATCH(M32,Indice,0)),IF(M32&gt;=0.9,0))))</f>
        <v>1</v>
      </c>
      <c r="O32" s="7"/>
      <c r="P32" s="24">
        <f>SUM(O32,N32,J32,F32)</f>
        <v>7</v>
      </c>
    </row>
    <row r="33" spans="1:16" ht="20.100000000000001" customHeight="1" x14ac:dyDescent="0.25">
      <c r="A33" s="40"/>
      <c r="B33" s="7"/>
      <c r="C33" s="7"/>
      <c r="D33" s="39"/>
      <c r="E33" s="17"/>
      <c r="F33" s="23">
        <f t="shared" si="25"/>
        <v>5</v>
      </c>
      <c r="G33" s="32"/>
      <c r="H33" s="34"/>
      <c r="I33" s="32"/>
      <c r="J33" s="33"/>
      <c r="K33" s="32"/>
      <c r="L33" s="35"/>
      <c r="M33" s="32"/>
      <c r="N33" s="33"/>
      <c r="O33" s="7"/>
      <c r="P33" s="24">
        <f>SUM(O33,N32,J32,F33)</f>
        <v>7</v>
      </c>
    </row>
    <row r="34" spans="1:16" ht="20.100000000000001" customHeight="1" x14ac:dyDescent="0.25">
      <c r="A34" s="40" t="s">
        <v>21</v>
      </c>
      <c r="B34" s="7"/>
      <c r="C34" s="7"/>
      <c r="D34" s="39" t="s">
        <v>30</v>
      </c>
      <c r="E34" s="17"/>
      <c r="F34" s="23">
        <f t="shared" si="25"/>
        <v>5</v>
      </c>
      <c r="G34" s="32">
        <f t="shared" ref="G34" si="42">SUM(E34:E35)</f>
        <v>0</v>
      </c>
      <c r="H34" s="34"/>
      <c r="I34" s="32">
        <f t="shared" ref="I34" si="43">H34-G34</f>
        <v>0</v>
      </c>
      <c r="J34" s="33">
        <f>IF(I34&lt;=-2,5,IF(AND(-1.9&lt;=I34,I34&lt;=0.8),INDEX(NoteIndice,(MATCH(I34,Indice,0)),IF(I34&gt;=0.9,0))))</f>
        <v>1</v>
      </c>
      <c r="K34" s="32">
        <f t="shared" ref="K34" si="44">G34</f>
        <v>0</v>
      </c>
      <c r="L34" s="35"/>
      <c r="M34" s="32">
        <f t="shared" ref="M34" si="45">L34-K34</f>
        <v>0</v>
      </c>
      <c r="N34" s="33">
        <f>IF(M34&lt;=-2,5,IF(AND(-1.9&lt;=M34,M34&lt;=0.8),INDEX(NoteIndice,(MATCH(M34,Indice,0)),IF(M34&gt;=0.9,0))))</f>
        <v>1</v>
      </c>
      <c r="O34" s="7"/>
      <c r="P34" s="24">
        <f>SUM(O34,N34,J34,F34)</f>
        <v>7</v>
      </c>
    </row>
    <row r="35" spans="1:16" ht="20.100000000000001" customHeight="1" x14ac:dyDescent="0.25">
      <c r="A35" s="40"/>
      <c r="B35" s="7"/>
      <c r="C35" s="7"/>
      <c r="D35" s="39"/>
      <c r="E35" s="17"/>
      <c r="F35" s="23">
        <f t="shared" si="25"/>
        <v>5</v>
      </c>
      <c r="G35" s="32"/>
      <c r="H35" s="34"/>
      <c r="I35" s="32"/>
      <c r="J35" s="33"/>
      <c r="K35" s="32"/>
      <c r="L35" s="35"/>
      <c r="M35" s="32"/>
      <c r="N35" s="33"/>
      <c r="O35" s="7"/>
      <c r="P35" s="24">
        <f>SUM(O35,N34,J34,F35)</f>
        <v>7</v>
      </c>
    </row>
    <row r="36" spans="1:16" ht="20.100000000000001" customHeight="1" x14ac:dyDescent="0.25">
      <c r="A36" s="40" t="s">
        <v>22</v>
      </c>
      <c r="B36" s="7"/>
      <c r="C36" s="7"/>
      <c r="D36" s="39" t="s">
        <v>30</v>
      </c>
      <c r="E36" s="17"/>
      <c r="F36" s="23">
        <f t="shared" si="25"/>
        <v>5</v>
      </c>
      <c r="G36" s="32">
        <f t="shared" ref="G36" si="46">SUM(E36:E37)</f>
        <v>0</v>
      </c>
      <c r="H36" s="34"/>
      <c r="I36" s="32">
        <f t="shared" ref="I36" si="47">H36-G36</f>
        <v>0</v>
      </c>
      <c r="J36" s="33">
        <f>IF(I36&lt;=-2,5,IF(AND(-1.9&lt;=I36,I36&lt;=0.8),INDEX(NoteIndice,(MATCH(I36,Indice,0)),IF(I36&gt;=0.9,0))))</f>
        <v>1</v>
      </c>
      <c r="K36" s="32">
        <f t="shared" ref="K36" si="48">G36</f>
        <v>0</v>
      </c>
      <c r="L36" s="35"/>
      <c r="M36" s="32">
        <f t="shared" ref="M36" si="49">L36-K36</f>
        <v>0</v>
      </c>
      <c r="N36" s="33">
        <f>IF(M36&lt;=-2,5,IF(AND(-1.9&lt;=M36,M36&lt;=0.8),INDEX(NoteIndice,(MATCH(M36,Indice,0)),IF(M36&gt;=0.9,0))))</f>
        <v>1</v>
      </c>
      <c r="O36" s="7"/>
      <c r="P36" s="24">
        <f>SUM(O36,N36,J36,F36)</f>
        <v>7</v>
      </c>
    </row>
    <row r="37" spans="1:16" ht="20.100000000000001" customHeight="1" x14ac:dyDescent="0.25">
      <c r="A37" s="40"/>
      <c r="B37" s="7"/>
      <c r="C37" s="7"/>
      <c r="D37" s="39"/>
      <c r="E37" s="17"/>
      <c r="F37" s="23">
        <f t="shared" si="25"/>
        <v>5</v>
      </c>
      <c r="G37" s="32"/>
      <c r="H37" s="34"/>
      <c r="I37" s="32"/>
      <c r="J37" s="33"/>
      <c r="K37" s="32"/>
      <c r="L37" s="35"/>
      <c r="M37" s="32"/>
      <c r="N37" s="33"/>
      <c r="O37" s="7"/>
      <c r="P37" s="24">
        <f>SUM(O37,N36,J36,F37)</f>
        <v>7</v>
      </c>
    </row>
    <row r="38" spans="1:16" ht="20.100000000000001" customHeight="1" x14ac:dyDescent="0.25"/>
    <row r="39" spans="1:16" ht="20.100000000000001" customHeight="1" x14ac:dyDescent="0.25"/>
  </sheetData>
  <mergeCells count="148">
    <mergeCell ref="G6:J6"/>
    <mergeCell ref="K6:N6"/>
    <mergeCell ref="A9:A10"/>
    <mergeCell ref="A11:A12"/>
    <mergeCell ref="A13:A14"/>
    <mergeCell ref="A15:A16"/>
    <mergeCell ref="E6:F6"/>
    <mergeCell ref="H9:H10"/>
    <mergeCell ref="I9:I10"/>
    <mergeCell ref="J9:J10"/>
    <mergeCell ref="A30:A31"/>
    <mergeCell ref="A32:A33"/>
    <mergeCell ref="A34:A35"/>
    <mergeCell ref="A36:A37"/>
    <mergeCell ref="B6:D6"/>
    <mergeCell ref="D9:D10"/>
    <mergeCell ref="D11:D12"/>
    <mergeCell ref="D13:D14"/>
    <mergeCell ref="D15:D16"/>
    <mergeCell ref="A17:A18"/>
    <mergeCell ref="A19:A20"/>
    <mergeCell ref="A21:A22"/>
    <mergeCell ref="A24:A25"/>
    <mergeCell ref="A26:A27"/>
    <mergeCell ref="A28:A29"/>
    <mergeCell ref="D30:D31"/>
    <mergeCell ref="D32:D33"/>
    <mergeCell ref="D34:D35"/>
    <mergeCell ref="D36:D37"/>
    <mergeCell ref="G9:G10"/>
    <mergeCell ref="G15:G16"/>
    <mergeCell ref="G19:G20"/>
    <mergeCell ref="G24:G25"/>
    <mergeCell ref="G28:G29"/>
    <mergeCell ref="D17:D18"/>
    <mergeCell ref="D19:D20"/>
    <mergeCell ref="D21:D22"/>
    <mergeCell ref="D24:D25"/>
    <mergeCell ref="D26:D27"/>
    <mergeCell ref="D28:D29"/>
    <mergeCell ref="K9:K10"/>
    <mergeCell ref="L9:L10"/>
    <mergeCell ref="M9:M10"/>
    <mergeCell ref="N9:N10"/>
    <mergeCell ref="G11:G12"/>
    <mergeCell ref="H11:H12"/>
    <mergeCell ref="I11:I12"/>
    <mergeCell ref="J11:J12"/>
    <mergeCell ref="K11:K12"/>
    <mergeCell ref="L11:L12"/>
    <mergeCell ref="M11:M12"/>
    <mergeCell ref="N11:N12"/>
    <mergeCell ref="G13:G14"/>
    <mergeCell ref="H13:H14"/>
    <mergeCell ref="I13:I14"/>
    <mergeCell ref="J13:J14"/>
    <mergeCell ref="K13:K14"/>
    <mergeCell ref="L13:L14"/>
    <mergeCell ref="M13:M14"/>
    <mergeCell ref="N13:N14"/>
    <mergeCell ref="N15:N16"/>
    <mergeCell ref="G17:G18"/>
    <mergeCell ref="H17:H18"/>
    <mergeCell ref="I17:I18"/>
    <mergeCell ref="J17:J18"/>
    <mergeCell ref="K17:K18"/>
    <mergeCell ref="L17:L18"/>
    <mergeCell ref="M17:M18"/>
    <mergeCell ref="N17:N18"/>
    <mergeCell ref="H15:H16"/>
    <mergeCell ref="I15:I16"/>
    <mergeCell ref="J15:J16"/>
    <mergeCell ref="K15:K16"/>
    <mergeCell ref="L15:L16"/>
    <mergeCell ref="M15:M16"/>
    <mergeCell ref="N19:N20"/>
    <mergeCell ref="G21:G22"/>
    <mergeCell ref="H21:H22"/>
    <mergeCell ref="I21:I22"/>
    <mergeCell ref="J21:J22"/>
    <mergeCell ref="K21:K22"/>
    <mergeCell ref="L21:L22"/>
    <mergeCell ref="M21:M22"/>
    <mergeCell ref="N21:N22"/>
    <mergeCell ref="H19:H20"/>
    <mergeCell ref="I19:I20"/>
    <mergeCell ref="J19:J20"/>
    <mergeCell ref="K19:K20"/>
    <mergeCell ref="L19:L20"/>
    <mergeCell ref="M19:M20"/>
    <mergeCell ref="N24:N25"/>
    <mergeCell ref="G26:G27"/>
    <mergeCell ref="H26:H27"/>
    <mergeCell ref="I26:I27"/>
    <mergeCell ref="J26:J27"/>
    <mergeCell ref="K26:K27"/>
    <mergeCell ref="L26:L27"/>
    <mergeCell ref="M26:M27"/>
    <mergeCell ref="N26:N27"/>
    <mergeCell ref="H24:H25"/>
    <mergeCell ref="I24:I25"/>
    <mergeCell ref="J24:J25"/>
    <mergeCell ref="K24:K25"/>
    <mergeCell ref="L24:L25"/>
    <mergeCell ref="M24:M25"/>
    <mergeCell ref="I32:I33"/>
    <mergeCell ref="J32:J33"/>
    <mergeCell ref="K32:K33"/>
    <mergeCell ref="L32:L33"/>
    <mergeCell ref="N28:N29"/>
    <mergeCell ref="G30:G31"/>
    <mergeCell ref="H30:H31"/>
    <mergeCell ref="I30:I31"/>
    <mergeCell ref="J30:J31"/>
    <mergeCell ref="K30:K31"/>
    <mergeCell ref="L30:L31"/>
    <mergeCell ref="M30:M31"/>
    <mergeCell ref="N30:N31"/>
    <mergeCell ref="H28:H29"/>
    <mergeCell ref="I28:I29"/>
    <mergeCell ref="J28:J29"/>
    <mergeCell ref="K28:K29"/>
    <mergeCell ref="L28:L29"/>
    <mergeCell ref="M28:M29"/>
    <mergeCell ref="B2:C2"/>
    <mergeCell ref="D2:H2"/>
    <mergeCell ref="J2:L2"/>
    <mergeCell ref="B4:C4"/>
    <mergeCell ref="M36:M37"/>
    <mergeCell ref="N36:N37"/>
    <mergeCell ref="G36:G37"/>
    <mergeCell ref="H36:H37"/>
    <mergeCell ref="I36:I37"/>
    <mergeCell ref="J36:J37"/>
    <mergeCell ref="K36:K37"/>
    <mergeCell ref="L36:L37"/>
    <mergeCell ref="M32:M33"/>
    <mergeCell ref="N32:N33"/>
    <mergeCell ref="G34:G35"/>
    <mergeCell ref="H34:H35"/>
    <mergeCell ref="I34:I35"/>
    <mergeCell ref="J34:J35"/>
    <mergeCell ref="K34:K35"/>
    <mergeCell ref="L34:L35"/>
    <mergeCell ref="M34:M35"/>
    <mergeCell ref="N34:N35"/>
    <mergeCell ref="G32:G33"/>
    <mergeCell ref="H32:H33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'Barême 2x50'!$I$4:$I$9</xm:f>
          </x14:formula1>
          <xm:sqref>O9:O22 O24:O37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37"/>
  <sheetViews>
    <sheetView zoomScale="85" workbookViewId="0">
      <selection activeCell="G32" sqref="G4:G32"/>
    </sheetView>
  </sheetViews>
  <sheetFormatPr baseColWidth="10" defaultRowHeight="15.75" x14ac:dyDescent="0.25"/>
  <cols>
    <col min="10" max="10" width="32.375" customWidth="1"/>
  </cols>
  <sheetData>
    <row r="2" spans="2:11" x14ac:dyDescent="0.25">
      <c r="B2" s="42" t="s">
        <v>25</v>
      </c>
      <c r="C2" s="42"/>
      <c r="D2" s="42"/>
      <c r="F2" s="41" t="s">
        <v>31</v>
      </c>
      <c r="G2" s="41"/>
      <c r="I2" s="41" t="s">
        <v>33</v>
      </c>
      <c r="J2" s="41"/>
    </row>
    <row r="3" spans="2:11" x14ac:dyDescent="0.25">
      <c r="B3" s="11" t="s">
        <v>27</v>
      </c>
      <c r="C3" s="12" t="s">
        <v>26</v>
      </c>
      <c r="D3" s="13" t="s">
        <v>28</v>
      </c>
      <c r="F3" s="19" t="s">
        <v>32</v>
      </c>
      <c r="G3" s="20" t="s">
        <v>26</v>
      </c>
      <c r="I3" s="20" t="s">
        <v>36</v>
      </c>
      <c r="J3" s="18"/>
    </row>
    <row r="4" spans="2:11" x14ac:dyDescent="0.25">
      <c r="B4" s="10">
        <v>11</v>
      </c>
      <c r="C4" s="8">
        <v>0</v>
      </c>
      <c r="D4" s="9">
        <v>9.9</v>
      </c>
      <c r="F4" s="26">
        <v>-2</v>
      </c>
      <c r="G4" s="27">
        <v>5</v>
      </c>
      <c r="I4" s="21">
        <v>0</v>
      </c>
      <c r="J4" s="22" t="s">
        <v>37</v>
      </c>
    </row>
    <row r="5" spans="2:11" x14ac:dyDescent="0.25">
      <c r="B5" s="10">
        <v>10.9</v>
      </c>
      <c r="C5" s="8">
        <v>0.1</v>
      </c>
      <c r="D5" s="9">
        <v>9.8000000000000007</v>
      </c>
      <c r="F5" s="26">
        <v>-1.9</v>
      </c>
      <c r="G5" s="27">
        <v>4.7</v>
      </c>
      <c r="I5" s="21">
        <v>1</v>
      </c>
      <c r="J5" s="22" t="s">
        <v>38</v>
      </c>
    </row>
    <row r="6" spans="2:11" x14ac:dyDescent="0.25">
      <c r="B6" s="10">
        <v>10.8</v>
      </c>
      <c r="C6" s="8">
        <v>0.2</v>
      </c>
      <c r="D6" s="9">
        <v>9.6999999999999993</v>
      </c>
      <c r="F6" s="26">
        <v>-1.8</v>
      </c>
      <c r="G6" s="27">
        <v>4.5</v>
      </c>
      <c r="I6" s="21">
        <v>2</v>
      </c>
      <c r="J6" s="22" t="s">
        <v>40</v>
      </c>
    </row>
    <row r="7" spans="2:11" x14ac:dyDescent="0.25">
      <c r="B7" s="10">
        <v>10.7</v>
      </c>
      <c r="C7" s="8">
        <v>0.2</v>
      </c>
      <c r="D7" s="9">
        <v>9.6</v>
      </c>
      <c r="F7" s="26">
        <v>-1.7</v>
      </c>
      <c r="G7" s="27">
        <v>4.3</v>
      </c>
      <c r="I7" s="21">
        <v>3</v>
      </c>
      <c r="J7" s="22" t="s">
        <v>41</v>
      </c>
    </row>
    <row r="8" spans="2:11" x14ac:dyDescent="0.25">
      <c r="B8" s="10">
        <v>10.6</v>
      </c>
      <c r="C8" s="8">
        <v>0.3</v>
      </c>
      <c r="D8" s="9">
        <v>9.5</v>
      </c>
      <c r="F8" s="26">
        <v>-1.6</v>
      </c>
      <c r="G8" s="27">
        <v>4</v>
      </c>
      <c r="I8" s="21">
        <v>4</v>
      </c>
      <c r="J8" s="22" t="s">
        <v>42</v>
      </c>
    </row>
    <row r="9" spans="2:11" x14ac:dyDescent="0.25">
      <c r="B9" s="10"/>
      <c r="C9" s="8">
        <v>0.3</v>
      </c>
      <c r="D9" s="9">
        <v>9.4</v>
      </c>
      <c r="F9" s="26">
        <v>-1.5</v>
      </c>
      <c r="G9" s="27">
        <v>3.5</v>
      </c>
      <c r="I9" s="21">
        <v>5</v>
      </c>
      <c r="J9" s="22" t="s">
        <v>39</v>
      </c>
    </row>
    <row r="10" spans="2:11" x14ac:dyDescent="0.25">
      <c r="B10" s="10">
        <v>10.5</v>
      </c>
      <c r="C10" s="8">
        <v>0.3</v>
      </c>
      <c r="D10" s="9">
        <v>9.3000000000000007</v>
      </c>
      <c r="F10" s="26">
        <v>-1.4</v>
      </c>
      <c r="G10" s="27">
        <v>3.3</v>
      </c>
    </row>
    <row r="11" spans="2:11" x14ac:dyDescent="0.25">
      <c r="B11" s="10">
        <v>10.4</v>
      </c>
      <c r="C11" s="8">
        <v>0.4</v>
      </c>
      <c r="D11" s="9">
        <v>9.1999999999999993</v>
      </c>
      <c r="F11" s="26">
        <v>-1.3</v>
      </c>
      <c r="G11" s="27">
        <v>3</v>
      </c>
      <c r="I11" s="43" t="s">
        <v>43</v>
      </c>
      <c r="J11" s="43"/>
      <c r="K11" s="43"/>
    </row>
    <row r="12" spans="2:11" x14ac:dyDescent="0.25">
      <c r="B12" s="10">
        <v>10.3</v>
      </c>
      <c r="C12" s="8">
        <v>0.4</v>
      </c>
      <c r="D12" s="9">
        <v>9.1</v>
      </c>
      <c r="F12" s="26">
        <v>-1.2</v>
      </c>
      <c r="G12" s="27">
        <v>2.9</v>
      </c>
    </row>
    <row r="13" spans="2:11" x14ac:dyDescent="0.25">
      <c r="B13" s="10">
        <v>10.199999999999999</v>
      </c>
      <c r="C13" s="8">
        <v>0.5</v>
      </c>
      <c r="D13" s="9">
        <v>9</v>
      </c>
      <c r="F13" s="26">
        <v>-1.1000000000000001</v>
      </c>
      <c r="G13" s="27">
        <v>2.7</v>
      </c>
    </row>
    <row r="14" spans="2:11" x14ac:dyDescent="0.25">
      <c r="B14" s="10">
        <v>10.1</v>
      </c>
      <c r="C14" s="8">
        <v>0.6</v>
      </c>
      <c r="D14" s="9">
        <v>8.9</v>
      </c>
      <c r="F14" s="26">
        <v>-1</v>
      </c>
      <c r="G14" s="27">
        <v>2.5</v>
      </c>
    </row>
    <row r="15" spans="2:11" x14ac:dyDescent="0.25">
      <c r="B15" s="10">
        <v>10</v>
      </c>
      <c r="C15" s="8">
        <v>0.7</v>
      </c>
      <c r="D15" s="9">
        <v>8.8000000000000007</v>
      </c>
      <c r="F15" s="26">
        <v>-0.9</v>
      </c>
      <c r="G15" s="27">
        <v>2.2999999999999998</v>
      </c>
    </row>
    <row r="16" spans="2:11" x14ac:dyDescent="0.25">
      <c r="B16" s="10">
        <v>9.9</v>
      </c>
      <c r="C16" s="8">
        <v>0.7</v>
      </c>
      <c r="D16" s="9">
        <v>8.6999999999999993</v>
      </c>
      <c r="F16" s="26">
        <v>-0.8</v>
      </c>
      <c r="G16" s="27">
        <v>2</v>
      </c>
    </row>
    <row r="17" spans="2:7" x14ac:dyDescent="0.25">
      <c r="B17" s="10">
        <v>9.8000000000000007</v>
      </c>
      <c r="C17" s="8">
        <v>0.8</v>
      </c>
      <c r="D17" s="9">
        <v>8.6</v>
      </c>
      <c r="F17" s="26">
        <v>-0.7</v>
      </c>
      <c r="G17" s="27">
        <v>1.8</v>
      </c>
    </row>
    <row r="18" spans="2:7" x14ac:dyDescent="0.25">
      <c r="B18" s="10"/>
      <c r="C18" s="8">
        <v>0.9</v>
      </c>
      <c r="D18" s="9">
        <v>8.5</v>
      </c>
      <c r="F18" s="26">
        <v>-0.6</v>
      </c>
      <c r="G18" s="27">
        <v>1.7</v>
      </c>
    </row>
    <row r="19" spans="2:7" x14ac:dyDescent="0.25">
      <c r="B19" s="10">
        <v>9.6999999999999993</v>
      </c>
      <c r="C19" s="8">
        <v>0.9</v>
      </c>
      <c r="D19" s="9">
        <v>8.4</v>
      </c>
      <c r="F19" s="26">
        <v>-0.5</v>
      </c>
      <c r="G19" s="27">
        <v>1.6</v>
      </c>
    </row>
    <row r="20" spans="2:7" x14ac:dyDescent="0.25">
      <c r="B20" s="10">
        <v>9.6</v>
      </c>
      <c r="C20" s="8">
        <v>1</v>
      </c>
      <c r="D20" s="9">
        <v>8.3000000000000007</v>
      </c>
      <c r="F20" s="26">
        <v>-0.4</v>
      </c>
      <c r="G20" s="27">
        <v>1.5</v>
      </c>
    </row>
    <row r="21" spans="2:7" x14ac:dyDescent="0.25">
      <c r="B21" s="10"/>
      <c r="C21" s="8">
        <v>1.1000000000000001</v>
      </c>
      <c r="D21" s="9">
        <v>8.1999999999999993</v>
      </c>
      <c r="F21" s="26">
        <v>-0.3</v>
      </c>
      <c r="G21" s="27">
        <v>1.4</v>
      </c>
    </row>
    <row r="22" spans="2:7" x14ac:dyDescent="0.25">
      <c r="B22" s="10">
        <v>9.5</v>
      </c>
      <c r="C22" s="8">
        <v>1.3</v>
      </c>
      <c r="D22" s="9">
        <v>8.1</v>
      </c>
      <c r="F22" s="26">
        <v>-0.2</v>
      </c>
      <c r="G22" s="27">
        <v>1.3</v>
      </c>
    </row>
    <row r="23" spans="2:7" x14ac:dyDescent="0.25">
      <c r="B23" s="10">
        <v>9.4</v>
      </c>
      <c r="C23" s="8">
        <v>1.5</v>
      </c>
      <c r="D23" s="9">
        <v>8</v>
      </c>
      <c r="F23" s="26">
        <v>-0.1</v>
      </c>
      <c r="G23" s="27">
        <v>1.2</v>
      </c>
    </row>
    <row r="24" spans="2:7" x14ac:dyDescent="0.25">
      <c r="B24" s="10">
        <v>9.3000000000000007</v>
      </c>
      <c r="C24" s="8">
        <v>1.8</v>
      </c>
      <c r="D24" s="9">
        <v>7.9</v>
      </c>
      <c r="F24" s="26">
        <v>0</v>
      </c>
      <c r="G24" s="27">
        <v>1</v>
      </c>
    </row>
    <row r="25" spans="2:7" x14ac:dyDescent="0.25">
      <c r="B25" s="10">
        <v>9.1999999999999993</v>
      </c>
      <c r="C25" s="8">
        <v>2</v>
      </c>
      <c r="D25" s="9">
        <v>7.8</v>
      </c>
      <c r="F25" s="26">
        <v>0.1</v>
      </c>
      <c r="G25" s="27">
        <v>0.8</v>
      </c>
    </row>
    <row r="26" spans="2:7" x14ac:dyDescent="0.25">
      <c r="B26" s="10">
        <v>9.1</v>
      </c>
      <c r="C26" s="8">
        <v>2.2999999999999998</v>
      </c>
      <c r="D26" s="9">
        <v>7.7</v>
      </c>
      <c r="F26" s="26">
        <v>0.2</v>
      </c>
      <c r="G26" s="27">
        <v>0.7</v>
      </c>
    </row>
    <row r="27" spans="2:7" x14ac:dyDescent="0.25">
      <c r="B27" s="10">
        <v>9</v>
      </c>
      <c r="C27" s="8">
        <v>2.5</v>
      </c>
      <c r="D27" s="9">
        <v>7.6</v>
      </c>
      <c r="F27" s="26">
        <v>0.3</v>
      </c>
      <c r="G27" s="27">
        <v>0.6</v>
      </c>
    </row>
    <row r="28" spans="2:7" x14ac:dyDescent="0.25">
      <c r="B28" s="10">
        <v>8.9</v>
      </c>
      <c r="C28" s="8">
        <v>2.8</v>
      </c>
      <c r="D28" s="9">
        <v>7.5</v>
      </c>
      <c r="F28" s="26">
        <v>0.4</v>
      </c>
      <c r="G28" s="27">
        <v>0.5</v>
      </c>
    </row>
    <row r="29" spans="2:7" x14ac:dyDescent="0.25">
      <c r="B29" s="10">
        <v>8.8000000000000007</v>
      </c>
      <c r="C29" s="8">
        <v>3</v>
      </c>
      <c r="D29" s="9">
        <v>7.4</v>
      </c>
      <c r="F29" s="26">
        <v>0.5</v>
      </c>
      <c r="G29" s="27">
        <v>0.4</v>
      </c>
    </row>
    <row r="30" spans="2:7" x14ac:dyDescent="0.25">
      <c r="B30" s="10">
        <v>8.6999999999999993</v>
      </c>
      <c r="C30" s="8">
        <v>3.3</v>
      </c>
      <c r="D30" s="9">
        <v>7.3</v>
      </c>
      <c r="F30" s="26">
        <v>0.6</v>
      </c>
      <c r="G30" s="27">
        <v>0.3</v>
      </c>
    </row>
    <row r="31" spans="2:7" x14ac:dyDescent="0.25">
      <c r="B31" s="10">
        <v>8.6</v>
      </c>
      <c r="C31" s="8">
        <v>3.5</v>
      </c>
      <c r="D31" s="9">
        <v>7.2</v>
      </c>
      <c r="F31" s="26">
        <v>0.7</v>
      </c>
      <c r="G31" s="27">
        <v>0.2</v>
      </c>
    </row>
    <row r="32" spans="2:7" x14ac:dyDescent="0.25">
      <c r="B32" s="10">
        <v>8.5</v>
      </c>
      <c r="C32" s="8">
        <v>3.8</v>
      </c>
      <c r="D32" s="9">
        <v>7.1</v>
      </c>
      <c r="F32" s="26">
        <v>0.8</v>
      </c>
      <c r="G32" s="27">
        <v>0</v>
      </c>
    </row>
    <row r="33" spans="2:4" x14ac:dyDescent="0.25">
      <c r="B33" s="10">
        <v>8.4</v>
      </c>
      <c r="C33" s="8">
        <v>4</v>
      </c>
      <c r="D33" s="9">
        <v>7</v>
      </c>
    </row>
    <row r="34" spans="2:4" x14ac:dyDescent="0.25">
      <c r="B34" s="10">
        <v>8.3000000000000007</v>
      </c>
      <c r="C34" s="8">
        <v>4.3</v>
      </c>
      <c r="D34" s="9">
        <v>6.9</v>
      </c>
    </row>
    <row r="35" spans="2:4" x14ac:dyDescent="0.25">
      <c r="B35" s="10">
        <v>8.1999999999999993</v>
      </c>
      <c r="C35" s="8">
        <v>4.5</v>
      </c>
      <c r="D35" s="9">
        <v>6.8</v>
      </c>
    </row>
    <row r="36" spans="2:4" x14ac:dyDescent="0.25">
      <c r="B36" s="10">
        <v>8.1</v>
      </c>
      <c r="C36" s="8">
        <v>4.8</v>
      </c>
      <c r="D36" s="9">
        <v>6.7</v>
      </c>
    </row>
    <row r="37" spans="2:4" x14ac:dyDescent="0.25">
      <c r="B37" s="10">
        <v>8</v>
      </c>
      <c r="C37" s="8">
        <v>5</v>
      </c>
      <c r="D37" s="9">
        <v>6.6</v>
      </c>
    </row>
  </sheetData>
  <sortState ref="F4:G32">
    <sortCondition ref="F4"/>
  </sortState>
  <mergeCells count="4">
    <mergeCell ref="B2:D2"/>
    <mergeCell ref="F2:G2"/>
    <mergeCell ref="I2:J2"/>
    <mergeCell ref="I11:K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EVALUATION 2x50</vt:lpstr>
      <vt:lpstr>Barême 2x50</vt:lpstr>
      <vt:lpstr>Indice</vt:lpstr>
      <vt:lpstr>Note50</vt:lpstr>
      <vt:lpstr>NoteIndice</vt:lpstr>
      <vt:lpstr>TFille50</vt:lpstr>
      <vt:lpstr>TGarcon50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Votte</dc:creator>
  <cp:lastModifiedBy>isabelle</cp:lastModifiedBy>
  <dcterms:created xsi:type="dcterms:W3CDTF">2019-03-25T17:27:21Z</dcterms:created>
  <dcterms:modified xsi:type="dcterms:W3CDTF">2019-03-27T17:10:40Z</dcterms:modified>
</cp:coreProperties>
</file>