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18870" windowHeight="8265"/>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E13" i="1"/>
  <c r="G13" i="1" s="1"/>
  <c r="E6" i="1"/>
  <c r="F9" i="1" l="1"/>
  <c r="E8" i="1"/>
  <c r="G8" i="1"/>
  <c r="E7" i="1"/>
  <c r="G7" i="1"/>
  <c r="F8" i="1"/>
  <c r="F3" i="1"/>
  <c r="F4" i="1"/>
  <c r="F5" i="1"/>
  <c r="F6" i="1"/>
  <c r="G6" i="1" s="1"/>
  <c r="F7" i="1"/>
  <c r="F2" i="1"/>
  <c r="G10" i="1" l="1"/>
</calcChain>
</file>

<file path=xl/sharedStrings.xml><?xml version="1.0" encoding="utf-8"?>
<sst xmlns="http://schemas.openxmlformats.org/spreadsheetml/2006/main" count="18" uniqueCount="17">
  <si>
    <t>LUNDI</t>
  </si>
  <si>
    <t>MARDI</t>
  </si>
  <si>
    <t>MERCREDI</t>
  </si>
  <si>
    <t>JEUDI</t>
  </si>
  <si>
    <t>VENDREDI</t>
  </si>
  <si>
    <t>SAMEDI</t>
  </si>
  <si>
    <t>DIMANCHE</t>
  </si>
  <si>
    <t>6h01</t>
  </si>
  <si>
    <t>MOD(C2-B2;1)-SI(C2&gt;B2;MAX(0;MIN(C2;21/24)-MAX(B2;24)));MAX(0;21/24-MAX(B2;6/24))+MAX(0;MIN(C2;21/24)-6/24)</t>
  </si>
  <si>
    <t>DEBUT</t>
  </si>
  <si>
    <t>FIN</t>
  </si>
  <si>
    <t xml:space="preserve"> Heures travaillées</t>
  </si>
  <si>
    <t>Heures majorées</t>
  </si>
  <si>
    <t>total</t>
  </si>
  <si>
    <t>exemple</t>
  </si>
  <si>
    <t>exemple si majorer après 4h</t>
  </si>
  <si>
    <t>majorées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</si>
</sst>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ss;@"/>
    <numFmt numFmtId="165" formatCode="[h]:mm"/>
    <numFmt numFmtId="166" formatCode="\ hh:mm"/>
  </numFmts>
  <fonts count="2" x14ac:knownFonts="1">
    <font>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theme="7"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0" xfId="0" applyAlignment="1">
      <alignment horizontal="center"/>
    </xf>
    <xf numFmtId="20" fontId="0" fillId="0" borderId="1" xfId="0" applyNumberFormat="1" applyBorder="1" applyAlignment="1">
      <alignment horizontal="center" vertical="center"/>
    </xf>
    <xf numFmtId="165" fontId="0" fillId="0" borderId="1" xfId="0" applyNumberFormat="1" applyBorder="1" applyAlignment="1">
      <alignment horizontal="center" vertical="center"/>
    </xf>
    <xf numFmtId="0" fontId="0" fillId="0" borderId="3" xfId="0" applyBorder="1" applyAlignment="1">
      <alignment horizontal="center" vertical="center"/>
    </xf>
    <xf numFmtId="20" fontId="1" fillId="0" borderId="2" xfId="0" applyNumberFormat="1" applyFont="1" applyBorder="1" applyAlignment="1">
      <alignment horizontal="center" vertical="center"/>
    </xf>
    <xf numFmtId="164" fontId="0" fillId="0" borderId="2" xfId="0" applyNumberFormat="1" applyBorder="1" applyAlignment="1">
      <alignment horizontal="center" vertical="center"/>
    </xf>
    <xf numFmtId="20" fontId="0" fillId="0" borderId="4" xfId="0" applyNumberFormat="1" applyBorder="1" applyAlignment="1">
      <alignment horizontal="center" vertical="center"/>
    </xf>
    <xf numFmtId="20" fontId="0" fillId="0" borderId="5" xfId="0" applyNumberFormat="1" applyBorder="1" applyAlignment="1">
      <alignment horizontal="center" vertical="center"/>
    </xf>
    <xf numFmtId="20" fontId="0" fillId="0" borderId="6" xfId="0" applyNumberForma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Fill="1" applyBorder="1" applyAlignment="1">
      <alignment horizontal="center" vertical="center"/>
    </xf>
    <xf numFmtId="20" fontId="0" fillId="0" borderId="12" xfId="0" applyNumberFormat="1" applyBorder="1" applyAlignment="1">
      <alignment horizontal="center" vertical="center"/>
    </xf>
    <xf numFmtId="0" fontId="0" fillId="0" borderId="13" xfId="0" applyBorder="1"/>
    <xf numFmtId="0" fontId="0" fillId="0" borderId="14" xfId="0" applyBorder="1"/>
    <xf numFmtId="20" fontId="0" fillId="0" borderId="14" xfId="0" applyNumberFormat="1" applyBorder="1"/>
    <xf numFmtId="165" fontId="0" fillId="0" borderId="14" xfId="0" applyNumberFormat="1" applyBorder="1"/>
    <xf numFmtId="20" fontId="0" fillId="0" borderId="15" xfId="0" applyNumberFormat="1" applyBorder="1" applyAlignment="1">
      <alignment horizontal="center" vertical="center"/>
    </xf>
    <xf numFmtId="166" fontId="0" fillId="0" borderId="1" xfId="0" applyNumberFormat="1" applyBorder="1" applyAlignment="1">
      <alignment horizontal="center" vertical="center"/>
    </xf>
    <xf numFmtId="165" fontId="0" fillId="0" borderId="16" xfId="0" applyNumberFormat="1" applyBorder="1"/>
    <xf numFmtId="0" fontId="0" fillId="2" borderId="0" xfId="0" applyFill="1" applyAlignment="1">
      <alignment horizontal="center"/>
    </xf>
    <xf numFmtId="22" fontId="0" fillId="2" borderId="0" xfId="0" applyNumberFormat="1" applyFill="1" applyAlignment="1">
      <alignment horizontal="center"/>
    </xf>
    <xf numFmtId="165" fontId="0" fillId="2" borderId="0" xfId="0" applyNumberFormat="1" applyFill="1" applyAlignment="1">
      <alignment horizontal="center"/>
    </xf>
    <xf numFmtId="0" fontId="0" fillId="2" borderId="0" xfId="0" applyFill="1"/>
    <xf numFmtId="165" fontId="0" fillId="2" borderId="0" xfId="0" applyNumberFormat="1" applyFill="1"/>
    <xf numFmtId="20" fontId="0" fillId="0" borderId="18" xfId="0" applyNumberFormat="1" applyBorder="1" applyAlignment="1">
      <alignment horizontal="center" vertical="center"/>
    </xf>
    <xf numFmtId="164" fontId="0" fillId="0" borderId="0" xfId="0" applyNumberFormat="1" applyBorder="1" applyAlignment="1">
      <alignment horizontal="center" vertical="center"/>
    </xf>
    <xf numFmtId="0" fontId="0" fillId="0" borderId="17" xfId="0" applyBorder="1" applyAlignment="1">
      <alignment horizontal="center" vertical="center" wrapText="1"/>
    </xf>
    <xf numFmtId="20" fontId="0" fillId="0" borderId="12" xfId="0" applyNumberFormat="1" applyBorder="1" applyAlignment="1">
      <alignment horizontal="left" vertical="center"/>
    </xf>
    <xf numFmtId="0" fontId="0" fillId="2" borderId="0" xfId="0" applyNumberForma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171450</xdr:colOff>
      <xdr:row>1</xdr:row>
      <xdr:rowOff>66675</xdr:rowOff>
    </xdr:from>
    <xdr:to>
      <xdr:col>20</xdr:col>
      <xdr:colOff>514350</xdr:colOff>
      <xdr:row>9</xdr:row>
      <xdr:rowOff>38100</xdr:rowOff>
    </xdr:to>
    <xdr:sp macro="" textlink="">
      <xdr:nvSpPr>
        <xdr:cNvPr id="2" name="ZoneTexte 1"/>
        <xdr:cNvSpPr txBox="1"/>
      </xdr:nvSpPr>
      <xdr:spPr>
        <a:xfrm>
          <a:off x="7829550" y="485775"/>
          <a:ext cx="9763125" cy="225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avec en C l'heure de fin de journée et en B l'heure de début de journée ,sachant que je souhaitais que ça commence à 21h jusqu' à 6h.</a:t>
          </a:r>
          <a:r>
            <a:rPr lang="fr-CA"/>
            <a:t/>
          </a:r>
          <a:br>
            <a:rPr lang="fr-CA"/>
          </a:br>
          <a:r>
            <a:rPr lang="fr-CA" sz="1100" b="0" i="0">
              <a:solidFill>
                <a:schemeClr val="dk1"/>
              </a:solidFill>
              <a:effectLst/>
              <a:latin typeface="+mn-lt"/>
              <a:ea typeface="+mn-ea"/>
              <a:cs typeface="+mn-cs"/>
            </a:rPr>
            <a:t>Pour être plus clair , si une personne commence à 4h du matin et termine à 10h ça fait 2h majoré à 150% donc ça doit me donner 3 heures + les 4 heures restantes pour arriver à 7h en heure total</a:t>
          </a:r>
          <a:r>
            <a:rPr lang="fr-CA"/>
            <a:t/>
          </a:r>
          <a:br>
            <a:rPr lang="fr-CA"/>
          </a:br>
          <a:r>
            <a:rPr lang="fr-CA"/>
            <a:t/>
          </a:r>
          <a:br>
            <a:rPr lang="fr-CA"/>
          </a:br>
          <a:r>
            <a:rPr lang="fr-CA" sz="1100" b="0" i="0">
              <a:solidFill>
                <a:schemeClr val="dk1"/>
              </a:solidFill>
              <a:effectLst/>
              <a:latin typeface="+mn-lt"/>
              <a:ea typeface="+mn-ea"/>
              <a:cs typeface="+mn-cs"/>
            </a:rPr>
            <a:t>Sachant qu' au niveau de ma colonne heures travaillées , j'ai une formule bancale, si je mets début 17h et fin 2H du matin bhin là ça me parle d'heure négative !</a:t>
          </a:r>
          <a:r>
            <a:rPr lang="fr-CA"/>
            <a:t/>
          </a:r>
          <a:br>
            <a:rPr lang="fr-CA"/>
          </a:br>
          <a:r>
            <a:rPr lang="fr-CA" sz="1100" b="0" i="0">
              <a:solidFill>
                <a:schemeClr val="dk1"/>
              </a:solidFill>
              <a:effectLst/>
              <a:latin typeface="+mn-lt"/>
              <a:ea typeface="+mn-ea"/>
              <a:cs typeface="+mn-cs"/>
            </a:rPr>
            <a:t>J'ai aussi du faire au mieux pour pouvoir enlever 1h qui correspond à la pause méridienne, du coup en B10 y a "1:00" de mis en couleur blanc pour être discret </a:t>
          </a:r>
          <a:r>
            <a:rPr lang="fr-CA"/>
            <a:t/>
          </a:r>
          <a:br>
            <a:rPr lang="fr-CA"/>
          </a:br>
          <a:r>
            <a:rPr lang="fr-CA"/>
            <a:t/>
          </a:r>
          <a:br>
            <a:rPr lang="fr-CA"/>
          </a:br>
          <a:r>
            <a:rPr lang="fr-CA" sz="1100" b="0" i="0">
              <a:solidFill>
                <a:schemeClr val="dk1"/>
              </a:solidFill>
              <a:effectLst/>
              <a:latin typeface="+mn-lt"/>
              <a:ea typeface="+mn-ea"/>
              <a:cs typeface="+mn-cs"/>
            </a:rPr>
            <a:t>Pour samedi, toute la journée est à 150 % donc là j'ai su faire et le dimanche c'est x2 , même si je pense que niveau formule c'est pas top vu que dans la colonne majoré ,j'ai mis le chiffre que j'additionne pr obtenir ce que j'aurais voulu obtenir en une seule fois dans la colonne F</a:t>
          </a:r>
          <a:r>
            <a:rPr lang="fr-CA"/>
            <a:t/>
          </a:r>
          <a:br>
            <a:rPr lang="fr-CA"/>
          </a:br>
          <a:r>
            <a:rPr lang="fr-CA"/>
            <a:t/>
          </a:r>
          <a:br>
            <a:rPr lang="fr-CA"/>
          </a:br>
          <a:r>
            <a:rPr lang="fr-CA" sz="1100" b="0" i="0">
              <a:solidFill>
                <a:schemeClr val="dk1"/>
              </a:solidFill>
              <a:effectLst/>
              <a:latin typeface="+mn-lt"/>
              <a:ea typeface="+mn-ea"/>
              <a:cs typeface="+mn-cs"/>
            </a:rPr>
            <a:t>Du coup mon gros problème ceux sont les jours en semaine où je vais de voir calculer le nombre d'heure dans le créneau 21h 6h00 qui leur donne majoration de 150%</a:t>
          </a:r>
          <a:r>
            <a:rPr lang="fr-CA"/>
            <a:t/>
          </a:r>
          <a:br>
            <a:rPr lang="fr-CA"/>
          </a:b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3"/>
  <sheetViews>
    <sheetView tabSelected="1" workbookViewId="0">
      <selection activeCell="F13" sqref="F13"/>
    </sheetView>
  </sheetViews>
  <sheetFormatPr baseColWidth="10" defaultRowHeight="22.5" customHeight="1" x14ac:dyDescent="0.25"/>
  <cols>
    <col min="2" max="2" width="17.5703125" customWidth="1"/>
    <col min="3" max="3" width="18" customWidth="1"/>
    <col min="4" max="4" width="5.42578125" customWidth="1"/>
    <col min="5" max="5" width="19.140625" customWidth="1"/>
    <col min="6" max="6" width="20.42578125" customWidth="1"/>
    <col min="11" max="11" width="15.5703125" customWidth="1"/>
  </cols>
  <sheetData>
    <row r="1" spans="1:11" ht="33" customHeight="1" thickBot="1" x14ac:dyDescent="0.3">
      <c r="A1" s="1"/>
      <c r="B1" s="10" t="s">
        <v>9</v>
      </c>
      <c r="C1" s="11" t="s">
        <v>10</v>
      </c>
      <c r="D1" s="30" t="s">
        <v>16</v>
      </c>
      <c r="E1" s="12" t="s">
        <v>12</v>
      </c>
      <c r="F1" s="13" t="s">
        <v>11</v>
      </c>
      <c r="G1" s="14" t="s">
        <v>13</v>
      </c>
    </row>
    <row r="2" spans="1:11" ht="22.5" customHeight="1" x14ac:dyDescent="0.25">
      <c r="A2" s="4" t="s">
        <v>0</v>
      </c>
      <c r="B2" s="7">
        <v>0.25</v>
      </c>
      <c r="C2" s="15">
        <v>0.91666666666666663</v>
      </c>
      <c r="D2" s="15"/>
      <c r="E2" s="31" t="s">
        <v>8</v>
      </c>
      <c r="F2" s="15">
        <f>(C2-B2)-$B$10</f>
        <v>0.625</v>
      </c>
      <c r="G2" s="16"/>
    </row>
    <row r="3" spans="1:11" ht="22.5" customHeight="1" x14ac:dyDescent="0.25">
      <c r="A3" s="4" t="s">
        <v>1</v>
      </c>
      <c r="B3" s="8">
        <v>0.625</v>
      </c>
      <c r="C3" s="2">
        <v>0.95833333333333304</v>
      </c>
      <c r="D3" s="2"/>
      <c r="E3" s="2"/>
      <c r="F3" s="2">
        <f t="shared" ref="F3:F7" si="0">(C3-B3)-$B$10</f>
        <v>0.29166666666666635</v>
      </c>
      <c r="G3" s="17"/>
    </row>
    <row r="4" spans="1:11" ht="22.5" customHeight="1" x14ac:dyDescent="0.25">
      <c r="A4" s="4" t="s">
        <v>2</v>
      </c>
      <c r="B4" s="8">
        <v>0.70833333333333337</v>
      </c>
      <c r="C4" s="21">
        <v>8.3333275462962958E-2</v>
      </c>
      <c r="D4" s="21"/>
      <c r="E4" s="2"/>
      <c r="F4" s="2">
        <f t="shared" si="0"/>
        <v>-0.66666672453703701</v>
      </c>
      <c r="G4" s="17"/>
    </row>
    <row r="5" spans="1:11" ht="22.5" customHeight="1" x14ac:dyDescent="0.25">
      <c r="A5" s="4" t="s">
        <v>3</v>
      </c>
      <c r="B5" s="8">
        <v>0.375</v>
      </c>
      <c r="C5" s="21">
        <v>1.0833333333333333</v>
      </c>
      <c r="D5" s="21"/>
      <c r="E5" s="2"/>
      <c r="F5" s="2">
        <f t="shared" si="0"/>
        <v>0.66666666666666663</v>
      </c>
      <c r="G5" s="17"/>
    </row>
    <row r="6" spans="1:11" ht="22.5" customHeight="1" x14ac:dyDescent="0.25">
      <c r="A6" s="4" t="s">
        <v>4</v>
      </c>
      <c r="B6" s="8">
        <v>0.16666666666666666</v>
      </c>
      <c r="C6" s="8">
        <v>0.41666666666666669</v>
      </c>
      <c r="D6" s="28"/>
      <c r="E6" s="2">
        <f>G6-F6</f>
        <v>0.10416666666666666</v>
      </c>
      <c r="F6" s="2">
        <f t="shared" si="0"/>
        <v>0.20833333333333334</v>
      </c>
      <c r="G6" s="18">
        <f>F6*1.5</f>
        <v>0.3125</v>
      </c>
    </row>
    <row r="7" spans="1:11" ht="22.5" customHeight="1" x14ac:dyDescent="0.25">
      <c r="A7" s="4" t="s">
        <v>5</v>
      </c>
      <c r="B7" s="8">
        <v>0.91666666666666663</v>
      </c>
      <c r="C7" s="2">
        <v>1.1666666666666701</v>
      </c>
      <c r="D7" s="2"/>
      <c r="E7" s="2">
        <f>G7-F7</f>
        <v>0.10416666666666838</v>
      </c>
      <c r="F7" s="3">
        <f t="shared" si="0"/>
        <v>0.20833333333333678</v>
      </c>
      <c r="G7" s="18">
        <f>F7*1.5</f>
        <v>0.31250000000000516</v>
      </c>
    </row>
    <row r="8" spans="1:11" ht="22.5" customHeight="1" x14ac:dyDescent="0.25">
      <c r="A8" s="4" t="s">
        <v>6</v>
      </c>
      <c r="B8" s="8">
        <v>0.25</v>
      </c>
      <c r="C8" s="2">
        <v>0.83333333333333337</v>
      </c>
      <c r="D8" s="2"/>
      <c r="E8" s="2">
        <f>G8-F8</f>
        <v>0.54166666666666674</v>
      </c>
      <c r="F8" s="3">
        <f>((C8-B8)-$B$10)</f>
        <v>0.54166666666666674</v>
      </c>
      <c r="G8" s="19">
        <f>F8*2</f>
        <v>1.0833333333333335</v>
      </c>
    </row>
    <row r="9" spans="1:11" ht="22.5" customHeight="1" thickBot="1" x14ac:dyDescent="0.3">
      <c r="A9" s="4" t="s">
        <v>0</v>
      </c>
      <c r="B9" s="9">
        <v>0.875</v>
      </c>
      <c r="C9" s="20" t="s">
        <v>7</v>
      </c>
      <c r="D9" s="20"/>
      <c r="E9" s="20"/>
      <c r="F9" s="3" t="e">
        <f>((C9-B9)-$B$10)</f>
        <v>#VALUE!</v>
      </c>
      <c r="G9" s="22"/>
    </row>
    <row r="10" spans="1:11" ht="22.5" customHeight="1" thickBot="1" x14ac:dyDescent="0.3">
      <c r="B10" s="5">
        <v>4.1666666666666664E-2</v>
      </c>
      <c r="C10" s="6"/>
      <c r="D10" s="29"/>
      <c r="G10" s="22">
        <f>SUM(G3:G9)</f>
        <v>1.7083333333333386</v>
      </c>
    </row>
    <row r="13" spans="1:11" ht="22.5" customHeight="1" x14ac:dyDescent="0.25">
      <c r="A13" s="23" t="s">
        <v>14</v>
      </c>
      <c r="B13" s="24">
        <v>43720.875</v>
      </c>
      <c r="C13" s="24">
        <v>43721.125</v>
      </c>
      <c r="D13" s="32">
        <v>4</v>
      </c>
      <c r="E13" s="25">
        <f>(C13-B13)-F13</f>
        <v>8.3333333333333343E-2</v>
      </c>
      <c r="F13" s="25">
        <f>IF(C13-B13&gt;=(D13/24),D13/24,C13-B13)</f>
        <v>0.16666666666666666</v>
      </c>
      <c r="G13" s="27">
        <f>E13+F13</f>
        <v>0.25</v>
      </c>
      <c r="I13" s="26" t="s">
        <v>15</v>
      </c>
      <c r="J13" s="26"/>
      <c r="K13" s="26"/>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qgkbovo</dc:creator>
  <cp:lastModifiedBy>isabelle</cp:lastModifiedBy>
  <dcterms:created xsi:type="dcterms:W3CDTF">2019-09-13T16:24:58Z</dcterms:created>
  <dcterms:modified xsi:type="dcterms:W3CDTF">2019-09-13T23:19:34Z</dcterms:modified>
</cp:coreProperties>
</file>