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6170" windowHeight="7545"/>
  </bookViews>
  <sheets>
    <sheet name="DONNEES" sheetId="2" r:id="rId1"/>
    <sheet name="TABTECHNIQUE" sheetId="6" r:id="rId2"/>
    <sheet name="TABTOTAL" sheetId="5" r:id="rId3"/>
    <sheet name="BD-CALCUL" sheetId="3" r:id="rId4"/>
    <sheet name="TABGENERAL" sheetId="4" r:id="rId5"/>
  </sheets>
  <definedNames>
    <definedName name="_xlnm._FilterDatabase" localSheetId="0" hidden="1">DONNEES!$A$12:$M$12</definedName>
    <definedName name="_xlnm.Print_Area" localSheetId="0">DONNEES!$A$1:$N$11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1" i="6" l="1"/>
  <c r="L11" i="6"/>
  <c r="J11" i="6"/>
  <c r="F11" i="6"/>
  <c r="E11" i="6"/>
  <c r="M10" i="6"/>
  <c r="L10" i="6"/>
  <c r="J10" i="6"/>
  <c r="F10" i="6"/>
  <c r="E10" i="6"/>
  <c r="J9" i="6"/>
  <c r="M9" i="6" s="1"/>
  <c r="F9" i="6"/>
  <c r="E9" i="6"/>
  <c r="J8" i="6"/>
  <c r="L8" i="6" s="1"/>
  <c r="F8" i="6"/>
  <c r="E8" i="6"/>
  <c r="M7" i="6"/>
  <c r="L7" i="6"/>
  <c r="J7" i="6"/>
  <c r="F7" i="6"/>
  <c r="E7" i="6"/>
  <c r="M6" i="6"/>
  <c r="L6" i="6"/>
  <c r="J6" i="6"/>
  <c r="F6" i="6"/>
  <c r="E6" i="6"/>
  <c r="J5" i="6"/>
  <c r="F5" i="6"/>
  <c r="E5" i="6"/>
  <c r="J4" i="6"/>
  <c r="L4" i="6" s="1"/>
  <c r="F4" i="6"/>
  <c r="E4" i="6"/>
  <c r="L3" i="6"/>
  <c r="M3" i="6" s="1"/>
  <c r="J3" i="6"/>
  <c r="F3" i="6"/>
  <c r="E3" i="6"/>
  <c r="J2" i="6"/>
  <c r="L2" i="6" s="1"/>
  <c r="F2" i="6"/>
  <c r="E2" i="6"/>
  <c r="M4" i="6" l="1"/>
  <c r="L5" i="6"/>
  <c r="M5" i="6" s="1"/>
  <c r="M8" i="6"/>
  <c r="L9" i="6"/>
  <c r="M2" i="6"/>
  <c r="H2" i="5" l="1"/>
  <c r="F2" i="5"/>
  <c r="E2" i="5"/>
  <c r="D2" i="5"/>
  <c r="C13" i="5"/>
  <c r="C2" i="5"/>
  <c r="G2" i="5" l="1"/>
</calcChain>
</file>

<file path=xl/sharedStrings.xml><?xml version="1.0" encoding="utf-8"?>
<sst xmlns="http://schemas.openxmlformats.org/spreadsheetml/2006/main" count="174" uniqueCount="88">
  <si>
    <t>PLANCHE</t>
  </si>
  <si>
    <t>Nb chambres</t>
  </si>
  <si>
    <t>Lgr GC Cartho (ml)</t>
  </si>
  <si>
    <t>Lgr GC projeté  (ml)</t>
  </si>
  <si>
    <t>Etiquettes</t>
  </si>
  <si>
    <t>ID-CAPA</t>
  </si>
  <si>
    <t>NB FIBRE</t>
  </si>
  <si>
    <t>ACTIF</t>
  </si>
  <si>
    <t>LIBRE</t>
  </si>
  <si>
    <t xml:space="preserve">BPE ORIGINE </t>
  </si>
  <si>
    <t>BPE ADRESSE</t>
  </si>
  <si>
    <t>BPE EXTREMITE</t>
  </si>
  <si>
    <t>TYPE D'INTERVENTION</t>
  </si>
  <si>
    <t>Quantité cable  par planche</t>
  </si>
  <si>
    <t>Long  câble (ml)</t>
  </si>
  <si>
    <t>Nom du câble</t>
  </si>
  <si>
    <t>Composition du câble</t>
  </si>
  <si>
    <t>Occupation en %</t>
  </si>
  <si>
    <t>6FO</t>
  </si>
  <si>
    <t>12FO</t>
  </si>
  <si>
    <t>24FO</t>
  </si>
  <si>
    <t>36FO</t>
  </si>
  <si>
    <t>48FO</t>
  </si>
  <si>
    <t>60FO</t>
  </si>
  <si>
    <t>72FO</t>
  </si>
  <si>
    <t>120FO</t>
  </si>
  <si>
    <t>144FO</t>
  </si>
  <si>
    <t>288FO</t>
  </si>
  <si>
    <t/>
  </si>
  <si>
    <t>4</t>
  </si>
  <si>
    <t>2</t>
  </si>
  <si>
    <t>5</t>
  </si>
  <si>
    <t>3</t>
  </si>
  <si>
    <t>100</t>
  </si>
  <si>
    <t>120</t>
  </si>
  <si>
    <t>azertty</t>
  </si>
  <si>
    <t>wxcv</t>
  </si>
  <si>
    <t>36</t>
  </si>
  <si>
    <t>12</t>
  </si>
  <si>
    <t>azzzaza</t>
  </si>
  <si>
    <t>azaz</t>
  </si>
  <si>
    <t>azazaza</t>
  </si>
  <si>
    <t>azazazazaz</t>
  </si>
  <si>
    <t>tyuiop</t>
  </si>
  <si>
    <t>gkkhkhkk</t>
  </si>
  <si>
    <t>24</t>
  </si>
  <si>
    <t>khkhkkhk</t>
  </si>
  <si>
    <t>khkyut</t>
  </si>
  <si>
    <t>ututututu</t>
  </si>
  <si>
    <t>utuyyrhfdh</t>
  </si>
  <si>
    <t>uytuturuturt</t>
  </si>
  <si>
    <t>1</t>
  </si>
  <si>
    <t>SFSFS</t>
  </si>
  <si>
    <t>6</t>
  </si>
  <si>
    <t>FSF</t>
  </si>
  <si>
    <t>FSFSFSF</t>
  </si>
  <si>
    <t>SFFSF</t>
  </si>
  <si>
    <t>SFSFFSFSF</t>
  </si>
  <si>
    <t>150</t>
  </si>
  <si>
    <t>azerty</t>
  </si>
  <si>
    <t>fer</t>
  </si>
  <si>
    <t>144</t>
  </si>
  <si>
    <t>72</t>
  </si>
  <si>
    <t>cholcolat</t>
  </si>
  <si>
    <t>vaux</t>
  </si>
  <si>
    <t>vanille</t>
  </si>
  <si>
    <t>venissieux</t>
  </si>
  <si>
    <t>cablage</t>
  </si>
  <si>
    <t>typologie</t>
  </si>
  <si>
    <t>18</t>
  </si>
  <si>
    <t>130</t>
  </si>
  <si>
    <t>288</t>
  </si>
  <si>
    <t>SULTAN</t>
  </si>
  <si>
    <t>VAUX</t>
  </si>
  <si>
    <t>PADRE</t>
  </si>
  <si>
    <t>VENISSIEUX</t>
  </si>
  <si>
    <t>REMISE A NEUF</t>
  </si>
  <si>
    <t>VE</t>
  </si>
  <si>
    <t>14</t>
  </si>
  <si>
    <t>50</t>
  </si>
  <si>
    <t>200</t>
  </si>
  <si>
    <t>ADAM</t>
  </si>
  <si>
    <t>BUDON</t>
  </si>
  <si>
    <t>AZERTY</t>
  </si>
  <si>
    <t>BRON</t>
  </si>
  <si>
    <t>GRANGE</t>
  </si>
  <si>
    <t>BLANCHE</t>
  </si>
  <si>
    <t>REMISE 0 ZERO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</si>
</sst>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2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/>
    </xf>
    <xf numFmtId="1" fontId="0" fillId="0" borderId="0" xfId="0" applyNumberFormat="1"/>
    <xf numFmtId="0" fontId="2" fillId="0" borderId="0" xfId="0" applyFont="1"/>
    <xf numFmtId="0" fontId="0" fillId="0" borderId="0" xfId="0" applyAlignment="1">
      <alignment horizontal="center" vertical="center" wrapText="1"/>
    </xf>
    <xf numFmtId="0" fontId="5" fillId="0" borderId="0" xfId="0" applyFont="1"/>
    <xf numFmtId="1" fontId="2" fillId="0" borderId="0" xfId="0" applyNumberFormat="1" applyFon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1" fontId="4" fillId="4" borderId="1" xfId="0" applyNumberFormat="1" applyFont="1" applyFill="1" applyBorder="1" applyAlignment="1">
      <alignment horizontal="center" vertical="center" wrapText="1"/>
    </xf>
    <xf numFmtId="11" fontId="1" fillId="4" borderId="1" xfId="0" applyNumberFormat="1" applyFont="1" applyFill="1" applyBorder="1" applyAlignment="1">
      <alignment horizontal="center" vertical="center" wrapText="1"/>
    </xf>
    <xf numFmtId="0" fontId="1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" fontId="1" fillId="4" borderId="1" xfId="0" applyNumberFormat="1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/>
    </xf>
    <xf numFmtId="0" fontId="0" fillId="0" borderId="2" xfId="0" applyFill="1" applyBorder="1"/>
    <xf numFmtId="0" fontId="1" fillId="3" borderId="1" xfId="0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left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" fontId="2" fillId="3" borderId="2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1" fontId="2" fillId="4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left" vertic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" fontId="2" fillId="3" borderId="4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left" vertical="center"/>
    </xf>
    <xf numFmtId="0" fontId="2" fillId="0" borderId="9" xfId="0" applyNumberFormat="1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1" fontId="2" fillId="3" borderId="9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left" vertical="center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6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00FFCC"/>
      <color rgb="FFFFCC99"/>
      <color rgb="FF00FFFF"/>
      <color rgb="FF1DAFE3"/>
      <color rgb="FF3C7A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918481</xdr:colOff>
      <xdr:row>0</xdr:row>
      <xdr:rowOff>104775</xdr:rowOff>
    </xdr:from>
    <xdr:to>
      <xdr:col>12</xdr:col>
      <xdr:colOff>1823356</xdr:colOff>
      <xdr:row>0</xdr:row>
      <xdr:rowOff>371475</xdr:rowOff>
    </xdr:to>
    <xdr:sp macro="[0]!AFFICHER_USER" textlink="">
      <xdr:nvSpPr>
        <xdr:cNvPr id="2" name="Rectangle à coins arrondis 1"/>
        <xdr:cNvSpPr/>
      </xdr:nvSpPr>
      <xdr:spPr>
        <a:xfrm>
          <a:off x="17206231" y="10477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R12"/>
  <sheetViews>
    <sheetView tabSelected="1" zoomScale="70" zoomScaleNormal="70" workbookViewId="0">
      <pane ySplit="1" topLeftCell="A2" activePane="bottomLeft" state="frozen"/>
      <selection pane="bottomLeft" activeCell="M14" sqref="M14"/>
    </sheetView>
  </sheetViews>
  <sheetFormatPr baseColWidth="10" defaultRowHeight="23.25" x14ac:dyDescent="0.25"/>
  <cols>
    <col min="1" max="1" width="10.7109375" style="14" customWidth="1"/>
    <col min="2" max="2" width="10.7109375" style="2" customWidth="1"/>
    <col min="3" max="4" width="8.7109375" style="2" customWidth="1"/>
    <col min="5" max="5" width="47.140625" bestFit="1" customWidth="1"/>
    <col min="6" max="6" width="40" customWidth="1"/>
    <col min="7" max="7" width="10.7109375" style="2" customWidth="1"/>
    <col min="8" max="8" width="10.7109375" customWidth="1"/>
    <col min="9" max="9" width="15.7109375" style="1" customWidth="1"/>
    <col min="10" max="10" width="15.140625" style="1" bestFit="1" customWidth="1"/>
    <col min="11" max="11" width="23.42578125" style="1" bestFit="1" customWidth="1"/>
    <col min="12" max="12" width="42" style="1" bestFit="1" customWidth="1"/>
    <col min="13" max="13" width="174.7109375" bestFit="1" customWidth="1"/>
  </cols>
  <sheetData>
    <row r="1" spans="1:18" s="5" customFormat="1" ht="46.5" customHeight="1" thickBot="1" x14ac:dyDescent="0.3">
      <c r="A1" s="15" t="s">
        <v>0</v>
      </c>
      <c r="B1" s="17" t="s">
        <v>1</v>
      </c>
      <c r="C1" s="18" t="s">
        <v>2</v>
      </c>
      <c r="D1" s="18" t="s">
        <v>3</v>
      </c>
      <c r="E1" s="22" t="s">
        <v>15</v>
      </c>
      <c r="F1" s="22" t="s">
        <v>16</v>
      </c>
      <c r="G1" s="22" t="s">
        <v>5</v>
      </c>
      <c r="H1" s="22" t="s">
        <v>7</v>
      </c>
      <c r="I1" s="24" t="s">
        <v>9</v>
      </c>
      <c r="J1" s="24" t="s">
        <v>10</v>
      </c>
      <c r="K1" s="24" t="s">
        <v>11</v>
      </c>
      <c r="L1" s="24" t="s">
        <v>10</v>
      </c>
      <c r="M1" s="18" t="s">
        <v>12</v>
      </c>
    </row>
    <row r="2" spans="1:18" ht="20.100000000000001" customHeight="1" x14ac:dyDescent="0.25">
      <c r="A2" s="31" t="s">
        <v>32</v>
      </c>
      <c r="B2" s="32" t="s">
        <v>31</v>
      </c>
      <c r="C2" s="32" t="s">
        <v>33</v>
      </c>
      <c r="D2" s="32" t="s">
        <v>34</v>
      </c>
      <c r="E2" s="35" t="s">
        <v>35</v>
      </c>
      <c r="F2" s="35" t="s">
        <v>36</v>
      </c>
      <c r="G2" s="36" t="s">
        <v>37</v>
      </c>
      <c r="H2" s="38" t="s">
        <v>38</v>
      </c>
      <c r="I2" s="38" t="s">
        <v>39</v>
      </c>
      <c r="J2" s="38" t="s">
        <v>40</v>
      </c>
      <c r="K2" s="38" t="s">
        <v>41</v>
      </c>
      <c r="L2" s="38" t="s">
        <v>41</v>
      </c>
      <c r="M2" s="40" t="s">
        <v>42</v>
      </c>
    </row>
    <row r="3" spans="1:18" ht="20.100000000000001" customHeight="1" x14ac:dyDescent="0.25">
      <c r="A3" s="51" t="s">
        <v>29</v>
      </c>
      <c r="B3" s="25" t="s">
        <v>30</v>
      </c>
      <c r="C3" s="25" t="s">
        <v>33</v>
      </c>
      <c r="D3" s="25" t="s">
        <v>34</v>
      </c>
      <c r="E3" s="26" t="s">
        <v>43</v>
      </c>
      <c r="F3" s="26" t="s">
        <v>44</v>
      </c>
      <c r="G3" s="27" t="s">
        <v>45</v>
      </c>
      <c r="H3" s="29" t="s">
        <v>38</v>
      </c>
      <c r="I3" s="29" t="s">
        <v>46</v>
      </c>
      <c r="J3" s="29" t="s">
        <v>47</v>
      </c>
      <c r="K3" s="29" t="s">
        <v>48</v>
      </c>
      <c r="L3" s="29" t="s">
        <v>49</v>
      </c>
      <c r="M3" s="41" t="s">
        <v>50</v>
      </c>
    </row>
    <row r="4" spans="1:18" ht="20.100000000000001" customHeight="1" x14ac:dyDescent="0.25">
      <c r="A4" s="51" t="s">
        <v>51</v>
      </c>
      <c r="B4" s="25" t="s">
        <v>31</v>
      </c>
      <c r="C4" s="25">
        <v>50</v>
      </c>
      <c r="D4" s="25">
        <v>75</v>
      </c>
      <c r="E4" s="26" t="s">
        <v>68</v>
      </c>
      <c r="F4" s="26" t="s">
        <v>52</v>
      </c>
      <c r="G4" s="27" t="s">
        <v>38</v>
      </c>
      <c r="H4" s="29" t="s">
        <v>53</v>
      </c>
      <c r="I4" s="29" t="s">
        <v>54</v>
      </c>
      <c r="J4" s="29" t="s">
        <v>55</v>
      </c>
      <c r="K4" s="29" t="s">
        <v>56</v>
      </c>
      <c r="L4" s="29" t="s">
        <v>55</v>
      </c>
      <c r="M4" s="41" t="s">
        <v>57</v>
      </c>
    </row>
    <row r="5" spans="1:18" ht="20.100000000000001" customHeight="1" x14ac:dyDescent="0.25">
      <c r="A5" s="51" t="s">
        <v>38</v>
      </c>
      <c r="B5" s="25" t="s">
        <v>31</v>
      </c>
      <c r="C5" s="25" t="s">
        <v>33</v>
      </c>
      <c r="D5" s="25" t="s">
        <v>58</v>
      </c>
      <c r="E5" s="26" t="s">
        <v>59</v>
      </c>
      <c r="F5" s="26" t="s">
        <v>60</v>
      </c>
      <c r="G5" s="27" t="s">
        <v>61</v>
      </c>
      <c r="H5" s="29" t="s">
        <v>62</v>
      </c>
      <c r="I5" s="29" t="s">
        <v>63</v>
      </c>
      <c r="J5" s="29" t="s">
        <v>64</v>
      </c>
      <c r="K5" s="29" t="s">
        <v>65</v>
      </c>
      <c r="L5" s="29" t="s">
        <v>66</v>
      </c>
      <c r="M5" s="41" t="s">
        <v>67</v>
      </c>
      <c r="N5" t="s">
        <v>77</v>
      </c>
      <c r="O5" t="s">
        <v>28</v>
      </c>
    </row>
    <row r="6" spans="1:18" ht="20.100000000000001" customHeight="1" x14ac:dyDescent="0.25">
      <c r="A6" s="49" t="s">
        <v>69</v>
      </c>
      <c r="B6" s="25" t="s">
        <v>32</v>
      </c>
      <c r="C6" s="25" t="s">
        <v>34</v>
      </c>
      <c r="D6" s="25" t="s">
        <v>70</v>
      </c>
      <c r="E6" s="26"/>
      <c r="F6" s="26"/>
      <c r="G6" s="27">
        <v>72</v>
      </c>
      <c r="H6" s="29">
        <v>12</v>
      </c>
      <c r="I6" s="29" t="s">
        <v>71</v>
      </c>
      <c r="J6" s="29"/>
      <c r="K6" s="29" t="s">
        <v>61</v>
      </c>
      <c r="L6" s="29"/>
      <c r="M6" s="41"/>
      <c r="N6" t="s">
        <v>72</v>
      </c>
      <c r="O6" t="s">
        <v>73</v>
      </c>
      <c r="P6" t="s">
        <v>74</v>
      </c>
      <c r="Q6" t="s">
        <v>75</v>
      </c>
      <c r="R6" t="s">
        <v>76</v>
      </c>
    </row>
    <row r="7" spans="1:18" ht="20.100000000000001" customHeight="1" x14ac:dyDescent="0.25">
      <c r="A7" s="49" t="s">
        <v>78</v>
      </c>
      <c r="B7" s="25" t="s">
        <v>79</v>
      </c>
      <c r="C7" s="25" t="s">
        <v>80</v>
      </c>
      <c r="D7" s="25" t="s">
        <v>33</v>
      </c>
      <c r="E7" s="26" t="s">
        <v>81</v>
      </c>
      <c r="F7" s="26" t="s">
        <v>82</v>
      </c>
      <c r="G7" s="27" t="s">
        <v>37</v>
      </c>
      <c r="H7" s="29" t="s">
        <v>38</v>
      </c>
      <c r="I7" s="29" t="s">
        <v>83</v>
      </c>
      <c r="J7" s="29" t="s">
        <v>84</v>
      </c>
      <c r="K7" s="29" t="s">
        <v>85</v>
      </c>
      <c r="L7" s="29" t="s">
        <v>86</v>
      </c>
      <c r="M7" s="41" t="s">
        <v>87</v>
      </c>
    </row>
    <row r="8" spans="1:18" ht="20.100000000000001" customHeight="1" x14ac:dyDescent="0.25">
      <c r="A8" s="49"/>
      <c r="B8" s="25"/>
      <c r="C8" s="25"/>
      <c r="D8" s="25"/>
      <c r="E8" s="26"/>
      <c r="F8" s="26"/>
      <c r="G8" s="27"/>
      <c r="H8" s="29"/>
      <c r="I8" s="29"/>
      <c r="J8" s="29"/>
      <c r="K8" s="29"/>
      <c r="L8" s="29"/>
      <c r="M8" s="41"/>
    </row>
    <row r="9" spans="1:18" ht="20.100000000000001" customHeight="1" x14ac:dyDescent="0.25">
      <c r="A9" s="49"/>
      <c r="B9" s="25"/>
      <c r="C9" s="25"/>
      <c r="D9" s="25"/>
      <c r="E9" s="26"/>
      <c r="F9" s="26"/>
      <c r="G9" s="27"/>
      <c r="H9" s="29"/>
      <c r="I9" s="29"/>
      <c r="J9" s="29"/>
      <c r="K9" s="29"/>
      <c r="L9" s="29"/>
      <c r="M9" s="41"/>
    </row>
    <row r="10" spans="1:18" ht="20.100000000000001" customHeight="1" x14ac:dyDescent="0.25">
      <c r="A10" s="49"/>
      <c r="B10" s="25"/>
      <c r="C10" s="25"/>
      <c r="D10" s="25"/>
      <c r="E10" s="26"/>
      <c r="F10" s="26"/>
      <c r="G10" s="27"/>
      <c r="H10" s="29"/>
      <c r="I10" s="29"/>
      <c r="J10" s="29"/>
      <c r="K10" s="29"/>
      <c r="L10" s="29"/>
      <c r="M10" s="41"/>
    </row>
    <row r="11" spans="1:18" ht="20.100000000000001" customHeight="1" thickBot="1" x14ac:dyDescent="0.3">
      <c r="A11" s="50"/>
      <c r="B11" s="42"/>
      <c r="C11" s="42"/>
      <c r="D11" s="42"/>
      <c r="E11" s="43"/>
      <c r="F11" s="43"/>
      <c r="G11" s="44"/>
      <c r="H11" s="46"/>
      <c r="I11" s="46"/>
      <c r="J11" s="46"/>
      <c r="K11" s="46"/>
      <c r="L11" s="46"/>
      <c r="M11" s="48"/>
    </row>
    <row r="12" spans="1:18" ht="15" customHeight="1" x14ac:dyDescent="0.25"/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40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'BD-CALCUL'!$B$3:$B$27</xm:f>
          </x14:formula1>
          <xm:sqref>A2:B11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12"/>
  <sheetViews>
    <sheetView topLeftCell="H1" workbookViewId="0">
      <selection activeCell="H21" sqref="H21"/>
    </sheetView>
  </sheetViews>
  <sheetFormatPr baseColWidth="10" defaultRowHeight="23.25" x14ac:dyDescent="0.25"/>
  <cols>
    <col min="1" max="1" width="10.7109375" style="14" customWidth="1"/>
    <col min="2" max="2" width="10.7109375" style="2" customWidth="1"/>
    <col min="3" max="5" width="8.7109375" style="2" customWidth="1"/>
    <col min="6" max="6" width="11.7109375" customWidth="1"/>
    <col min="7" max="7" width="47.140625" bestFit="1" customWidth="1"/>
    <col min="8" max="8" width="40" customWidth="1"/>
    <col min="9" max="9" width="10.7109375" style="2" customWidth="1"/>
    <col min="10" max="12" width="10.7109375" customWidth="1"/>
    <col min="13" max="13" width="14.7109375" style="3" customWidth="1"/>
    <col min="14" max="14" width="15.7109375" style="1" customWidth="1"/>
    <col min="15" max="15" width="15.140625" style="1" bestFit="1" customWidth="1"/>
    <col min="16" max="16" width="23.42578125" style="1" bestFit="1" customWidth="1"/>
    <col min="17" max="17" width="42" style="1" bestFit="1" customWidth="1"/>
    <col min="18" max="18" width="174.7109375" bestFit="1" customWidth="1"/>
  </cols>
  <sheetData>
    <row r="1" spans="1:18" s="5" customFormat="1" ht="46.5" customHeight="1" thickBot="1" x14ac:dyDescent="0.3">
      <c r="A1" s="15" t="s">
        <v>0</v>
      </c>
      <c r="B1" s="17" t="s">
        <v>1</v>
      </c>
      <c r="C1" s="18" t="s">
        <v>2</v>
      </c>
      <c r="D1" s="18" t="s">
        <v>3</v>
      </c>
      <c r="E1" s="19" t="s">
        <v>14</v>
      </c>
      <c r="F1" s="18" t="s">
        <v>4</v>
      </c>
      <c r="G1" s="22" t="s">
        <v>15</v>
      </c>
      <c r="H1" s="22" t="s">
        <v>16</v>
      </c>
      <c r="I1" s="22" t="s">
        <v>5</v>
      </c>
      <c r="J1" s="22" t="s">
        <v>6</v>
      </c>
      <c r="K1" s="22" t="s">
        <v>7</v>
      </c>
      <c r="L1" s="22" t="s">
        <v>8</v>
      </c>
      <c r="M1" s="23" t="s">
        <v>17</v>
      </c>
      <c r="N1" s="24" t="s">
        <v>9</v>
      </c>
      <c r="O1" s="24" t="s">
        <v>10</v>
      </c>
      <c r="P1" s="24" t="s">
        <v>11</v>
      </c>
      <c r="Q1" s="24" t="s">
        <v>10</v>
      </c>
      <c r="R1" s="18" t="s">
        <v>12</v>
      </c>
    </row>
    <row r="2" spans="1:18" ht="20.100000000000001" customHeight="1" thickBot="1" x14ac:dyDescent="0.3">
      <c r="A2" s="31" t="s">
        <v>32</v>
      </c>
      <c r="B2" s="32" t="s">
        <v>31</v>
      </c>
      <c r="C2" s="32" t="s">
        <v>33</v>
      </c>
      <c r="D2" s="32" t="s">
        <v>34</v>
      </c>
      <c r="E2" s="33">
        <f>IF(D2="","",D2+(D2*(0.1))+20+(B2*4))</f>
        <v>172</v>
      </c>
      <c r="F2" s="34">
        <f>IF(B2="","",B2*2)</f>
        <v>10</v>
      </c>
      <c r="G2" s="35" t="s">
        <v>35</v>
      </c>
      <c r="H2" s="35" t="s">
        <v>36</v>
      </c>
      <c r="I2" s="36" t="s">
        <v>37</v>
      </c>
      <c r="J2" s="37">
        <f>IF(I2="","",IF(I2="6FO",6,IF(I2="12FO",12,IF(I2="24FO",24,IF(I2="48FO",48,IF(I2="72FO",72,IF(I2="112FO",112,IF(I2="144FO",144,288))))))))</f>
        <v>288</v>
      </c>
      <c r="K2" s="38" t="s">
        <v>38</v>
      </c>
      <c r="L2" s="37">
        <f>IF(J2="","",J2-K2)</f>
        <v>276</v>
      </c>
      <c r="M2" s="39">
        <f>IF(J2="","",(J2-L2)/J2*100)</f>
        <v>4.1666666666666661</v>
      </c>
      <c r="N2" s="38" t="s">
        <v>39</v>
      </c>
      <c r="O2" s="38" t="s">
        <v>40</v>
      </c>
      <c r="P2" s="38" t="s">
        <v>41</v>
      </c>
      <c r="Q2" s="38" t="s">
        <v>41</v>
      </c>
      <c r="R2" s="40" t="s">
        <v>42</v>
      </c>
    </row>
    <row r="3" spans="1:18" ht="20.100000000000001" customHeight="1" thickBot="1" x14ac:dyDescent="0.3">
      <c r="A3" s="51" t="s">
        <v>29</v>
      </c>
      <c r="B3" s="25" t="s">
        <v>30</v>
      </c>
      <c r="C3" s="25" t="s">
        <v>33</v>
      </c>
      <c r="D3" s="25" t="s">
        <v>34</v>
      </c>
      <c r="E3" s="33">
        <f t="shared" ref="E3:E11" si="0">IF(D3="","",D3+(D3*(0.1))+20+(B3*4))</f>
        <v>160</v>
      </c>
      <c r="F3" s="34">
        <f t="shared" ref="F3:F11" si="1">IF(B3="","",B3*2)</f>
        <v>4</v>
      </c>
      <c r="G3" s="26" t="s">
        <v>43</v>
      </c>
      <c r="H3" s="26" t="s">
        <v>44</v>
      </c>
      <c r="I3" s="27" t="s">
        <v>45</v>
      </c>
      <c r="J3" s="37">
        <f t="shared" ref="J3:J11" si="2">IF(I3="","",IF(I3="6FO",6,IF(I3="12FO",12,IF(I3="24FO",24,IF(I3="48FO",48,IF(I3="72FO",72,IF(I3="112FO",112,IF(I3="144FO",144,288))))))))</f>
        <v>288</v>
      </c>
      <c r="K3" s="29" t="s">
        <v>38</v>
      </c>
      <c r="L3" s="28">
        <f t="shared" ref="L3:L11" si="3">IF(J3="","",J3-K3)</f>
        <v>276</v>
      </c>
      <c r="M3" s="30">
        <f t="shared" ref="M3:M11" si="4">IF(J3="","",(J3-L3)/J3*100)</f>
        <v>4.1666666666666661</v>
      </c>
      <c r="N3" s="29" t="s">
        <v>46</v>
      </c>
      <c r="O3" s="29" t="s">
        <v>47</v>
      </c>
      <c r="P3" s="29" t="s">
        <v>48</v>
      </c>
      <c r="Q3" s="29" t="s">
        <v>49</v>
      </c>
      <c r="R3" s="41" t="s">
        <v>50</v>
      </c>
    </row>
    <row r="4" spans="1:18" ht="20.100000000000001" customHeight="1" thickBot="1" x14ac:dyDescent="0.3">
      <c r="A4" s="51" t="s">
        <v>51</v>
      </c>
      <c r="B4" s="25" t="s">
        <v>31</v>
      </c>
      <c r="C4" s="25">
        <v>50</v>
      </c>
      <c r="D4" s="25">
        <v>75</v>
      </c>
      <c r="E4" s="33">
        <f t="shared" si="0"/>
        <v>122.5</v>
      </c>
      <c r="F4" s="34">
        <f t="shared" si="1"/>
        <v>10</v>
      </c>
      <c r="G4" s="26" t="s">
        <v>68</v>
      </c>
      <c r="H4" s="26" t="s">
        <v>52</v>
      </c>
      <c r="I4" s="27" t="s">
        <v>38</v>
      </c>
      <c r="J4" s="37">
        <f t="shared" si="2"/>
        <v>288</v>
      </c>
      <c r="K4" s="29" t="s">
        <v>53</v>
      </c>
      <c r="L4" s="28">
        <f t="shared" si="3"/>
        <v>282</v>
      </c>
      <c r="M4" s="30">
        <f t="shared" si="4"/>
        <v>2.083333333333333</v>
      </c>
      <c r="N4" s="29" t="s">
        <v>54</v>
      </c>
      <c r="O4" s="29" t="s">
        <v>55</v>
      </c>
      <c r="P4" s="29" t="s">
        <v>56</v>
      </c>
      <c r="Q4" s="29" t="s">
        <v>55</v>
      </c>
      <c r="R4" s="41" t="s">
        <v>57</v>
      </c>
    </row>
    <row r="5" spans="1:18" ht="20.100000000000001" customHeight="1" thickBot="1" x14ac:dyDescent="0.3">
      <c r="A5" s="51" t="s">
        <v>38</v>
      </c>
      <c r="B5" s="25" t="s">
        <v>31</v>
      </c>
      <c r="C5" s="25" t="s">
        <v>33</v>
      </c>
      <c r="D5" s="25" t="s">
        <v>58</v>
      </c>
      <c r="E5" s="33">
        <f t="shared" si="0"/>
        <v>205</v>
      </c>
      <c r="F5" s="34">
        <f t="shared" si="1"/>
        <v>10</v>
      </c>
      <c r="G5" s="26" t="s">
        <v>59</v>
      </c>
      <c r="H5" s="26" t="s">
        <v>60</v>
      </c>
      <c r="I5" s="27" t="s">
        <v>61</v>
      </c>
      <c r="J5" s="37">
        <f t="shared" si="2"/>
        <v>288</v>
      </c>
      <c r="K5" s="29" t="s">
        <v>62</v>
      </c>
      <c r="L5" s="28">
        <f t="shared" si="3"/>
        <v>216</v>
      </c>
      <c r="M5" s="30">
        <f t="shared" si="4"/>
        <v>25</v>
      </c>
      <c r="N5" s="29" t="s">
        <v>63</v>
      </c>
      <c r="O5" s="29" t="s">
        <v>64</v>
      </c>
      <c r="P5" s="29" t="s">
        <v>65</v>
      </c>
      <c r="Q5" s="29" t="s">
        <v>66</v>
      </c>
      <c r="R5" s="41" t="s">
        <v>67</v>
      </c>
    </row>
    <row r="6" spans="1:18" ht="20.100000000000001" customHeight="1" thickBot="1" x14ac:dyDescent="0.3">
      <c r="A6" s="49"/>
      <c r="B6" s="25"/>
      <c r="C6" s="25"/>
      <c r="D6" s="25"/>
      <c r="E6" s="33" t="str">
        <f t="shared" si="0"/>
        <v/>
      </c>
      <c r="F6" s="34" t="str">
        <f t="shared" si="1"/>
        <v/>
      </c>
      <c r="G6" s="26"/>
      <c r="H6" s="26"/>
      <c r="I6" s="27"/>
      <c r="J6" s="37" t="str">
        <f t="shared" si="2"/>
        <v/>
      </c>
      <c r="K6" s="29"/>
      <c r="L6" s="28" t="str">
        <f t="shared" si="3"/>
        <v/>
      </c>
      <c r="M6" s="30" t="str">
        <f t="shared" si="4"/>
        <v/>
      </c>
      <c r="N6" s="29"/>
      <c r="O6" s="29"/>
      <c r="P6" s="29"/>
      <c r="Q6" s="29"/>
      <c r="R6" s="41"/>
    </row>
    <row r="7" spans="1:18" ht="20.100000000000001" customHeight="1" thickBot="1" x14ac:dyDescent="0.3">
      <c r="A7" s="49"/>
      <c r="B7" s="25"/>
      <c r="C7" s="25"/>
      <c r="D7" s="25"/>
      <c r="E7" s="33" t="str">
        <f t="shared" si="0"/>
        <v/>
      </c>
      <c r="F7" s="34" t="str">
        <f t="shared" si="1"/>
        <v/>
      </c>
      <c r="G7" s="26"/>
      <c r="H7" s="26"/>
      <c r="I7" s="27"/>
      <c r="J7" s="37" t="str">
        <f t="shared" si="2"/>
        <v/>
      </c>
      <c r="K7" s="29"/>
      <c r="L7" s="28" t="str">
        <f t="shared" si="3"/>
        <v/>
      </c>
      <c r="M7" s="30" t="str">
        <f t="shared" si="4"/>
        <v/>
      </c>
      <c r="N7" s="29"/>
      <c r="O7" s="29"/>
      <c r="P7" s="29"/>
      <c r="Q7" s="29"/>
      <c r="R7" s="41"/>
    </row>
    <row r="8" spans="1:18" ht="20.100000000000001" customHeight="1" thickBot="1" x14ac:dyDescent="0.3">
      <c r="A8" s="49"/>
      <c r="B8" s="25"/>
      <c r="C8" s="25"/>
      <c r="D8" s="25"/>
      <c r="E8" s="33" t="str">
        <f t="shared" si="0"/>
        <v/>
      </c>
      <c r="F8" s="34" t="str">
        <f t="shared" si="1"/>
        <v/>
      </c>
      <c r="G8" s="26"/>
      <c r="H8" s="26"/>
      <c r="I8" s="27"/>
      <c r="J8" s="37" t="str">
        <f t="shared" si="2"/>
        <v/>
      </c>
      <c r="K8" s="29"/>
      <c r="L8" s="28" t="str">
        <f t="shared" si="3"/>
        <v/>
      </c>
      <c r="M8" s="30" t="str">
        <f t="shared" si="4"/>
        <v/>
      </c>
      <c r="N8" s="29"/>
      <c r="O8" s="29"/>
      <c r="P8" s="29"/>
      <c r="Q8" s="29"/>
      <c r="R8" s="41"/>
    </row>
    <row r="9" spans="1:18" ht="20.100000000000001" customHeight="1" thickBot="1" x14ac:dyDescent="0.3">
      <c r="A9" s="49"/>
      <c r="B9" s="25"/>
      <c r="C9" s="25"/>
      <c r="D9" s="25"/>
      <c r="E9" s="33" t="str">
        <f t="shared" si="0"/>
        <v/>
      </c>
      <c r="F9" s="34" t="str">
        <f t="shared" si="1"/>
        <v/>
      </c>
      <c r="G9" s="26"/>
      <c r="H9" s="26"/>
      <c r="I9" s="27"/>
      <c r="J9" s="37" t="str">
        <f t="shared" si="2"/>
        <v/>
      </c>
      <c r="K9" s="29"/>
      <c r="L9" s="28" t="str">
        <f t="shared" si="3"/>
        <v/>
      </c>
      <c r="M9" s="30" t="str">
        <f t="shared" si="4"/>
        <v/>
      </c>
      <c r="N9" s="29"/>
      <c r="O9" s="29"/>
      <c r="P9" s="29"/>
      <c r="Q9" s="29"/>
      <c r="R9" s="41"/>
    </row>
    <row r="10" spans="1:18" ht="20.100000000000001" customHeight="1" thickBot="1" x14ac:dyDescent="0.3">
      <c r="A10" s="49"/>
      <c r="B10" s="25"/>
      <c r="C10" s="25"/>
      <c r="D10" s="25"/>
      <c r="E10" s="33" t="str">
        <f t="shared" si="0"/>
        <v/>
      </c>
      <c r="F10" s="34" t="str">
        <f t="shared" si="1"/>
        <v/>
      </c>
      <c r="G10" s="26"/>
      <c r="H10" s="26"/>
      <c r="I10" s="27"/>
      <c r="J10" s="37" t="str">
        <f t="shared" si="2"/>
        <v/>
      </c>
      <c r="K10" s="29"/>
      <c r="L10" s="28" t="str">
        <f t="shared" si="3"/>
        <v/>
      </c>
      <c r="M10" s="30" t="str">
        <f t="shared" si="4"/>
        <v/>
      </c>
      <c r="N10" s="29"/>
      <c r="O10" s="29"/>
      <c r="P10" s="29"/>
      <c r="Q10" s="29"/>
      <c r="R10" s="41"/>
    </row>
    <row r="11" spans="1:18" ht="20.100000000000001" customHeight="1" thickBot="1" x14ac:dyDescent="0.3">
      <c r="A11" s="50"/>
      <c r="B11" s="42"/>
      <c r="C11" s="42"/>
      <c r="D11" s="42"/>
      <c r="E11" s="33" t="str">
        <f t="shared" si="0"/>
        <v/>
      </c>
      <c r="F11" s="34" t="str">
        <f t="shared" si="1"/>
        <v/>
      </c>
      <c r="G11" s="43"/>
      <c r="H11" s="43"/>
      <c r="I11" s="44"/>
      <c r="J11" s="37" t="str">
        <f t="shared" si="2"/>
        <v/>
      </c>
      <c r="K11" s="46"/>
      <c r="L11" s="45" t="str">
        <f t="shared" si="3"/>
        <v/>
      </c>
      <c r="M11" s="47" t="str">
        <f t="shared" si="4"/>
        <v/>
      </c>
      <c r="N11" s="46"/>
      <c r="O11" s="46"/>
      <c r="P11" s="46"/>
      <c r="Q11" s="46"/>
      <c r="R11" s="48"/>
    </row>
    <row r="12" spans="1:18" ht="15" customHeight="1" x14ac:dyDescent="0.25">
      <c r="J12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>
          <x14:formula1>
            <xm:f>'BD-CALCUL'!$B$2:$B$27</xm:f>
          </x14:formula1>
          <xm:sqref>K2:K11</xm:sqref>
        </x14:dataValidation>
        <x14:dataValidation type="list" allowBlank="1">
          <x14:formula1>
            <xm:f>'BD-CALCUL'!$B$3:$B$27</xm:f>
          </x14:formula1>
          <xm:sqref>A2:B11</xm:sqref>
        </x14:dataValidation>
        <x14:dataValidation type="list" allowBlank="1" showErrorMessage="1" errorTitle="ATTENTION" error="Veuillez choisir un câble dans la liste, merci.">
          <x14:formula1>
            <xm:f>'BD-CALCUL'!$C$2:$C$11</xm:f>
          </x14:formula1>
          <xm:sqref>I2:I11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H16"/>
  <sheetViews>
    <sheetView workbookViewId="0">
      <selection activeCell="D2" sqref="D2"/>
    </sheetView>
  </sheetViews>
  <sheetFormatPr baseColWidth="10" defaultRowHeight="15" x14ac:dyDescent="0.25"/>
  <sheetData>
    <row r="1" spans="2:8" s="5" customFormat="1" ht="46.5" customHeight="1" x14ac:dyDescent="0.25">
      <c r="B1" s="15" t="s">
        <v>0</v>
      </c>
      <c r="C1" s="16" t="s">
        <v>13</v>
      </c>
      <c r="D1" s="17" t="s">
        <v>1</v>
      </c>
      <c r="E1" s="18" t="s">
        <v>2</v>
      </c>
      <c r="F1" s="18" t="s">
        <v>3</v>
      </c>
      <c r="G1" s="19" t="s">
        <v>14</v>
      </c>
      <c r="H1" s="18" t="s">
        <v>4</v>
      </c>
    </row>
    <row r="2" spans="2:8" s="7" customFormat="1" ht="15" customHeight="1" x14ac:dyDescent="0.25">
      <c r="B2" s="20">
        <v>1</v>
      </c>
      <c r="C2" s="20">
        <f>IF(DONNEES!E2="","",COUNTA(DONNEES!E2:E11))</f>
        <v>5</v>
      </c>
      <c r="D2" s="20">
        <f>IF(DONNEES!B2="","",SUM(DONNEES!B2:B11))</f>
        <v>0</v>
      </c>
      <c r="E2" s="20">
        <f>IF(DONNEES!C2="","",SUM(DONNEES!C2:C11))</f>
        <v>50</v>
      </c>
      <c r="F2" s="20">
        <f>IF(DONNEES!D2="","",SUM(DONNEES!D2:D11))</f>
        <v>75</v>
      </c>
      <c r="G2" s="20" t="e">
        <f>IF(DONNEES!#REF!="","",SUM(DONNEES!#REF!))</f>
        <v>#REF!</v>
      </c>
      <c r="H2" s="20">
        <f>IF(DONNEES!B2="","",DONNEES!B2*2)</f>
        <v>10</v>
      </c>
    </row>
    <row r="3" spans="2:8" x14ac:dyDescent="0.25">
      <c r="B3" s="20">
        <v>2</v>
      </c>
      <c r="C3" s="21"/>
      <c r="D3" s="21"/>
      <c r="E3" s="21"/>
      <c r="F3" s="21"/>
      <c r="G3" s="21"/>
      <c r="H3" s="21"/>
    </row>
    <row r="4" spans="2:8" x14ac:dyDescent="0.25">
      <c r="B4" s="20">
        <v>3</v>
      </c>
      <c r="C4" s="21"/>
      <c r="D4" s="21"/>
      <c r="E4" s="21"/>
      <c r="F4" s="21"/>
      <c r="G4" s="21"/>
      <c r="H4" s="21"/>
    </row>
    <row r="5" spans="2:8" x14ac:dyDescent="0.25">
      <c r="B5" s="20">
        <v>4</v>
      </c>
      <c r="C5" s="21"/>
      <c r="D5" s="21"/>
      <c r="E5" s="21"/>
      <c r="F5" s="21"/>
      <c r="G5" s="21"/>
      <c r="H5" s="21"/>
    </row>
    <row r="6" spans="2:8" x14ac:dyDescent="0.25">
      <c r="B6" s="20">
        <v>5</v>
      </c>
      <c r="C6" s="21"/>
      <c r="D6" s="21"/>
      <c r="E6" s="21"/>
      <c r="F6" s="21"/>
      <c r="G6" s="21"/>
      <c r="H6" s="21"/>
    </row>
    <row r="7" spans="2:8" x14ac:dyDescent="0.25">
      <c r="B7" s="20">
        <v>6</v>
      </c>
      <c r="C7" s="21"/>
      <c r="D7" s="21"/>
      <c r="E7" s="21"/>
      <c r="F7" s="21"/>
      <c r="G7" s="21"/>
      <c r="H7" s="21"/>
    </row>
    <row r="8" spans="2:8" x14ac:dyDescent="0.25">
      <c r="B8" s="20">
        <v>7</v>
      </c>
      <c r="C8" s="21"/>
      <c r="D8" s="21"/>
      <c r="E8" s="21"/>
      <c r="F8" s="21"/>
      <c r="G8" s="21"/>
      <c r="H8" s="21"/>
    </row>
    <row r="9" spans="2:8" x14ac:dyDescent="0.25">
      <c r="B9" s="20">
        <v>8</v>
      </c>
      <c r="C9" s="21"/>
      <c r="D9" s="21"/>
      <c r="E9" s="21"/>
      <c r="F9" s="21"/>
      <c r="G9" s="21"/>
      <c r="H9" s="21"/>
    </row>
    <row r="10" spans="2:8" x14ac:dyDescent="0.25">
      <c r="B10" s="20">
        <v>9</v>
      </c>
      <c r="C10" s="21"/>
      <c r="D10" s="21"/>
      <c r="E10" s="21"/>
      <c r="F10" s="21"/>
      <c r="G10" s="21"/>
      <c r="H10" s="21"/>
    </row>
    <row r="11" spans="2:8" x14ac:dyDescent="0.25">
      <c r="B11" s="20">
        <v>10</v>
      </c>
      <c r="C11" s="21"/>
      <c r="D11" s="21"/>
      <c r="E11" s="21"/>
      <c r="F11" s="21"/>
      <c r="G11" s="21"/>
      <c r="H11" s="21"/>
    </row>
    <row r="12" spans="2:8" x14ac:dyDescent="0.25">
      <c r="B12" s="20">
        <v>11</v>
      </c>
      <c r="C12" s="21"/>
      <c r="D12" s="21"/>
      <c r="E12" s="21"/>
      <c r="F12" s="21"/>
      <c r="G12" s="21"/>
      <c r="H12" s="21"/>
    </row>
    <row r="13" spans="2:8" x14ac:dyDescent="0.25">
      <c r="B13" s="20">
        <v>12</v>
      </c>
      <c r="C13" s="21" t="str">
        <f>IF(C3="","",SUM(C3:C12))</f>
        <v/>
      </c>
      <c r="D13" s="21"/>
      <c r="E13" s="21"/>
      <c r="F13" s="21"/>
      <c r="G13" s="21"/>
      <c r="H13" s="21"/>
    </row>
    <row r="14" spans="2:8" x14ac:dyDescent="0.25">
      <c r="B14" s="20">
        <v>13</v>
      </c>
      <c r="C14" s="21"/>
      <c r="D14" s="21"/>
      <c r="E14" s="21"/>
      <c r="F14" s="21"/>
      <c r="G14" s="21"/>
      <c r="H14" s="21"/>
    </row>
    <row r="15" spans="2:8" x14ac:dyDescent="0.25">
      <c r="B15" s="20">
        <v>14</v>
      </c>
      <c r="C15" s="21"/>
      <c r="D15" s="21"/>
      <c r="E15" s="21"/>
      <c r="F15" s="21"/>
      <c r="G15" s="21"/>
      <c r="H15" s="21"/>
    </row>
    <row r="16" spans="2:8" x14ac:dyDescent="0.25">
      <c r="B16" s="20">
        <v>15</v>
      </c>
      <c r="C16" s="21"/>
      <c r="D16" s="21"/>
      <c r="E16" s="21"/>
      <c r="F16" s="21"/>
      <c r="G16" s="21"/>
      <c r="H16" s="21"/>
    </row>
  </sheetData>
  <dataValidations count="1">
    <dataValidation type="list" allowBlank="1" sqref="E2:H2">
      <formula1>#REF!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'BD-CALCUL'!$B$3:$B$27</xm:f>
          </x14:formula1>
          <xm:sqref>D2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D44"/>
  <sheetViews>
    <sheetView workbookViewId="0">
      <selection activeCell="G10" sqref="G10"/>
    </sheetView>
  </sheetViews>
  <sheetFormatPr baseColWidth="10" defaultRowHeight="15" x14ac:dyDescent="0.25"/>
  <cols>
    <col min="1" max="16384" width="11.42578125" style="2"/>
  </cols>
  <sheetData>
    <row r="1" spans="2:4" s="9" customFormat="1" x14ac:dyDescent="0.25"/>
    <row r="2" spans="2:4" s="8" customFormat="1" x14ac:dyDescent="0.25">
      <c r="B2" s="10">
        <v>0</v>
      </c>
      <c r="C2" s="10" t="s">
        <v>18</v>
      </c>
      <c r="D2" s="10">
        <v>6</v>
      </c>
    </row>
    <row r="3" spans="2:4" s="9" customFormat="1" x14ac:dyDescent="0.25">
      <c r="B3" s="11">
        <v>1</v>
      </c>
      <c r="C3" s="11" t="s">
        <v>19</v>
      </c>
      <c r="D3" s="11">
        <v>12</v>
      </c>
    </row>
    <row r="4" spans="2:4" s="8" customFormat="1" x14ac:dyDescent="0.25">
      <c r="B4" s="10">
        <v>2</v>
      </c>
      <c r="C4" s="10" t="s">
        <v>20</v>
      </c>
      <c r="D4" s="10">
        <v>24</v>
      </c>
    </row>
    <row r="5" spans="2:4" s="9" customFormat="1" x14ac:dyDescent="0.25">
      <c r="B5" s="11">
        <v>3</v>
      </c>
      <c r="C5" s="11" t="s">
        <v>21</v>
      </c>
      <c r="D5" s="11">
        <v>36</v>
      </c>
    </row>
    <row r="6" spans="2:4" s="8" customFormat="1" x14ac:dyDescent="0.25">
      <c r="B6" s="10">
        <v>4</v>
      </c>
      <c r="C6" s="10" t="s">
        <v>22</v>
      </c>
      <c r="D6" s="10">
        <v>48</v>
      </c>
    </row>
    <row r="7" spans="2:4" s="9" customFormat="1" x14ac:dyDescent="0.25">
      <c r="B7" s="11">
        <v>5</v>
      </c>
      <c r="C7" s="11" t="s">
        <v>23</v>
      </c>
      <c r="D7" s="11">
        <v>60</v>
      </c>
    </row>
    <row r="8" spans="2:4" s="8" customFormat="1" x14ac:dyDescent="0.25">
      <c r="B8" s="10">
        <v>6</v>
      </c>
      <c r="C8" s="10" t="s">
        <v>24</v>
      </c>
      <c r="D8" s="10">
        <v>72</v>
      </c>
    </row>
    <row r="9" spans="2:4" s="9" customFormat="1" x14ac:dyDescent="0.25">
      <c r="B9" s="11">
        <v>7</v>
      </c>
      <c r="C9" s="11" t="s">
        <v>25</v>
      </c>
      <c r="D9" s="11">
        <v>120</v>
      </c>
    </row>
    <row r="10" spans="2:4" s="8" customFormat="1" x14ac:dyDescent="0.25">
      <c r="B10" s="10">
        <v>8</v>
      </c>
      <c r="C10" s="10" t="s">
        <v>26</v>
      </c>
      <c r="D10" s="10">
        <v>144</v>
      </c>
    </row>
    <row r="11" spans="2:4" s="9" customFormat="1" x14ac:dyDescent="0.25">
      <c r="B11" s="11">
        <v>9</v>
      </c>
      <c r="C11" s="11" t="s">
        <v>27</v>
      </c>
      <c r="D11" s="11">
        <v>288</v>
      </c>
    </row>
    <row r="12" spans="2:4" s="8" customFormat="1" x14ac:dyDescent="0.25">
      <c r="B12" s="10">
        <v>10</v>
      </c>
      <c r="C12" s="10"/>
      <c r="D12" s="10"/>
    </row>
    <row r="13" spans="2:4" s="9" customFormat="1" x14ac:dyDescent="0.25">
      <c r="B13" s="11">
        <v>11</v>
      </c>
      <c r="C13" s="11"/>
      <c r="D13" s="11"/>
    </row>
    <row r="14" spans="2:4" s="8" customFormat="1" x14ac:dyDescent="0.25">
      <c r="B14" s="10">
        <v>12</v>
      </c>
      <c r="C14" s="10"/>
      <c r="D14" s="10"/>
    </row>
    <row r="15" spans="2:4" s="9" customFormat="1" x14ac:dyDescent="0.25">
      <c r="B15" s="11">
        <v>13</v>
      </c>
      <c r="C15" s="11"/>
      <c r="D15" s="11"/>
    </row>
    <row r="16" spans="2:4" s="8" customFormat="1" x14ac:dyDescent="0.25">
      <c r="B16" s="10">
        <v>14</v>
      </c>
      <c r="C16" s="10"/>
      <c r="D16" s="10"/>
    </row>
    <row r="17" spans="2:4" s="9" customFormat="1" x14ac:dyDescent="0.25">
      <c r="B17" s="11">
        <v>15</v>
      </c>
      <c r="C17" s="11"/>
      <c r="D17" s="11"/>
    </row>
    <row r="18" spans="2:4" s="8" customFormat="1" x14ac:dyDescent="0.25">
      <c r="B18" s="10">
        <v>16</v>
      </c>
      <c r="C18" s="10"/>
      <c r="D18" s="10"/>
    </row>
    <row r="19" spans="2:4" s="9" customFormat="1" x14ac:dyDescent="0.25">
      <c r="B19" s="11">
        <v>17</v>
      </c>
      <c r="C19" s="11"/>
      <c r="D19" s="11"/>
    </row>
    <row r="20" spans="2:4" s="8" customFormat="1" x14ac:dyDescent="0.25">
      <c r="B20" s="10">
        <v>18</v>
      </c>
      <c r="C20" s="10"/>
      <c r="D20" s="10"/>
    </row>
    <row r="21" spans="2:4" s="9" customFormat="1" x14ac:dyDescent="0.25">
      <c r="B21" s="11">
        <v>19</v>
      </c>
      <c r="C21" s="11"/>
      <c r="D21" s="11"/>
    </row>
    <row r="22" spans="2:4" s="8" customFormat="1" x14ac:dyDescent="0.25">
      <c r="B22" s="10">
        <v>20</v>
      </c>
      <c r="C22" s="10"/>
      <c r="D22" s="10"/>
    </row>
    <row r="23" spans="2:4" s="9" customFormat="1" x14ac:dyDescent="0.25">
      <c r="B23" s="11">
        <v>21</v>
      </c>
      <c r="C23" s="11"/>
      <c r="D23" s="11"/>
    </row>
    <row r="24" spans="2:4" s="8" customFormat="1" x14ac:dyDescent="0.25">
      <c r="B24" s="10">
        <v>22</v>
      </c>
      <c r="C24" s="10"/>
      <c r="D24" s="10"/>
    </row>
    <row r="25" spans="2:4" s="9" customFormat="1" x14ac:dyDescent="0.25">
      <c r="B25" s="11">
        <v>23</v>
      </c>
      <c r="C25" s="11"/>
      <c r="D25" s="11"/>
    </row>
    <row r="26" spans="2:4" s="8" customFormat="1" x14ac:dyDescent="0.25">
      <c r="B26" s="10">
        <v>24</v>
      </c>
      <c r="C26" s="10"/>
      <c r="D26" s="10"/>
    </row>
    <row r="27" spans="2:4" s="9" customFormat="1" x14ac:dyDescent="0.25">
      <c r="B27" s="11">
        <v>25</v>
      </c>
      <c r="C27" s="11"/>
      <c r="D27" s="11"/>
    </row>
    <row r="28" spans="2:4" s="12" customFormat="1" x14ac:dyDescent="0.25">
      <c r="B28" s="10">
        <v>26</v>
      </c>
      <c r="C28" s="10"/>
      <c r="D28" s="10"/>
    </row>
    <row r="29" spans="2:4" s="13" customFormat="1" x14ac:dyDescent="0.25">
      <c r="B29" s="11">
        <v>27</v>
      </c>
      <c r="C29" s="11"/>
      <c r="D29" s="11"/>
    </row>
    <row r="30" spans="2:4" s="12" customFormat="1" x14ac:dyDescent="0.25">
      <c r="B30" s="10">
        <v>28</v>
      </c>
      <c r="C30" s="10"/>
      <c r="D30" s="10"/>
    </row>
    <row r="31" spans="2:4" s="13" customFormat="1" x14ac:dyDescent="0.25">
      <c r="B31" s="11">
        <v>29</v>
      </c>
      <c r="C31" s="11"/>
      <c r="D31" s="11"/>
    </row>
    <row r="32" spans="2:4" s="12" customFormat="1" x14ac:dyDescent="0.25">
      <c r="B32" s="10">
        <v>30</v>
      </c>
      <c r="C32" s="10"/>
      <c r="D32" s="10"/>
    </row>
    <row r="33" s="13" customFormat="1" x14ac:dyDescent="0.25"/>
    <row r="34" s="12" customFormat="1" x14ac:dyDescent="0.25"/>
    <row r="35" s="13" customFormat="1" x14ac:dyDescent="0.25"/>
    <row r="36" s="12" customFormat="1" x14ac:dyDescent="0.25"/>
    <row r="37" s="13" customFormat="1" x14ac:dyDescent="0.25"/>
    <row r="38" s="12" customFormat="1" x14ac:dyDescent="0.25"/>
    <row r="39" s="13" customFormat="1" x14ac:dyDescent="0.25"/>
    <row r="40" s="12" customFormat="1" x14ac:dyDescent="0.25"/>
    <row r="41" s="13" customFormat="1" x14ac:dyDescent="0.25"/>
    <row r="42" s="12" customFormat="1" x14ac:dyDescent="0.25"/>
    <row r="43" s="13" customFormat="1" x14ac:dyDescent="0.25"/>
    <row r="44" s="12" customFormat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T1"/>
  <sheetViews>
    <sheetView zoomScale="55" zoomScaleNormal="55" workbookViewId="0">
      <selection activeCell="J21" sqref="J21"/>
    </sheetView>
  </sheetViews>
  <sheetFormatPr baseColWidth="10" defaultRowHeight="23.25" x14ac:dyDescent="0.35"/>
  <cols>
    <col min="2" max="2" width="7.7109375" customWidth="1"/>
    <col min="3" max="3" width="10.7109375" style="6" customWidth="1"/>
    <col min="4" max="4" width="10.7109375" style="4" customWidth="1"/>
    <col min="5" max="5" width="10.7109375" style="2" customWidth="1"/>
    <col min="6" max="8" width="8.7109375" style="2" customWidth="1"/>
    <col min="9" max="9" width="11.7109375" customWidth="1"/>
    <col min="10" max="10" width="47.140625" bestFit="1" customWidth="1"/>
    <col min="11" max="11" width="40" customWidth="1"/>
    <col min="12" max="12" width="10.7109375" style="2" customWidth="1"/>
    <col min="13" max="15" width="10.7109375" customWidth="1"/>
    <col min="16" max="16" width="14.7109375" style="3" customWidth="1"/>
    <col min="17" max="17" width="15.7109375" style="1" customWidth="1"/>
    <col min="18" max="18" width="15.140625" style="1" bestFit="1" customWidth="1"/>
    <col min="19" max="19" width="23.42578125" style="1" bestFit="1" customWidth="1"/>
    <col min="20" max="20" width="42" style="1" bestFit="1" customWidth="1"/>
    <col min="21" max="21" width="174.7109375" bestFit="1" customWidth="1"/>
    <col min="22" max="22" width="23.8554687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DONNEES</vt:lpstr>
      <vt:lpstr>TABTECHNIQUE</vt:lpstr>
      <vt:lpstr>TABTOTAL</vt:lpstr>
      <vt:lpstr>BD-CALCUL</vt:lpstr>
      <vt:lpstr>TABGENERAL</vt:lpstr>
      <vt:lpstr>DONNEES!Zone_d_impression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 B</dc:creator>
  <cp:lastModifiedBy>isabelle</cp:lastModifiedBy>
  <cp:lastPrinted>2017-08-26T13:55:39Z</cp:lastPrinted>
  <dcterms:created xsi:type="dcterms:W3CDTF">2017-08-26T10:24:23Z</dcterms:created>
  <dcterms:modified xsi:type="dcterms:W3CDTF">2017-09-15T03:16:15Z</dcterms:modified>
</cp:coreProperties>
</file>