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3" i="1" l="1"/>
  <c r="P4" i="1"/>
  <c r="P5" i="1"/>
  <c r="P2" i="1"/>
  <c r="D3" i="1"/>
  <c r="D4" i="1"/>
  <c r="D5" i="1"/>
  <c r="C5" i="1" s="1"/>
  <c r="D2" i="1"/>
  <c r="C2" i="1" s="1"/>
  <c r="C3" i="1"/>
  <c r="Q3" i="1"/>
  <c r="Q4" i="1"/>
  <c r="Q5" i="1"/>
  <c r="Q2" i="1"/>
  <c r="E3" i="1"/>
  <c r="E4" i="1"/>
  <c r="G3" i="1"/>
  <c r="G4" i="1"/>
  <c r="G5" i="1"/>
  <c r="E5" i="1" s="1"/>
  <c r="G2" i="1"/>
  <c r="E2" i="1" s="1"/>
  <c r="F4" i="1"/>
  <c r="F5" i="1"/>
  <c r="F3" i="1"/>
  <c r="F2" i="1"/>
  <c r="B3" i="1" l="1"/>
  <c r="C4" i="1" s="1"/>
  <c r="C6" i="1" s="1"/>
  <c r="P6" i="1" l="1"/>
</calcChain>
</file>

<file path=xl/sharedStrings.xml><?xml version="1.0" encoding="utf-8"?>
<sst xmlns="http://schemas.openxmlformats.org/spreadsheetml/2006/main" count="18" uniqueCount="18">
  <si>
    <t>Fournisseur</t>
  </si>
  <si>
    <t>capacité fournisseur à produire MP</t>
  </si>
  <si>
    <t xml:space="preserve">coût de revient minimum </t>
  </si>
  <si>
    <t>Fournisseurs 1</t>
  </si>
  <si>
    <t>Fournisseurs 2</t>
  </si>
  <si>
    <t>Fournisseurs 3</t>
  </si>
  <si>
    <t xml:space="preserve">Fournisseurs 4 </t>
  </si>
  <si>
    <t>Usine 1</t>
  </si>
  <si>
    <t>Usine 2</t>
  </si>
  <si>
    <t>Prix au kg</t>
  </si>
  <si>
    <t>Soit un total achat de =&gt;</t>
  </si>
  <si>
    <t>Sucre</t>
  </si>
  <si>
    <t>ordre</t>
  </si>
  <si>
    <t>Livrer à:</t>
  </si>
  <si>
    <t>cout des achats par fournisseur</t>
  </si>
  <si>
    <t>Achat confirmé</t>
  </si>
  <si>
    <t>Calcul d'Achat</t>
  </si>
  <si>
    <t>Achat au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</si>
</sst>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[$$-C0C]_ ;_ * \(#,##0.00\)\ [$$-C0C]_ ;_ * &quot;-&quot;??_)\ [$$-C0C]_ ;_ @_ "/>
  </numFmts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2"/>
  <sheetViews>
    <sheetView showGridLines="0" tabSelected="1" workbookViewId="0">
      <selection activeCell="B8" sqref="B8"/>
    </sheetView>
  </sheetViews>
  <sheetFormatPr baseColWidth="10" defaultColWidth="15.5703125" defaultRowHeight="12.75" x14ac:dyDescent="0.2"/>
  <cols>
    <col min="1" max="1" width="13" style="2" customWidth="1"/>
    <col min="2" max="2" width="12.5703125" style="4" customWidth="1"/>
    <col min="3" max="3" width="17.85546875" style="4" customWidth="1"/>
    <col min="4" max="4" width="12.7109375" style="4" customWidth="1"/>
    <col min="5" max="5" width="6" style="4" customWidth="1"/>
    <col min="6" max="6" width="9.7109375" style="4" customWidth="1"/>
    <col min="7" max="9" width="15.5703125" style="4"/>
    <col min="10" max="12" width="13.7109375" style="4" customWidth="1"/>
    <col min="13" max="13" width="4" style="2" customWidth="1"/>
    <col min="14" max="14" width="15.5703125" style="2"/>
    <col min="15" max="15" width="6.7109375" style="2" customWidth="1"/>
    <col min="16" max="16384" width="15.5703125" style="2"/>
  </cols>
  <sheetData>
    <row r="1" spans="1:17" s="1" customFormat="1" ht="39" thickBot="1" x14ac:dyDescent="0.25">
      <c r="A1" s="18"/>
      <c r="B1" s="12" t="s">
        <v>17</v>
      </c>
      <c r="C1" s="19" t="s">
        <v>15</v>
      </c>
      <c r="D1" s="10" t="s">
        <v>16</v>
      </c>
      <c r="E1" s="9" t="s">
        <v>12</v>
      </c>
      <c r="F1" s="9" t="s">
        <v>13</v>
      </c>
      <c r="G1" s="9" t="s">
        <v>2</v>
      </c>
      <c r="H1" s="10" t="s">
        <v>0</v>
      </c>
      <c r="I1" s="11" t="s">
        <v>1</v>
      </c>
      <c r="J1" s="16" t="s">
        <v>9</v>
      </c>
      <c r="K1" s="16" t="s">
        <v>7</v>
      </c>
      <c r="L1" s="16" t="s">
        <v>8</v>
      </c>
      <c r="N1" s="2"/>
      <c r="O1" s="13" t="s">
        <v>14</v>
      </c>
      <c r="P1" s="12"/>
      <c r="Q1" s="18"/>
    </row>
    <row r="2" spans="1:17" x14ac:dyDescent="0.2">
      <c r="A2" s="13" t="s">
        <v>11</v>
      </c>
      <c r="B2" s="29">
        <v>8000</v>
      </c>
      <c r="C2" s="27">
        <f>IF(D2&gt;0,D2,$B$3)</f>
        <v>1000</v>
      </c>
      <c r="D2" s="5">
        <f>IF(OR(E2=1,E2=2,E2=3),I2,0)</f>
        <v>1000</v>
      </c>
      <c r="E2" s="22">
        <f>RANK(G2,$G$2:$G$5,1)</f>
        <v>3</v>
      </c>
      <c r="F2" s="3" t="str">
        <f ca="1">INDIRECT(ADDRESS(1,10+MATCH(G2,K2:L2,0)))</f>
        <v>Usine 1</v>
      </c>
      <c r="G2" s="14">
        <f>MIN(K2:L2)</f>
        <v>103.6</v>
      </c>
      <c r="H2" s="5" t="s">
        <v>3</v>
      </c>
      <c r="I2" s="6">
        <v>1000</v>
      </c>
      <c r="J2" s="17">
        <v>100</v>
      </c>
      <c r="K2" s="17">
        <v>103.6</v>
      </c>
      <c r="L2" s="17">
        <v>107.2</v>
      </c>
      <c r="O2" s="4">
        <v>1</v>
      </c>
      <c r="P2" s="15">
        <f>SUMPRODUCT(($E$2:$E$5=O2)*($C$2:$C$5)*($G$2:$G$5))</f>
        <v>282000</v>
      </c>
      <c r="Q2" s="2" t="str">
        <f>INDEX(H:H,MATCH(O2,E:E,0))</f>
        <v xml:space="preserve">Fournisseurs 4 </v>
      </c>
    </row>
    <row r="3" spans="1:17" x14ac:dyDescent="0.2">
      <c r="A3" s="20"/>
      <c r="B3" s="21">
        <f>B2-SUM(D2:D5)</f>
        <v>2500</v>
      </c>
      <c r="C3" s="7">
        <f t="shared" ref="C3:C5" si="0">IF(D3&gt;0,D3,$B$3)</f>
        <v>1500</v>
      </c>
      <c r="D3" s="5">
        <f t="shared" ref="D3:D5" si="1">IF(OR(E3=1,E3=2,E3=3),I3,0)</f>
        <v>1500</v>
      </c>
      <c r="E3" s="22">
        <f t="shared" ref="E3:E5" si="2">RANK(G3,$G$2:$G$5,1)</f>
        <v>2</v>
      </c>
      <c r="F3" s="3" t="str">
        <f t="shared" ref="F3:F5" ca="1" si="3">INDIRECT(ADDRESS(1,10+MATCH(G3,K3:L3,0)))</f>
        <v>Usine 1</v>
      </c>
      <c r="G3" s="14">
        <f t="shared" ref="G3:G5" si="4">MIN(K3:L3)</f>
        <v>97.4</v>
      </c>
      <c r="H3" s="7" t="s">
        <v>4</v>
      </c>
      <c r="I3" s="8">
        <v>1500</v>
      </c>
      <c r="J3" s="17">
        <v>95</v>
      </c>
      <c r="K3" s="17">
        <v>97.4</v>
      </c>
      <c r="L3" s="17">
        <v>98</v>
      </c>
      <c r="O3" s="4">
        <v>2</v>
      </c>
      <c r="P3" s="15">
        <f t="shared" ref="P3:P5" si="5">SUMPRODUCT(($E$2:$E$5=O3)*($C$2:$C$5)*($G$2:$G$5))</f>
        <v>146100</v>
      </c>
      <c r="Q3" s="2" t="str">
        <f t="shared" ref="Q3:Q5" si="6">INDEX(H:H,MATCH(O3,E:E,0))</f>
        <v>Fournisseurs 2</v>
      </c>
    </row>
    <row r="4" spans="1:17" x14ac:dyDescent="0.2">
      <c r="C4" s="7">
        <f t="shared" si="0"/>
        <v>2500</v>
      </c>
      <c r="D4" s="5">
        <f t="shared" si="1"/>
        <v>0</v>
      </c>
      <c r="E4" s="22">
        <f t="shared" si="2"/>
        <v>4</v>
      </c>
      <c r="F4" s="3" t="str">
        <f t="shared" ca="1" si="3"/>
        <v>Usine 2</v>
      </c>
      <c r="G4" s="14">
        <f t="shared" si="4"/>
        <v>114.2</v>
      </c>
      <c r="H4" s="7" t="s">
        <v>5</v>
      </c>
      <c r="I4" s="8">
        <v>5000</v>
      </c>
      <c r="J4" s="17">
        <v>110</v>
      </c>
      <c r="K4" s="17">
        <v>116.6</v>
      </c>
      <c r="L4" s="17">
        <v>114.2</v>
      </c>
      <c r="O4" s="4">
        <v>3</v>
      </c>
      <c r="P4" s="15">
        <f t="shared" si="5"/>
        <v>103600</v>
      </c>
      <c r="Q4" s="2" t="str">
        <f t="shared" si="6"/>
        <v>Fournisseurs 1</v>
      </c>
    </row>
    <row r="5" spans="1:17" ht="13.5" thickBot="1" x14ac:dyDescent="0.25">
      <c r="C5" s="28">
        <f t="shared" si="0"/>
        <v>3000</v>
      </c>
      <c r="D5" s="5">
        <f t="shared" si="1"/>
        <v>3000</v>
      </c>
      <c r="E5" s="22">
        <f t="shared" si="2"/>
        <v>1</v>
      </c>
      <c r="F5" s="3" t="str">
        <f t="shared" ca="1" si="3"/>
        <v>Usine 2</v>
      </c>
      <c r="G5" s="14">
        <f t="shared" si="4"/>
        <v>94</v>
      </c>
      <c r="H5" s="7" t="s">
        <v>6</v>
      </c>
      <c r="I5" s="8">
        <v>3000</v>
      </c>
      <c r="J5" s="17">
        <v>85</v>
      </c>
      <c r="K5" s="17">
        <v>95.2</v>
      </c>
      <c r="L5" s="17">
        <v>94</v>
      </c>
      <c r="O5" s="4">
        <v>4</v>
      </c>
      <c r="P5" s="15">
        <f t="shared" si="5"/>
        <v>285500</v>
      </c>
      <c r="Q5" s="2" t="str">
        <f t="shared" si="6"/>
        <v>Fournisseurs 3</v>
      </c>
    </row>
    <row r="6" spans="1:17" ht="18.75" customHeight="1" thickBot="1" x14ac:dyDescent="0.25">
      <c r="A6" s="13" t="s">
        <v>10</v>
      </c>
      <c r="B6" s="12"/>
      <c r="C6" s="26">
        <f>SUMPRODUCT((C2:C5)*(G2:G5))</f>
        <v>817200</v>
      </c>
      <c r="M6" s="4"/>
      <c r="O6" s="23"/>
      <c r="P6" s="24">
        <f>SUM(P2:P5)</f>
        <v>817200</v>
      </c>
      <c r="Q6" s="25"/>
    </row>
    <row r="7" spans="1:17" x14ac:dyDescent="0.2">
      <c r="M7" s="4"/>
    </row>
    <row r="8" spans="1:17" x14ac:dyDescent="0.2">
      <c r="M8" s="4"/>
    </row>
    <row r="9" spans="1:17" x14ac:dyDescent="0.2">
      <c r="M9" s="4"/>
    </row>
    <row r="10" spans="1:17" x14ac:dyDescent="0.2">
      <c r="M10" s="4"/>
    </row>
    <row r="11" spans="1:17" x14ac:dyDescent="0.2">
      <c r="M11" s="4"/>
    </row>
    <row r="12" spans="1:17" x14ac:dyDescent="0.2">
      <c r="E12" s="8"/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2018-02-18T03:08:43Z</dcterms:created>
  <dcterms:modified xsi:type="dcterms:W3CDTF">2018-02-28T00:16:42Z</dcterms:modified>
</cp:coreProperties>
</file>