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20" yWindow="-60" windowWidth="29040" windowHeight="1578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2" i="1" l="1"/>
  <c r="H30" i="1"/>
  <c r="H29" i="1"/>
  <c r="D32" i="1" l="1"/>
  <c r="D7" i="1"/>
  <c r="D17" i="1"/>
  <c r="D18" i="1" s="1"/>
  <c r="D24" i="1"/>
  <c r="D25" i="1" s="1"/>
  <c r="D8" i="1" l="1"/>
  <c r="O4" i="1"/>
  <c r="D9" i="1" l="1"/>
  <c r="D10" i="1" l="1"/>
</calcChain>
</file>

<file path=xl/sharedStrings.xml><?xml version="1.0" encoding="utf-8"?>
<sst xmlns="http://schemas.openxmlformats.org/spreadsheetml/2006/main" count="56" uniqueCount="33">
  <si>
    <t>Hauteur de marche:</t>
  </si>
  <si>
    <t>Giron:</t>
  </si>
  <si>
    <t>Epaisseur de la paillasse:</t>
  </si>
  <si>
    <t>Largeur de l'escalier</t>
  </si>
  <si>
    <t>Volume par marche:</t>
  </si>
  <si>
    <t>Volume total</t>
  </si>
  <si>
    <t>litres</t>
  </si>
  <si>
    <t>m³</t>
  </si>
  <si>
    <t>Nombre de marches</t>
  </si>
  <si>
    <t>po</t>
  </si>
  <si>
    <t>un</t>
  </si>
  <si>
    <t>Palier de balcon</t>
  </si>
  <si>
    <t>Dalle de sous-sol ou autre dalle</t>
  </si>
  <si>
    <t xml:space="preserve">Largeur </t>
  </si>
  <si>
    <t>Longueur</t>
  </si>
  <si>
    <t>Total dalle</t>
  </si>
  <si>
    <t>pied en pouce:</t>
  </si>
  <si>
    <t>Total de m³ escalier</t>
  </si>
  <si>
    <t>Hauteur</t>
  </si>
  <si>
    <t>Largeur</t>
  </si>
  <si>
    <t>Total</t>
  </si>
  <si>
    <t>Diamètre</t>
  </si>
  <si>
    <t>pi</t>
  </si>
  <si>
    <t>Total Arrondi</t>
  </si>
  <si>
    <t>Total arrondi</t>
  </si>
  <si>
    <t>Sonotube</t>
  </si>
  <si>
    <t>Nombre de sonotube</t>
  </si>
  <si>
    <t>uN</t>
  </si>
  <si>
    <t>Mètre</t>
  </si>
  <si>
    <t>m</t>
  </si>
  <si>
    <t>pouce en mètre</t>
  </si>
  <si>
    <t>pied en mètre</t>
  </si>
  <si>
    <t>Convertion : Pied en mètre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</si>
</sst>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Times New Roman"/>
      <family val="2"/>
    </font>
    <font>
      <sz val="1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56">
    <xf numFmtId="0" fontId="0" fillId="0" borderId="0" xfId="0"/>
    <xf numFmtId="0" fontId="1" fillId="0" borderId="2" xfId="0" applyFont="1" applyBorder="1"/>
    <xf numFmtId="0" fontId="1" fillId="0" borderId="1" xfId="0" applyFont="1" applyBorder="1"/>
    <xf numFmtId="1" fontId="1" fillId="0" borderId="1" xfId="0" applyNumberFormat="1" applyFont="1" applyBorder="1"/>
    <xf numFmtId="0" fontId="1" fillId="0" borderId="0" xfId="0" applyFont="1" applyBorder="1"/>
    <xf numFmtId="0" fontId="2" fillId="0" borderId="4" xfId="0" applyFont="1" applyFill="1" applyBorder="1" applyAlignment="1">
      <alignment vertical="center"/>
    </xf>
    <xf numFmtId="0" fontId="1" fillId="0" borderId="3" xfId="0" applyFont="1" applyFill="1" applyBorder="1"/>
    <xf numFmtId="0" fontId="1" fillId="0" borderId="1" xfId="0" applyFont="1" applyFill="1" applyBorder="1"/>
    <xf numFmtId="0" fontId="0" fillId="0" borderId="0" xfId="0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/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3" borderId="5" xfId="0" applyFont="1" applyFill="1" applyBorder="1"/>
    <xf numFmtId="0" fontId="3" fillId="0" borderId="0" xfId="0" applyFont="1" applyFill="1" applyBorder="1" applyAlignment="1">
      <alignment vertical="center" textRotation="255"/>
    </xf>
    <xf numFmtId="2" fontId="1" fillId="0" borderId="0" xfId="0" applyNumberFormat="1" applyFont="1" applyFill="1" applyBorder="1"/>
    <xf numFmtId="0" fontId="6" fillId="4" borderId="1" xfId="0" applyFont="1" applyFill="1" applyBorder="1"/>
    <xf numFmtId="0" fontId="4" fillId="0" borderId="0" xfId="0" applyFont="1"/>
    <xf numFmtId="0" fontId="5" fillId="0" borderId="0" xfId="0" applyFont="1"/>
    <xf numFmtId="0" fontId="0" fillId="0" borderId="0" xfId="0" applyBorder="1"/>
    <xf numFmtId="1" fontId="1" fillId="0" borderId="0" xfId="0" applyNumberFormat="1" applyFont="1" applyFill="1" applyBorder="1"/>
    <xf numFmtId="0" fontId="0" fillId="0" borderId="0" xfId="0" applyFill="1" applyBorder="1"/>
    <xf numFmtId="2" fontId="8" fillId="3" borderId="1" xfId="0" applyNumberFormat="1" applyFont="1" applyFill="1" applyBorder="1"/>
    <xf numFmtId="2" fontId="8" fillId="2" borderId="1" xfId="0" applyNumberFormat="1" applyFont="1" applyFill="1" applyBorder="1"/>
    <xf numFmtId="0" fontId="1" fillId="4" borderId="5" xfId="0" applyFont="1" applyFill="1" applyBorder="1"/>
    <xf numFmtId="0" fontId="1" fillId="4" borderId="1" xfId="0" applyFont="1" applyFill="1" applyBorder="1"/>
    <xf numFmtId="0" fontId="1" fillId="4" borderId="3" xfId="0" applyFont="1" applyFill="1" applyBorder="1"/>
    <xf numFmtId="2" fontId="6" fillId="4" borderId="1" xfId="0" applyNumberFormat="1" applyFont="1" applyFill="1" applyBorder="1"/>
    <xf numFmtId="0" fontId="1" fillId="5" borderId="1" xfId="0" applyFont="1" applyFill="1" applyBorder="1"/>
    <xf numFmtId="2" fontId="6" fillId="0" borderId="0" xfId="0" applyNumberFormat="1" applyFont="1" applyFill="1" applyBorder="1"/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 wrapText="1"/>
    </xf>
    <xf numFmtId="2" fontId="7" fillId="0" borderId="0" xfId="0" quotePrefix="1" applyNumberFormat="1" applyFont="1" applyFill="1" applyBorder="1" applyAlignment="1">
      <alignment vertical="center"/>
    </xf>
    <xf numFmtId="0" fontId="1" fillId="5" borderId="2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10" fillId="0" borderId="0" xfId="0" applyFont="1"/>
    <xf numFmtId="0" fontId="8" fillId="5" borderId="3" xfId="0" applyFont="1" applyFill="1" applyBorder="1" applyAlignment="1">
      <alignment horizontal="left"/>
    </xf>
    <xf numFmtId="0" fontId="1" fillId="5" borderId="1" xfId="0" applyNumberFormat="1" applyFont="1" applyFill="1" applyBorder="1" applyAlignment="1">
      <alignment horizontal="right"/>
    </xf>
    <xf numFmtId="2" fontId="8" fillId="5" borderId="1" xfId="0" applyNumberFormat="1" applyFont="1" applyFill="1" applyBorder="1"/>
    <xf numFmtId="0" fontId="9" fillId="0" borderId="0" xfId="1" applyFill="1"/>
    <xf numFmtId="2" fontId="9" fillId="0" borderId="0" xfId="1" applyNumberFormat="1" applyFill="1"/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10" fillId="6" borderId="0" xfId="0" applyFont="1" applyFill="1"/>
    <xf numFmtId="0" fontId="11" fillId="0" borderId="0" xfId="0" applyFont="1" applyAlignment="1">
      <alignment horizontal="center"/>
    </xf>
    <xf numFmtId="0" fontId="12" fillId="0" borderId="0" xfId="0" applyFont="1"/>
    <xf numFmtId="167" fontId="0" fillId="6" borderId="0" xfId="0" applyNumberFormat="1" applyFill="1" applyAlignment="1">
      <alignment horizontal="center"/>
    </xf>
    <xf numFmtId="0" fontId="12" fillId="0" borderId="0" xfId="0" applyFont="1" applyAlignment="1">
      <alignment horizontal="center"/>
    </xf>
    <xf numFmtId="0" fontId="1" fillId="6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733424</xdr:colOff>
      <xdr:row>0</xdr:row>
      <xdr:rowOff>180975</xdr:rowOff>
    </xdr:from>
    <xdr:to>
      <xdr:col>10</xdr:col>
      <xdr:colOff>428625</xdr:colOff>
      <xdr:row>12</xdr:row>
      <xdr:rowOff>144690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8EA400B9-3F23-4C9C-8F1B-AEF8E95E10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10024" y="180975"/>
          <a:ext cx="5248276" cy="2906940"/>
        </a:xfrm>
        <a:prstGeom prst="rect">
          <a:avLst/>
        </a:prstGeom>
      </xdr:spPr>
    </xdr:pic>
    <xdr:clientData/>
  </xdr:twoCellAnchor>
  <xdr:twoCellAnchor editAs="oneCell">
    <xdr:from>
      <xdr:col>6</xdr:col>
      <xdr:colOff>1104900</xdr:colOff>
      <xdr:row>13</xdr:row>
      <xdr:rowOff>200025</xdr:rowOff>
    </xdr:from>
    <xdr:to>
      <xdr:col>12</xdr:col>
      <xdr:colOff>266700</xdr:colOff>
      <xdr:row>24</xdr:row>
      <xdr:rowOff>219075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xmlns="" id="{EC36E680-7DED-4452-9212-FFF1304E6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0" y="3219450"/>
          <a:ext cx="4029075" cy="2533650"/>
        </a:xfrm>
        <a:prstGeom prst="rect">
          <a:avLst/>
        </a:prstGeom>
      </xdr:spPr>
    </xdr:pic>
    <xdr:clientData/>
  </xdr:twoCellAnchor>
  <xdr:twoCellAnchor editAs="oneCell">
    <xdr:from>
      <xdr:col>4</xdr:col>
      <xdr:colOff>552450</xdr:colOff>
      <xdr:row>13</xdr:row>
      <xdr:rowOff>200025</xdr:rowOff>
    </xdr:from>
    <xdr:to>
      <xdr:col>6</xdr:col>
      <xdr:colOff>1104900</xdr:colOff>
      <xdr:row>24</xdr:row>
      <xdr:rowOff>219076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xmlns="" id="{883530E3-8029-4C4A-B223-0D7845C588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29050" y="3219450"/>
          <a:ext cx="2457450" cy="2533651"/>
        </a:xfrm>
        <a:prstGeom prst="rect">
          <a:avLst/>
        </a:prstGeom>
      </xdr:spPr>
    </xdr:pic>
    <xdr:clientData/>
  </xdr:twoCellAnchor>
  <xdr:twoCellAnchor>
    <xdr:from>
      <xdr:col>4</xdr:col>
      <xdr:colOff>346075</xdr:colOff>
      <xdr:row>28</xdr:row>
      <xdr:rowOff>190500</xdr:rowOff>
    </xdr:from>
    <xdr:to>
      <xdr:col>6</xdr:col>
      <xdr:colOff>95250</xdr:colOff>
      <xdr:row>28</xdr:row>
      <xdr:rowOff>196850</xdr:rowOff>
    </xdr:to>
    <xdr:cxnSp macro="">
      <xdr:nvCxnSpPr>
        <xdr:cNvPr id="3" name="Connecteur droit avec flèche 2"/>
        <xdr:cNvCxnSpPr/>
      </xdr:nvCxnSpPr>
      <xdr:spPr>
        <a:xfrm flipV="1">
          <a:off x="3898900" y="7029450"/>
          <a:ext cx="1654175" cy="635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346075</xdr:colOff>
      <xdr:row>29</xdr:row>
      <xdr:rowOff>200025</xdr:rowOff>
    </xdr:from>
    <xdr:to>
      <xdr:col>6</xdr:col>
      <xdr:colOff>95250</xdr:colOff>
      <xdr:row>29</xdr:row>
      <xdr:rowOff>206375</xdr:rowOff>
    </xdr:to>
    <xdr:cxnSp macro="">
      <xdr:nvCxnSpPr>
        <xdr:cNvPr id="11" name="Connecteur droit avec flèche 10"/>
        <xdr:cNvCxnSpPr/>
      </xdr:nvCxnSpPr>
      <xdr:spPr>
        <a:xfrm flipV="1">
          <a:off x="3898900" y="7334250"/>
          <a:ext cx="1654175" cy="635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T40"/>
  <sheetViews>
    <sheetView tabSelected="1" topLeftCell="A10" zoomScaleNormal="100" workbookViewId="0">
      <selection activeCell="H32" sqref="H32"/>
    </sheetView>
  </sheetViews>
  <sheetFormatPr baseColWidth="10" defaultColWidth="9.140625" defaultRowHeight="15" x14ac:dyDescent="0.25"/>
  <cols>
    <col min="2" max="2" width="3" customWidth="1"/>
    <col min="3" max="3" width="27.7109375" customWidth="1"/>
    <col min="4" max="4" width="13.42578125" customWidth="1"/>
    <col min="5" max="5" width="19.42578125" customWidth="1"/>
    <col min="7" max="7" width="27.28515625" customWidth="1"/>
    <col min="20" max="20" width="12.28515625" customWidth="1"/>
  </cols>
  <sheetData>
    <row r="1" spans="2:16" ht="24" customHeight="1" thickBot="1" x14ac:dyDescent="0.3">
      <c r="D1" s="8"/>
    </row>
    <row r="2" spans="2:16" ht="15.75" thickBot="1" x14ac:dyDescent="0.3">
      <c r="C2" s="1" t="s">
        <v>0</v>
      </c>
      <c r="D2" s="2">
        <v>7.25</v>
      </c>
      <c r="E2" t="s">
        <v>9</v>
      </c>
    </row>
    <row r="3" spans="2:16" ht="21.75" thickBot="1" x14ac:dyDescent="0.4">
      <c r="C3" s="2" t="s">
        <v>1</v>
      </c>
      <c r="D3" s="2">
        <v>12</v>
      </c>
      <c r="E3" t="s">
        <v>9</v>
      </c>
      <c r="M3" t="s">
        <v>16</v>
      </c>
      <c r="O3" s="18">
        <v>22</v>
      </c>
      <c r="P3" t="s">
        <v>22</v>
      </c>
    </row>
    <row r="4" spans="2:16" ht="21.75" thickBot="1" x14ac:dyDescent="0.4">
      <c r="C4" s="2" t="s">
        <v>8</v>
      </c>
      <c r="D4" s="2">
        <v>8</v>
      </c>
      <c r="E4" t="s">
        <v>10</v>
      </c>
      <c r="O4" s="16">
        <f>O3*12</f>
        <v>264</v>
      </c>
      <c r="P4" t="s">
        <v>9</v>
      </c>
    </row>
    <row r="5" spans="2:16" ht="15.75" thickBot="1" x14ac:dyDescent="0.3">
      <c r="C5" s="2" t="s">
        <v>2</v>
      </c>
      <c r="D5" s="2">
        <v>5</v>
      </c>
      <c r="E5" t="s">
        <v>9</v>
      </c>
    </row>
    <row r="6" spans="2:16" ht="15.75" customHeight="1" thickBot="1" x14ac:dyDescent="0.3">
      <c r="B6" s="5"/>
      <c r="C6" s="6" t="s">
        <v>3</v>
      </c>
      <c r="D6" s="7">
        <v>8</v>
      </c>
      <c r="E6" t="s">
        <v>22</v>
      </c>
    </row>
    <row r="7" spans="2:16" ht="15.75" customHeight="1" thickBot="1" x14ac:dyDescent="0.3">
      <c r="B7" s="11"/>
      <c r="C7" s="2" t="s">
        <v>4</v>
      </c>
      <c r="D7" s="3">
        <f>(SQRT((D2*2.54)*(D2*2.54)+(D3*2.54)*(D3*2.54))*(D5*2.54)+(D2*2.54)*(D3*2.54)/2)*((D6*12)*2.54)/1000</f>
        <v>178.7113542495695</v>
      </c>
      <c r="E7" t="s">
        <v>6</v>
      </c>
    </row>
    <row r="8" spans="2:16" ht="15.75" customHeight="1" thickBot="1" x14ac:dyDescent="0.3">
      <c r="B8" s="11"/>
      <c r="C8" s="2" t="s">
        <v>5</v>
      </c>
      <c r="D8" s="3">
        <f>D4*D7</f>
        <v>1429.690833996556</v>
      </c>
      <c r="E8" t="s">
        <v>6</v>
      </c>
    </row>
    <row r="9" spans="2:16" ht="28.5" customHeight="1" thickBot="1" x14ac:dyDescent="0.4">
      <c r="B9" s="11"/>
      <c r="C9" s="2" t="s">
        <v>17</v>
      </c>
      <c r="D9" s="23">
        <f>D8/1000</f>
        <v>1.4296908339965559</v>
      </c>
      <c r="E9" t="s">
        <v>7</v>
      </c>
    </row>
    <row r="10" spans="2:16" ht="25.5" customHeight="1" thickBot="1" x14ac:dyDescent="0.4">
      <c r="B10" s="11"/>
      <c r="C10" s="7" t="s">
        <v>24</v>
      </c>
      <c r="D10" s="23">
        <f>ROUNDUP(D9,0)</f>
        <v>2</v>
      </c>
    </row>
    <row r="11" spans="2:16" ht="15.75" customHeight="1" x14ac:dyDescent="0.25">
      <c r="B11" s="11"/>
      <c r="C11" s="12"/>
      <c r="D11" s="12"/>
    </row>
    <row r="12" spans="2:16" ht="15.75" customHeight="1" thickBot="1" x14ac:dyDescent="0.3">
      <c r="B12" s="11"/>
      <c r="C12" s="12"/>
      <c r="D12" s="12"/>
    </row>
    <row r="13" spans="2:16" ht="15.75" customHeight="1" thickBot="1" x14ac:dyDescent="0.3">
      <c r="B13" s="11"/>
      <c r="C13" s="47" t="s">
        <v>11</v>
      </c>
      <c r="D13" s="48"/>
    </row>
    <row r="14" spans="2:16" ht="16.5" customHeight="1" thickBot="1" x14ac:dyDescent="0.3">
      <c r="B14" s="14"/>
      <c r="C14" s="13" t="s">
        <v>19</v>
      </c>
      <c r="D14" s="10">
        <v>8</v>
      </c>
      <c r="E14" t="s">
        <v>22</v>
      </c>
    </row>
    <row r="15" spans="2:16" ht="15.75" thickBot="1" x14ac:dyDescent="0.3">
      <c r="B15" s="14"/>
      <c r="C15" s="9" t="s">
        <v>14</v>
      </c>
      <c r="D15" s="10">
        <v>4</v>
      </c>
      <c r="E15" t="s">
        <v>22</v>
      </c>
    </row>
    <row r="16" spans="2:16" ht="15.75" thickBot="1" x14ac:dyDescent="0.3">
      <c r="B16" s="14"/>
      <c r="C16" s="9" t="s">
        <v>18</v>
      </c>
      <c r="D16" s="10">
        <v>6</v>
      </c>
      <c r="E16" t="s">
        <v>9</v>
      </c>
    </row>
    <row r="17" spans="2:20" ht="24" thickBot="1" x14ac:dyDescent="0.4">
      <c r="B17" s="14"/>
      <c r="C17" s="9" t="s">
        <v>20</v>
      </c>
      <c r="D17" s="22">
        <f>((((D14*12)*(D15*12))*D16)/144/12)*0.0283</f>
        <v>0.45279999999999998</v>
      </c>
      <c r="E17" t="s">
        <v>7</v>
      </c>
    </row>
    <row r="18" spans="2:20" ht="24" thickBot="1" x14ac:dyDescent="0.4">
      <c r="B18" s="14"/>
      <c r="C18" s="30" t="s">
        <v>23</v>
      </c>
      <c r="D18" s="22">
        <f>ROUNDUP(D17,0)</f>
        <v>1</v>
      </c>
    </row>
    <row r="19" spans="2:20" ht="15.75" thickBot="1" x14ac:dyDescent="0.3">
      <c r="B19" s="14"/>
      <c r="C19" s="12"/>
      <c r="D19" s="15"/>
    </row>
    <row r="20" spans="2:20" ht="15.75" thickBot="1" x14ac:dyDescent="0.3">
      <c r="B20" s="14"/>
      <c r="C20" s="43" t="s">
        <v>12</v>
      </c>
      <c r="D20" s="44"/>
    </row>
    <row r="21" spans="2:20" ht="15.75" thickBot="1" x14ac:dyDescent="0.3">
      <c r="B21" s="14"/>
      <c r="C21" s="24" t="s">
        <v>13</v>
      </c>
      <c r="D21" s="25">
        <v>30</v>
      </c>
      <c r="E21" t="s">
        <v>22</v>
      </c>
    </row>
    <row r="22" spans="2:20" ht="16.5" thickBot="1" x14ac:dyDescent="0.3">
      <c r="B22" s="14"/>
      <c r="C22" s="26" t="s">
        <v>14</v>
      </c>
      <c r="D22" s="25">
        <v>20</v>
      </c>
      <c r="E22" t="s">
        <v>22</v>
      </c>
      <c r="R22" s="41"/>
      <c r="S22" s="41"/>
      <c r="T22" s="41"/>
    </row>
    <row r="23" spans="2:20" ht="16.5" thickBot="1" x14ac:dyDescent="0.3">
      <c r="B23" s="14"/>
      <c r="C23" s="26" t="s">
        <v>18</v>
      </c>
      <c r="D23" s="25">
        <v>6</v>
      </c>
      <c r="E23" t="s">
        <v>9</v>
      </c>
      <c r="R23" s="41"/>
      <c r="S23" s="41"/>
      <c r="T23" s="42"/>
    </row>
    <row r="24" spans="2:20" ht="21.75" thickBot="1" x14ac:dyDescent="0.4">
      <c r="B24" s="14"/>
      <c r="C24" s="26" t="s">
        <v>15</v>
      </c>
      <c r="D24" s="27">
        <f>((((D21*12)*(D22*12))*D23)/144/12)*0.0283</f>
        <v>8.49</v>
      </c>
      <c r="E24" t="s">
        <v>7</v>
      </c>
    </row>
    <row r="25" spans="2:20" ht="23.25" customHeight="1" thickBot="1" x14ac:dyDescent="0.4">
      <c r="B25" s="14"/>
      <c r="C25" s="31" t="s">
        <v>23</v>
      </c>
      <c r="D25" s="27">
        <f>ROUNDUP(D24,0)</f>
        <v>9</v>
      </c>
    </row>
    <row r="26" spans="2:20" ht="23.25" customHeight="1" x14ac:dyDescent="0.35">
      <c r="B26" s="14"/>
      <c r="C26" s="32"/>
      <c r="D26" s="29"/>
    </row>
    <row r="27" spans="2:20" ht="23.25" customHeight="1" thickBot="1" x14ac:dyDescent="0.4">
      <c r="B27" s="14"/>
      <c r="C27" s="32"/>
      <c r="D27" s="29"/>
      <c r="G27" s="51" t="s">
        <v>32</v>
      </c>
      <c r="H27" s="49">
        <v>0.30480000000000002</v>
      </c>
    </row>
    <row r="28" spans="2:20" ht="23.25" customHeight="1" thickBot="1" x14ac:dyDescent="0.3">
      <c r="B28" s="14"/>
      <c r="C28" s="45" t="s">
        <v>25</v>
      </c>
      <c r="D28" s="46"/>
      <c r="H28" s="55" t="s">
        <v>28</v>
      </c>
    </row>
    <row r="29" spans="2:20" ht="23.25" customHeight="1" thickBot="1" x14ac:dyDescent="0.3">
      <c r="B29" s="14"/>
      <c r="C29" s="35" t="s">
        <v>21</v>
      </c>
      <c r="D29" s="39">
        <v>10</v>
      </c>
      <c r="E29" t="s">
        <v>9</v>
      </c>
      <c r="G29" s="54" t="s">
        <v>30</v>
      </c>
      <c r="H29" s="53">
        <f>(D29/12)*$H$27</f>
        <v>0.254</v>
      </c>
      <c r="I29" s="52" t="s">
        <v>29</v>
      </c>
    </row>
    <row r="30" spans="2:20" ht="23.25" customHeight="1" thickBot="1" x14ac:dyDescent="0.3">
      <c r="B30" s="14"/>
      <c r="C30" s="36" t="s">
        <v>18</v>
      </c>
      <c r="D30" s="39">
        <v>5</v>
      </c>
      <c r="E30" t="s">
        <v>22</v>
      </c>
      <c r="G30" s="54" t="s">
        <v>31</v>
      </c>
      <c r="H30" s="53">
        <f>D30*$H$27</f>
        <v>1.524</v>
      </c>
      <c r="I30" s="52" t="s">
        <v>29</v>
      </c>
      <c r="J30" s="8"/>
    </row>
    <row r="31" spans="2:20" ht="23.25" customHeight="1" thickBot="1" x14ac:dyDescent="0.3">
      <c r="B31" s="14"/>
      <c r="C31" s="28" t="s">
        <v>26</v>
      </c>
      <c r="D31" s="39">
        <v>2</v>
      </c>
      <c r="E31" t="s">
        <v>27</v>
      </c>
      <c r="H31" s="49"/>
    </row>
    <row r="32" spans="2:20" s="37" customFormat="1" ht="26.25" customHeight="1" thickBot="1" x14ac:dyDescent="0.4">
      <c r="C32" s="38" t="s">
        <v>20</v>
      </c>
      <c r="D32" s="40">
        <f>PRODUCT(D31)*PI()*((D29/2)^2)*(D30*12)/60587.85714285</f>
        <v>0.15555555857584247</v>
      </c>
      <c r="E32" s="17" t="s">
        <v>7</v>
      </c>
      <c r="H32" s="50">
        <f>((PI()*(H29/2))*H30)*D31</f>
        <v>1.2160979498339946</v>
      </c>
      <c r="I32" s="52" t="s">
        <v>7</v>
      </c>
    </row>
    <row r="33" spans="3:9" x14ac:dyDescent="0.25">
      <c r="C33" s="32"/>
      <c r="D33" s="4"/>
    </row>
    <row r="34" spans="3:9" ht="48.75" customHeight="1" x14ac:dyDescent="0.25">
      <c r="C34" s="33"/>
      <c r="D34" s="34"/>
    </row>
    <row r="35" spans="3:9" x14ac:dyDescent="0.25">
      <c r="C35" s="12"/>
      <c r="D35" s="20"/>
      <c r="E35" s="21"/>
      <c r="G35" s="4"/>
      <c r="H35" s="4"/>
      <c r="I35" s="19"/>
    </row>
    <row r="36" spans="3:9" x14ac:dyDescent="0.25">
      <c r="C36" s="12"/>
      <c r="D36" s="20"/>
      <c r="E36" s="21"/>
    </row>
    <row r="37" spans="3:9" x14ac:dyDescent="0.25">
      <c r="C37" s="12"/>
      <c r="D37" s="15"/>
      <c r="E37" s="21"/>
    </row>
    <row r="38" spans="3:9" x14ac:dyDescent="0.25">
      <c r="C38" s="12"/>
      <c r="D38" s="15"/>
      <c r="E38" s="21"/>
    </row>
    <row r="39" spans="3:9" x14ac:dyDescent="0.25">
      <c r="C39" s="12"/>
      <c r="D39" s="15"/>
      <c r="E39" s="21"/>
    </row>
    <row r="40" spans="3:9" x14ac:dyDescent="0.25">
      <c r="C40" s="12"/>
      <c r="D40" s="20"/>
      <c r="E40" s="21"/>
    </row>
  </sheetData>
  <mergeCells count="3">
    <mergeCell ref="C20:D20"/>
    <mergeCell ref="C28:D28"/>
    <mergeCell ref="C13:D13"/>
  </mergeCells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8D999EE-C206-46FB-842A-3DD2F39D15B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9604E99-8E59-45A8-84DB-E29881C94D77}">
  <ds:schemaRefs>
    <ds:schemaRef ds:uri="http://purl.org/dc/terms/"/>
    <ds:schemaRef ds:uri="http://schemas.microsoft.com/office/infopath/2007/PartnerControls"/>
    <ds:schemaRef ds:uri="http://purl.org/dc/dcmitype/"/>
    <ds:schemaRef ds:uri="http://www.w3.org/XML/1998/namespace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6b354621-44c9-463c-9573-d67bf45091fc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50BC16F0-A34C-4BB6-97B5-F84400F7663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isabelle</cp:lastModifiedBy>
  <dcterms:created xsi:type="dcterms:W3CDTF">2020-01-13T19:15:49Z</dcterms:created>
  <dcterms:modified xsi:type="dcterms:W3CDTF">2020-03-26T01:28:02Z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