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9040" windowHeight="16440" activeTab="1"/>
  </bookViews>
  <sheets>
    <sheet name="tableau racine" sheetId="1" r:id="rId1"/>
    <sheet name="tableau de bord" sheetId="2" r:id="rId2"/>
  </sheets>
  <definedNames>
    <definedName name="m">COUNTA('tableau racine'!$A:$A)-1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9" i="2" l="1"/>
  <c r="D9" i="2" s="1"/>
  <c r="A10" i="2" l="1"/>
  <c r="B9" i="2"/>
  <c r="C9" i="2"/>
  <c r="B2" i="1"/>
  <c r="B3" i="1" s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D79" i="1"/>
  <c r="C79" i="1"/>
  <c r="E78" i="1" s="1"/>
  <c r="A11" i="2" l="1"/>
  <c r="B10" i="2"/>
  <c r="C10" i="2"/>
  <c r="D10" i="2"/>
  <c r="E5" i="1"/>
  <c r="E29" i="1"/>
  <c r="E53" i="1"/>
  <c r="E15" i="1"/>
  <c r="E24" i="1"/>
  <c r="E48" i="1"/>
  <c r="E73" i="1"/>
  <c r="E25" i="1"/>
  <c r="E65" i="1"/>
  <c r="E2" i="1"/>
  <c r="E10" i="1"/>
  <c r="E18" i="1"/>
  <c r="E26" i="1"/>
  <c r="E34" i="1"/>
  <c r="E42" i="1"/>
  <c r="E50" i="1"/>
  <c r="E58" i="1"/>
  <c r="E66" i="1"/>
  <c r="E13" i="1"/>
  <c r="E37" i="1"/>
  <c r="E45" i="1"/>
  <c r="E69" i="1"/>
  <c r="E8" i="1"/>
  <c r="E32" i="1"/>
  <c r="E56" i="1"/>
  <c r="E17" i="1"/>
  <c r="E41" i="1"/>
  <c r="E57" i="1"/>
  <c r="E3" i="1"/>
  <c r="E11" i="1"/>
  <c r="E19" i="1"/>
  <c r="E27" i="1"/>
  <c r="E35" i="1"/>
  <c r="E43" i="1"/>
  <c r="E51" i="1"/>
  <c r="E59" i="1"/>
  <c r="E67" i="1"/>
  <c r="E21" i="1"/>
  <c r="E61" i="1"/>
  <c r="E7" i="1"/>
  <c r="E16" i="1"/>
  <c r="E40" i="1"/>
  <c r="E64" i="1"/>
  <c r="E9" i="1"/>
  <c r="E33" i="1"/>
  <c r="E49" i="1"/>
  <c r="E4" i="1"/>
  <c r="E12" i="1"/>
  <c r="E20" i="1"/>
  <c r="E28" i="1"/>
  <c r="E36" i="1"/>
  <c r="E44" i="1"/>
  <c r="E52" i="1"/>
  <c r="E60" i="1"/>
  <c r="E68" i="1"/>
  <c r="E6" i="1"/>
  <c r="E14" i="1"/>
  <c r="E22" i="1"/>
  <c r="E30" i="1"/>
  <c r="E38" i="1"/>
  <c r="E46" i="1"/>
  <c r="E54" i="1"/>
  <c r="E62" i="1"/>
  <c r="E71" i="1"/>
  <c r="E23" i="1"/>
  <c r="E31" i="1"/>
  <c r="E39" i="1"/>
  <c r="E47" i="1"/>
  <c r="E55" i="1"/>
  <c r="E63" i="1"/>
  <c r="E72" i="1"/>
  <c r="E77" i="1"/>
  <c r="E70" i="1"/>
  <c r="E76" i="1"/>
  <c r="E74" i="1"/>
  <c r="E75" i="1"/>
  <c r="A12" i="2" l="1"/>
  <c r="B11" i="2"/>
  <c r="C11" i="2"/>
  <c r="D11" i="2"/>
  <c r="E79" i="1"/>
  <c r="A13" i="2" l="1"/>
  <c r="D12" i="2"/>
  <c r="B12" i="2"/>
  <c r="C12" i="2"/>
  <c r="B13" i="2" l="1"/>
  <c r="D13" i="2"/>
  <c r="C13" i="2"/>
</calcChain>
</file>

<file path=xl/sharedStrings.xml><?xml version="1.0" encoding="utf-8"?>
<sst xmlns="http://schemas.openxmlformats.org/spreadsheetml/2006/main" count="86" uniqueCount="84">
  <si>
    <t>PAYS</t>
  </si>
  <si>
    <t>QTT</t>
  </si>
  <si>
    <t>ECART</t>
  </si>
  <si>
    <t>POURCENTAGE</t>
  </si>
  <si>
    <t>FINLANDE</t>
  </si>
  <si>
    <t>RUSSIE</t>
  </si>
  <si>
    <t>Classement</t>
  </si>
  <si>
    <t>Pays</t>
  </si>
  <si>
    <t xml:space="preserve"> BAHREIN</t>
  </si>
  <si>
    <t>AFRIQUE DU SUD</t>
  </si>
  <si>
    <t>ALLEMAGNE</t>
  </si>
  <si>
    <t>ANGLETERRE</t>
  </si>
  <si>
    <t>ARABIE SAOUDITE</t>
  </si>
  <si>
    <t>ARGENTINE</t>
  </si>
  <si>
    <t>AUSTRALIE BSM SOLUTION</t>
  </si>
  <si>
    <t>AUSTRALIE DOWNES BROKERAGE</t>
  </si>
  <si>
    <t>AUSTRALIE EVANS</t>
  </si>
  <si>
    <t>AUSTRALIE GLOBAL</t>
  </si>
  <si>
    <t>AUSTRALIE GROCERY</t>
  </si>
  <si>
    <t>AUSTRALIE HAMILTON</t>
  </si>
  <si>
    <t>AUSTRALIE PACCHINI</t>
  </si>
  <si>
    <t>AUSTRALIE SCOTT</t>
  </si>
  <si>
    <t xml:space="preserve">AUTRICHE </t>
  </si>
  <si>
    <t>BELGIQUE</t>
  </si>
  <si>
    <t>BIELORUSSIE</t>
  </si>
  <si>
    <t>BRESIL EXPAND</t>
  </si>
  <si>
    <t>CANADA MORRIS</t>
  </si>
  <si>
    <t>CANADA NATIONAL IMPORTER</t>
  </si>
  <si>
    <t>CANADA SATAU</t>
  </si>
  <si>
    <t>CANADA TREE OF LIFE</t>
  </si>
  <si>
    <t>CHILI</t>
  </si>
  <si>
    <t>CHINE</t>
  </si>
  <si>
    <t>CHYPRE</t>
  </si>
  <si>
    <t>COLOMBIE</t>
  </si>
  <si>
    <t>COREE DU SUD</t>
  </si>
  <si>
    <t>COSTA RICA</t>
  </si>
  <si>
    <t>CROATIE</t>
  </si>
  <si>
    <t>DANEMARK</t>
  </si>
  <si>
    <t xml:space="preserve">EGYPTE </t>
  </si>
  <si>
    <t>EMIRATS ARABES UNIS</t>
  </si>
  <si>
    <t>ESPAGNE FRUTA PAC</t>
  </si>
  <si>
    <t>GRECE</t>
  </si>
  <si>
    <t>HEAVEN HILL</t>
  </si>
  <si>
    <t>HOLLANDE</t>
  </si>
  <si>
    <t>HONG KONG</t>
  </si>
  <si>
    <t>HONGRIE</t>
  </si>
  <si>
    <t>INDE</t>
  </si>
  <si>
    <t>IRAN</t>
  </si>
  <si>
    <t>IRLANDE</t>
  </si>
  <si>
    <t>ISLANDE</t>
  </si>
  <si>
    <t>ISRAEL</t>
  </si>
  <si>
    <t>ITALIE</t>
  </si>
  <si>
    <t>JAPON ITOCHU</t>
  </si>
  <si>
    <t>JORDANIE</t>
  </si>
  <si>
    <t>KOWEIT</t>
  </si>
  <si>
    <t>LIBAN</t>
  </si>
  <si>
    <t>MALAISIE</t>
  </si>
  <si>
    <t>MAROC</t>
  </si>
  <si>
    <t>MEXIQUE</t>
  </si>
  <si>
    <t>MONGOLIE</t>
  </si>
  <si>
    <t>NORVEGE</t>
  </si>
  <si>
    <t>NOUVELLE ZELANDE</t>
  </si>
  <si>
    <t>PANAMA</t>
  </si>
  <si>
    <t>PARAGUAY</t>
  </si>
  <si>
    <t>PAYS BALTES</t>
  </si>
  <si>
    <t>PEROU</t>
  </si>
  <si>
    <t>POLOGNE</t>
  </si>
  <si>
    <t>PORTUGAL</t>
  </si>
  <si>
    <t>QATAR</t>
  </si>
  <si>
    <t>REPUBLIQUE DOMINICAINE</t>
  </si>
  <si>
    <t>REPUBLIQUE TCHEQUE</t>
  </si>
  <si>
    <t>ROUMANIE</t>
  </si>
  <si>
    <t>SERBIE</t>
  </si>
  <si>
    <t>SINGAPOUR</t>
  </si>
  <si>
    <t>SLOVENIE</t>
  </si>
  <si>
    <t>SUEDE</t>
  </si>
  <si>
    <t>SUISSE</t>
  </si>
  <si>
    <t>TAIWAN</t>
  </si>
  <si>
    <t>THAILANDE</t>
  </si>
  <si>
    <t>TURQUIE</t>
  </si>
  <si>
    <t>UKRAINE</t>
  </si>
  <si>
    <t>URUGUAY</t>
  </si>
  <si>
    <t>USA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</si>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</sst>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right"/>
    </xf>
  </cellXfs>
  <cellStyles count="2">
    <cellStyle name="Normal" xfId="0" builtinId="0"/>
    <cellStyle name="Pourcentage" xfId="1" builtinId="5"/>
  </cellStyles>
  <dxfs count="12">
    <dxf>
      <numFmt numFmtId="13" formatCode="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ctrlProps/ctrlProp1.xml><?xml version="1.0" encoding="utf-8"?>
<formControlPr xmlns="http://schemas.microsoft.com/office/spreadsheetml/2009/9/main" objectType="Radio" firstButton="1" fmlaLink="$B$9:$B$13" noThreeD="1"/>
</file>

<file path=xl/ctrlProps/ctrlProp2.xml><?xml version="1.0" encoding="utf-8"?>
<formControlPr xmlns="http://schemas.microsoft.com/office/spreadsheetml/2009/9/main" objectType="Radio" noThreeD="1"/>
</file>

<file path=xl/ctrlProps/ctrlProp3.xml><?xml version="1.0" encoding="utf-8"?>
<formControlPr xmlns="http://schemas.microsoft.com/office/spreadsheetml/2009/9/main" objectType="Radio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6</xdr:row>
          <xdr:rowOff>171450</xdr:rowOff>
        </xdr:from>
        <xdr:to>
          <xdr:col>4</xdr:col>
          <xdr:colOff>228600</xdr:colOff>
          <xdr:row>13</xdr:row>
          <xdr:rowOff>114300</xdr:rowOff>
        </xdr:to>
        <xdr:sp macro="" textlink="">
          <xdr:nvSpPr>
            <xdr:cNvPr id="2049" name="ScrollBar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7</xdr:row>
          <xdr:rowOff>0</xdr:rowOff>
        </xdr:from>
        <xdr:to>
          <xdr:col>1</xdr:col>
          <xdr:colOff>714375</xdr:colOff>
          <xdr:row>7</xdr:row>
          <xdr:rowOff>161925</xdr:rowOff>
        </xdr:to>
        <xdr:sp macro="" textlink="">
          <xdr:nvSpPr>
            <xdr:cNvPr id="2050" name="Option 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7</xdr:row>
          <xdr:rowOff>0</xdr:rowOff>
        </xdr:from>
        <xdr:to>
          <xdr:col>2</xdr:col>
          <xdr:colOff>704850</xdr:colOff>
          <xdr:row>7</xdr:row>
          <xdr:rowOff>161925</xdr:rowOff>
        </xdr:to>
        <xdr:sp macro="" textlink="">
          <xdr:nvSpPr>
            <xdr:cNvPr id="2051" name="Option 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7</xdr:row>
          <xdr:rowOff>9525</xdr:rowOff>
        </xdr:from>
        <xdr:to>
          <xdr:col>3</xdr:col>
          <xdr:colOff>685800</xdr:colOff>
          <xdr:row>7</xdr:row>
          <xdr:rowOff>171450</xdr:rowOff>
        </xdr:to>
        <xdr:sp macro="" textlink="">
          <xdr:nvSpPr>
            <xdr:cNvPr id="2052" name="Option 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12</xdr:col>
      <xdr:colOff>171450</xdr:colOff>
      <xdr:row>1</xdr:row>
      <xdr:rowOff>0</xdr:rowOff>
    </xdr:from>
    <xdr:to>
      <xdr:col>16</xdr:col>
      <xdr:colOff>437736</xdr:colOff>
      <xdr:row>28</xdr:row>
      <xdr:rowOff>46977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15450" y="190500"/>
          <a:ext cx="3314286" cy="5190477"/>
        </a:xfrm>
        <a:prstGeom prst="rect">
          <a:avLst/>
        </a:prstGeom>
      </xdr:spPr>
    </xdr:pic>
    <xdr:clientData/>
  </xdr:twoCellAnchor>
  <xdr:twoCellAnchor>
    <xdr:from>
      <xdr:col>1</xdr:col>
      <xdr:colOff>400048</xdr:colOff>
      <xdr:row>0</xdr:row>
      <xdr:rowOff>76201</xdr:rowOff>
    </xdr:from>
    <xdr:to>
      <xdr:col>8</xdr:col>
      <xdr:colOff>38099</xdr:colOff>
      <xdr:row>7</xdr:row>
      <xdr:rowOff>28575</xdr:rowOff>
    </xdr:to>
    <xdr:sp macro="" textlink="">
      <xdr:nvSpPr>
        <xdr:cNvPr id="4" name="Rectangle avec flèche vers le bas 3"/>
        <xdr:cNvSpPr/>
      </xdr:nvSpPr>
      <xdr:spPr>
        <a:xfrm>
          <a:off x="1162048" y="76201"/>
          <a:ext cx="4972051" cy="1285874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le ScrollBar est lier à</a:t>
          </a:r>
          <a:r>
            <a:rPr lang="fr-CA" sz="1100" baseline="0"/>
            <a:t> la</a:t>
          </a:r>
          <a:r>
            <a:rPr lang="fr-CA" sz="1100"/>
            <a:t> cellule  E8</a:t>
          </a:r>
        </a:p>
        <a:p>
          <a:pPr algn="l"/>
          <a:r>
            <a:rPr lang="fr-CA" sz="1100"/>
            <a:t>tu peux mettre cette cellule au format (alignement à gauche )pour cacher le chiffre</a:t>
          </a:r>
        </a:p>
        <a:p>
          <a:pPr algn="l"/>
          <a:endParaRPr lang="fr-CA" sz="1100"/>
        </a:p>
        <a:p>
          <a:pPr algn="l"/>
          <a:r>
            <a:rPr lang="fr-CA" sz="1100"/>
            <a:t>le tableau est fait avec formules </a:t>
          </a:r>
        </a:p>
      </xdr:txBody>
    </xdr:sp>
    <xdr:clientData/>
  </xdr:twoCellAnchor>
  <xdr:twoCellAnchor>
    <xdr:from>
      <xdr:col>4</xdr:col>
      <xdr:colOff>742949</xdr:colOff>
      <xdr:row>8</xdr:row>
      <xdr:rowOff>114298</xdr:rowOff>
    </xdr:from>
    <xdr:to>
      <xdr:col>9</xdr:col>
      <xdr:colOff>657225</xdr:colOff>
      <xdr:row>19</xdr:row>
      <xdr:rowOff>133349</xdr:rowOff>
    </xdr:to>
    <xdr:sp macro="" textlink="">
      <xdr:nvSpPr>
        <xdr:cNvPr id="5" name="Bulle ronde 4"/>
        <xdr:cNvSpPr/>
      </xdr:nvSpPr>
      <xdr:spPr>
        <a:xfrm>
          <a:off x="3790949" y="1638298"/>
          <a:ext cx="3724276" cy="2114551"/>
        </a:xfrm>
        <a:prstGeom prst="wedgeEllipseCallout">
          <a:avLst>
            <a:gd name="adj1" fmla="val -62698"/>
            <a:gd name="adj2" fmla="val -2728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au menu, Développeur</a:t>
          </a:r>
        </a:p>
        <a:p>
          <a:pPr algn="l"/>
          <a:r>
            <a:rPr lang="fr-CA" sz="1100"/>
            <a:t>clic sur Mode Création </a:t>
          </a:r>
        </a:p>
        <a:p>
          <a:pPr algn="l"/>
          <a:endParaRPr lang="fr-CA" sz="800"/>
        </a:p>
        <a:p>
          <a:pPr algn="l"/>
          <a:r>
            <a:rPr lang="fr-CA" sz="1100"/>
            <a:t>puis fait un clic droit sur le ScrollBar et sélectionne  Propriétés</a:t>
          </a:r>
        </a:p>
        <a:p>
          <a:pPr algn="l"/>
          <a:r>
            <a:rPr lang="fr-CA" sz="1100"/>
            <a:t>une fois que les valeurs sont définis,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/>
            <a:t>ferme la fenêtre </a:t>
          </a: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Propriétés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et refait un clic sur Mode Création </a:t>
          </a:r>
          <a:endParaRPr lang="fr-CA">
            <a:effectLst/>
          </a:endParaRPr>
        </a:p>
        <a:p>
          <a:pPr algn="l"/>
          <a:endParaRPr lang="fr-CA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79" totalsRowCount="1" headerRowDxfId="11" dataDxfId="10">
  <autoFilter ref="A1:E78"/>
  <sortState ref="A2:E78">
    <sortCondition descending="1" ref="C1:C78"/>
  </sortState>
  <tableColumns count="5">
    <tableColumn id="1" name="PAYS" dataDxfId="9" totalsRowDxfId="8"/>
    <tableColumn id="5" name="CLASSEMENT" dataDxfId="7" totalsRowDxfId="6">
      <calculatedColumnFormula>IF(B1="CLASSEMENT",1,B1+1)</calculatedColumnFormula>
    </tableColumn>
    <tableColumn id="2" name="QTT" totalsRowFunction="sum" dataDxfId="5" totalsRowDxfId="4"/>
    <tableColumn id="3" name="ECART" totalsRowFunction="sum" dataDxfId="3" totalsRowDxfId="2"/>
    <tableColumn id="4" name="POURCENTAGE" totalsRowFunction="sum" dataDxfId="1" totalsRowDxfId="0" dataCellStyle="Pourcentage">
      <calculatedColumnFormula>Tableau1[[#This Row],[QTT]]/Tableau1[[#Totals],[QTT]]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trlProp" Target="../ctrlProps/ctrlProp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9"/>
  <sheetViews>
    <sheetView topLeftCell="A67" workbookViewId="0">
      <selection activeCell="H8" sqref="H8"/>
    </sheetView>
  </sheetViews>
  <sheetFormatPr baseColWidth="10" defaultRowHeight="15" x14ac:dyDescent="0.25"/>
  <cols>
    <col min="1" max="4" width="11.42578125" style="1"/>
    <col min="5" max="5" width="16.5703125" style="1" customWidth="1"/>
    <col min="6" max="16384" width="11.42578125" style="1"/>
  </cols>
  <sheetData>
    <row r="1" spans="1:5" x14ac:dyDescent="0.25">
      <c r="A1" s="1" t="s">
        <v>0</v>
      </c>
      <c r="B1" s="1" t="s">
        <v>83</v>
      </c>
      <c r="C1" s="1" t="s">
        <v>1</v>
      </c>
      <c r="D1" s="1" t="s">
        <v>2</v>
      </c>
      <c r="E1" s="1" t="s">
        <v>3</v>
      </c>
    </row>
    <row r="2" spans="1:5" x14ac:dyDescent="0.25">
      <c r="A2" s="1" t="s">
        <v>82</v>
      </c>
      <c r="B2" s="1">
        <f>IF(B1="CLASSEMENT",1,B1+1)</f>
        <v>1</v>
      </c>
      <c r="C2" s="1">
        <v>11140982.4666666</v>
      </c>
      <c r="D2" s="1">
        <v>87.4</v>
      </c>
      <c r="E2" s="2">
        <f>Tableau1[[#This Row],[QTT]]/Tableau1[[#Totals],[QTT]]</f>
        <v>2.5975177178867843E-2</v>
      </c>
    </row>
    <row r="3" spans="1:5" x14ac:dyDescent="0.25">
      <c r="A3" s="1" t="s">
        <v>81</v>
      </c>
      <c r="B3" s="1">
        <f t="shared" ref="B3:B66" si="0">IF(B2="CLASSEMENT",1,B2+1)</f>
        <v>2</v>
      </c>
      <c r="C3" s="1">
        <v>10994384.095238101</v>
      </c>
      <c r="D3" s="1">
        <v>86.285714285714306</v>
      </c>
      <c r="E3" s="2">
        <f>Tableau1[[#This Row],[QTT]]/Tableau1[[#Totals],[QTT]]</f>
        <v>2.5633383384345509E-2</v>
      </c>
    </row>
    <row r="4" spans="1:5" x14ac:dyDescent="0.25">
      <c r="A4" s="1" t="s">
        <v>80</v>
      </c>
      <c r="B4" s="1">
        <f t="shared" si="0"/>
        <v>3</v>
      </c>
      <c r="C4" s="1">
        <v>10847785.723809499</v>
      </c>
      <c r="D4" s="1">
        <v>85.171428571428606</v>
      </c>
      <c r="E4" s="2">
        <f>Tableau1[[#This Row],[QTT]]/Tableau1[[#Totals],[QTT]]</f>
        <v>2.529158958982294E-2</v>
      </c>
    </row>
    <row r="5" spans="1:5" x14ac:dyDescent="0.25">
      <c r="A5" s="1" t="s">
        <v>79</v>
      </c>
      <c r="B5" s="1">
        <f t="shared" si="0"/>
        <v>4</v>
      </c>
      <c r="C5" s="1">
        <v>10701187.3523809</v>
      </c>
      <c r="D5" s="1">
        <v>84.057142857142793</v>
      </c>
      <c r="E5" s="2">
        <f>Tableau1[[#This Row],[QTT]]/Tableau1[[#Totals],[QTT]]</f>
        <v>2.4949795795300374E-2</v>
      </c>
    </row>
    <row r="6" spans="1:5" x14ac:dyDescent="0.25">
      <c r="A6" s="1" t="s">
        <v>78</v>
      </c>
      <c r="B6" s="1">
        <f t="shared" si="0"/>
        <v>5</v>
      </c>
      <c r="C6" s="1">
        <v>10554588.9809523</v>
      </c>
      <c r="D6" s="1">
        <v>82.942857142857093</v>
      </c>
      <c r="E6" s="2">
        <f>Tableau1[[#This Row],[QTT]]/Tableau1[[#Totals],[QTT]]</f>
        <v>2.4608002000777809E-2</v>
      </c>
    </row>
    <row r="7" spans="1:5" x14ac:dyDescent="0.25">
      <c r="A7" s="1" t="s">
        <v>77</v>
      </c>
      <c r="B7" s="1">
        <f t="shared" si="0"/>
        <v>6</v>
      </c>
      <c r="C7" s="1">
        <v>10407990.609523799</v>
      </c>
      <c r="D7" s="1">
        <v>81.828571428571394</v>
      </c>
      <c r="E7" s="2">
        <f>Tableau1[[#This Row],[QTT]]/Tableau1[[#Totals],[QTT]]</f>
        <v>2.4266208206255475E-2</v>
      </c>
    </row>
    <row r="8" spans="1:5" x14ac:dyDescent="0.25">
      <c r="A8" s="1" t="s">
        <v>76</v>
      </c>
      <c r="B8" s="1">
        <f t="shared" si="0"/>
        <v>7</v>
      </c>
      <c r="C8" s="1">
        <v>10261392.2380952</v>
      </c>
      <c r="D8" s="1">
        <v>80.714285714285694</v>
      </c>
      <c r="E8" s="2">
        <f>Tableau1[[#This Row],[QTT]]/Tableau1[[#Totals],[QTT]]</f>
        <v>2.392441441173291E-2</v>
      </c>
    </row>
    <row r="9" spans="1:5" x14ac:dyDescent="0.25">
      <c r="A9" s="1" t="s">
        <v>75</v>
      </c>
      <c r="B9" s="1">
        <f t="shared" si="0"/>
        <v>8</v>
      </c>
      <c r="C9" s="1">
        <v>10114793.8666666</v>
      </c>
      <c r="D9" s="1">
        <v>79.599999999999994</v>
      </c>
      <c r="E9" s="2">
        <f>Tableau1[[#This Row],[QTT]]/Tableau1[[#Totals],[QTT]]</f>
        <v>2.3582620617210344E-2</v>
      </c>
    </row>
    <row r="10" spans="1:5" x14ac:dyDescent="0.25">
      <c r="A10" s="1" t="s">
        <v>74</v>
      </c>
      <c r="B10" s="1">
        <f t="shared" si="0"/>
        <v>9</v>
      </c>
      <c r="C10" s="1">
        <v>9968195.4952380992</v>
      </c>
      <c r="D10" s="1">
        <v>78.485714285714295</v>
      </c>
      <c r="E10" s="2">
        <f>Tableau1[[#This Row],[QTT]]/Tableau1[[#Totals],[QTT]]</f>
        <v>2.3240826822688007E-2</v>
      </c>
    </row>
    <row r="11" spans="1:5" x14ac:dyDescent="0.25">
      <c r="A11" s="1" t="s">
        <v>73</v>
      </c>
      <c r="B11" s="1">
        <f t="shared" si="0"/>
        <v>10</v>
      </c>
      <c r="C11" s="1">
        <v>9821597.1238095295</v>
      </c>
      <c r="D11" s="1">
        <v>77.371428571428595</v>
      </c>
      <c r="E11" s="2">
        <f>Tableau1[[#This Row],[QTT]]/Tableau1[[#Totals],[QTT]]</f>
        <v>2.2899033028165511E-2</v>
      </c>
    </row>
    <row r="12" spans="1:5" x14ac:dyDescent="0.25">
      <c r="A12" s="1" t="s">
        <v>72</v>
      </c>
      <c r="B12" s="1">
        <f t="shared" si="0"/>
        <v>11</v>
      </c>
      <c r="C12" s="1">
        <v>9674998.7523809597</v>
      </c>
      <c r="D12" s="1">
        <v>76.257142857142796</v>
      </c>
      <c r="E12" s="2">
        <f>Tableau1[[#This Row],[QTT]]/Tableau1[[#Totals],[QTT]]</f>
        <v>2.2557239233643014E-2</v>
      </c>
    </row>
    <row r="13" spans="1:5" x14ac:dyDescent="0.25">
      <c r="A13" s="1" t="s">
        <v>5</v>
      </c>
      <c r="B13" s="1">
        <f t="shared" si="0"/>
        <v>12</v>
      </c>
      <c r="C13" s="1">
        <v>9528400.3809523806</v>
      </c>
      <c r="D13" s="1">
        <v>75.142857142857096</v>
      </c>
      <c r="E13" s="2">
        <f>Tableau1[[#This Row],[QTT]]/Tableau1[[#Totals],[QTT]]</f>
        <v>2.2215445439120497E-2</v>
      </c>
    </row>
    <row r="14" spans="1:5" x14ac:dyDescent="0.25">
      <c r="A14" s="1" t="s">
        <v>71</v>
      </c>
      <c r="B14" s="1">
        <f t="shared" si="0"/>
        <v>13</v>
      </c>
      <c r="C14" s="1">
        <v>9381802.0095238108</v>
      </c>
      <c r="D14" s="1">
        <v>74.028571428571396</v>
      </c>
      <c r="E14" s="2">
        <f>Tableau1[[#This Row],[QTT]]/Tableau1[[#Totals],[QTT]]</f>
        <v>2.1873651644598001E-2</v>
      </c>
    </row>
    <row r="15" spans="1:5" x14ac:dyDescent="0.25">
      <c r="A15" s="1" t="s">
        <v>70</v>
      </c>
      <c r="B15" s="1">
        <f t="shared" si="0"/>
        <v>14</v>
      </c>
      <c r="C15" s="1">
        <v>9235203.6380952392</v>
      </c>
      <c r="D15" s="1">
        <v>72.914285714285697</v>
      </c>
      <c r="E15" s="2">
        <f>Tableau1[[#This Row],[QTT]]/Tableau1[[#Totals],[QTT]]</f>
        <v>2.1531857850075501E-2</v>
      </c>
    </row>
    <row r="16" spans="1:5" x14ac:dyDescent="0.25">
      <c r="A16" s="1" t="s">
        <v>69</v>
      </c>
      <c r="B16" s="1">
        <f t="shared" si="0"/>
        <v>15</v>
      </c>
      <c r="C16" s="1">
        <v>9088605.2666666694</v>
      </c>
      <c r="D16" s="1">
        <v>71.8</v>
      </c>
      <c r="E16" s="2">
        <f>Tableau1[[#This Row],[QTT]]/Tableau1[[#Totals],[QTT]]</f>
        <v>2.1190064055553005E-2</v>
      </c>
    </row>
    <row r="17" spans="1:5" x14ac:dyDescent="0.25">
      <c r="A17" s="1" t="s">
        <v>68</v>
      </c>
      <c r="B17" s="1">
        <f t="shared" si="0"/>
        <v>16</v>
      </c>
      <c r="C17" s="1">
        <v>8942006.8952380996</v>
      </c>
      <c r="D17" s="1">
        <v>70.685714285714297</v>
      </c>
      <c r="E17" s="2">
        <f>Tableau1[[#This Row],[QTT]]/Tableau1[[#Totals],[QTT]]</f>
        <v>2.0848270261030508E-2</v>
      </c>
    </row>
    <row r="18" spans="1:5" x14ac:dyDescent="0.25">
      <c r="A18" s="1" t="s">
        <v>67</v>
      </c>
      <c r="B18" s="1">
        <f t="shared" si="0"/>
        <v>17</v>
      </c>
      <c r="C18" s="1">
        <v>8795408.5238095298</v>
      </c>
      <c r="D18" s="1">
        <v>69.571428571428598</v>
      </c>
      <c r="E18" s="2">
        <f>Tableau1[[#This Row],[QTT]]/Tableau1[[#Totals],[QTT]]</f>
        <v>2.0506476466508012E-2</v>
      </c>
    </row>
    <row r="19" spans="1:5" x14ac:dyDescent="0.25">
      <c r="A19" s="1" t="s">
        <v>66</v>
      </c>
      <c r="B19" s="1">
        <f t="shared" si="0"/>
        <v>18</v>
      </c>
      <c r="C19" s="1">
        <v>8648810.1523809601</v>
      </c>
      <c r="D19" s="1">
        <v>68.457142857142799</v>
      </c>
      <c r="E19" s="2">
        <f>Tableau1[[#This Row],[QTT]]/Tableau1[[#Totals],[QTT]]</f>
        <v>2.0164682671985516E-2</v>
      </c>
    </row>
    <row r="20" spans="1:5" x14ac:dyDescent="0.25">
      <c r="A20" s="1" t="s">
        <v>65</v>
      </c>
      <c r="B20" s="1">
        <f t="shared" si="0"/>
        <v>19</v>
      </c>
      <c r="C20" s="1">
        <v>8502211.7809523791</v>
      </c>
      <c r="D20" s="1">
        <v>67.342857142857099</v>
      </c>
      <c r="E20" s="2">
        <f>Tableau1[[#This Row],[QTT]]/Tableau1[[#Totals],[QTT]]</f>
        <v>1.9822888877462991E-2</v>
      </c>
    </row>
    <row r="21" spans="1:5" x14ac:dyDescent="0.25">
      <c r="A21" s="1" t="s">
        <v>64</v>
      </c>
      <c r="B21" s="1">
        <f t="shared" si="0"/>
        <v>20</v>
      </c>
      <c r="C21" s="1">
        <v>8355613.4095238103</v>
      </c>
      <c r="D21" s="1">
        <v>66.228571428571399</v>
      </c>
      <c r="E21" s="2">
        <f>Tableau1[[#This Row],[QTT]]/Tableau1[[#Totals],[QTT]]</f>
        <v>1.9481095082940499E-2</v>
      </c>
    </row>
    <row r="22" spans="1:5" x14ac:dyDescent="0.25">
      <c r="A22" s="1" t="s">
        <v>63</v>
      </c>
      <c r="B22" s="1">
        <f t="shared" si="0"/>
        <v>21</v>
      </c>
      <c r="C22" s="1">
        <v>8209015.0380952395</v>
      </c>
      <c r="D22" s="1">
        <v>65.1142857142857</v>
      </c>
      <c r="E22" s="2">
        <f>Tableau1[[#This Row],[QTT]]/Tableau1[[#Totals],[QTT]]</f>
        <v>1.9139301288417999E-2</v>
      </c>
    </row>
    <row r="23" spans="1:5" x14ac:dyDescent="0.25">
      <c r="A23" s="1" t="s">
        <v>62</v>
      </c>
      <c r="B23" s="1">
        <f t="shared" si="0"/>
        <v>22</v>
      </c>
      <c r="C23" s="1">
        <v>8062416.6666666698</v>
      </c>
      <c r="D23" s="1">
        <v>64</v>
      </c>
      <c r="E23" s="2">
        <f>Tableau1[[#This Row],[QTT]]/Tableau1[[#Totals],[QTT]]</f>
        <v>1.8797507493895502E-2</v>
      </c>
    </row>
    <row r="24" spans="1:5" x14ac:dyDescent="0.25">
      <c r="A24" s="1" t="s">
        <v>61</v>
      </c>
      <c r="B24" s="1">
        <f t="shared" si="0"/>
        <v>23</v>
      </c>
      <c r="C24" s="1">
        <v>7915818.2952381</v>
      </c>
      <c r="D24" s="1">
        <v>62.8857142857143</v>
      </c>
      <c r="E24" s="2">
        <f>Tableau1[[#This Row],[QTT]]/Tableau1[[#Totals],[QTT]]</f>
        <v>1.8455713699373006E-2</v>
      </c>
    </row>
    <row r="25" spans="1:5" x14ac:dyDescent="0.25">
      <c r="A25" s="1" t="s">
        <v>60</v>
      </c>
      <c r="B25" s="1">
        <f t="shared" si="0"/>
        <v>24</v>
      </c>
      <c r="C25" s="1">
        <v>7769219.9238095302</v>
      </c>
      <c r="D25" s="1">
        <v>61.771428571428601</v>
      </c>
      <c r="E25" s="2">
        <f>Tableau1[[#This Row],[QTT]]/Tableau1[[#Totals],[QTT]]</f>
        <v>1.811391990485051E-2</v>
      </c>
    </row>
    <row r="26" spans="1:5" x14ac:dyDescent="0.25">
      <c r="A26" s="1" t="s">
        <v>59</v>
      </c>
      <c r="B26" s="1">
        <f t="shared" si="0"/>
        <v>25</v>
      </c>
      <c r="C26" s="1">
        <v>7622621.5523809604</v>
      </c>
      <c r="D26" s="1">
        <v>60.657142857142802</v>
      </c>
      <c r="E26" s="2">
        <f>Tableau1[[#This Row],[QTT]]/Tableau1[[#Totals],[QTT]]</f>
        <v>1.7772126110328013E-2</v>
      </c>
    </row>
    <row r="27" spans="1:5" x14ac:dyDescent="0.25">
      <c r="A27" s="1" t="s">
        <v>58</v>
      </c>
      <c r="B27" s="1">
        <f t="shared" si="0"/>
        <v>26</v>
      </c>
      <c r="C27" s="1">
        <v>7476023.1809523804</v>
      </c>
      <c r="D27" s="1">
        <v>59.542857142857102</v>
      </c>
      <c r="E27" s="2">
        <f>Tableau1[[#This Row],[QTT]]/Tableau1[[#Totals],[QTT]]</f>
        <v>1.7430332315805496E-2</v>
      </c>
    </row>
    <row r="28" spans="1:5" x14ac:dyDescent="0.25">
      <c r="A28" s="1" t="s">
        <v>57</v>
      </c>
      <c r="B28" s="1">
        <f t="shared" si="0"/>
        <v>27</v>
      </c>
      <c r="C28" s="1">
        <v>7329424.8095238097</v>
      </c>
      <c r="D28" s="1">
        <v>58.428571428571402</v>
      </c>
      <c r="E28" s="2">
        <f>Tableau1[[#This Row],[QTT]]/Tableau1[[#Totals],[QTT]]</f>
        <v>1.7088538521282996E-2</v>
      </c>
    </row>
    <row r="29" spans="1:5" x14ac:dyDescent="0.25">
      <c r="A29" s="1" t="s">
        <v>56</v>
      </c>
      <c r="B29" s="1">
        <f t="shared" si="0"/>
        <v>28</v>
      </c>
      <c r="C29" s="1">
        <v>7182826.4380952399</v>
      </c>
      <c r="D29" s="1">
        <v>57.314285714285703</v>
      </c>
      <c r="E29" s="2">
        <f>Tableau1[[#This Row],[QTT]]/Tableau1[[#Totals],[QTT]]</f>
        <v>1.67467447267605E-2</v>
      </c>
    </row>
    <row r="30" spans="1:5" x14ac:dyDescent="0.25">
      <c r="A30" s="1" t="s">
        <v>55</v>
      </c>
      <c r="B30" s="1">
        <f t="shared" si="0"/>
        <v>29</v>
      </c>
      <c r="C30" s="1">
        <v>7036228.0666666701</v>
      </c>
      <c r="D30" s="1">
        <v>56.2</v>
      </c>
      <c r="E30" s="2">
        <f>Tableau1[[#This Row],[QTT]]/Tableau1[[#Totals],[QTT]]</f>
        <v>1.6404950932238004E-2</v>
      </c>
    </row>
    <row r="31" spans="1:5" x14ac:dyDescent="0.25">
      <c r="A31" s="1" t="s">
        <v>54</v>
      </c>
      <c r="B31" s="1">
        <f t="shared" si="0"/>
        <v>30</v>
      </c>
      <c r="C31" s="1">
        <v>6889629.6952381004</v>
      </c>
      <c r="D31" s="1">
        <v>55.085714285714303</v>
      </c>
      <c r="E31" s="2">
        <f>Tableau1[[#This Row],[QTT]]/Tableau1[[#Totals],[QTT]]</f>
        <v>1.6063157137715507E-2</v>
      </c>
    </row>
    <row r="32" spans="1:5" x14ac:dyDescent="0.25">
      <c r="A32" s="1" t="s">
        <v>53</v>
      </c>
      <c r="B32" s="1">
        <f t="shared" si="0"/>
        <v>31</v>
      </c>
      <c r="C32" s="1">
        <v>6743031.3238095297</v>
      </c>
      <c r="D32" s="1">
        <v>53.971428571428604</v>
      </c>
      <c r="E32" s="2">
        <f>Tableau1[[#This Row],[QTT]]/Tableau1[[#Totals],[QTT]]</f>
        <v>1.5721363343193007E-2</v>
      </c>
    </row>
    <row r="33" spans="1:5" x14ac:dyDescent="0.25">
      <c r="A33" s="1" t="s">
        <v>52</v>
      </c>
      <c r="B33" s="1">
        <f t="shared" si="0"/>
        <v>32</v>
      </c>
      <c r="C33" s="1">
        <v>6596432.9523809496</v>
      </c>
      <c r="D33" s="1">
        <v>52.857142857142797</v>
      </c>
      <c r="E33" s="2">
        <f>Tableau1[[#This Row],[QTT]]/Tableau1[[#Totals],[QTT]]</f>
        <v>1.5379569548670488E-2</v>
      </c>
    </row>
    <row r="34" spans="1:5" x14ac:dyDescent="0.25">
      <c r="A34" s="1" t="s">
        <v>51</v>
      </c>
      <c r="B34" s="1">
        <f t="shared" si="0"/>
        <v>33</v>
      </c>
      <c r="C34" s="1">
        <v>6449834.5809523799</v>
      </c>
      <c r="D34" s="1">
        <v>51.742857142857098</v>
      </c>
      <c r="E34" s="2">
        <f>Tableau1[[#This Row],[QTT]]/Tableau1[[#Totals],[QTT]]</f>
        <v>1.5037775754147992E-2</v>
      </c>
    </row>
    <row r="35" spans="1:5" x14ac:dyDescent="0.25">
      <c r="A35" s="1" t="s">
        <v>50</v>
      </c>
      <c r="B35" s="1">
        <f t="shared" si="0"/>
        <v>34</v>
      </c>
      <c r="C35" s="1">
        <v>6303236.2095238101</v>
      </c>
      <c r="D35" s="1">
        <v>50.628571428571398</v>
      </c>
      <c r="E35" s="2">
        <f>Tableau1[[#This Row],[QTT]]/Tableau1[[#Totals],[QTT]]</f>
        <v>1.4695981959625496E-2</v>
      </c>
    </row>
    <row r="36" spans="1:5" x14ac:dyDescent="0.25">
      <c r="A36" s="1" t="s">
        <v>49</v>
      </c>
      <c r="B36" s="1">
        <f t="shared" si="0"/>
        <v>35</v>
      </c>
      <c r="C36" s="1">
        <v>6156637.8380952403</v>
      </c>
      <c r="D36" s="1">
        <v>49.514285714285698</v>
      </c>
      <c r="E36" s="2">
        <f>Tableau1[[#This Row],[QTT]]/Tableau1[[#Totals],[QTT]]</f>
        <v>1.4354188165102999E-2</v>
      </c>
    </row>
    <row r="37" spans="1:5" x14ac:dyDescent="0.25">
      <c r="A37" s="1" t="s">
        <v>48</v>
      </c>
      <c r="B37" s="1">
        <f t="shared" si="0"/>
        <v>36</v>
      </c>
      <c r="C37" s="1">
        <v>6010039.4666666696</v>
      </c>
      <c r="D37" s="1">
        <v>48.4</v>
      </c>
      <c r="E37" s="2">
        <f>Tableau1[[#This Row],[QTT]]/Tableau1[[#Totals],[QTT]]</f>
        <v>1.4012394370580501E-2</v>
      </c>
    </row>
    <row r="38" spans="1:5" x14ac:dyDescent="0.25">
      <c r="A38" s="1" t="s">
        <v>47</v>
      </c>
      <c r="B38" s="1">
        <f t="shared" si="0"/>
        <v>37</v>
      </c>
      <c r="C38" s="1">
        <v>5863441.0952380998</v>
      </c>
      <c r="D38" s="1">
        <v>47.285714285714299</v>
      </c>
      <c r="E38" s="2">
        <f>Tableau1[[#This Row],[QTT]]/Tableau1[[#Totals],[QTT]]</f>
        <v>1.3670600576058005E-2</v>
      </c>
    </row>
    <row r="39" spans="1:5" x14ac:dyDescent="0.25">
      <c r="A39" s="1" t="s">
        <v>46</v>
      </c>
      <c r="B39" s="1">
        <f t="shared" si="0"/>
        <v>38</v>
      </c>
      <c r="C39" s="1">
        <v>5716842.72380953</v>
      </c>
      <c r="D39" s="1">
        <v>46.171428571428599</v>
      </c>
      <c r="E39" s="2">
        <f>Tableau1[[#This Row],[QTT]]/Tableau1[[#Totals],[QTT]]</f>
        <v>1.3328806781535509E-2</v>
      </c>
    </row>
    <row r="40" spans="1:5" x14ac:dyDescent="0.25">
      <c r="A40" s="1" t="s">
        <v>45</v>
      </c>
      <c r="B40" s="1">
        <f t="shared" si="0"/>
        <v>39</v>
      </c>
      <c r="C40" s="1">
        <v>5570244.35238095</v>
      </c>
      <c r="D40" s="1">
        <v>45.0571428571428</v>
      </c>
      <c r="E40" s="2">
        <f>Tableau1[[#This Row],[QTT]]/Tableau1[[#Totals],[QTT]]</f>
        <v>1.298701298701299E-2</v>
      </c>
    </row>
    <row r="41" spans="1:5" x14ac:dyDescent="0.25">
      <c r="A41" s="1" t="s">
        <v>44</v>
      </c>
      <c r="B41" s="1">
        <f t="shared" si="0"/>
        <v>40</v>
      </c>
      <c r="C41" s="1">
        <v>5423645.9809523802</v>
      </c>
      <c r="D41" s="1">
        <v>43.9428571428571</v>
      </c>
      <c r="E41" s="2">
        <f>Tableau1[[#This Row],[QTT]]/Tableau1[[#Totals],[QTT]]</f>
        <v>1.2645219192490493E-2</v>
      </c>
    </row>
    <row r="42" spans="1:5" x14ac:dyDescent="0.25">
      <c r="A42" s="1" t="s">
        <v>43</v>
      </c>
      <c r="B42" s="1">
        <f t="shared" si="0"/>
        <v>41</v>
      </c>
      <c r="C42" s="1">
        <v>5277047.6095238104</v>
      </c>
      <c r="D42" s="1">
        <v>42.828571428571401</v>
      </c>
      <c r="E42" s="2">
        <f>Tableau1[[#This Row],[QTT]]/Tableau1[[#Totals],[QTT]]</f>
        <v>1.2303425397967997E-2</v>
      </c>
    </row>
    <row r="43" spans="1:5" x14ac:dyDescent="0.25">
      <c r="A43" s="1" t="s">
        <v>42</v>
      </c>
      <c r="B43" s="1">
        <f t="shared" si="0"/>
        <v>42</v>
      </c>
      <c r="C43" s="1">
        <v>5130449.2380952397</v>
      </c>
      <c r="D43" s="1">
        <v>41.714285714285701</v>
      </c>
      <c r="E43" s="2">
        <f>Tableau1[[#This Row],[QTT]]/Tableau1[[#Totals],[QTT]]</f>
        <v>1.1961631603445499E-2</v>
      </c>
    </row>
    <row r="44" spans="1:5" x14ac:dyDescent="0.25">
      <c r="A44" s="1" t="s">
        <v>41</v>
      </c>
      <c r="B44" s="1">
        <f t="shared" si="0"/>
        <v>43</v>
      </c>
      <c r="C44" s="1">
        <v>4983850.86666667</v>
      </c>
      <c r="D44" s="1">
        <v>40.6</v>
      </c>
      <c r="E44" s="2">
        <f>Tableau1[[#This Row],[QTT]]/Tableau1[[#Totals],[QTT]]</f>
        <v>1.1619837808923002E-2</v>
      </c>
    </row>
    <row r="45" spans="1:5" x14ac:dyDescent="0.25">
      <c r="A45" s="1" t="s">
        <v>4</v>
      </c>
      <c r="B45" s="1">
        <f t="shared" si="0"/>
        <v>44</v>
      </c>
      <c r="C45" s="1">
        <v>4837252.4952381002</v>
      </c>
      <c r="D45" s="1">
        <v>39.485714285714302</v>
      </c>
      <c r="E45" s="2">
        <f>Tableau1[[#This Row],[QTT]]/Tableau1[[#Totals],[QTT]]</f>
        <v>1.1278044014400506E-2</v>
      </c>
    </row>
    <row r="46" spans="1:5" x14ac:dyDescent="0.25">
      <c r="A46" s="1" t="s">
        <v>40</v>
      </c>
      <c r="B46" s="1">
        <f t="shared" si="0"/>
        <v>45</v>
      </c>
      <c r="C46" s="1">
        <v>4690654.1238095304</v>
      </c>
      <c r="D46" s="1">
        <v>38.371428571428602</v>
      </c>
      <c r="E46" s="2">
        <f>Tableau1[[#This Row],[QTT]]/Tableau1[[#Totals],[QTT]]</f>
        <v>1.093625021987801E-2</v>
      </c>
    </row>
    <row r="47" spans="1:5" x14ac:dyDescent="0.25">
      <c r="A47" s="1" t="s">
        <v>39</v>
      </c>
      <c r="B47" s="1">
        <f t="shared" si="0"/>
        <v>46</v>
      </c>
      <c r="C47" s="1">
        <v>4544055.7523809504</v>
      </c>
      <c r="D47" s="1">
        <v>37.257142857142803</v>
      </c>
      <c r="E47" s="2">
        <f>Tableau1[[#This Row],[QTT]]/Tableau1[[#Totals],[QTT]]</f>
        <v>1.0594456425355489E-2</v>
      </c>
    </row>
    <row r="48" spans="1:5" x14ac:dyDescent="0.25">
      <c r="A48" s="1" t="s">
        <v>38</v>
      </c>
      <c r="B48" s="1">
        <f t="shared" si="0"/>
        <v>47</v>
      </c>
      <c r="C48" s="1">
        <v>4397457.3809523797</v>
      </c>
      <c r="D48" s="1">
        <v>36.142857142857103</v>
      </c>
      <c r="E48" s="2">
        <f>Tableau1[[#This Row],[QTT]]/Tableau1[[#Totals],[QTT]]</f>
        <v>1.0252662630832991E-2</v>
      </c>
    </row>
    <row r="49" spans="1:5" x14ac:dyDescent="0.25">
      <c r="A49" s="1" t="s">
        <v>37</v>
      </c>
      <c r="B49" s="1">
        <f t="shared" si="0"/>
        <v>48</v>
      </c>
      <c r="C49" s="1">
        <v>4250859.0095238099</v>
      </c>
      <c r="D49" s="1">
        <v>35.028571428571396</v>
      </c>
      <c r="E49" s="2">
        <f>Tableau1[[#This Row],[QTT]]/Tableau1[[#Totals],[QTT]]</f>
        <v>9.9108688363104946E-3</v>
      </c>
    </row>
    <row r="50" spans="1:5" x14ac:dyDescent="0.25">
      <c r="A50" s="1" t="s">
        <v>36</v>
      </c>
      <c r="B50" s="1">
        <f t="shared" si="0"/>
        <v>49</v>
      </c>
      <c r="C50" s="1">
        <v>4104260.6380952401</v>
      </c>
      <c r="D50" s="1">
        <v>33.914285714285697</v>
      </c>
      <c r="E50" s="2">
        <f>Tableau1[[#This Row],[QTT]]/Tableau1[[#Totals],[QTT]]</f>
        <v>9.5690750417879982E-3</v>
      </c>
    </row>
    <row r="51" spans="1:5" x14ac:dyDescent="0.25">
      <c r="A51" s="1" t="s">
        <v>35</v>
      </c>
      <c r="B51" s="1">
        <f t="shared" si="0"/>
        <v>50</v>
      </c>
      <c r="C51" s="1">
        <v>3957662.2666666699</v>
      </c>
      <c r="D51" s="1">
        <v>32.799999999999997</v>
      </c>
      <c r="E51" s="2">
        <f>Tableau1[[#This Row],[QTT]]/Tableau1[[#Totals],[QTT]]</f>
        <v>9.2272812472655001E-3</v>
      </c>
    </row>
    <row r="52" spans="1:5" x14ac:dyDescent="0.25">
      <c r="A52" s="1" t="s">
        <v>34</v>
      </c>
      <c r="B52" s="1">
        <f t="shared" si="0"/>
        <v>51</v>
      </c>
      <c r="C52" s="1">
        <v>3811063.8952381001</v>
      </c>
      <c r="D52" s="1">
        <v>31.685714285714301</v>
      </c>
      <c r="E52" s="2">
        <f>Tableau1[[#This Row],[QTT]]/Tableau1[[#Totals],[QTT]]</f>
        <v>8.8854874527430055E-3</v>
      </c>
    </row>
    <row r="53" spans="1:5" x14ac:dyDescent="0.25">
      <c r="A53" s="1" t="s">
        <v>33</v>
      </c>
      <c r="B53" s="1">
        <f t="shared" si="0"/>
        <v>52</v>
      </c>
      <c r="C53" s="1">
        <v>3664465.5238095298</v>
      </c>
      <c r="D53" s="1">
        <v>30.571428571428601</v>
      </c>
      <c r="E53" s="2">
        <f>Tableau1[[#This Row],[QTT]]/Tableau1[[#Totals],[QTT]]</f>
        <v>8.5436936582205074E-3</v>
      </c>
    </row>
    <row r="54" spans="1:5" x14ac:dyDescent="0.25">
      <c r="A54" s="1" t="s">
        <v>32</v>
      </c>
      <c r="B54" s="1">
        <f t="shared" si="0"/>
        <v>53</v>
      </c>
      <c r="C54" s="1">
        <v>3517867.1523809498</v>
      </c>
      <c r="D54" s="1">
        <v>29.457142857142799</v>
      </c>
      <c r="E54" s="2">
        <f>Tableau1[[#This Row],[QTT]]/Tableau1[[#Totals],[QTT]]</f>
        <v>8.2018998636979867E-3</v>
      </c>
    </row>
    <row r="55" spans="1:5" x14ac:dyDescent="0.25">
      <c r="A55" s="1" t="s">
        <v>31</v>
      </c>
      <c r="B55" s="1">
        <f t="shared" si="0"/>
        <v>54</v>
      </c>
      <c r="C55" s="1">
        <v>3371268.78095238</v>
      </c>
      <c r="D55" s="1">
        <v>28.342857142857099</v>
      </c>
      <c r="E55" s="2">
        <f>Tableau1[[#This Row],[QTT]]/Tableau1[[#Totals],[QTT]]</f>
        <v>7.8601060691754904E-3</v>
      </c>
    </row>
    <row r="56" spans="1:5" x14ac:dyDescent="0.25">
      <c r="A56" s="1" t="s">
        <v>30</v>
      </c>
      <c r="B56" s="1">
        <f t="shared" si="0"/>
        <v>55</v>
      </c>
      <c r="C56" s="1">
        <v>3224670.4095238098</v>
      </c>
      <c r="D56" s="1">
        <v>27.228571428571399</v>
      </c>
      <c r="E56" s="2">
        <f>Tableau1[[#This Row],[QTT]]/Tableau1[[#Totals],[QTT]]</f>
        <v>7.5183122746529931E-3</v>
      </c>
    </row>
    <row r="57" spans="1:5" x14ac:dyDescent="0.25">
      <c r="A57" s="1" t="s">
        <v>29</v>
      </c>
      <c r="B57" s="1">
        <f t="shared" si="0"/>
        <v>56</v>
      </c>
      <c r="C57" s="1">
        <v>3078072.03809524</v>
      </c>
      <c r="D57" s="1">
        <v>26.1142857142857</v>
      </c>
      <c r="E57" s="2">
        <f>Tableau1[[#This Row],[QTT]]/Tableau1[[#Totals],[QTT]]</f>
        <v>7.1765184801304976E-3</v>
      </c>
    </row>
    <row r="58" spans="1:5" x14ac:dyDescent="0.25">
      <c r="A58" s="1" t="s">
        <v>28</v>
      </c>
      <c r="B58" s="1">
        <f t="shared" si="0"/>
        <v>57</v>
      </c>
      <c r="C58" s="1">
        <v>2931473.6666666698</v>
      </c>
      <c r="D58" s="1">
        <v>25</v>
      </c>
      <c r="E58" s="2">
        <f>Tableau1[[#This Row],[QTT]]/Tableau1[[#Totals],[QTT]]</f>
        <v>6.8347246856080004E-3</v>
      </c>
    </row>
    <row r="59" spans="1:5" x14ac:dyDescent="0.25">
      <c r="A59" s="1" t="s">
        <v>27</v>
      </c>
      <c r="B59" s="1">
        <f t="shared" si="0"/>
        <v>58</v>
      </c>
      <c r="C59" s="1">
        <v>2784875.2952381</v>
      </c>
      <c r="D59" s="1">
        <v>23.8857142857143</v>
      </c>
      <c r="E59" s="2">
        <f>Tableau1[[#This Row],[QTT]]/Tableau1[[#Totals],[QTT]]</f>
        <v>6.4929308910855041E-3</v>
      </c>
    </row>
    <row r="60" spans="1:5" x14ac:dyDescent="0.25">
      <c r="A60" s="1" t="s">
        <v>26</v>
      </c>
      <c r="B60" s="1">
        <f t="shared" si="0"/>
        <v>59</v>
      </c>
      <c r="C60" s="1">
        <v>2638276.9238095302</v>
      </c>
      <c r="D60" s="1">
        <v>22.771428571428601</v>
      </c>
      <c r="E60" s="2">
        <f>Tableau1[[#This Row],[QTT]]/Tableau1[[#Totals],[QTT]]</f>
        <v>6.1511370965630077E-3</v>
      </c>
    </row>
    <row r="61" spans="1:5" x14ac:dyDescent="0.25">
      <c r="A61" s="1" t="s">
        <v>25</v>
      </c>
      <c r="B61" s="1">
        <f t="shared" si="0"/>
        <v>60</v>
      </c>
      <c r="C61" s="1">
        <v>2491678.5523809502</v>
      </c>
      <c r="D61" s="1">
        <v>21.657142857142802</v>
      </c>
      <c r="E61" s="2">
        <f>Tableau1[[#This Row],[QTT]]/Tableau1[[#Totals],[QTT]]</f>
        <v>5.809343302040487E-3</v>
      </c>
    </row>
    <row r="62" spans="1:5" x14ac:dyDescent="0.25">
      <c r="A62" s="1" t="s">
        <v>24</v>
      </c>
      <c r="B62" s="1">
        <f t="shared" si="0"/>
        <v>61</v>
      </c>
      <c r="C62" s="1">
        <v>2345080.1809523799</v>
      </c>
      <c r="D62" s="1">
        <v>20.542857142857098</v>
      </c>
      <c r="E62" s="2">
        <f>Tableau1[[#This Row],[QTT]]/Tableau1[[#Totals],[QTT]]</f>
        <v>5.4675495075179898E-3</v>
      </c>
    </row>
    <row r="63" spans="1:5" x14ac:dyDescent="0.25">
      <c r="A63" s="1" t="s">
        <v>23</v>
      </c>
      <c r="B63" s="1">
        <f t="shared" si="0"/>
        <v>62</v>
      </c>
      <c r="C63" s="1">
        <v>2198481.8095238102</v>
      </c>
      <c r="D63" s="1">
        <v>19.428571428571399</v>
      </c>
      <c r="E63" s="2">
        <f>Tableau1[[#This Row],[QTT]]/Tableau1[[#Totals],[QTT]]</f>
        <v>5.1257557129954934E-3</v>
      </c>
    </row>
    <row r="64" spans="1:5" x14ac:dyDescent="0.25">
      <c r="A64" s="1" t="s">
        <v>22</v>
      </c>
      <c r="B64" s="1">
        <f t="shared" si="0"/>
        <v>63</v>
      </c>
      <c r="C64" s="1">
        <v>2051883.4380952399</v>
      </c>
      <c r="D64" s="1">
        <v>18.314285714285699</v>
      </c>
      <c r="E64" s="2">
        <f>Tableau1[[#This Row],[QTT]]/Tableau1[[#Totals],[QTT]]</f>
        <v>4.7839619184729962E-3</v>
      </c>
    </row>
    <row r="65" spans="1:5" x14ac:dyDescent="0.25">
      <c r="A65" s="1" t="s">
        <v>21</v>
      </c>
      <c r="B65" s="1">
        <f t="shared" si="0"/>
        <v>64</v>
      </c>
      <c r="C65" s="1">
        <v>1905285.0666666699</v>
      </c>
      <c r="D65" s="1">
        <v>17.2</v>
      </c>
      <c r="E65" s="2">
        <f>Tableau1[[#This Row],[QTT]]/Tableau1[[#Totals],[QTT]]</f>
        <v>4.4421681239504998E-3</v>
      </c>
    </row>
    <row r="66" spans="1:5" x14ac:dyDescent="0.25">
      <c r="A66" s="1" t="s">
        <v>20</v>
      </c>
      <c r="B66" s="1">
        <f t="shared" si="0"/>
        <v>65</v>
      </c>
      <c r="C66" s="1">
        <v>1758686.6952380999</v>
      </c>
      <c r="D66" s="1">
        <v>16.0857142857143</v>
      </c>
      <c r="E66" s="2">
        <f>Tableau1[[#This Row],[QTT]]/Tableau1[[#Totals],[QTT]]</f>
        <v>4.1003743294280026E-3</v>
      </c>
    </row>
    <row r="67" spans="1:5" x14ac:dyDescent="0.25">
      <c r="A67" s="1" t="s">
        <v>19</v>
      </c>
      <c r="B67" s="1">
        <f t="shared" ref="B67:B78" si="1">IF(B66="CLASSEMENT",1,B66+1)</f>
        <v>66</v>
      </c>
      <c r="C67" s="1">
        <v>1612088.3238095299</v>
      </c>
      <c r="D67" s="1">
        <v>14.9714285714286</v>
      </c>
      <c r="E67" s="2">
        <f>Tableau1[[#This Row],[QTT]]/Tableau1[[#Totals],[QTT]]</f>
        <v>3.7585805349055063E-3</v>
      </c>
    </row>
    <row r="68" spans="1:5" x14ac:dyDescent="0.25">
      <c r="A68" s="1" t="s">
        <v>18</v>
      </c>
      <c r="B68" s="1">
        <f t="shared" si="1"/>
        <v>67</v>
      </c>
      <c r="C68" s="1">
        <v>1465489.9523809501</v>
      </c>
      <c r="D68" s="1">
        <v>13.857142857142801</v>
      </c>
      <c r="E68" s="2">
        <f>Tableau1[[#This Row],[QTT]]/Tableau1[[#Totals],[QTT]]</f>
        <v>3.4167867403829865E-3</v>
      </c>
    </row>
    <row r="69" spans="1:5" x14ac:dyDescent="0.25">
      <c r="A69" s="1" t="s">
        <v>17</v>
      </c>
      <c r="B69" s="1">
        <f t="shared" si="1"/>
        <v>68</v>
      </c>
      <c r="C69" s="1">
        <v>1318891.5809523801</v>
      </c>
      <c r="D69" s="1">
        <v>12.742857142857099</v>
      </c>
      <c r="E69" s="2">
        <f>Tableau1[[#This Row],[QTT]]/Tableau1[[#Totals],[QTT]]</f>
        <v>3.0749929458604897E-3</v>
      </c>
    </row>
    <row r="70" spans="1:5" x14ac:dyDescent="0.25">
      <c r="A70" s="1" t="s">
        <v>13</v>
      </c>
      <c r="B70" s="1">
        <f t="shared" si="1"/>
        <v>69</v>
      </c>
      <c r="C70" s="1">
        <v>1235874</v>
      </c>
      <c r="D70" s="1">
        <v>6</v>
      </c>
      <c r="E70" s="2">
        <f>Tableau1[[#This Row],[QTT]]/Tableau1[[#Totals],[QTT]]</f>
        <v>2.8814376305504679E-3</v>
      </c>
    </row>
    <row r="71" spans="1:5" x14ac:dyDescent="0.25">
      <c r="A71" s="1" t="s">
        <v>16</v>
      </c>
      <c r="B71" s="1">
        <f t="shared" si="1"/>
        <v>70</v>
      </c>
      <c r="C71" s="1">
        <v>1172293.2095238101</v>
      </c>
      <c r="D71" s="1">
        <v>11.6285714285714</v>
      </c>
      <c r="E71" s="2">
        <f>Tableau1[[#This Row],[QTT]]/Tableau1[[#Totals],[QTT]]</f>
        <v>2.7331991513379929E-3</v>
      </c>
    </row>
    <row r="72" spans="1:5" x14ac:dyDescent="0.25">
      <c r="A72" s="1" t="s">
        <v>15</v>
      </c>
      <c r="B72" s="1">
        <f t="shared" si="1"/>
        <v>71</v>
      </c>
      <c r="C72" s="1">
        <v>1025694.8380952399</v>
      </c>
      <c r="D72" s="1">
        <v>10.5142857142857</v>
      </c>
      <c r="E72" s="2">
        <f>Tableau1[[#This Row],[QTT]]/Tableau1[[#Totals],[QTT]]</f>
        <v>2.3914053568154956E-3</v>
      </c>
    </row>
    <row r="73" spans="1:5" x14ac:dyDescent="0.25">
      <c r="A73" s="1" t="s">
        <v>14</v>
      </c>
      <c r="B73" s="1">
        <f t="shared" si="1"/>
        <v>72</v>
      </c>
      <c r="C73" s="1">
        <v>879096.46666666702</v>
      </c>
      <c r="D73" s="1">
        <v>9.4</v>
      </c>
      <c r="E73" s="2">
        <f>Tableau1[[#This Row],[QTT]]/Tableau1[[#Totals],[QTT]]</f>
        <v>2.0496115622929923E-3</v>
      </c>
    </row>
    <row r="74" spans="1:5" x14ac:dyDescent="0.25">
      <c r="A74" s="1" t="s">
        <v>10</v>
      </c>
      <c r="B74" s="1">
        <f t="shared" si="1"/>
        <v>73</v>
      </c>
      <c r="C74" s="1">
        <v>658745</v>
      </c>
      <c r="D74" s="1">
        <v>5</v>
      </c>
      <c r="E74" s="2">
        <f>Tableau1[[#This Row],[QTT]]/Tableau1[[#Totals],[QTT]]</f>
        <v>1.5358625814095677E-3</v>
      </c>
    </row>
    <row r="75" spans="1:5" x14ac:dyDescent="0.25">
      <c r="A75" s="1" t="s">
        <v>9</v>
      </c>
      <c r="B75" s="1">
        <f t="shared" si="1"/>
        <v>74</v>
      </c>
      <c r="C75" s="1">
        <v>145286</v>
      </c>
      <c r="D75" s="1">
        <v>3</v>
      </c>
      <c r="E75" s="2">
        <f>Tableau1[[#This Row],[QTT]]/Tableau1[[#Totals],[QTT]]</f>
        <v>3.387340032981965E-4</v>
      </c>
    </row>
    <row r="76" spans="1:5" x14ac:dyDescent="0.25">
      <c r="A76" s="1" t="s">
        <v>11</v>
      </c>
      <c r="B76" s="1">
        <f t="shared" si="1"/>
        <v>75</v>
      </c>
      <c r="C76" s="1">
        <v>63258</v>
      </c>
      <c r="D76" s="1">
        <v>9</v>
      </c>
      <c r="E76" s="2">
        <f>Tableau1[[#This Row],[QTT]]/Tableau1[[#Totals],[QTT]]</f>
        <v>1.4748589389643402E-4</v>
      </c>
    </row>
    <row r="77" spans="1:5" x14ac:dyDescent="0.25">
      <c r="A77" s="1" t="s">
        <v>12</v>
      </c>
      <c r="B77" s="1">
        <f t="shared" si="1"/>
        <v>76</v>
      </c>
      <c r="C77" s="1">
        <v>55896</v>
      </c>
      <c r="D77" s="1">
        <v>8</v>
      </c>
      <c r="E77" s="2">
        <f>Tableau1[[#This Row],[QTT]]/Tableau1[[#Totals],[QTT]]</f>
        <v>1.3032140638709848E-4</v>
      </c>
    </row>
    <row r="78" spans="1:5" x14ac:dyDescent="0.25">
      <c r="A78" s="1" t="s">
        <v>8</v>
      </c>
      <c r="B78" s="1">
        <f t="shared" si="1"/>
        <v>77</v>
      </c>
      <c r="C78" s="1">
        <v>36954</v>
      </c>
      <c r="D78" s="1">
        <v>2</v>
      </c>
      <c r="E78" s="2">
        <f>Tableau1[[#This Row],[QTT]]/Tableau1[[#Totals],[QTT]]</f>
        <v>8.6158173243681795E-5</v>
      </c>
    </row>
    <row r="79" spans="1:5" x14ac:dyDescent="0.25">
      <c r="C79" s="1">
        <f>SUBTOTAL(109,Tableau1[QTT])</f>
        <v>428908815.13333309</v>
      </c>
      <c r="D79" s="1">
        <f>SUBTOTAL(109,Tableau1[ECART])</f>
        <v>3469.3999999999983</v>
      </c>
      <c r="E79" s="3">
        <f>SUBTOTAL(109,Tableau1[POURCENTAGE])</f>
        <v>1.0000000000000002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E13"/>
  <sheetViews>
    <sheetView tabSelected="1" workbookViewId="0">
      <selection activeCell="A9" sqref="A9"/>
    </sheetView>
  </sheetViews>
  <sheetFormatPr baseColWidth="10" defaultRowHeight="15" x14ac:dyDescent="0.25"/>
  <sheetData>
    <row r="8" spans="1:5" x14ac:dyDescent="0.25">
      <c r="A8" s="4" t="s">
        <v>6</v>
      </c>
      <c r="B8" s="4" t="s">
        <v>7</v>
      </c>
      <c r="C8" s="4" t="s">
        <v>1</v>
      </c>
      <c r="D8" s="4" t="s">
        <v>2</v>
      </c>
      <c r="E8" s="6">
        <v>1</v>
      </c>
    </row>
    <row r="9" spans="1:5" x14ac:dyDescent="0.25">
      <c r="A9" s="4">
        <f>E8</f>
        <v>1</v>
      </c>
      <c r="B9" s="4" t="str">
        <f>INDEX('tableau racine'!A:A,MATCH($A9,'tableau racine'!$B:$B,0))</f>
        <v>USA</v>
      </c>
      <c r="C9" s="5">
        <f>INDEX('tableau racine'!C:C,MATCH($A9,'tableau racine'!$B:$B,0))</f>
        <v>11140982.4666666</v>
      </c>
      <c r="D9" s="5">
        <f>INDEX('tableau racine'!D:D,MATCH($A9,'tableau racine'!$B:$B,0))</f>
        <v>87.4</v>
      </c>
      <c r="E9" s="6"/>
    </row>
    <row r="10" spans="1:5" x14ac:dyDescent="0.25">
      <c r="A10" s="4">
        <f>A9+1</f>
        <v>2</v>
      </c>
      <c r="B10" s="4" t="str">
        <f>INDEX('tableau racine'!A:A,MATCH($A10,'tableau racine'!$B:$B,0))</f>
        <v>URUGUAY</v>
      </c>
      <c r="C10" s="5">
        <f>INDEX('tableau racine'!C:C,MATCH($A10,'tableau racine'!$B:$B,0))</f>
        <v>10994384.095238101</v>
      </c>
      <c r="D10" s="5">
        <f>INDEX('tableau racine'!D:D,MATCH($A10,'tableau racine'!$B:$B,0))</f>
        <v>86.285714285714306</v>
      </c>
    </row>
    <row r="11" spans="1:5" x14ac:dyDescent="0.25">
      <c r="A11" s="4">
        <f t="shared" ref="A11:A13" si="0">A10+1</f>
        <v>3</v>
      </c>
      <c r="B11" s="4" t="str">
        <f>INDEX('tableau racine'!A:A,MATCH($A11,'tableau racine'!$B:$B,0))</f>
        <v>UKRAINE</v>
      </c>
      <c r="C11" s="5">
        <f>INDEX('tableau racine'!C:C,MATCH($A11,'tableau racine'!$B:$B,0))</f>
        <v>10847785.723809499</v>
      </c>
      <c r="D11" s="5">
        <f>INDEX('tableau racine'!D:D,MATCH($A11,'tableau racine'!$B:$B,0))</f>
        <v>85.171428571428606</v>
      </c>
    </row>
    <row r="12" spans="1:5" x14ac:dyDescent="0.25">
      <c r="A12" s="4">
        <f t="shared" si="0"/>
        <v>4</v>
      </c>
      <c r="B12" s="4" t="str">
        <f>INDEX('tableau racine'!A:A,MATCH($A12,'tableau racine'!$B:$B,0))</f>
        <v>TURQUIE</v>
      </c>
      <c r="C12" s="5">
        <f>INDEX('tableau racine'!C:C,MATCH($A12,'tableau racine'!$B:$B,0))</f>
        <v>10701187.3523809</v>
      </c>
      <c r="D12" s="5">
        <f>INDEX('tableau racine'!D:D,MATCH($A12,'tableau racine'!$B:$B,0))</f>
        <v>84.057142857142793</v>
      </c>
    </row>
    <row r="13" spans="1:5" x14ac:dyDescent="0.25">
      <c r="A13" s="4">
        <f t="shared" si="0"/>
        <v>5</v>
      </c>
      <c r="B13" s="4" t="str">
        <f>INDEX('tableau racine'!A:A,MATCH($A13,'tableau racine'!$B:$B,0))</f>
        <v>THAILANDE</v>
      </c>
      <c r="C13" s="5">
        <f>INDEX('tableau racine'!C:C,MATCH($A13,'tableau racine'!$B:$B,0))</f>
        <v>10554588.9809523</v>
      </c>
      <c r="D13" s="5">
        <f>INDEX('tableau racine'!D:D,MATCH($A13,'tableau racine'!$B:$B,0))</f>
        <v>82.942857142857093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ScrollBar1">
          <controlPr defaultSize="0" autoLine="0" linkedCell="E8" r:id="rId4">
            <anchor moveWithCells="1">
              <from>
                <xdr:col>4</xdr:col>
                <xdr:colOff>19050</xdr:colOff>
                <xdr:row>6</xdr:row>
                <xdr:rowOff>171450</xdr:rowOff>
              </from>
              <to>
                <xdr:col>4</xdr:col>
                <xdr:colOff>228600</xdr:colOff>
                <xdr:row>13</xdr:row>
                <xdr:rowOff>114300</xdr:rowOff>
              </to>
            </anchor>
          </controlPr>
        </control>
      </mc:Choice>
      <mc:Fallback>
        <control shapeId="2049" r:id="rId3" name="ScrollBar1"/>
      </mc:Fallback>
    </mc:AlternateContent>
    <mc:AlternateContent xmlns:mc="http://schemas.openxmlformats.org/markup-compatibility/2006">
      <mc:Choice Requires="x14">
        <control shapeId="2050" r:id="rId5" name="Option Button 2">
          <controlPr defaultSize="0" autoFill="0" autoLine="0" autoPict="0" altText="ddf">
            <anchor moveWithCells="1">
              <from>
                <xdr:col>1</xdr:col>
                <xdr:colOff>542925</xdr:colOff>
                <xdr:row>7</xdr:row>
                <xdr:rowOff>0</xdr:rowOff>
              </from>
              <to>
                <xdr:col>1</xdr:col>
                <xdr:colOff>714375</xdr:colOff>
                <xdr:row>7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6" name="Option Button 3">
          <controlPr defaultSize="0" autoFill="0" autoLine="0" autoPict="0" altText="ddf">
            <anchor moveWithCells="1">
              <from>
                <xdr:col>2</xdr:col>
                <xdr:colOff>533400</xdr:colOff>
                <xdr:row>7</xdr:row>
                <xdr:rowOff>0</xdr:rowOff>
              </from>
              <to>
                <xdr:col>2</xdr:col>
                <xdr:colOff>704850</xdr:colOff>
                <xdr:row>7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7" name="Option Button 4">
          <controlPr defaultSize="0" autoFill="0" autoLine="0" autoPict="0" altText="ddf">
            <anchor moveWithCells="1">
              <from>
                <xdr:col>3</xdr:col>
                <xdr:colOff>514350</xdr:colOff>
                <xdr:row>7</xdr:row>
                <xdr:rowOff>9525</xdr:rowOff>
              </from>
              <to>
                <xdr:col>3</xdr:col>
                <xdr:colOff>685800</xdr:colOff>
                <xdr:row>7</xdr:row>
                <xdr:rowOff>171450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racine</vt:lpstr>
      <vt:lpstr>tableau de bord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isabelle</cp:lastModifiedBy>
  <dcterms:created xsi:type="dcterms:W3CDTF">2019-03-18T21:10:26Z</dcterms:created>
  <dcterms:modified xsi:type="dcterms:W3CDTF">2019-03-18T22:46:01Z</dcterms:modified>
</cp:coreProperties>
</file>