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5180" windowHeight="7815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BD6" i="1" l="1"/>
  <c r="BD3" i="1"/>
  <c r="BB2" i="1"/>
  <c r="BC2" i="1"/>
  <c r="BD2" i="1"/>
  <c r="BD4" i="1" s="1"/>
  <c r="BC4" i="1" l="1"/>
  <c r="BB4" i="1"/>
  <c r="E3" i="1"/>
  <c r="M3" i="1"/>
  <c r="BK3" i="1"/>
  <c r="BS3" i="1"/>
  <c r="CA3" i="1"/>
  <c r="CI3" i="1"/>
  <c r="CQ3" i="1"/>
  <c r="G34" i="1"/>
  <c r="CU2" i="1"/>
  <c r="CU3" i="1" s="1"/>
  <c r="CT2" i="1"/>
  <c r="CT3" i="1" s="1"/>
  <c r="CS2" i="1"/>
  <c r="CS3" i="1" s="1"/>
  <c r="CR2" i="1"/>
  <c r="CR3" i="1" s="1"/>
  <c r="CQ2" i="1"/>
  <c r="CP2" i="1"/>
  <c r="CP3" i="1" s="1"/>
  <c r="CO2" i="1"/>
  <c r="CO3" i="1" s="1"/>
  <c r="CN2" i="1"/>
  <c r="CN3" i="1" s="1"/>
  <c r="CM2" i="1"/>
  <c r="CM3" i="1" s="1"/>
  <c r="CL2" i="1"/>
  <c r="CL3" i="1" s="1"/>
  <c r="CK2" i="1"/>
  <c r="CK3" i="1" s="1"/>
  <c r="CJ2" i="1"/>
  <c r="CJ3" i="1" s="1"/>
  <c r="CI2" i="1"/>
  <c r="CH2" i="1"/>
  <c r="CH3" i="1" s="1"/>
  <c r="CG2" i="1"/>
  <c r="CG3" i="1" s="1"/>
  <c r="CF2" i="1"/>
  <c r="CF3" i="1" s="1"/>
  <c r="CE2" i="1"/>
  <c r="CE3" i="1" s="1"/>
  <c r="CD2" i="1"/>
  <c r="CD3" i="1" s="1"/>
  <c r="CC2" i="1"/>
  <c r="CC3" i="1" s="1"/>
  <c r="CB2" i="1"/>
  <c r="CB3" i="1" s="1"/>
  <c r="CA2" i="1"/>
  <c r="BZ2" i="1"/>
  <c r="BZ3" i="1" s="1"/>
  <c r="BY2" i="1"/>
  <c r="BY3" i="1" s="1"/>
  <c r="BX2" i="1"/>
  <c r="BX3" i="1" s="1"/>
  <c r="BW2" i="1"/>
  <c r="BW3" i="1" s="1"/>
  <c r="BV2" i="1"/>
  <c r="BV3" i="1" s="1"/>
  <c r="BU2" i="1"/>
  <c r="BU3" i="1" s="1"/>
  <c r="BT2" i="1"/>
  <c r="BT3" i="1" s="1"/>
  <c r="BS2" i="1"/>
  <c r="BR2" i="1"/>
  <c r="BR3" i="1" s="1"/>
  <c r="BQ2" i="1"/>
  <c r="BQ3" i="1" s="1"/>
  <c r="BP2" i="1"/>
  <c r="BP3" i="1" s="1"/>
  <c r="BO2" i="1"/>
  <c r="BO3" i="1" s="1"/>
  <c r="BN2" i="1"/>
  <c r="BN3" i="1" s="1"/>
  <c r="BM2" i="1"/>
  <c r="BM3" i="1" s="1"/>
  <c r="BL2" i="1"/>
  <c r="BL3" i="1" s="1"/>
  <c r="BK2" i="1"/>
  <c r="BJ2" i="1"/>
  <c r="BJ3" i="1" s="1"/>
  <c r="BI2" i="1"/>
  <c r="BI3" i="1" s="1"/>
  <c r="BH2" i="1"/>
  <c r="BH3" i="1" s="1"/>
  <c r="BG2" i="1"/>
  <c r="BG3" i="1" s="1"/>
  <c r="BF2" i="1"/>
  <c r="BF3" i="1" s="1"/>
  <c r="BE2" i="1"/>
  <c r="BE3" i="1" s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N4" i="1" s="1"/>
  <c r="AM2" i="1"/>
  <c r="AL2" i="1"/>
  <c r="AL4" i="1" s="1"/>
  <c r="AK2" i="1"/>
  <c r="AJ2" i="1"/>
  <c r="AJ4" i="1" s="1"/>
  <c r="AI2" i="1"/>
  <c r="AH2" i="1"/>
  <c r="AH4" i="1" s="1"/>
  <c r="AG2" i="1"/>
  <c r="AF2" i="1"/>
  <c r="AF4" i="1" s="1"/>
  <c r="AE2" i="1"/>
  <c r="AD2" i="1"/>
  <c r="AD4" i="1" s="1"/>
  <c r="AC2" i="1"/>
  <c r="AB2" i="1"/>
  <c r="AB4" i="1" s="1"/>
  <c r="AA2" i="1"/>
  <c r="AA4" i="1" s="1"/>
  <c r="Z2" i="1"/>
  <c r="Z4" i="1" s="1"/>
  <c r="Y2" i="1"/>
  <c r="Y4" i="1" s="1"/>
  <c r="X2" i="1"/>
  <c r="X4" i="1" s="1"/>
  <c r="W2" i="1"/>
  <c r="W4" i="1" s="1"/>
  <c r="V2" i="1"/>
  <c r="V4" i="1" s="1"/>
  <c r="U2" i="1"/>
  <c r="U4" i="1" s="1"/>
  <c r="T2" i="1"/>
  <c r="T4" i="1" s="1"/>
  <c r="S2" i="1"/>
  <c r="S3" i="1" s="1"/>
  <c r="R2" i="1"/>
  <c r="R4" i="1" s="1"/>
  <c r="Q2" i="1"/>
  <c r="Q4" i="1" s="1"/>
  <c r="P2" i="1"/>
  <c r="P4" i="1" s="1"/>
  <c r="O2" i="1"/>
  <c r="O4" i="1" s="1"/>
  <c r="N2" i="1"/>
  <c r="N4" i="1" s="1"/>
  <c r="M2" i="1"/>
  <c r="M4" i="1" s="1"/>
  <c r="L2" i="1"/>
  <c r="L4" i="1" s="1"/>
  <c r="K2" i="1"/>
  <c r="K4" i="1" s="1"/>
  <c r="J2" i="1"/>
  <c r="J4" i="1" s="1"/>
  <c r="I2" i="1"/>
  <c r="I4" i="1" s="1"/>
  <c r="H2" i="1"/>
  <c r="H4" i="1" s="1"/>
  <c r="G2" i="1"/>
  <c r="G4" i="1" s="1"/>
  <c r="F2" i="1"/>
  <c r="F4" i="1" s="1"/>
  <c r="E2" i="1"/>
  <c r="E4" i="1" s="1"/>
  <c r="D2" i="1"/>
  <c r="D4" i="1" s="1"/>
  <c r="C2" i="1"/>
  <c r="C4" i="1" s="1"/>
  <c r="H22" i="1"/>
  <c r="F14" i="1"/>
  <c r="E15" i="1"/>
  <c r="E16" i="1" s="1"/>
  <c r="E17" i="1" s="1"/>
  <c r="E18" i="1" s="1"/>
  <c r="D14" i="1"/>
  <c r="Q3" i="1" s="1"/>
  <c r="I34" i="1"/>
  <c r="CV3" i="1" l="1"/>
  <c r="R3" i="1"/>
  <c r="J3" i="1"/>
  <c r="I3" i="1"/>
  <c r="P3" i="1"/>
  <c r="H3" i="1"/>
  <c r="O3" i="1"/>
  <c r="G3" i="1"/>
  <c r="N3" i="1"/>
  <c r="F3" i="1"/>
  <c r="T3" i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L3" i="1"/>
  <c r="D3" i="1"/>
  <c r="C3" i="1"/>
  <c r="K3" i="1"/>
  <c r="AP4" i="1"/>
  <c r="AR4" i="1"/>
  <c r="AT4" i="1"/>
  <c r="AV4" i="1"/>
  <c r="AX4" i="1"/>
  <c r="AZ4" i="1"/>
  <c r="BF4" i="1"/>
  <c r="BH4" i="1"/>
  <c r="BJ4" i="1"/>
  <c r="BL4" i="1"/>
  <c r="BN4" i="1"/>
  <c r="BP4" i="1"/>
  <c r="BR4" i="1"/>
  <c r="BT4" i="1"/>
  <c r="BV4" i="1"/>
  <c r="BX4" i="1"/>
  <c r="BZ4" i="1"/>
  <c r="CB4" i="1"/>
  <c r="CD4" i="1"/>
  <c r="CF4" i="1"/>
  <c r="CH4" i="1"/>
  <c r="CJ4" i="1"/>
  <c r="CL4" i="1"/>
  <c r="CN4" i="1"/>
  <c r="CP4" i="1"/>
  <c r="CR4" i="1"/>
  <c r="CT4" i="1"/>
  <c r="S4" i="1"/>
  <c r="R12" i="1"/>
  <c r="AC4" i="1"/>
  <c r="AE4" i="1"/>
  <c r="AG4" i="1"/>
  <c r="AI4" i="1"/>
  <c r="AK4" i="1"/>
  <c r="AM4" i="1"/>
  <c r="AO4" i="1"/>
  <c r="AQ4" i="1"/>
  <c r="AS4" i="1"/>
  <c r="AU4" i="1"/>
  <c r="AW4" i="1"/>
  <c r="AY4" i="1"/>
  <c r="BA4" i="1"/>
  <c r="BE4" i="1"/>
  <c r="BG4" i="1"/>
  <c r="BI4" i="1"/>
  <c r="BK4" i="1"/>
  <c r="BM4" i="1"/>
  <c r="BO4" i="1"/>
  <c r="BQ4" i="1"/>
  <c r="BS4" i="1"/>
  <c r="BU4" i="1"/>
  <c r="BW4" i="1"/>
  <c r="BY4" i="1"/>
  <c r="CA4" i="1"/>
  <c r="CC4" i="1"/>
  <c r="CE4" i="1"/>
  <c r="CG4" i="1"/>
  <c r="CI4" i="1"/>
  <c r="CK4" i="1"/>
  <c r="CM4" i="1"/>
  <c r="CO4" i="1"/>
  <c r="CQ4" i="1"/>
  <c r="CS4" i="1"/>
  <c r="CU4" i="1"/>
  <c r="C35" i="1"/>
  <c r="C36" i="1" l="1"/>
  <c r="F35" i="1" l="1"/>
  <c r="F36" i="1"/>
</calcChain>
</file>

<file path=xl/sharedStrings.xml><?xml version="1.0" encoding="utf-8"?>
<sst xmlns="http://schemas.openxmlformats.org/spreadsheetml/2006/main" count="44" uniqueCount="37">
  <si>
    <t>VH 1</t>
  </si>
  <si>
    <t>VH 2</t>
  </si>
  <si>
    <t>VH 3</t>
  </si>
  <si>
    <t>COND.</t>
  </si>
  <si>
    <t>DECHARGEMENT</t>
  </si>
  <si>
    <t>CHARGEMENT</t>
  </si>
  <si>
    <t>Amplitude client</t>
  </si>
  <si>
    <t>pause</t>
  </si>
  <si>
    <t>fin de service</t>
  </si>
  <si>
    <t>temps de service</t>
  </si>
  <si>
    <t>durée de conduite maxi</t>
  </si>
  <si>
    <t>temps de vcs</t>
  </si>
  <si>
    <t>durée par cellule</t>
  </si>
  <si>
    <t>début de service Cond.1</t>
  </si>
  <si>
    <t>début de service Cond.2</t>
  </si>
  <si>
    <t>début de service Cond.3</t>
  </si>
  <si>
    <t xml:space="preserve">départ décalé de </t>
  </si>
  <si>
    <t>amplitude client</t>
  </si>
  <si>
    <t>Nb période 15 '</t>
  </si>
  <si>
    <t>prise de service</t>
  </si>
  <si>
    <t>rotation</t>
  </si>
  <si>
    <t xml:space="preserve">repos </t>
  </si>
  <si>
    <t>I.C</t>
  </si>
  <si>
    <t>aller</t>
  </si>
  <si>
    <t>retour</t>
  </si>
  <si>
    <t>total 2</t>
  </si>
  <si>
    <t>total 1</t>
  </si>
  <si>
    <t>TTE</t>
  </si>
  <si>
    <t>T.S</t>
  </si>
  <si>
    <t>repos</t>
  </si>
  <si>
    <r>
      <t>charg</t>
    </r>
    <r>
      <rPr>
        <vertAlign val="superscript"/>
        <sz val="10"/>
        <color theme="1"/>
        <rFont val="Calibri"/>
        <family val="2"/>
        <scheme val="minor"/>
      </rPr>
      <t>t</t>
    </r>
  </si>
  <si>
    <r>
      <t>déch</t>
    </r>
    <r>
      <rPr>
        <vertAlign val="superscript"/>
        <sz val="10"/>
        <color theme="1"/>
        <rFont val="Calibri"/>
        <family val="2"/>
        <scheme val="minor"/>
      </rPr>
      <t>t</t>
    </r>
  </si>
  <si>
    <t>dispo.</t>
  </si>
  <si>
    <t>service</t>
  </si>
  <si>
    <t>cond.</t>
  </si>
  <si>
    <t>decharg</t>
  </si>
  <si>
    <t>durée periode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</si>
</sst>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0.00000000000000"/>
    <numFmt numFmtId="166" formatCode="&quot;conducteur &quot;\ General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2" tint="-9.9948118533890809E-2"/>
      <name val="Calibri"/>
      <family val="2"/>
      <scheme val="minor"/>
    </font>
    <font>
      <sz val="9"/>
      <color theme="1"/>
      <name val="Cambria"/>
      <family val="1"/>
      <scheme val="major"/>
    </font>
    <font>
      <sz val="11"/>
      <color theme="2" tint="-9.9948118533890809E-2"/>
      <name val="Calibri"/>
      <family val="2"/>
      <scheme val="minor"/>
    </font>
    <font>
      <sz val="8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vertAlign val="superscript"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wrapText="1"/>
    </xf>
    <xf numFmtId="164" fontId="3" fillId="0" borderId="0" xfId="0" applyNumberFormat="1" applyFont="1" applyAlignment="1">
      <alignment horizontal="left" wrapText="1"/>
    </xf>
    <xf numFmtId="164" fontId="2" fillId="0" borderId="0" xfId="0" applyNumberFormat="1" applyFont="1" applyAlignment="1">
      <alignment horizontal="center" wrapText="1"/>
    </xf>
    <xf numFmtId="164" fontId="2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3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horizontal="left"/>
    </xf>
    <xf numFmtId="164" fontId="3" fillId="0" borderId="0" xfId="0" applyNumberFormat="1" applyFont="1" applyFill="1" applyAlignment="1">
      <alignment horizontal="left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Fill="1" applyAlignment="1">
      <alignment horizontal="center" wrapText="1"/>
    </xf>
    <xf numFmtId="164" fontId="2" fillId="0" borderId="1" xfId="0" applyNumberFormat="1" applyFont="1" applyBorder="1" applyAlignment="1">
      <alignment horizontal="left" vertical="center"/>
    </xf>
    <xf numFmtId="164" fontId="2" fillId="0" borderId="3" xfId="0" applyNumberFormat="1" applyFont="1" applyBorder="1" applyAlignment="1">
      <alignment horizontal="left" vertical="center"/>
    </xf>
    <xf numFmtId="164" fontId="2" fillId="0" borderId="5" xfId="0" applyNumberFormat="1" applyFont="1" applyBorder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vertical="center" wrapText="1"/>
    </xf>
    <xf numFmtId="164" fontId="2" fillId="0" borderId="0" xfId="0" applyNumberFormat="1" applyFont="1" applyFill="1" applyBorder="1" applyAlignment="1">
      <alignment horizontal="center" wrapText="1"/>
    </xf>
    <xf numFmtId="164" fontId="4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wrapText="1"/>
    </xf>
    <xf numFmtId="2" fontId="3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left"/>
    </xf>
    <xf numFmtId="0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/>
    <xf numFmtId="164" fontId="3" fillId="0" borderId="0" xfId="0" applyNumberFormat="1" applyFont="1" applyAlignment="1"/>
    <xf numFmtId="164" fontId="0" fillId="0" borderId="0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166" fontId="1" fillId="3" borderId="0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 wrapText="1"/>
    </xf>
    <xf numFmtId="164" fontId="3" fillId="3" borderId="0" xfId="0" applyNumberFormat="1" applyFont="1" applyFill="1" applyBorder="1" applyAlignment="1">
      <alignment horizontal="center" vertical="center" wrapText="1"/>
    </xf>
    <xf numFmtId="164" fontId="0" fillId="3" borderId="0" xfId="0" applyNumberFormat="1" applyFont="1" applyFill="1" applyBorder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164" fontId="0" fillId="3" borderId="0" xfId="0" applyNumberFormat="1" applyFont="1" applyFill="1" applyAlignment="1">
      <alignment horizontal="center" vertical="center"/>
    </xf>
    <xf numFmtId="164" fontId="8" fillId="3" borderId="0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 wrapText="1"/>
    </xf>
    <xf numFmtId="164" fontId="11" fillId="3" borderId="0" xfId="0" applyNumberFormat="1" applyFont="1" applyFill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164" fontId="1" fillId="3" borderId="7" xfId="0" applyNumberFormat="1" applyFont="1" applyFill="1" applyBorder="1" applyAlignment="1">
      <alignment horizontal="left"/>
    </xf>
    <xf numFmtId="164" fontId="2" fillId="3" borderId="7" xfId="0" applyNumberFormat="1" applyFont="1" applyFill="1" applyBorder="1" applyAlignment="1">
      <alignment horizontal="left" vertical="center"/>
    </xf>
    <xf numFmtId="20" fontId="0" fillId="0" borderId="9" xfId="0" applyNumberFormat="1" applyFont="1" applyBorder="1" applyAlignment="1">
      <alignment horizontal="center"/>
    </xf>
    <xf numFmtId="20" fontId="0" fillId="0" borderId="0" xfId="0" applyNumberFormat="1" applyAlignment="1"/>
    <xf numFmtId="20" fontId="9" fillId="0" borderId="8" xfId="0" applyNumberFormat="1" applyFont="1" applyFill="1" applyBorder="1" applyAlignment="1">
      <alignment horizontal="center" vertical="center"/>
    </xf>
    <xf numFmtId="20" fontId="9" fillId="0" borderId="9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Alignment="1"/>
    <xf numFmtId="20" fontId="7" fillId="0" borderId="0" xfId="0" applyNumberFormat="1" applyFont="1" applyFill="1" applyBorder="1" applyAlignment="1"/>
    <xf numFmtId="20" fontId="7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/>
    </xf>
    <xf numFmtId="164" fontId="3" fillId="2" borderId="0" xfId="0" applyNumberFormat="1" applyFont="1" applyFill="1" applyAlignment="1">
      <alignment horizontal="center" vertical="center"/>
    </xf>
    <xf numFmtId="164" fontId="1" fillId="3" borderId="8" xfId="0" applyNumberFormat="1" applyFont="1" applyFill="1" applyBorder="1" applyAlignment="1">
      <alignment horizontal="left"/>
    </xf>
    <xf numFmtId="164" fontId="2" fillId="3" borderId="8" xfId="0" applyNumberFormat="1" applyFont="1" applyFill="1" applyBorder="1" applyAlignment="1">
      <alignment horizontal="left" vertical="center"/>
    </xf>
    <xf numFmtId="164" fontId="2" fillId="0" borderId="10" xfId="0" applyNumberFormat="1" applyFont="1" applyBorder="1" applyAlignment="1">
      <alignment horizontal="left" vertical="center"/>
    </xf>
    <xf numFmtId="164" fontId="2" fillId="0" borderId="0" xfId="0" applyNumberFormat="1" applyFont="1" applyBorder="1" applyAlignment="1">
      <alignment horizontal="left" vertical="center"/>
    </xf>
    <xf numFmtId="164" fontId="2" fillId="0" borderId="11" xfId="0" applyNumberFormat="1" applyFont="1" applyBorder="1" applyAlignment="1">
      <alignment horizontal="left" vertical="center"/>
    </xf>
    <xf numFmtId="20" fontId="7" fillId="0" borderId="0" xfId="0" applyNumberFormat="1" applyFont="1" applyFill="1" applyBorder="1" applyAlignment="1">
      <alignment horizontal="center"/>
    </xf>
    <xf numFmtId="164" fontId="7" fillId="3" borderId="0" xfId="0" applyNumberFormat="1" applyFont="1" applyFill="1" applyBorder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  <xf numFmtId="164" fontId="3" fillId="0" borderId="0" xfId="0" applyNumberFormat="1" applyFont="1" applyAlignment="1">
      <alignment horizontal="center" wrapText="1"/>
    </xf>
    <xf numFmtId="0" fontId="3" fillId="0" borderId="0" xfId="0" applyNumberFormat="1" applyFont="1" applyAlignment="1">
      <alignment horizontal="center" wrapText="1"/>
    </xf>
    <xf numFmtId="164" fontId="2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142875</xdr:colOff>
      <xdr:row>0</xdr:row>
      <xdr:rowOff>0</xdr:rowOff>
    </xdr:from>
    <xdr:to>
      <xdr:col>56</xdr:col>
      <xdr:colOff>228600</xdr:colOff>
      <xdr:row>4</xdr:row>
      <xdr:rowOff>123825</xdr:rowOff>
    </xdr:to>
    <xdr:sp macro="" textlink="">
      <xdr:nvSpPr>
        <xdr:cNvPr id="2" name="Ellipse 1"/>
        <xdr:cNvSpPr/>
      </xdr:nvSpPr>
      <xdr:spPr>
        <a:xfrm>
          <a:off x="22469475" y="0"/>
          <a:ext cx="904875" cy="6286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266699</xdr:colOff>
      <xdr:row>8</xdr:row>
      <xdr:rowOff>161925</xdr:rowOff>
    </xdr:from>
    <xdr:to>
      <xdr:col>60</xdr:col>
      <xdr:colOff>19049</xdr:colOff>
      <xdr:row>16</xdr:row>
      <xdr:rowOff>0</xdr:rowOff>
    </xdr:to>
    <xdr:sp macro="" textlink="">
      <xdr:nvSpPr>
        <xdr:cNvPr id="4" name="ZoneTexte 3"/>
        <xdr:cNvSpPr txBox="1"/>
      </xdr:nvSpPr>
      <xdr:spPr>
        <a:xfrm>
          <a:off x="22183724" y="1428750"/>
          <a:ext cx="2619375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Fonctionne</a:t>
          </a:r>
          <a:r>
            <a:rPr lang="fr-FR" sz="1100" baseline="0"/>
            <a:t> sur toute la ligne mais pas en BD3 , Pourquoi? </a:t>
          </a:r>
        </a:p>
        <a:p>
          <a:r>
            <a:rPr lang="fr-FR" sz="1100" baseline="0"/>
            <a:t>je me suis rendu compte que les n° de serie ne sont pas identique entre une heure et une heure calculée ceci fait que 00:00 ne s'affiche pas,</a:t>
          </a:r>
        </a:p>
        <a:p>
          <a:r>
            <a:rPr lang="fr-FR" sz="1100" baseline="0"/>
            <a:t>Que dois je faire?</a:t>
          </a:r>
          <a:endParaRPr lang="fr-FR" sz="1100"/>
        </a:p>
      </xdr:txBody>
    </xdr:sp>
    <xdr:clientData/>
  </xdr:twoCellAnchor>
  <xdr:twoCellAnchor editAs="oneCell">
    <xdr:from>
      <xdr:col>42</xdr:col>
      <xdr:colOff>258233</xdr:colOff>
      <xdr:row>4</xdr:row>
      <xdr:rowOff>171450</xdr:rowOff>
    </xdr:from>
    <xdr:to>
      <xdr:col>53</xdr:col>
      <xdr:colOff>142875</xdr:colOff>
      <xdr:row>16</xdr:row>
      <xdr:rowOff>28575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9933" y="676275"/>
          <a:ext cx="4389967" cy="2324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52"/>
  <sheetViews>
    <sheetView tabSelected="1" topLeftCell="AB1" workbookViewId="0">
      <selection activeCell="BD6" sqref="BD6"/>
    </sheetView>
  </sheetViews>
  <sheetFormatPr baseColWidth="10" defaultColWidth="7" defaultRowHeight="15" x14ac:dyDescent="0.25"/>
  <cols>
    <col min="1" max="1" width="12.140625" style="17" customWidth="1"/>
    <col min="2" max="2" width="3.28515625" style="17" customWidth="1"/>
    <col min="3" max="3" width="6.140625" style="7" customWidth="1"/>
    <col min="4" max="8" width="6.140625" style="8" customWidth="1"/>
    <col min="9" max="9" width="6.140625" style="9" customWidth="1"/>
    <col min="10" max="55" width="6.140625" style="8" customWidth="1"/>
    <col min="56" max="56" width="10.140625" style="35" customWidth="1"/>
    <col min="57" max="98" width="6.140625" style="8" customWidth="1"/>
    <col min="99" max="100" width="6.140625" style="39" customWidth="1"/>
    <col min="101" max="16384" width="7" style="39"/>
  </cols>
  <sheetData>
    <row r="1" spans="1:100" s="71" customFormat="1" ht="10.5" x14ac:dyDescent="0.15">
      <c r="C1" s="72">
        <v>0</v>
      </c>
      <c r="D1" s="72">
        <v>1.0416666666666666E-2</v>
      </c>
      <c r="E1" s="72">
        <v>2.0833333333333301E-2</v>
      </c>
      <c r="F1" s="72">
        <v>3.125E-2</v>
      </c>
      <c r="G1" s="72">
        <v>4.1666666666666699E-2</v>
      </c>
      <c r="H1" s="72">
        <v>5.2083333333333301E-2</v>
      </c>
      <c r="I1" s="72">
        <v>6.25E-2</v>
      </c>
      <c r="J1" s="72">
        <v>7.2916666666666699E-2</v>
      </c>
      <c r="K1" s="72">
        <v>8.3333333333333301E-2</v>
      </c>
      <c r="L1" s="72">
        <v>9.375E-2</v>
      </c>
      <c r="M1" s="72">
        <v>0.104166666666667</v>
      </c>
      <c r="N1" s="72">
        <v>0.114583333333333</v>
      </c>
      <c r="O1" s="72">
        <v>0.125</v>
      </c>
      <c r="P1" s="72">
        <v>0.13541666666666699</v>
      </c>
      <c r="Q1" s="72">
        <v>0.14583333333333301</v>
      </c>
      <c r="R1" s="72">
        <v>0.15625</v>
      </c>
      <c r="S1" s="72">
        <v>0.16666666666666699</v>
      </c>
      <c r="T1" s="72">
        <v>0.17708333333333301</v>
      </c>
      <c r="U1" s="72">
        <v>0.1875</v>
      </c>
      <c r="V1" s="72">
        <v>0.19791666666666699</v>
      </c>
      <c r="W1" s="72">
        <v>0.20833333333333301</v>
      </c>
      <c r="X1" s="72">
        <v>0.21875</v>
      </c>
      <c r="Y1" s="72">
        <v>0.22916666666666699</v>
      </c>
      <c r="Z1" s="72">
        <v>0.23958333333333301</v>
      </c>
      <c r="AA1" s="72">
        <v>0.25</v>
      </c>
      <c r="AB1" s="72">
        <v>0.26041666666666702</v>
      </c>
      <c r="AC1" s="72">
        <v>0.27083333333333298</v>
      </c>
      <c r="AD1" s="72">
        <v>0.28125</v>
      </c>
      <c r="AE1" s="72">
        <v>0.29166666666666702</v>
      </c>
      <c r="AF1" s="72">
        <v>0.30208333333333298</v>
      </c>
      <c r="AG1" s="72">
        <v>0.3125</v>
      </c>
      <c r="AH1" s="72">
        <v>0.32291666666666702</v>
      </c>
      <c r="AI1" s="72">
        <v>0.33333333333333298</v>
      </c>
      <c r="AJ1" s="72">
        <v>0.34375</v>
      </c>
      <c r="AK1" s="72">
        <v>0.35416666666666702</v>
      </c>
      <c r="AL1" s="72">
        <v>0.36458333333333298</v>
      </c>
      <c r="AM1" s="72">
        <v>0.375</v>
      </c>
      <c r="AN1" s="72">
        <v>0.38541666666666702</v>
      </c>
      <c r="AO1" s="72">
        <v>0.39583333333333298</v>
      </c>
      <c r="AP1" s="72">
        <v>0.40625</v>
      </c>
      <c r="AQ1" s="72">
        <v>0.41666666666666702</v>
      </c>
      <c r="AR1" s="72">
        <v>0.42708333333333298</v>
      </c>
      <c r="AS1" s="72">
        <v>0.4375</v>
      </c>
      <c r="AT1" s="72">
        <v>0.44791666666666702</v>
      </c>
      <c r="AU1" s="72">
        <v>0.45833333333333298</v>
      </c>
      <c r="AV1" s="72">
        <v>0.46875</v>
      </c>
      <c r="AW1" s="72">
        <v>0.47916666666666702</v>
      </c>
      <c r="AX1" s="72">
        <v>0.48958333333333298</v>
      </c>
      <c r="AY1" s="72">
        <v>0.5</v>
      </c>
      <c r="AZ1" s="72">
        <v>0.51041666666666696</v>
      </c>
      <c r="BA1" s="72">
        <v>0.52083333333333304</v>
      </c>
      <c r="BB1" s="72">
        <v>0.53125</v>
      </c>
      <c r="BC1" s="72">
        <v>0.54166666666666696</v>
      </c>
      <c r="BD1" s="81">
        <v>0.55208333333333304</v>
      </c>
      <c r="BE1" s="72">
        <v>0.5625</v>
      </c>
      <c r="BF1" s="72">
        <v>0.57291666666666696</v>
      </c>
      <c r="BG1" s="72">
        <v>0.58333333333333304</v>
      </c>
      <c r="BH1" s="72">
        <v>0.59375</v>
      </c>
      <c r="BI1" s="72">
        <v>0.60416666666666696</v>
      </c>
      <c r="BJ1" s="72">
        <v>0.61458333333333304</v>
      </c>
      <c r="BK1" s="72">
        <v>0.625</v>
      </c>
      <c r="BL1" s="72">
        <v>0.63541666666666696</v>
      </c>
      <c r="BM1" s="72">
        <v>0.64583333333333304</v>
      </c>
      <c r="BN1" s="72">
        <v>0.65625</v>
      </c>
      <c r="BO1" s="72">
        <v>0.66666666666666696</v>
      </c>
      <c r="BP1" s="72">
        <v>0.67708333333333304</v>
      </c>
      <c r="BQ1" s="72">
        <v>0.6875</v>
      </c>
      <c r="BR1" s="72">
        <v>0.69791666666666696</v>
      </c>
      <c r="BS1" s="72">
        <v>0.70833333333333304</v>
      </c>
      <c r="BT1" s="72">
        <v>0.71875</v>
      </c>
      <c r="BU1" s="72">
        <v>0.72916666666666696</v>
      </c>
      <c r="BV1" s="72">
        <v>0.73958333333333304</v>
      </c>
      <c r="BW1" s="72">
        <v>0.75</v>
      </c>
      <c r="BX1" s="72">
        <v>0.76041666666666696</v>
      </c>
      <c r="BY1" s="72">
        <v>0.77083333333333304</v>
      </c>
      <c r="BZ1" s="72">
        <v>0.78125</v>
      </c>
      <c r="CA1" s="72">
        <v>0.79166666666666696</v>
      </c>
      <c r="CB1" s="72">
        <v>0.80208333333333304</v>
      </c>
      <c r="CC1" s="72">
        <v>0.8125</v>
      </c>
      <c r="CD1" s="72">
        <v>0.82291666666666696</v>
      </c>
      <c r="CE1" s="72">
        <v>0.83333333333333304</v>
      </c>
      <c r="CF1" s="72">
        <v>0.84375</v>
      </c>
      <c r="CG1" s="72">
        <v>0.85416666666666696</v>
      </c>
      <c r="CH1" s="72">
        <v>0.86458333333333304</v>
      </c>
      <c r="CI1" s="72">
        <v>0.875</v>
      </c>
      <c r="CJ1" s="72">
        <v>0.88541666666666696</v>
      </c>
      <c r="CK1" s="72">
        <v>0.89583333333333304</v>
      </c>
      <c r="CL1" s="72">
        <v>0.90625</v>
      </c>
      <c r="CM1" s="72">
        <v>0.91666666666666696</v>
      </c>
      <c r="CN1" s="72">
        <v>0.92708333333333304</v>
      </c>
      <c r="CO1" s="72">
        <v>0.9375</v>
      </c>
      <c r="CP1" s="72">
        <v>0.94791666666666696</v>
      </c>
      <c r="CQ1" s="72">
        <v>0.95833333333333304</v>
      </c>
      <c r="CR1" s="72">
        <v>0.96875</v>
      </c>
      <c r="CS1" s="72">
        <v>0.97916666666666696</v>
      </c>
      <c r="CT1" s="72">
        <v>0.98958333333333304</v>
      </c>
      <c r="CU1" s="72">
        <v>1</v>
      </c>
    </row>
    <row r="2" spans="1:100" s="6" customFormat="1" ht="8.25" customHeight="1" x14ac:dyDescent="0.25">
      <c r="A2" s="75" t="s">
        <v>6</v>
      </c>
      <c r="B2" s="75"/>
      <c r="C2" s="22" t="str">
        <f t="shared" ref="C2:AH2" si="0">IF(OR(AND(C1&gt;$C$12,C1&lt;$D$12),C1=$C$12,C1=$D$12),"x","")</f>
        <v/>
      </c>
      <c r="D2" s="22" t="str">
        <f t="shared" si="0"/>
        <v/>
      </c>
      <c r="E2" s="22" t="str">
        <f t="shared" si="0"/>
        <v/>
      </c>
      <c r="F2" s="22" t="str">
        <f t="shared" si="0"/>
        <v/>
      </c>
      <c r="G2" s="22" t="str">
        <f t="shared" si="0"/>
        <v/>
      </c>
      <c r="H2" s="22" t="str">
        <f t="shared" si="0"/>
        <v/>
      </c>
      <c r="I2" s="22" t="str">
        <f t="shared" si="0"/>
        <v/>
      </c>
      <c r="J2" s="22" t="str">
        <f t="shared" si="0"/>
        <v/>
      </c>
      <c r="K2" s="22" t="str">
        <f t="shared" si="0"/>
        <v/>
      </c>
      <c r="L2" s="22" t="str">
        <f t="shared" si="0"/>
        <v/>
      </c>
      <c r="M2" s="22" t="str">
        <f t="shared" si="0"/>
        <v/>
      </c>
      <c r="N2" s="22" t="str">
        <f t="shared" si="0"/>
        <v/>
      </c>
      <c r="O2" s="22" t="str">
        <f t="shared" si="0"/>
        <v/>
      </c>
      <c r="P2" s="22" t="str">
        <f t="shared" si="0"/>
        <v/>
      </c>
      <c r="Q2" s="22" t="str">
        <f t="shared" si="0"/>
        <v/>
      </c>
      <c r="R2" s="22" t="str">
        <f t="shared" si="0"/>
        <v/>
      </c>
      <c r="S2" s="22" t="str">
        <f t="shared" si="0"/>
        <v/>
      </c>
      <c r="T2" s="22" t="str">
        <f t="shared" si="0"/>
        <v/>
      </c>
      <c r="U2" s="22" t="str">
        <f t="shared" si="0"/>
        <v>x</v>
      </c>
      <c r="V2" s="22" t="str">
        <f t="shared" si="0"/>
        <v>x</v>
      </c>
      <c r="W2" s="22" t="str">
        <f t="shared" si="0"/>
        <v>x</v>
      </c>
      <c r="X2" s="22" t="str">
        <f t="shared" si="0"/>
        <v>x</v>
      </c>
      <c r="Y2" s="22" t="str">
        <f t="shared" si="0"/>
        <v>x</v>
      </c>
      <c r="Z2" s="22" t="str">
        <f t="shared" si="0"/>
        <v>x</v>
      </c>
      <c r="AA2" s="22" t="str">
        <f t="shared" si="0"/>
        <v>x</v>
      </c>
      <c r="AB2" s="22" t="str">
        <f t="shared" si="0"/>
        <v>x</v>
      </c>
      <c r="AC2" s="22" t="str">
        <f t="shared" si="0"/>
        <v>x</v>
      </c>
      <c r="AD2" s="22" t="str">
        <f t="shared" si="0"/>
        <v>x</v>
      </c>
      <c r="AE2" s="22" t="str">
        <f t="shared" si="0"/>
        <v>x</v>
      </c>
      <c r="AF2" s="22" t="str">
        <f t="shared" si="0"/>
        <v>x</v>
      </c>
      <c r="AG2" s="22" t="str">
        <f t="shared" si="0"/>
        <v>x</v>
      </c>
      <c r="AH2" s="22" t="str">
        <f t="shared" si="0"/>
        <v>x</v>
      </c>
      <c r="AI2" s="22" t="str">
        <f t="shared" ref="AI2:BN2" si="1">IF(OR(AND(AI1&gt;$C$12,AI1&lt;$D$12),AI1=$C$12,AI1=$D$12),"x","")</f>
        <v>x</v>
      </c>
      <c r="AJ2" s="22" t="str">
        <f t="shared" si="1"/>
        <v>x</v>
      </c>
      <c r="AK2" s="22" t="str">
        <f t="shared" si="1"/>
        <v>x</v>
      </c>
      <c r="AL2" s="22" t="str">
        <f t="shared" si="1"/>
        <v>x</v>
      </c>
      <c r="AM2" s="22" t="str">
        <f t="shared" si="1"/>
        <v>x</v>
      </c>
      <c r="AN2" s="22" t="str">
        <f t="shared" si="1"/>
        <v>x</v>
      </c>
      <c r="AO2" s="22" t="str">
        <f t="shared" si="1"/>
        <v>x</v>
      </c>
      <c r="AP2" s="22" t="str">
        <f t="shared" si="1"/>
        <v>x</v>
      </c>
      <c r="AQ2" s="22" t="str">
        <f t="shared" si="1"/>
        <v>x</v>
      </c>
      <c r="AR2" s="22" t="str">
        <f t="shared" si="1"/>
        <v>x</v>
      </c>
      <c r="AS2" s="22" t="str">
        <f t="shared" si="1"/>
        <v>x</v>
      </c>
      <c r="AT2" s="22" t="str">
        <f t="shared" si="1"/>
        <v>x</v>
      </c>
      <c r="AU2" s="22" t="str">
        <f t="shared" si="1"/>
        <v>x</v>
      </c>
      <c r="AV2" s="22" t="str">
        <f t="shared" si="1"/>
        <v>x</v>
      </c>
      <c r="AW2" s="22" t="str">
        <f t="shared" si="1"/>
        <v>x</v>
      </c>
      <c r="AX2" s="22" t="str">
        <f t="shared" si="1"/>
        <v>x</v>
      </c>
      <c r="AY2" s="22" t="str">
        <f t="shared" si="1"/>
        <v>x</v>
      </c>
      <c r="AZ2" s="22" t="str">
        <f t="shared" si="1"/>
        <v>x</v>
      </c>
      <c r="BA2" s="22" t="str">
        <f t="shared" si="1"/>
        <v>x</v>
      </c>
      <c r="BB2" s="22" t="str">
        <f t="shared" ref="BB2" si="2">IF(OR(AND(BB1&gt;$C$12,BB1&lt;$D$12),BB1=$C$12,BB1=$D$12),"x","")</f>
        <v>x</v>
      </c>
      <c r="BC2" s="22" t="str">
        <f t="shared" ref="BC2" si="3">IF(OR(AND(BC1&gt;$C$12,BC1&lt;$D$12),BC1=$C$12,BC1=$D$12),"x","")</f>
        <v>x</v>
      </c>
      <c r="BD2" s="22" t="str">
        <f t="shared" ref="BD2" si="4">IF(OR(AND(BD1&gt;$C$12,BD1&lt;$D$12),BD1=$C$12,BD1=$D$12),"x","")</f>
        <v>x</v>
      </c>
      <c r="BE2" s="22" t="str">
        <f t="shared" si="1"/>
        <v>x</v>
      </c>
      <c r="BF2" s="22" t="str">
        <f t="shared" si="1"/>
        <v>x</v>
      </c>
      <c r="BG2" s="22" t="str">
        <f t="shared" si="1"/>
        <v>x</v>
      </c>
      <c r="BH2" s="22" t="str">
        <f t="shared" si="1"/>
        <v>x</v>
      </c>
      <c r="BI2" s="22" t="str">
        <f t="shared" si="1"/>
        <v>x</v>
      </c>
      <c r="BJ2" s="22" t="str">
        <f t="shared" si="1"/>
        <v>x</v>
      </c>
      <c r="BK2" s="22" t="str">
        <f t="shared" si="1"/>
        <v>x</v>
      </c>
      <c r="BL2" s="22" t="str">
        <f t="shared" si="1"/>
        <v>x</v>
      </c>
      <c r="BM2" s="22" t="str">
        <f t="shared" si="1"/>
        <v>x</v>
      </c>
      <c r="BN2" s="22" t="str">
        <f t="shared" si="1"/>
        <v>x</v>
      </c>
      <c r="BO2" s="22" t="str">
        <f t="shared" ref="BO2:CT2" si="5">IF(OR(AND(BO1&gt;$C$12,BO1&lt;$D$12),BO1=$C$12,BO1=$D$12),"x","")</f>
        <v>x</v>
      </c>
      <c r="BP2" s="22" t="str">
        <f t="shared" si="5"/>
        <v>x</v>
      </c>
      <c r="BQ2" s="22" t="str">
        <f t="shared" si="5"/>
        <v>x</v>
      </c>
      <c r="BR2" s="22" t="str">
        <f t="shared" si="5"/>
        <v>x</v>
      </c>
      <c r="BS2" s="22" t="str">
        <f t="shared" si="5"/>
        <v>x</v>
      </c>
      <c r="BT2" s="22" t="str">
        <f t="shared" si="5"/>
        <v>x</v>
      </c>
      <c r="BU2" s="22" t="str">
        <f t="shared" si="5"/>
        <v>x</v>
      </c>
      <c r="BV2" s="22" t="str">
        <f t="shared" si="5"/>
        <v>x</v>
      </c>
      <c r="BW2" s="22" t="str">
        <f t="shared" si="5"/>
        <v>x</v>
      </c>
      <c r="BX2" s="22" t="str">
        <f t="shared" si="5"/>
        <v>x</v>
      </c>
      <c r="BY2" s="22" t="str">
        <f t="shared" si="5"/>
        <v>x</v>
      </c>
      <c r="BZ2" s="22" t="str">
        <f t="shared" si="5"/>
        <v>x</v>
      </c>
      <c r="CA2" s="22" t="str">
        <f t="shared" si="5"/>
        <v>x</v>
      </c>
      <c r="CB2" s="22" t="str">
        <f t="shared" si="5"/>
        <v>x</v>
      </c>
      <c r="CC2" s="22" t="str">
        <f t="shared" si="5"/>
        <v>x</v>
      </c>
      <c r="CD2" s="22" t="str">
        <f t="shared" si="5"/>
        <v>x</v>
      </c>
      <c r="CE2" s="22" t="str">
        <f t="shared" si="5"/>
        <v>x</v>
      </c>
      <c r="CF2" s="22" t="str">
        <f t="shared" si="5"/>
        <v>x</v>
      </c>
      <c r="CG2" s="22" t="str">
        <f t="shared" si="5"/>
        <v>x</v>
      </c>
      <c r="CH2" s="22" t="str">
        <f t="shared" si="5"/>
        <v>x</v>
      </c>
      <c r="CI2" s="22" t="str">
        <f t="shared" si="5"/>
        <v>x</v>
      </c>
      <c r="CJ2" s="22" t="str">
        <f t="shared" si="5"/>
        <v>x</v>
      </c>
      <c r="CK2" s="22" t="str">
        <f t="shared" si="5"/>
        <v>x</v>
      </c>
      <c r="CL2" s="22" t="str">
        <f t="shared" si="5"/>
        <v>x</v>
      </c>
      <c r="CM2" s="22" t="str">
        <f t="shared" si="5"/>
        <v>x</v>
      </c>
      <c r="CN2" s="22" t="str">
        <f t="shared" si="5"/>
        <v>x</v>
      </c>
      <c r="CO2" s="22" t="str">
        <f t="shared" si="5"/>
        <v>x</v>
      </c>
      <c r="CP2" s="22" t="str">
        <f t="shared" si="5"/>
        <v/>
      </c>
      <c r="CQ2" s="22" t="str">
        <f t="shared" si="5"/>
        <v/>
      </c>
      <c r="CR2" s="22" t="str">
        <f t="shared" si="5"/>
        <v/>
      </c>
      <c r="CS2" s="22" t="str">
        <f t="shared" si="5"/>
        <v/>
      </c>
      <c r="CT2" s="22" t="str">
        <f t="shared" si="5"/>
        <v/>
      </c>
      <c r="CU2" s="22" t="str">
        <f t="shared" ref="CU2:DZ2" si="6">IF(OR(AND(CU1&gt;$C$12,CU1&lt;$D$12),CU1=$C$12,CU1=$D$12),"x","")</f>
        <v/>
      </c>
      <c r="CV2" s="23"/>
    </row>
    <row r="3" spans="1:100" s="74" customFormat="1" ht="10.5" x14ac:dyDescent="0.15">
      <c r="A3" s="73" t="s">
        <v>3</v>
      </c>
      <c r="B3" s="73"/>
      <c r="C3" s="73" t="str">
        <f>IF(AND(C2="x",C1&gt;=$C$14,C1&lt;=$D$14),IF(B3="",($E$14-$C$11),IF(B3&gt;0,B3-$C$11)),"")</f>
        <v/>
      </c>
      <c r="D3" s="73" t="str">
        <f t="shared" ref="D3:BO3" si="7">IF(AND(D2="x",D1&gt;=$C$14,D1&lt;=$D$14),IF(C3="",($E$14-$C$11),IF(C3&gt;0,C3-$C$11)),"")</f>
        <v/>
      </c>
      <c r="E3" s="73" t="str">
        <f t="shared" si="7"/>
        <v/>
      </c>
      <c r="F3" s="73" t="str">
        <f t="shared" si="7"/>
        <v/>
      </c>
      <c r="G3" s="73" t="str">
        <f t="shared" si="7"/>
        <v/>
      </c>
      <c r="H3" s="73" t="str">
        <f t="shared" si="7"/>
        <v/>
      </c>
      <c r="I3" s="73" t="str">
        <f t="shared" si="7"/>
        <v/>
      </c>
      <c r="J3" s="73" t="str">
        <f t="shared" si="7"/>
        <v/>
      </c>
      <c r="K3" s="73" t="str">
        <f t="shared" si="7"/>
        <v/>
      </c>
      <c r="L3" s="73" t="str">
        <f t="shared" si="7"/>
        <v/>
      </c>
      <c r="M3" s="73" t="str">
        <f t="shared" si="7"/>
        <v/>
      </c>
      <c r="N3" s="73" t="str">
        <f t="shared" si="7"/>
        <v/>
      </c>
      <c r="O3" s="73" t="str">
        <f t="shared" si="7"/>
        <v/>
      </c>
      <c r="P3" s="73" t="str">
        <f t="shared" si="7"/>
        <v/>
      </c>
      <c r="Q3" s="73" t="str">
        <f t="shared" si="7"/>
        <v/>
      </c>
      <c r="R3" s="73" t="str">
        <f t="shared" si="7"/>
        <v/>
      </c>
      <c r="S3" s="73" t="str">
        <f t="shared" si="7"/>
        <v/>
      </c>
      <c r="T3" s="73" t="str">
        <f t="shared" si="7"/>
        <v/>
      </c>
      <c r="U3" s="73">
        <f t="shared" si="7"/>
        <v>0.36458333333333343</v>
      </c>
      <c r="V3" s="73">
        <f t="shared" si="7"/>
        <v>0.35416666666666685</v>
      </c>
      <c r="W3" s="73">
        <f t="shared" si="7"/>
        <v>0.34375000000000028</v>
      </c>
      <c r="X3" s="73">
        <f t="shared" si="7"/>
        <v>0.3333333333333337</v>
      </c>
      <c r="Y3" s="73">
        <f t="shared" si="7"/>
        <v>0.32291666666666713</v>
      </c>
      <c r="Z3" s="73">
        <f t="shared" si="7"/>
        <v>0.31250000000000056</v>
      </c>
      <c r="AA3" s="73">
        <f t="shared" si="7"/>
        <v>0.30208333333333398</v>
      </c>
      <c r="AB3" s="73">
        <f t="shared" si="7"/>
        <v>0.29166666666666741</v>
      </c>
      <c r="AC3" s="73">
        <f t="shared" si="7"/>
        <v>0.28125000000000083</v>
      </c>
      <c r="AD3" s="73">
        <f t="shared" si="7"/>
        <v>0.27083333333333426</v>
      </c>
      <c r="AE3" s="73">
        <f t="shared" si="7"/>
        <v>0.26041666666666768</v>
      </c>
      <c r="AF3" s="73">
        <f t="shared" si="7"/>
        <v>0.25000000000000111</v>
      </c>
      <c r="AG3" s="73">
        <f t="shared" si="7"/>
        <v>0.23958333333333456</v>
      </c>
      <c r="AH3" s="73">
        <f t="shared" si="7"/>
        <v>0.22916666666666802</v>
      </c>
      <c r="AI3" s="73">
        <f t="shared" si="7"/>
        <v>0.21875000000000147</v>
      </c>
      <c r="AJ3" s="73">
        <f t="shared" si="7"/>
        <v>0.20833333333333492</v>
      </c>
      <c r="AK3" s="73">
        <f t="shared" si="7"/>
        <v>0.19791666666666838</v>
      </c>
      <c r="AL3" s="73">
        <f t="shared" si="7"/>
        <v>0.18750000000000183</v>
      </c>
      <c r="AM3" s="73">
        <f t="shared" si="7"/>
        <v>0.17708333333333529</v>
      </c>
      <c r="AN3" s="73">
        <f t="shared" si="7"/>
        <v>0.16666666666666874</v>
      </c>
      <c r="AO3" s="73">
        <f t="shared" si="7"/>
        <v>0.15625000000000219</v>
      </c>
      <c r="AP3" s="73">
        <f t="shared" si="7"/>
        <v>0.14583333333333565</v>
      </c>
      <c r="AQ3" s="73">
        <f t="shared" si="7"/>
        <v>0.1354166666666691</v>
      </c>
      <c r="AR3" s="73">
        <f t="shared" si="7"/>
        <v>0.12500000000000255</v>
      </c>
      <c r="AS3" s="73">
        <f t="shared" si="7"/>
        <v>0.11458333333333599</v>
      </c>
      <c r="AT3" s="73">
        <f t="shared" si="7"/>
        <v>0.10416666666666943</v>
      </c>
      <c r="AU3" s="73">
        <f t="shared" si="7"/>
        <v>9.3750000000002873E-2</v>
      </c>
      <c r="AV3" s="73">
        <f t="shared" si="7"/>
        <v>8.3333333333336312E-2</v>
      </c>
      <c r="AW3" s="73">
        <f t="shared" si="7"/>
        <v>7.2916666666669752E-2</v>
      </c>
      <c r="AX3" s="73">
        <f t="shared" si="7"/>
        <v>6.2500000000003192E-2</v>
      </c>
      <c r="AY3" s="73">
        <f t="shared" si="7"/>
        <v>5.2083333333336632E-2</v>
      </c>
      <c r="AZ3" s="73">
        <f t="shared" si="7"/>
        <v>4.1666666666670071E-2</v>
      </c>
      <c r="BA3" s="73">
        <f t="shared" si="7"/>
        <v>3.1250000000003511E-2</v>
      </c>
      <c r="BB3" s="73">
        <f t="shared" ref="BB3" si="8">IF(AND(BB2="x",BB1&gt;=$C$14,BB1&lt;=$D$14),IF(BA3="",($E$14-$C$11),IF(BA3&gt;0,BA3-$C$11)),"")</f>
        <v>2.0833333333336951E-2</v>
      </c>
      <c r="BC3" s="73">
        <f>IF(AND(BC2="x",BC1&gt;=$C$14,BC1&lt;=$D$14),IF(BB3="",($E$14-$C$11),IF(BB3&gt;0,BB3-$C$11)),"")</f>
        <v>1.0416666666670392E-2</v>
      </c>
      <c r="BD3" s="73">
        <f>IF(AND(BD2="x",BD1&gt;=$C$14,BD1&lt;=$D$14),IF(BC3="",($E$14-$C$11),IF(BC3&gt;0,BC3-$C$11)),"")</f>
        <v>3.8337388819087437E-15</v>
      </c>
      <c r="BE3" s="73" t="str">
        <f t="shared" si="7"/>
        <v/>
      </c>
      <c r="BF3" s="73" t="str">
        <f t="shared" si="7"/>
        <v/>
      </c>
      <c r="BG3" s="73" t="str">
        <f t="shared" si="7"/>
        <v/>
      </c>
      <c r="BH3" s="73" t="str">
        <f t="shared" si="7"/>
        <v/>
      </c>
      <c r="BI3" s="73" t="str">
        <f t="shared" si="7"/>
        <v/>
      </c>
      <c r="BJ3" s="73" t="str">
        <f t="shared" si="7"/>
        <v/>
      </c>
      <c r="BK3" s="73" t="str">
        <f t="shared" si="7"/>
        <v/>
      </c>
      <c r="BL3" s="73" t="str">
        <f t="shared" si="7"/>
        <v/>
      </c>
      <c r="BM3" s="73" t="str">
        <f t="shared" si="7"/>
        <v/>
      </c>
      <c r="BN3" s="73" t="str">
        <f t="shared" si="7"/>
        <v/>
      </c>
      <c r="BO3" s="73" t="str">
        <f t="shared" si="7"/>
        <v/>
      </c>
      <c r="BP3" s="73" t="str">
        <f t="shared" ref="BP3:CV3" si="9">IF(AND(BP2="x",BP1&gt;=$C$14,BP1&lt;=$D$14),IF(BO3="",($E$14-$C$11),IF(BO3&gt;0,BO3-$C$11)),"")</f>
        <v/>
      </c>
      <c r="BQ3" s="73" t="str">
        <f t="shared" si="9"/>
        <v/>
      </c>
      <c r="BR3" s="73" t="str">
        <f t="shared" si="9"/>
        <v/>
      </c>
      <c r="BS3" s="73" t="str">
        <f t="shared" si="9"/>
        <v/>
      </c>
      <c r="BT3" s="73" t="str">
        <f t="shared" si="9"/>
        <v/>
      </c>
      <c r="BU3" s="73" t="str">
        <f t="shared" si="9"/>
        <v/>
      </c>
      <c r="BV3" s="73" t="str">
        <f t="shared" si="9"/>
        <v/>
      </c>
      <c r="BW3" s="73" t="str">
        <f t="shared" si="9"/>
        <v/>
      </c>
      <c r="BX3" s="73" t="str">
        <f t="shared" si="9"/>
        <v/>
      </c>
      <c r="BY3" s="73" t="str">
        <f t="shared" si="9"/>
        <v/>
      </c>
      <c r="BZ3" s="73" t="str">
        <f t="shared" si="9"/>
        <v/>
      </c>
      <c r="CA3" s="73" t="str">
        <f t="shared" si="9"/>
        <v/>
      </c>
      <c r="CB3" s="73" t="str">
        <f t="shared" si="9"/>
        <v/>
      </c>
      <c r="CC3" s="73" t="str">
        <f t="shared" si="9"/>
        <v/>
      </c>
      <c r="CD3" s="73" t="str">
        <f t="shared" si="9"/>
        <v/>
      </c>
      <c r="CE3" s="73" t="str">
        <f t="shared" si="9"/>
        <v/>
      </c>
      <c r="CF3" s="73" t="str">
        <f t="shared" si="9"/>
        <v/>
      </c>
      <c r="CG3" s="73" t="str">
        <f t="shared" si="9"/>
        <v/>
      </c>
      <c r="CH3" s="73" t="str">
        <f t="shared" si="9"/>
        <v/>
      </c>
      <c r="CI3" s="73" t="str">
        <f t="shared" si="9"/>
        <v/>
      </c>
      <c r="CJ3" s="73" t="str">
        <f t="shared" si="9"/>
        <v/>
      </c>
      <c r="CK3" s="73" t="str">
        <f t="shared" si="9"/>
        <v/>
      </c>
      <c r="CL3" s="73" t="str">
        <f t="shared" si="9"/>
        <v/>
      </c>
      <c r="CM3" s="73" t="str">
        <f t="shared" si="9"/>
        <v/>
      </c>
      <c r="CN3" s="73" t="str">
        <f t="shared" si="9"/>
        <v/>
      </c>
      <c r="CO3" s="73" t="str">
        <f t="shared" si="9"/>
        <v/>
      </c>
      <c r="CP3" s="73" t="str">
        <f t="shared" si="9"/>
        <v/>
      </c>
      <c r="CQ3" s="73" t="str">
        <f t="shared" si="9"/>
        <v/>
      </c>
      <c r="CR3" s="73" t="str">
        <f t="shared" si="9"/>
        <v/>
      </c>
      <c r="CS3" s="73" t="str">
        <f t="shared" si="9"/>
        <v/>
      </c>
      <c r="CT3" s="73" t="str">
        <f t="shared" si="9"/>
        <v/>
      </c>
      <c r="CU3" s="73" t="str">
        <f t="shared" si="9"/>
        <v/>
      </c>
      <c r="CV3" s="73" t="str">
        <f t="shared" si="9"/>
        <v/>
      </c>
    </row>
    <row r="4" spans="1:100" s="69" customFormat="1" ht="10.5" x14ac:dyDescent="0.25">
      <c r="A4" s="69" t="s">
        <v>0</v>
      </c>
      <c r="C4" s="70" t="str">
        <f>IF(C2="x",C1,"")</f>
        <v/>
      </c>
      <c r="D4" s="70" t="str">
        <f t="shared" ref="D4:BO4" si="10">IF(D2="x",D1,"")</f>
        <v/>
      </c>
      <c r="E4" s="70" t="str">
        <f t="shared" si="10"/>
        <v/>
      </c>
      <c r="F4" s="70" t="str">
        <f t="shared" si="10"/>
        <v/>
      </c>
      <c r="G4" s="70" t="str">
        <f t="shared" si="10"/>
        <v/>
      </c>
      <c r="H4" s="70" t="str">
        <f t="shared" si="10"/>
        <v/>
      </c>
      <c r="I4" s="70" t="str">
        <f t="shared" si="10"/>
        <v/>
      </c>
      <c r="J4" s="70" t="str">
        <f t="shared" si="10"/>
        <v/>
      </c>
      <c r="K4" s="70" t="str">
        <f t="shared" si="10"/>
        <v/>
      </c>
      <c r="L4" s="70" t="str">
        <f t="shared" si="10"/>
        <v/>
      </c>
      <c r="M4" s="70" t="str">
        <f t="shared" si="10"/>
        <v/>
      </c>
      <c r="N4" s="70" t="str">
        <f t="shared" si="10"/>
        <v/>
      </c>
      <c r="O4" s="70" t="str">
        <f t="shared" si="10"/>
        <v/>
      </c>
      <c r="P4" s="70" t="str">
        <f t="shared" si="10"/>
        <v/>
      </c>
      <c r="Q4" s="70" t="str">
        <f t="shared" si="10"/>
        <v/>
      </c>
      <c r="R4" s="70" t="str">
        <f t="shared" si="10"/>
        <v/>
      </c>
      <c r="S4" s="70" t="str">
        <f t="shared" si="10"/>
        <v/>
      </c>
      <c r="T4" s="70" t="str">
        <f t="shared" si="10"/>
        <v/>
      </c>
      <c r="U4" s="70">
        <f t="shared" si="10"/>
        <v>0.1875</v>
      </c>
      <c r="V4" s="70">
        <f t="shared" si="10"/>
        <v>0.19791666666666699</v>
      </c>
      <c r="W4" s="70">
        <f t="shared" si="10"/>
        <v>0.20833333333333301</v>
      </c>
      <c r="X4" s="70">
        <f t="shared" si="10"/>
        <v>0.21875</v>
      </c>
      <c r="Y4" s="70">
        <f t="shared" si="10"/>
        <v>0.22916666666666699</v>
      </c>
      <c r="Z4" s="70">
        <f t="shared" si="10"/>
        <v>0.23958333333333301</v>
      </c>
      <c r="AA4" s="70">
        <f t="shared" si="10"/>
        <v>0.25</v>
      </c>
      <c r="AB4" s="70">
        <f t="shared" si="10"/>
        <v>0.26041666666666702</v>
      </c>
      <c r="AC4" s="70">
        <f t="shared" si="10"/>
        <v>0.27083333333333298</v>
      </c>
      <c r="AD4" s="70">
        <f t="shared" si="10"/>
        <v>0.28125</v>
      </c>
      <c r="AE4" s="70">
        <f t="shared" si="10"/>
        <v>0.29166666666666702</v>
      </c>
      <c r="AF4" s="70">
        <f t="shared" si="10"/>
        <v>0.30208333333333298</v>
      </c>
      <c r="AG4" s="70">
        <f t="shared" si="10"/>
        <v>0.3125</v>
      </c>
      <c r="AH4" s="70">
        <f t="shared" si="10"/>
        <v>0.32291666666666702</v>
      </c>
      <c r="AI4" s="70">
        <f t="shared" si="10"/>
        <v>0.33333333333333298</v>
      </c>
      <c r="AJ4" s="70">
        <f t="shared" si="10"/>
        <v>0.34375</v>
      </c>
      <c r="AK4" s="70">
        <f t="shared" si="10"/>
        <v>0.35416666666666702</v>
      </c>
      <c r="AL4" s="70">
        <f t="shared" si="10"/>
        <v>0.36458333333333298</v>
      </c>
      <c r="AM4" s="70">
        <f t="shared" si="10"/>
        <v>0.375</v>
      </c>
      <c r="AN4" s="70">
        <f t="shared" si="10"/>
        <v>0.38541666666666702</v>
      </c>
      <c r="AO4" s="70">
        <f t="shared" si="10"/>
        <v>0.39583333333333298</v>
      </c>
      <c r="AP4" s="70">
        <f t="shared" si="10"/>
        <v>0.40625</v>
      </c>
      <c r="AQ4" s="70">
        <f t="shared" si="10"/>
        <v>0.41666666666666702</v>
      </c>
      <c r="AR4" s="70">
        <f t="shared" si="10"/>
        <v>0.42708333333333298</v>
      </c>
      <c r="AS4" s="70">
        <f t="shared" si="10"/>
        <v>0.4375</v>
      </c>
      <c r="AT4" s="70">
        <f t="shared" si="10"/>
        <v>0.44791666666666702</v>
      </c>
      <c r="AU4" s="70">
        <f t="shared" si="10"/>
        <v>0.45833333333333298</v>
      </c>
      <c r="AV4" s="70">
        <f t="shared" si="10"/>
        <v>0.46875</v>
      </c>
      <c r="AW4" s="70">
        <f t="shared" si="10"/>
        <v>0.47916666666666702</v>
      </c>
      <c r="AX4" s="70">
        <f t="shared" si="10"/>
        <v>0.48958333333333298</v>
      </c>
      <c r="AY4" s="70">
        <f t="shared" si="10"/>
        <v>0.5</v>
      </c>
      <c r="AZ4" s="70">
        <f t="shared" si="10"/>
        <v>0.51041666666666696</v>
      </c>
      <c r="BA4" s="70">
        <f t="shared" si="10"/>
        <v>0.52083333333333304</v>
      </c>
      <c r="BB4" s="70">
        <f t="shared" ref="BB4:BD4" si="11">IF(BB2="x",BB1,"")</f>
        <v>0.53125</v>
      </c>
      <c r="BC4" s="70">
        <f t="shared" si="11"/>
        <v>0.54166666666666696</v>
      </c>
      <c r="BD4" s="70">
        <f t="shared" si="11"/>
        <v>0.55208333333333304</v>
      </c>
      <c r="BE4" s="70">
        <f t="shared" si="10"/>
        <v>0.5625</v>
      </c>
      <c r="BF4" s="70">
        <f t="shared" si="10"/>
        <v>0.57291666666666696</v>
      </c>
      <c r="BG4" s="70">
        <f t="shared" si="10"/>
        <v>0.58333333333333304</v>
      </c>
      <c r="BH4" s="70">
        <f t="shared" si="10"/>
        <v>0.59375</v>
      </c>
      <c r="BI4" s="70">
        <f t="shared" si="10"/>
        <v>0.60416666666666696</v>
      </c>
      <c r="BJ4" s="70">
        <f t="shared" si="10"/>
        <v>0.61458333333333304</v>
      </c>
      <c r="BK4" s="70">
        <f t="shared" si="10"/>
        <v>0.625</v>
      </c>
      <c r="BL4" s="70">
        <f t="shared" si="10"/>
        <v>0.63541666666666696</v>
      </c>
      <c r="BM4" s="70">
        <f t="shared" si="10"/>
        <v>0.64583333333333304</v>
      </c>
      <c r="BN4" s="70">
        <f t="shared" si="10"/>
        <v>0.65625</v>
      </c>
      <c r="BO4" s="70">
        <f t="shared" si="10"/>
        <v>0.66666666666666696</v>
      </c>
      <c r="BP4" s="70">
        <f t="shared" ref="BP4:CU4" si="12">IF(BP2="x",BP1,"")</f>
        <v>0.67708333333333304</v>
      </c>
      <c r="BQ4" s="70">
        <f t="shared" si="12"/>
        <v>0.6875</v>
      </c>
      <c r="BR4" s="70">
        <f t="shared" si="12"/>
        <v>0.69791666666666696</v>
      </c>
      <c r="BS4" s="70">
        <f t="shared" si="12"/>
        <v>0.70833333333333304</v>
      </c>
      <c r="BT4" s="70">
        <f t="shared" si="12"/>
        <v>0.71875</v>
      </c>
      <c r="BU4" s="70">
        <f t="shared" si="12"/>
        <v>0.72916666666666696</v>
      </c>
      <c r="BV4" s="70">
        <f t="shared" si="12"/>
        <v>0.73958333333333304</v>
      </c>
      <c r="BW4" s="70">
        <f t="shared" si="12"/>
        <v>0.75</v>
      </c>
      <c r="BX4" s="70">
        <f t="shared" si="12"/>
        <v>0.76041666666666696</v>
      </c>
      <c r="BY4" s="70">
        <f t="shared" si="12"/>
        <v>0.77083333333333304</v>
      </c>
      <c r="BZ4" s="70">
        <f t="shared" si="12"/>
        <v>0.78125</v>
      </c>
      <c r="CA4" s="70">
        <f t="shared" si="12"/>
        <v>0.79166666666666696</v>
      </c>
      <c r="CB4" s="70">
        <f t="shared" si="12"/>
        <v>0.80208333333333304</v>
      </c>
      <c r="CC4" s="70">
        <f t="shared" si="12"/>
        <v>0.8125</v>
      </c>
      <c r="CD4" s="70">
        <f t="shared" si="12"/>
        <v>0.82291666666666696</v>
      </c>
      <c r="CE4" s="70">
        <f t="shared" si="12"/>
        <v>0.83333333333333304</v>
      </c>
      <c r="CF4" s="70">
        <f t="shared" si="12"/>
        <v>0.84375</v>
      </c>
      <c r="CG4" s="70">
        <f t="shared" si="12"/>
        <v>0.85416666666666696</v>
      </c>
      <c r="CH4" s="70">
        <f t="shared" si="12"/>
        <v>0.86458333333333304</v>
      </c>
      <c r="CI4" s="70">
        <f t="shared" si="12"/>
        <v>0.875</v>
      </c>
      <c r="CJ4" s="70">
        <f t="shared" si="12"/>
        <v>0.88541666666666696</v>
      </c>
      <c r="CK4" s="70">
        <f t="shared" si="12"/>
        <v>0.89583333333333304</v>
      </c>
      <c r="CL4" s="70">
        <f t="shared" si="12"/>
        <v>0.90625</v>
      </c>
      <c r="CM4" s="70">
        <f t="shared" si="12"/>
        <v>0.91666666666666696</v>
      </c>
      <c r="CN4" s="70">
        <f t="shared" si="12"/>
        <v>0.92708333333333304</v>
      </c>
      <c r="CO4" s="70">
        <f t="shared" si="12"/>
        <v>0.9375</v>
      </c>
      <c r="CP4" s="70" t="str">
        <f t="shared" si="12"/>
        <v/>
      </c>
      <c r="CQ4" s="70" t="str">
        <f t="shared" si="12"/>
        <v/>
      </c>
      <c r="CR4" s="70" t="str">
        <f t="shared" si="12"/>
        <v/>
      </c>
      <c r="CS4" s="70" t="str">
        <f t="shared" si="12"/>
        <v/>
      </c>
      <c r="CT4" s="70" t="str">
        <f t="shared" si="12"/>
        <v/>
      </c>
      <c r="CU4" s="70" t="str">
        <f t="shared" si="12"/>
        <v/>
      </c>
    </row>
    <row r="5" spans="1:100" x14ac:dyDescent="0.25">
      <c r="A5" s="7" t="s">
        <v>1</v>
      </c>
      <c r="B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Y5" s="9"/>
    </row>
    <row r="6" spans="1:100" x14ac:dyDescent="0.25">
      <c r="A6" s="7" t="s">
        <v>3</v>
      </c>
      <c r="B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Y6" s="9"/>
      <c r="BC6" s="36"/>
      <c r="BD6" s="35">
        <f>BC3-$C$11</f>
        <v>3.8337388819087437E-15</v>
      </c>
    </row>
    <row r="7" spans="1:100" x14ac:dyDescent="0.25">
      <c r="A7" s="7" t="s">
        <v>2</v>
      </c>
      <c r="B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Y7" s="9"/>
      <c r="BC7" s="36"/>
    </row>
    <row r="8" spans="1:100" x14ac:dyDescent="0.25">
      <c r="A8" s="7" t="s">
        <v>3</v>
      </c>
      <c r="B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Y8" s="9"/>
      <c r="BC8" s="36"/>
    </row>
    <row r="9" spans="1:100" x14ac:dyDescent="0.25">
      <c r="A9" s="7"/>
      <c r="B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Y9" s="9"/>
      <c r="BB9" s="34"/>
    </row>
    <row r="10" spans="1:100" x14ac:dyDescent="0.25">
      <c r="A10" s="39"/>
      <c r="B10" s="39"/>
      <c r="C10" s="39"/>
      <c r="D10" s="24"/>
      <c r="E10" s="39"/>
      <c r="F10" s="39"/>
      <c r="G10" s="39"/>
      <c r="H10" s="39"/>
      <c r="I10" s="10"/>
      <c r="J10" s="10"/>
      <c r="K10" s="10"/>
      <c r="L10" s="7"/>
      <c r="M10" s="7"/>
      <c r="N10" s="7"/>
      <c r="O10" s="7"/>
      <c r="P10" s="7"/>
      <c r="Q10" s="7"/>
      <c r="W10" s="9"/>
      <c r="BB10" s="34"/>
      <c r="CS10" s="39"/>
      <c r="CT10" s="39"/>
    </row>
    <row r="11" spans="1:100" x14ac:dyDescent="0.25">
      <c r="A11" s="63" t="s">
        <v>36</v>
      </c>
      <c r="B11" s="76"/>
      <c r="C11" s="65">
        <v>1.0416666666666559E-2</v>
      </c>
      <c r="D11" s="66"/>
      <c r="E11" s="25"/>
      <c r="F11" s="24"/>
      <c r="G11" s="24"/>
      <c r="H11" s="10"/>
      <c r="I11" s="10"/>
      <c r="J11" s="10"/>
      <c r="K11" s="10"/>
      <c r="L11" s="7"/>
      <c r="M11" s="7"/>
      <c r="N11" s="7"/>
      <c r="O11" s="7"/>
      <c r="P11" s="7"/>
      <c r="Q11" s="7"/>
      <c r="W11" s="9"/>
      <c r="BB11" s="34"/>
      <c r="CS11" s="39"/>
      <c r="CT11" s="39"/>
    </row>
    <row r="12" spans="1:100" x14ac:dyDescent="0.25">
      <c r="A12" s="64" t="s">
        <v>17</v>
      </c>
      <c r="B12" s="77"/>
      <c r="C12" s="67">
        <v>0.1875</v>
      </c>
      <c r="D12" s="68">
        <v>0.9375</v>
      </c>
      <c r="E12" s="39"/>
      <c r="F12" s="39"/>
      <c r="G12" s="39"/>
      <c r="H12" s="39"/>
      <c r="I12" s="11"/>
      <c r="J12" s="11"/>
      <c r="K12" s="11"/>
      <c r="L12" s="11"/>
      <c r="M12" s="11"/>
      <c r="R12" s="8" t="str">
        <f>IF(AND(S2="x",S1&gt;=$C$12,S1&lt;=$D$12),$C$11,"")</f>
        <v/>
      </c>
      <c r="BB12" s="34"/>
    </row>
    <row r="13" spans="1:100" s="40" customFormat="1" ht="29.25" customHeight="1" x14ac:dyDescent="0.2">
      <c r="A13" s="1"/>
      <c r="B13" s="1"/>
      <c r="C13" s="82" t="s">
        <v>19</v>
      </c>
      <c r="D13" s="82" t="s">
        <v>8</v>
      </c>
      <c r="E13" s="83" t="s">
        <v>33</v>
      </c>
      <c r="F13" s="83" t="s">
        <v>34</v>
      </c>
      <c r="G13" s="83" t="s">
        <v>35</v>
      </c>
      <c r="H13" s="50" t="s">
        <v>21</v>
      </c>
      <c r="I13" s="50" t="s">
        <v>22</v>
      </c>
      <c r="J13" s="35"/>
      <c r="K13" s="35"/>
      <c r="L13" s="35"/>
      <c r="M13" s="35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34"/>
      <c r="BC13" s="8"/>
      <c r="BD13" s="35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</row>
    <row r="14" spans="1:100" ht="15" customHeight="1" x14ac:dyDescent="0.25">
      <c r="A14" s="46">
        <v>1</v>
      </c>
      <c r="B14" s="46"/>
      <c r="C14" s="42">
        <v>0.17708333333333334</v>
      </c>
      <c r="D14" s="51">
        <f>C14+E14</f>
        <v>0.55208333333333337</v>
      </c>
      <c r="E14" s="41">
        <v>0.375</v>
      </c>
      <c r="F14" s="44">
        <f>E14-(I14)</f>
        <v>0.34375</v>
      </c>
      <c r="G14" s="44">
        <v>1.0416666666666666E-2</v>
      </c>
      <c r="H14" s="41">
        <v>0.375</v>
      </c>
      <c r="I14" s="41">
        <v>3.125E-2</v>
      </c>
      <c r="J14" s="11"/>
      <c r="K14" s="11"/>
      <c r="L14" s="11"/>
      <c r="M14" s="11"/>
      <c r="BB14" s="34"/>
    </row>
    <row r="15" spans="1:100" ht="15" customHeight="1" x14ac:dyDescent="0.25">
      <c r="A15" s="46">
        <v>2</v>
      </c>
      <c r="B15" s="46"/>
      <c r="C15" s="42"/>
      <c r="D15" s="43"/>
      <c r="E15" s="52">
        <f>E14</f>
        <v>0.375</v>
      </c>
      <c r="F15" s="41"/>
      <c r="G15" s="41"/>
      <c r="H15" s="44"/>
      <c r="I15" s="55"/>
      <c r="J15" s="11"/>
      <c r="K15" s="11"/>
      <c r="L15" s="11"/>
      <c r="M15" s="11"/>
      <c r="BB15" s="34"/>
    </row>
    <row r="16" spans="1:100" ht="15" customHeight="1" x14ac:dyDescent="0.25">
      <c r="A16" s="46">
        <v>3</v>
      </c>
      <c r="B16" s="46"/>
      <c r="C16" s="42"/>
      <c r="D16" s="43"/>
      <c r="E16" s="52">
        <f>E15</f>
        <v>0.375</v>
      </c>
      <c r="F16" s="41"/>
      <c r="G16" s="41"/>
      <c r="H16" s="44"/>
      <c r="I16" s="55"/>
      <c r="J16" s="11"/>
      <c r="K16" s="11"/>
      <c r="L16" s="11"/>
      <c r="M16" s="11"/>
      <c r="BB16" s="34"/>
    </row>
    <row r="17" spans="1:54" ht="15" customHeight="1" x14ac:dyDescent="0.25">
      <c r="A17" s="46">
        <v>4</v>
      </c>
      <c r="B17" s="46"/>
      <c r="C17" s="42"/>
      <c r="D17" s="43"/>
      <c r="E17" s="52">
        <f>E16</f>
        <v>0.375</v>
      </c>
      <c r="F17" s="41"/>
      <c r="G17" s="41"/>
      <c r="H17" s="44"/>
      <c r="I17" s="55"/>
      <c r="J17" s="11"/>
      <c r="K17" s="11"/>
      <c r="L17" s="11"/>
      <c r="M17" s="11"/>
      <c r="BB17" s="34"/>
    </row>
    <row r="18" spans="1:54" ht="15" customHeight="1" x14ac:dyDescent="0.25">
      <c r="A18" s="46">
        <v>5</v>
      </c>
      <c r="B18" s="46"/>
      <c r="C18" s="42"/>
      <c r="D18" s="43"/>
      <c r="E18" s="52">
        <f>E17</f>
        <v>0.375</v>
      </c>
      <c r="F18" s="41"/>
      <c r="G18" s="41"/>
      <c r="H18" s="44"/>
      <c r="I18" s="55"/>
      <c r="J18" s="11"/>
      <c r="K18" s="11"/>
      <c r="L18" s="11"/>
      <c r="M18" s="11"/>
      <c r="BB18" s="34"/>
    </row>
    <row r="19" spans="1:54" ht="15" customHeight="1" x14ac:dyDescent="0.25">
      <c r="A19" s="46"/>
      <c r="B19" s="46"/>
      <c r="C19" s="42"/>
      <c r="D19" s="43"/>
      <c r="E19" s="52"/>
      <c r="F19" s="41"/>
      <c r="G19" s="41"/>
      <c r="H19" s="44"/>
      <c r="I19" s="55"/>
      <c r="J19" s="11"/>
      <c r="K19" s="11"/>
      <c r="L19" s="11"/>
      <c r="M19" s="11"/>
      <c r="BB19" s="34"/>
    </row>
    <row r="20" spans="1:54" ht="15" customHeight="1" x14ac:dyDescent="0.25">
      <c r="A20" s="37"/>
      <c r="B20" s="37"/>
      <c r="C20" s="25"/>
      <c r="D20" s="18"/>
      <c r="E20" s="38"/>
      <c r="F20" s="38"/>
      <c r="G20" s="38"/>
      <c r="H20" s="11" t="s">
        <v>27</v>
      </c>
      <c r="I20" s="5"/>
      <c r="J20" s="11" t="s">
        <v>28</v>
      </c>
      <c r="K20" s="11"/>
      <c r="L20" s="11"/>
      <c r="M20" s="11"/>
      <c r="BB20" s="34"/>
    </row>
    <row r="21" spans="1:54" s="17" customFormat="1" ht="24" customHeight="1" x14ac:dyDescent="0.25">
      <c r="C21" s="58" t="s">
        <v>20</v>
      </c>
      <c r="D21" s="45" t="s">
        <v>23</v>
      </c>
      <c r="E21" s="59" t="s">
        <v>24</v>
      </c>
      <c r="F21" s="47" t="s">
        <v>30</v>
      </c>
      <c r="G21" s="47" t="s">
        <v>31</v>
      </c>
      <c r="H21" s="47" t="s">
        <v>26</v>
      </c>
      <c r="I21" s="60" t="s">
        <v>32</v>
      </c>
      <c r="J21" s="61" t="s">
        <v>25</v>
      </c>
      <c r="K21" s="59" t="s">
        <v>29</v>
      </c>
      <c r="BB21" s="62"/>
    </row>
    <row r="22" spans="1:54" s="44" customFormat="1" x14ac:dyDescent="0.25">
      <c r="A22" s="53" t="s">
        <v>20</v>
      </c>
      <c r="B22" s="53"/>
      <c r="C22" s="54">
        <v>1</v>
      </c>
      <c r="D22" s="43"/>
      <c r="E22" s="41"/>
      <c r="F22" s="41"/>
      <c r="G22" s="41"/>
      <c r="H22" s="57">
        <f>SUM(D21:G21)</f>
        <v>0</v>
      </c>
      <c r="I22" s="55"/>
      <c r="BB22" s="56"/>
    </row>
    <row r="23" spans="1:54" s="44" customFormat="1" x14ac:dyDescent="0.25">
      <c r="A23" s="53"/>
      <c r="B23" s="53"/>
      <c r="C23" s="54">
        <v>2</v>
      </c>
      <c r="D23" s="43"/>
      <c r="E23" s="41"/>
      <c r="F23" s="41"/>
      <c r="G23" s="41"/>
      <c r="H23" s="57"/>
      <c r="I23" s="55"/>
      <c r="BB23" s="56"/>
    </row>
    <row r="24" spans="1:54" s="44" customFormat="1" x14ac:dyDescent="0.25">
      <c r="A24" s="53"/>
      <c r="B24" s="53"/>
      <c r="C24" s="54">
        <v>3</v>
      </c>
      <c r="D24" s="43"/>
      <c r="E24" s="41"/>
      <c r="F24" s="41"/>
      <c r="G24" s="41"/>
      <c r="H24" s="57"/>
      <c r="I24" s="55"/>
      <c r="BB24" s="56"/>
    </row>
    <row r="25" spans="1:54" s="44" customFormat="1" x14ac:dyDescent="0.25">
      <c r="A25" s="53"/>
      <c r="B25" s="53"/>
      <c r="C25" s="54">
        <v>4</v>
      </c>
      <c r="D25" s="43"/>
      <c r="E25" s="41"/>
      <c r="F25" s="41"/>
      <c r="G25" s="41"/>
      <c r="H25" s="57"/>
      <c r="I25" s="55"/>
      <c r="BB25" s="56"/>
    </row>
    <row r="26" spans="1:54" s="44" customFormat="1" x14ac:dyDescent="0.25">
      <c r="A26" s="53"/>
      <c r="B26" s="53"/>
      <c r="C26" s="54">
        <v>5</v>
      </c>
      <c r="D26" s="43"/>
      <c r="E26" s="41"/>
      <c r="F26" s="41"/>
      <c r="G26" s="41"/>
      <c r="H26" s="57"/>
      <c r="I26" s="55"/>
      <c r="BB26" s="56"/>
    </row>
    <row r="27" spans="1:54" s="44" customFormat="1" x14ac:dyDescent="0.25">
      <c r="A27" s="53"/>
      <c r="B27" s="53"/>
      <c r="C27" s="54">
        <v>6</v>
      </c>
      <c r="D27" s="43"/>
      <c r="E27" s="41"/>
      <c r="F27" s="41"/>
      <c r="G27" s="41"/>
      <c r="H27" s="57"/>
      <c r="I27" s="55"/>
      <c r="BB27" s="56"/>
    </row>
    <row r="28" spans="1:54" s="44" customFormat="1" x14ac:dyDescent="0.25">
      <c r="A28" s="43"/>
      <c r="B28" s="43"/>
      <c r="C28" s="54"/>
      <c r="D28" s="43"/>
      <c r="E28" s="41"/>
      <c r="F28" s="41"/>
      <c r="G28" s="41"/>
      <c r="I28" s="55"/>
      <c r="BB28" s="56"/>
    </row>
    <row r="29" spans="1:54" ht="15" customHeight="1" x14ac:dyDescent="0.25">
      <c r="A29" s="24"/>
      <c r="B29" s="24"/>
      <c r="C29" s="48"/>
      <c r="D29" s="18"/>
      <c r="E29" s="38"/>
      <c r="F29" s="38"/>
      <c r="G29" s="38"/>
      <c r="H29" s="11"/>
      <c r="I29" s="5"/>
      <c r="J29" s="11"/>
      <c r="K29" s="11"/>
      <c r="L29" s="11"/>
      <c r="M29" s="11"/>
      <c r="BB29" s="34"/>
    </row>
    <row r="30" spans="1:54" ht="15" customHeight="1" x14ac:dyDescent="0.25">
      <c r="A30" s="24"/>
      <c r="B30" s="24"/>
      <c r="C30" s="48"/>
      <c r="D30" s="18"/>
      <c r="E30" s="38"/>
      <c r="F30" s="38"/>
      <c r="G30" s="38"/>
      <c r="H30" s="11"/>
      <c r="I30" s="5"/>
      <c r="J30" s="11"/>
      <c r="K30" s="11"/>
      <c r="L30" s="11"/>
      <c r="M30" s="11"/>
      <c r="BB30" s="34"/>
    </row>
    <row r="31" spans="1:54" ht="15" customHeight="1" x14ac:dyDescent="0.25">
      <c r="A31" s="24"/>
      <c r="B31" s="24"/>
      <c r="C31" s="48"/>
      <c r="D31" s="18"/>
      <c r="E31" s="38"/>
      <c r="F31" s="38"/>
      <c r="G31" s="38"/>
      <c r="H31" s="11"/>
      <c r="I31" s="5"/>
      <c r="J31" s="11"/>
      <c r="K31" s="11"/>
      <c r="L31" s="11"/>
      <c r="M31" s="11"/>
      <c r="BB31" s="34"/>
    </row>
    <row r="32" spans="1:54" ht="15" customHeight="1" x14ac:dyDescent="0.25">
      <c r="A32" s="24"/>
      <c r="B32" s="24"/>
      <c r="C32" s="48"/>
      <c r="D32" s="18"/>
      <c r="E32" s="38"/>
      <c r="F32" s="38"/>
      <c r="G32" s="38"/>
      <c r="H32" s="11"/>
      <c r="I32" s="5"/>
      <c r="J32" s="11"/>
      <c r="K32" s="11"/>
      <c r="L32" s="11"/>
      <c r="M32" s="11"/>
      <c r="BB32" s="34"/>
    </row>
    <row r="33" spans="1:98" ht="15" customHeight="1" x14ac:dyDescent="0.25">
      <c r="A33" s="19" t="s">
        <v>16</v>
      </c>
      <c r="B33" s="19"/>
      <c r="C33" s="49">
        <v>8.3333333333333301E-2</v>
      </c>
      <c r="D33" s="38"/>
      <c r="E33" s="18"/>
      <c r="F33" s="18"/>
      <c r="G33" s="84" t="s">
        <v>9</v>
      </c>
      <c r="H33" s="84"/>
      <c r="I33" s="84" t="s">
        <v>18</v>
      </c>
      <c r="J33" s="84"/>
      <c r="Q33" s="3"/>
      <c r="CS33" s="39"/>
      <c r="CT33" s="39"/>
    </row>
    <row r="34" spans="1:98" s="2" customFormat="1" ht="15.75" customHeight="1" x14ac:dyDescent="0.25">
      <c r="A34" s="20" t="s">
        <v>13</v>
      </c>
      <c r="B34" s="20"/>
      <c r="C34" s="26">
        <v>0.125</v>
      </c>
      <c r="D34" s="86" t="s">
        <v>8</v>
      </c>
      <c r="E34" s="86"/>
      <c r="F34" s="26">
        <v>0.54166666666666663</v>
      </c>
      <c r="G34" s="87">
        <f>IF(F34&gt;C34,(F34-C34)-C40,IF(C34&gt;F34,(C34-F34)-C40,""))</f>
        <v>0.38541666666666663</v>
      </c>
      <c r="H34" s="87"/>
      <c r="I34" s="85">
        <f>G34/C42</f>
        <v>36.999999999999872</v>
      </c>
      <c r="J34" s="85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8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</row>
    <row r="35" spans="1:98" s="2" customFormat="1" ht="15.75" customHeight="1" x14ac:dyDescent="0.25">
      <c r="A35" s="20" t="s">
        <v>14</v>
      </c>
      <c r="B35" s="20"/>
      <c r="C35" s="26">
        <f>C34+C33</f>
        <v>0.20833333333333331</v>
      </c>
      <c r="D35" s="86" t="s">
        <v>8</v>
      </c>
      <c r="E35" s="86"/>
      <c r="F35" s="26">
        <f>C35+$C$38+$C$40+$C$42</f>
        <v>0.58333333333333304</v>
      </c>
      <c r="H35" s="11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8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</row>
    <row r="36" spans="1:98" s="2" customFormat="1" ht="15.75" customHeight="1" x14ac:dyDescent="0.25">
      <c r="A36" s="20" t="s">
        <v>15</v>
      </c>
      <c r="B36" s="20"/>
      <c r="C36" s="26">
        <f>C35+C33</f>
        <v>0.29166666666666663</v>
      </c>
      <c r="D36" s="86" t="s">
        <v>8</v>
      </c>
      <c r="E36" s="86"/>
      <c r="F36" s="26">
        <f>C36+$C$38+$C$40+$C$42</f>
        <v>0.6666666666666663</v>
      </c>
      <c r="G36" s="21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8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</row>
    <row r="37" spans="1:98" s="2" customFormat="1" x14ac:dyDescent="0.25">
      <c r="A37" s="10"/>
      <c r="B37" s="10"/>
      <c r="C37" s="10"/>
      <c r="D37" s="11"/>
      <c r="E37" s="32"/>
      <c r="F37" s="32"/>
      <c r="G37" s="32"/>
      <c r="H37" s="4"/>
      <c r="I37" s="12"/>
      <c r="J37" s="4"/>
      <c r="K37" s="4"/>
      <c r="L37" s="4"/>
      <c r="M37" s="4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</row>
    <row r="38" spans="1:98" s="2" customFormat="1" ht="15" customHeight="1" x14ac:dyDescent="0.25">
      <c r="A38" s="13" t="s">
        <v>9</v>
      </c>
      <c r="B38" s="78"/>
      <c r="C38" s="27">
        <v>0.33333333333333298</v>
      </c>
      <c r="D38" s="32"/>
      <c r="E38" s="32"/>
      <c r="F38" s="32"/>
      <c r="H38" s="4"/>
      <c r="I38" s="12"/>
      <c r="J38" s="4"/>
      <c r="K38" s="4"/>
      <c r="L38" s="4"/>
      <c r="M38" s="4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</row>
    <row r="39" spans="1:98" s="2" customFormat="1" ht="15" customHeight="1" x14ac:dyDescent="0.25">
      <c r="A39" s="14" t="s">
        <v>10</v>
      </c>
      <c r="B39" s="79"/>
      <c r="C39" s="28">
        <v>0.1875</v>
      </c>
      <c r="D39" s="32"/>
      <c r="E39" s="32"/>
      <c r="F39" s="32"/>
      <c r="G39" s="32"/>
      <c r="H39" s="4"/>
      <c r="I39" s="12"/>
      <c r="J39" s="4"/>
      <c r="K39" s="4"/>
      <c r="L39" s="4"/>
      <c r="M39" s="4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</row>
    <row r="40" spans="1:98" s="2" customFormat="1" ht="15" customHeight="1" x14ac:dyDescent="0.25">
      <c r="A40" s="15" t="s">
        <v>7</v>
      </c>
      <c r="B40" s="80"/>
      <c r="C40" s="29">
        <v>3.125E-2</v>
      </c>
      <c r="D40" s="32"/>
      <c r="E40" s="32"/>
      <c r="F40" s="32"/>
      <c r="G40" s="32"/>
      <c r="H40" s="4"/>
      <c r="I40" s="12"/>
      <c r="J40" s="4"/>
      <c r="K40" s="4"/>
      <c r="L40" s="4"/>
      <c r="M40" s="4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</row>
    <row r="41" spans="1:98" s="2" customFormat="1" x14ac:dyDescent="0.25">
      <c r="A41" s="4"/>
      <c r="B41" s="4"/>
      <c r="C41" s="4"/>
      <c r="D41" s="32"/>
      <c r="E41" s="32"/>
      <c r="F41" s="32"/>
      <c r="G41" s="32"/>
      <c r="H41" s="4"/>
      <c r="I41" s="12"/>
      <c r="J41" s="4"/>
      <c r="K41" s="4"/>
      <c r="L41" s="4"/>
      <c r="M41" s="4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</row>
    <row r="42" spans="1:98" x14ac:dyDescent="0.25">
      <c r="A42" s="13" t="s">
        <v>12</v>
      </c>
      <c r="B42" s="78"/>
      <c r="C42" s="27">
        <v>1.0416666666666701E-2</v>
      </c>
      <c r="D42" s="11"/>
      <c r="E42" s="11"/>
      <c r="F42" s="11"/>
      <c r="G42" s="11"/>
      <c r="H42" s="11"/>
      <c r="I42" s="5"/>
      <c r="J42" s="11"/>
      <c r="K42" s="11"/>
      <c r="L42" s="11"/>
      <c r="M42" s="11"/>
    </row>
    <row r="43" spans="1:98" x14ac:dyDescent="0.25">
      <c r="A43" s="14" t="s">
        <v>11</v>
      </c>
      <c r="B43" s="79"/>
      <c r="C43" s="30">
        <v>1.0416666666666701E-2</v>
      </c>
      <c r="D43" s="11"/>
      <c r="E43" s="11"/>
      <c r="F43" s="11"/>
      <c r="G43" s="11"/>
      <c r="H43" s="11"/>
      <c r="I43" s="5"/>
      <c r="J43" s="11"/>
      <c r="K43" s="11"/>
      <c r="L43" s="11"/>
      <c r="M43" s="11"/>
    </row>
    <row r="44" spans="1:98" x14ac:dyDescent="0.25">
      <c r="A44" s="14" t="s">
        <v>5</v>
      </c>
      <c r="B44" s="79"/>
      <c r="C44" s="30">
        <v>1.0416666666666701E-2</v>
      </c>
      <c r="D44" s="11"/>
      <c r="E44" s="11"/>
      <c r="F44" s="11"/>
      <c r="G44" s="11"/>
      <c r="H44" s="11"/>
      <c r="I44" s="5"/>
      <c r="J44" s="11"/>
      <c r="K44" s="11"/>
      <c r="L44" s="11"/>
      <c r="M44" s="11"/>
    </row>
    <row r="45" spans="1:98" x14ac:dyDescent="0.25">
      <c r="A45" s="15" t="s">
        <v>4</v>
      </c>
      <c r="B45" s="80"/>
      <c r="C45" s="31">
        <v>1.0416666666666701E-2</v>
      </c>
      <c r="D45" s="11"/>
      <c r="E45" s="11"/>
      <c r="F45" s="11"/>
      <c r="G45" s="11"/>
      <c r="H45" s="11"/>
      <c r="I45" s="5"/>
      <c r="J45" s="11"/>
      <c r="K45" s="11"/>
      <c r="L45" s="11"/>
      <c r="M45" s="11"/>
    </row>
    <row r="46" spans="1:98" x14ac:dyDescent="0.25">
      <c r="A46" s="10"/>
      <c r="B46" s="10"/>
      <c r="C46" s="10"/>
      <c r="D46" s="11"/>
      <c r="E46" s="11"/>
      <c r="F46" s="11"/>
      <c r="G46" s="11"/>
      <c r="H46" s="11"/>
      <c r="I46" s="5"/>
      <c r="J46" s="11"/>
      <c r="K46" s="11"/>
      <c r="L46" s="11"/>
      <c r="M46" s="11"/>
    </row>
    <row r="47" spans="1:98" x14ac:dyDescent="0.25">
      <c r="A47" s="10"/>
      <c r="B47" s="10"/>
      <c r="C47" s="10"/>
      <c r="D47" s="11"/>
      <c r="E47" s="11"/>
      <c r="F47" s="11"/>
      <c r="G47" s="11"/>
      <c r="H47" s="11"/>
      <c r="I47" s="5"/>
      <c r="J47" s="11"/>
      <c r="K47" s="11"/>
      <c r="L47" s="11"/>
      <c r="M47" s="11"/>
    </row>
    <row r="48" spans="1:98" x14ac:dyDescent="0.25">
      <c r="A48" s="16"/>
      <c r="B48" s="16"/>
    </row>
    <row r="51" spans="5:5" x14ac:dyDescent="0.25">
      <c r="E51" s="7"/>
    </row>
    <row r="52" spans="5:5" x14ac:dyDescent="0.25">
      <c r="E52" s="7"/>
    </row>
  </sheetData>
  <dataConsolidate/>
  <mergeCells count="7">
    <mergeCell ref="I33:J33"/>
    <mergeCell ref="I34:J34"/>
    <mergeCell ref="D34:E34"/>
    <mergeCell ref="D35:E35"/>
    <mergeCell ref="D36:E36"/>
    <mergeCell ref="G33:H33"/>
    <mergeCell ref="G34:H34"/>
  </mergeCells>
  <conditionalFormatting sqref="H60">
    <cfRule type="cellIs" dxfId="4" priority="16" operator="equal">
      <formula>TRUE</formula>
    </cfRule>
  </conditionalFormatting>
  <conditionalFormatting sqref="C2:CU2">
    <cfRule type="cellIs" dxfId="3" priority="7" operator="equal">
      <formula>"x"</formula>
    </cfRule>
    <cfRule type="cellIs" dxfId="2" priority="11" operator="greaterThan">
      <formula>$C$4=""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isabelle</cp:lastModifiedBy>
  <dcterms:created xsi:type="dcterms:W3CDTF">2017-10-20T09:52:14Z</dcterms:created>
  <dcterms:modified xsi:type="dcterms:W3CDTF">2017-10-15T22:57:10Z</dcterms:modified>
</cp:coreProperties>
</file>