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0" yWindow="0" windowWidth="21435" windowHeight="14040" tabRatio="879" activeTab="3"/>
  </bookViews>
  <sheets>
    <sheet name="How to Use" sheetId="7" r:id="rId1"/>
    <sheet name="Data" sheetId="6" r:id="rId2"/>
    <sheet name="Centrifuge #1" sheetId="1" r:id="rId3"/>
    <sheet name="Data Centrifuge #1" sheetId="3" r:id="rId4"/>
    <sheet name="Centrifuge #2" sheetId="2" r:id="rId5"/>
    <sheet name="Data Centrifuge #2" sheetId="5" r:id="rId6"/>
    <sheet name="Centrifuge #3" sheetId="8" r:id="rId7"/>
    <sheet name="Data Centrifuge #3" sheetId="9" r:id="rId8"/>
  </sheets>
  <definedNames>
    <definedName name="Centrifuge1Table">#REF!</definedName>
    <definedName name="WeekNumber">'Data Centrifuge #1'!#REF!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8" l="1"/>
  <c r="E3" i="8"/>
  <c r="D4" i="8"/>
  <c r="E4" i="8"/>
  <c r="D5" i="8"/>
  <c r="E5" i="8"/>
  <c r="D6" i="8"/>
  <c r="E6" i="8"/>
  <c r="D7" i="8"/>
  <c r="E7" i="8"/>
  <c r="D8" i="8"/>
  <c r="E8" i="8"/>
  <c r="D9" i="8"/>
  <c r="E9" i="8"/>
  <c r="D10" i="8"/>
  <c r="E10" i="8"/>
  <c r="D11" i="8"/>
  <c r="E11" i="8"/>
  <c r="D12" i="8"/>
  <c r="E12" i="8"/>
  <c r="D13" i="8"/>
  <c r="E13" i="8"/>
  <c r="D14" i="8"/>
  <c r="E14" i="8"/>
  <c r="D15" i="8"/>
  <c r="E15" i="8"/>
  <c r="D16" i="8"/>
  <c r="E16" i="8"/>
  <c r="D17" i="8"/>
  <c r="E17" i="8"/>
  <c r="D18" i="8"/>
  <c r="E18" i="8"/>
  <c r="D19" i="8"/>
  <c r="E19" i="8"/>
  <c r="D20" i="8"/>
  <c r="E20" i="8"/>
  <c r="D21" i="8"/>
  <c r="E21" i="8"/>
  <c r="D22" i="8"/>
  <c r="E22" i="8"/>
  <c r="D23" i="8"/>
  <c r="E23" i="8"/>
  <c r="D24" i="8"/>
  <c r="E24" i="8"/>
  <c r="D25" i="8"/>
  <c r="E25" i="8"/>
  <c r="D26" i="8"/>
  <c r="E26" i="8"/>
  <c r="D27" i="8"/>
  <c r="E27" i="8"/>
  <c r="D28" i="8"/>
  <c r="E28" i="8"/>
  <c r="D29" i="8"/>
  <c r="E29" i="8"/>
  <c r="D30" i="8"/>
  <c r="E30" i="8"/>
  <c r="D31" i="8"/>
  <c r="E31" i="8"/>
  <c r="D32" i="8"/>
  <c r="E32" i="8"/>
  <c r="D33" i="8"/>
  <c r="E33" i="8"/>
  <c r="D34" i="8"/>
  <c r="E34" i="8"/>
  <c r="D35" i="8"/>
  <c r="E35" i="8"/>
  <c r="D36" i="8"/>
  <c r="E36" i="8"/>
  <c r="D37" i="8"/>
  <c r="E37" i="8"/>
  <c r="D38" i="8"/>
  <c r="E38" i="8"/>
  <c r="D39" i="8"/>
  <c r="E39" i="8"/>
  <c r="D40" i="8"/>
  <c r="E40" i="8"/>
  <c r="D41" i="8"/>
  <c r="E41" i="8"/>
  <c r="D42" i="8"/>
  <c r="E42" i="8"/>
  <c r="D43" i="8"/>
  <c r="E43" i="8"/>
  <c r="D44" i="8"/>
  <c r="E44" i="8"/>
  <c r="D45" i="8"/>
  <c r="E45" i="8"/>
  <c r="D46" i="8"/>
  <c r="E46" i="8"/>
  <c r="D47" i="8"/>
  <c r="E47" i="8"/>
  <c r="D48" i="8"/>
  <c r="E48" i="8"/>
  <c r="D49" i="8"/>
  <c r="E49" i="8"/>
  <c r="D50" i="8"/>
  <c r="E50" i="8"/>
  <c r="D51" i="8"/>
  <c r="E51" i="8"/>
  <c r="D52" i="8"/>
  <c r="E52" i="8"/>
  <c r="D53" i="8"/>
  <c r="E53" i="8"/>
  <c r="E2" i="8"/>
  <c r="D2" i="8"/>
  <c r="D3" i="2"/>
  <c r="E3" i="2"/>
  <c r="D4" i="2"/>
  <c r="E4" i="2"/>
  <c r="D5" i="2"/>
  <c r="E5" i="2"/>
  <c r="D6" i="2"/>
  <c r="E6" i="2"/>
  <c r="D7" i="2"/>
  <c r="E7" i="2"/>
  <c r="D8" i="2"/>
  <c r="E8" i="2"/>
  <c r="D9" i="2"/>
  <c r="E9" i="2"/>
  <c r="D10" i="2"/>
  <c r="E10" i="2"/>
  <c r="D11" i="2"/>
  <c r="E11" i="2"/>
  <c r="D12" i="2"/>
  <c r="E12" i="2"/>
  <c r="D13" i="2"/>
  <c r="E13" i="2"/>
  <c r="D14" i="2"/>
  <c r="E14" i="2"/>
  <c r="D15" i="2"/>
  <c r="E15" i="2"/>
  <c r="D16" i="2"/>
  <c r="E16" i="2"/>
  <c r="D17" i="2"/>
  <c r="E17" i="2"/>
  <c r="D18" i="2"/>
  <c r="E18" i="2"/>
  <c r="D19" i="2"/>
  <c r="E19" i="2"/>
  <c r="D20" i="2"/>
  <c r="E20" i="2"/>
  <c r="D21" i="2"/>
  <c r="E21" i="2"/>
  <c r="D22" i="2"/>
  <c r="E22" i="2"/>
  <c r="D23" i="2"/>
  <c r="E23" i="2"/>
  <c r="D24" i="2"/>
  <c r="E24" i="2"/>
  <c r="D25" i="2"/>
  <c r="E25" i="2"/>
  <c r="D26" i="2"/>
  <c r="E26" i="2"/>
  <c r="D27" i="2"/>
  <c r="E27" i="2"/>
  <c r="D28" i="2"/>
  <c r="E28" i="2"/>
  <c r="D29" i="2"/>
  <c r="E29" i="2"/>
  <c r="D30" i="2"/>
  <c r="E30" i="2"/>
  <c r="D31" i="2"/>
  <c r="E31" i="2"/>
  <c r="D32" i="2"/>
  <c r="E32" i="2"/>
  <c r="D33" i="2"/>
  <c r="E33" i="2"/>
  <c r="D34" i="2"/>
  <c r="E34" i="2"/>
  <c r="D35" i="2"/>
  <c r="E35" i="2"/>
  <c r="D36" i="2"/>
  <c r="E36" i="2"/>
  <c r="D37" i="2"/>
  <c r="E37" i="2"/>
  <c r="D38" i="2"/>
  <c r="E38" i="2"/>
  <c r="D39" i="2"/>
  <c r="E39" i="2"/>
  <c r="D40" i="2"/>
  <c r="E40" i="2"/>
  <c r="D41" i="2"/>
  <c r="E41" i="2"/>
  <c r="D42" i="2"/>
  <c r="E42" i="2"/>
  <c r="D43" i="2"/>
  <c r="E43" i="2"/>
  <c r="D44" i="2"/>
  <c r="E44" i="2"/>
  <c r="D45" i="2"/>
  <c r="E45" i="2"/>
  <c r="D46" i="2"/>
  <c r="E46" i="2"/>
  <c r="D47" i="2"/>
  <c r="E47" i="2"/>
  <c r="D48" i="2"/>
  <c r="E48" i="2"/>
  <c r="D49" i="2"/>
  <c r="E49" i="2"/>
  <c r="D50" i="2"/>
  <c r="E50" i="2"/>
  <c r="D51" i="2"/>
  <c r="E51" i="2"/>
  <c r="D52" i="2"/>
  <c r="E52" i="2"/>
  <c r="D53" i="2"/>
  <c r="E53" i="2"/>
  <c r="E2" i="2"/>
  <c r="D2" i="2"/>
  <c r="D3" i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E2" i="1"/>
  <c r="D2" i="1"/>
  <c r="G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2" i="8"/>
  <c r="B3" i="8"/>
  <c r="Y4" i="9"/>
  <c r="C3" i="8"/>
  <c r="F3" i="8"/>
  <c r="B4" i="8"/>
  <c r="C4" i="8"/>
  <c r="F4" i="8"/>
  <c r="B5" i="8"/>
  <c r="C5" i="8"/>
  <c r="F5" i="8"/>
  <c r="B6" i="8"/>
  <c r="C6" i="8"/>
  <c r="F6" i="8"/>
  <c r="B7" i="8"/>
  <c r="C7" i="8"/>
  <c r="F7" i="8"/>
  <c r="B8" i="8"/>
  <c r="C8" i="8"/>
  <c r="F8" i="8"/>
  <c r="B9" i="8"/>
  <c r="C9" i="8"/>
  <c r="F9" i="8"/>
  <c r="B10" i="8"/>
  <c r="C10" i="8"/>
  <c r="F10" i="8"/>
  <c r="B11" i="8"/>
  <c r="C11" i="8"/>
  <c r="F11" i="8"/>
  <c r="B12" i="8"/>
  <c r="C12" i="8"/>
  <c r="F12" i="8"/>
  <c r="B13" i="8"/>
  <c r="C13" i="8"/>
  <c r="F13" i="8"/>
  <c r="B14" i="8"/>
  <c r="C14" i="8"/>
  <c r="F14" i="8"/>
  <c r="B15" i="8"/>
  <c r="C15" i="8"/>
  <c r="F15" i="8"/>
  <c r="B16" i="8"/>
  <c r="C16" i="8"/>
  <c r="F16" i="8"/>
  <c r="B17" i="8"/>
  <c r="C17" i="8"/>
  <c r="F17" i="8"/>
  <c r="B18" i="8"/>
  <c r="C18" i="8"/>
  <c r="F18" i="8"/>
  <c r="B19" i="8"/>
  <c r="C19" i="8"/>
  <c r="F19" i="8"/>
  <c r="B20" i="8"/>
  <c r="C20" i="8"/>
  <c r="F20" i="8"/>
  <c r="B21" i="8"/>
  <c r="C21" i="8"/>
  <c r="F21" i="8"/>
  <c r="B22" i="8"/>
  <c r="C22" i="8"/>
  <c r="F22" i="8"/>
  <c r="B23" i="8"/>
  <c r="C23" i="8"/>
  <c r="F23" i="8"/>
  <c r="B24" i="8"/>
  <c r="C24" i="8"/>
  <c r="F24" i="8"/>
  <c r="B25" i="8"/>
  <c r="C25" i="8"/>
  <c r="F25" i="8"/>
  <c r="B26" i="8"/>
  <c r="C26" i="8"/>
  <c r="F26" i="8"/>
  <c r="B27" i="8"/>
  <c r="C27" i="8"/>
  <c r="F27" i="8"/>
  <c r="B28" i="8"/>
  <c r="C28" i="8"/>
  <c r="F28" i="8"/>
  <c r="B29" i="8"/>
  <c r="C29" i="8"/>
  <c r="F29" i="8"/>
  <c r="B30" i="8"/>
  <c r="C30" i="8"/>
  <c r="F30" i="8"/>
  <c r="B31" i="8"/>
  <c r="C31" i="8"/>
  <c r="F31" i="8"/>
  <c r="B32" i="8"/>
  <c r="C32" i="8"/>
  <c r="F32" i="8"/>
  <c r="B33" i="8"/>
  <c r="C33" i="8"/>
  <c r="F33" i="8"/>
  <c r="B34" i="8"/>
  <c r="C34" i="8"/>
  <c r="F34" i="8"/>
  <c r="B35" i="8"/>
  <c r="C35" i="8"/>
  <c r="F35" i="8"/>
  <c r="B36" i="8"/>
  <c r="C36" i="8"/>
  <c r="F36" i="8"/>
  <c r="B37" i="8"/>
  <c r="C37" i="8"/>
  <c r="F37" i="8"/>
  <c r="B38" i="8"/>
  <c r="C38" i="8"/>
  <c r="F38" i="8"/>
  <c r="B39" i="8"/>
  <c r="C39" i="8"/>
  <c r="F39" i="8"/>
  <c r="B40" i="8"/>
  <c r="C40" i="8"/>
  <c r="F40" i="8"/>
  <c r="B41" i="8"/>
  <c r="C41" i="8"/>
  <c r="F41" i="8"/>
  <c r="B42" i="8"/>
  <c r="C42" i="8"/>
  <c r="F42" i="8"/>
  <c r="B43" i="8"/>
  <c r="C43" i="8"/>
  <c r="F43" i="8"/>
  <c r="B44" i="8"/>
  <c r="C44" i="8"/>
  <c r="F44" i="8"/>
  <c r="B45" i="8"/>
  <c r="C45" i="8"/>
  <c r="F45" i="8"/>
  <c r="B46" i="8"/>
  <c r="C46" i="8"/>
  <c r="F46" i="8"/>
  <c r="B47" i="8"/>
  <c r="C47" i="8"/>
  <c r="F47" i="8"/>
  <c r="B48" i="8"/>
  <c r="C48" i="8"/>
  <c r="F48" i="8"/>
  <c r="B49" i="8"/>
  <c r="C49" i="8"/>
  <c r="F49" i="8"/>
  <c r="B50" i="8"/>
  <c r="C50" i="8"/>
  <c r="F50" i="8"/>
  <c r="B51" i="8"/>
  <c r="C51" i="8"/>
  <c r="F51" i="8"/>
  <c r="B52" i="8"/>
  <c r="C52" i="8"/>
  <c r="F52" i="8"/>
  <c r="B53" i="8"/>
  <c r="C53" i="8"/>
  <c r="F53" i="8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B2" i="8"/>
  <c r="U9" i="6"/>
  <c r="Y54" i="9"/>
  <c r="Y53" i="9"/>
  <c r="Y52" i="9"/>
  <c r="Y51" i="9"/>
  <c r="Y50" i="9"/>
  <c r="Y49" i="9"/>
  <c r="Y48" i="9"/>
  <c r="Y47" i="9"/>
  <c r="Y46" i="9"/>
  <c r="Y45" i="9"/>
  <c r="Y44" i="9"/>
  <c r="Y43" i="9"/>
  <c r="Y42" i="9"/>
  <c r="Y41" i="9"/>
  <c r="Y40" i="9"/>
  <c r="Y39" i="9"/>
  <c r="Y38" i="9"/>
  <c r="Y37" i="9"/>
  <c r="Y36" i="9"/>
  <c r="Y35" i="9"/>
  <c r="Y34" i="9"/>
  <c r="Y33" i="9"/>
  <c r="Y32" i="9"/>
  <c r="Y31" i="9"/>
  <c r="Y30" i="9"/>
  <c r="Y29" i="9"/>
  <c r="Y28" i="9"/>
  <c r="Y27" i="9"/>
  <c r="Y26" i="9"/>
  <c r="Y25" i="9"/>
  <c r="Y24" i="9"/>
  <c r="Y23" i="9"/>
  <c r="Y22" i="9"/>
  <c r="Y21" i="9"/>
  <c r="Y20" i="9"/>
  <c r="Y19" i="9"/>
  <c r="Y18" i="9"/>
  <c r="Y17" i="9"/>
  <c r="Y16" i="9"/>
  <c r="Y15" i="9"/>
  <c r="Y14" i="9"/>
  <c r="Y13" i="9"/>
  <c r="Y12" i="9"/>
  <c r="Y11" i="9"/>
  <c r="Y10" i="9"/>
  <c r="Y9" i="9"/>
  <c r="Y8" i="9"/>
  <c r="Y7" i="9"/>
  <c r="Y6" i="9"/>
  <c r="Y5" i="9"/>
  <c r="Y3" i="9"/>
  <c r="C2" i="8"/>
  <c r="F6" i="6"/>
  <c r="D6" i="6"/>
  <c r="F4" i="6"/>
  <c r="D4" i="6"/>
  <c r="F3" i="6"/>
  <c r="D3" i="6"/>
  <c r="F2" i="6"/>
  <c r="D2" i="6"/>
  <c r="Y4" i="5"/>
  <c r="Y5" i="5"/>
  <c r="Y6" i="5"/>
  <c r="Y7" i="5"/>
  <c r="Y8" i="5"/>
  <c r="Y9" i="5"/>
  <c r="Y10" i="5"/>
  <c r="Y11" i="5"/>
  <c r="Y12" i="5"/>
  <c r="Y13" i="5"/>
  <c r="Y14" i="5"/>
  <c r="Y15" i="5"/>
  <c r="Y16" i="5"/>
  <c r="Y17" i="5"/>
  <c r="Y18" i="5"/>
  <c r="Y19" i="5"/>
  <c r="Y20" i="5"/>
  <c r="Y21" i="5"/>
  <c r="Y22" i="5"/>
  <c r="Y23" i="5"/>
  <c r="Y24" i="5"/>
  <c r="Y25" i="5"/>
  <c r="Y26" i="5"/>
  <c r="Y27" i="5"/>
  <c r="Y28" i="5"/>
  <c r="Y29" i="5"/>
  <c r="Y30" i="5"/>
  <c r="Y31" i="5"/>
  <c r="Y32" i="5"/>
  <c r="Y33" i="5"/>
  <c r="Y34" i="5"/>
  <c r="Y35" i="5"/>
  <c r="Y36" i="5"/>
  <c r="Y37" i="5"/>
  <c r="Y38" i="5"/>
  <c r="Y39" i="5"/>
  <c r="Y40" i="5"/>
  <c r="Y41" i="5"/>
  <c r="Y42" i="5"/>
  <c r="Y43" i="5"/>
  <c r="Y44" i="5"/>
  <c r="Y45" i="5"/>
  <c r="Y46" i="5"/>
  <c r="Y47" i="5"/>
  <c r="Y48" i="5"/>
  <c r="Y49" i="5"/>
  <c r="Y50" i="5"/>
  <c r="Y51" i="5"/>
  <c r="Y52" i="5"/>
  <c r="Y53" i="5"/>
  <c r="Y54" i="5"/>
  <c r="Y3" i="5"/>
  <c r="C2" i="2"/>
  <c r="Y4" i="3"/>
  <c r="Y5" i="3"/>
  <c r="Y6" i="3"/>
  <c r="Y7" i="3"/>
  <c r="Y8" i="3"/>
  <c r="Y9" i="3"/>
  <c r="Y10" i="3"/>
  <c r="Y11" i="3"/>
  <c r="Y12" i="3"/>
  <c r="C11" i="1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C53" i="1"/>
  <c r="Y3" i="3"/>
  <c r="C2" i="1"/>
  <c r="C3" i="1"/>
  <c r="C4" i="1"/>
  <c r="C5" i="1"/>
  <c r="C6" i="1"/>
  <c r="C7" i="1"/>
  <c r="C8" i="1"/>
  <c r="C9" i="1"/>
  <c r="C10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F2" i="8"/>
  <c r="U3" i="6"/>
  <c r="U4" i="6"/>
  <c r="U5" i="6"/>
  <c r="U6" i="6"/>
  <c r="U7" i="6"/>
  <c r="U8" i="6"/>
  <c r="U2" i="6"/>
  <c r="B2" i="2"/>
  <c r="B3" i="2"/>
  <c r="F3" i="2"/>
  <c r="F2" i="2"/>
  <c r="E6" i="6"/>
  <c r="E4" i="6"/>
  <c r="E3" i="6"/>
  <c r="E2" i="6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2" i="2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2" i="1"/>
  <c r="B4" i="2"/>
  <c r="F4" i="2"/>
  <c r="B5" i="2"/>
  <c r="F5" i="2"/>
  <c r="B6" i="2"/>
  <c r="F6" i="2"/>
  <c r="B7" i="2"/>
  <c r="F7" i="2"/>
  <c r="B8" i="2"/>
  <c r="F8" i="2"/>
  <c r="B9" i="2"/>
  <c r="F9" i="2"/>
  <c r="B10" i="2"/>
  <c r="F10" i="2"/>
  <c r="B11" i="2"/>
  <c r="F11" i="2"/>
  <c r="B12" i="2"/>
  <c r="F12" i="2"/>
  <c r="B13" i="2"/>
  <c r="F13" i="2"/>
  <c r="B14" i="2"/>
  <c r="F14" i="2"/>
  <c r="B15" i="2"/>
  <c r="F15" i="2"/>
  <c r="B16" i="2"/>
  <c r="F16" i="2"/>
  <c r="B17" i="2"/>
  <c r="F17" i="2"/>
  <c r="B18" i="2"/>
  <c r="F18" i="2"/>
  <c r="B19" i="2"/>
  <c r="F19" i="2"/>
  <c r="B20" i="2"/>
  <c r="F20" i="2"/>
  <c r="B21" i="2"/>
  <c r="F21" i="2"/>
  <c r="B22" i="2"/>
  <c r="F22" i="2"/>
  <c r="B23" i="2"/>
  <c r="F23" i="2"/>
  <c r="B24" i="2"/>
  <c r="F24" i="2"/>
  <c r="B25" i="2"/>
  <c r="F25" i="2"/>
  <c r="B26" i="2"/>
  <c r="F26" i="2"/>
  <c r="B27" i="2"/>
  <c r="F27" i="2"/>
  <c r="B28" i="2"/>
  <c r="F28" i="2"/>
  <c r="B29" i="2"/>
  <c r="F29" i="2"/>
  <c r="B30" i="2"/>
  <c r="F30" i="2"/>
  <c r="B31" i="2"/>
  <c r="F31" i="2"/>
  <c r="B32" i="2"/>
  <c r="F32" i="2"/>
  <c r="B33" i="2"/>
  <c r="F33" i="2"/>
  <c r="B34" i="2"/>
  <c r="F34" i="2"/>
  <c r="B35" i="2"/>
  <c r="F35" i="2"/>
  <c r="B36" i="2"/>
  <c r="F36" i="2"/>
  <c r="B37" i="2"/>
  <c r="F37" i="2"/>
  <c r="B38" i="2"/>
  <c r="F38" i="2"/>
  <c r="B39" i="2"/>
  <c r="F39" i="2"/>
  <c r="B40" i="2"/>
  <c r="F40" i="2"/>
  <c r="B41" i="2"/>
  <c r="F41" i="2"/>
  <c r="B42" i="2"/>
  <c r="F42" i="2"/>
  <c r="B43" i="2"/>
  <c r="F43" i="2"/>
  <c r="B44" i="2"/>
  <c r="F44" i="2"/>
  <c r="B45" i="2"/>
  <c r="F45" i="2"/>
  <c r="B46" i="2"/>
  <c r="F46" i="2"/>
  <c r="B47" i="2"/>
  <c r="F47" i="2"/>
  <c r="B48" i="2"/>
  <c r="F48" i="2"/>
  <c r="B49" i="2"/>
  <c r="F49" i="2"/>
  <c r="B50" i="2"/>
  <c r="F50" i="2"/>
  <c r="B51" i="2"/>
  <c r="F51" i="2"/>
  <c r="B52" i="2"/>
  <c r="F52" i="2"/>
  <c r="B53" i="2"/>
  <c r="F53" i="2"/>
  <c r="B2" i="1"/>
  <c r="F2" i="1"/>
  <c r="F5" i="1"/>
  <c r="F7" i="1"/>
  <c r="F8" i="1"/>
  <c r="F9" i="1"/>
  <c r="F10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F11" i="1"/>
  <c r="F53" i="1"/>
  <c r="F6" i="1"/>
  <c r="F36" i="1"/>
  <c r="F3" i="1"/>
  <c r="F4" i="1"/>
</calcChain>
</file>

<file path=xl/sharedStrings.xml><?xml version="1.0" encoding="utf-8"?>
<sst xmlns="http://schemas.openxmlformats.org/spreadsheetml/2006/main" count="121" uniqueCount="35">
  <si>
    <t>Week</t>
  </si>
  <si>
    <t>Date</t>
  </si>
  <si>
    <t>Mon</t>
  </si>
  <si>
    <t>Tue</t>
  </si>
  <si>
    <t>Wed</t>
  </si>
  <si>
    <t>Thu</t>
  </si>
  <si>
    <t>Fri</t>
  </si>
  <si>
    <t>Sun</t>
  </si>
  <si>
    <t>Availability</t>
  </si>
  <si>
    <t>Performance</t>
  </si>
  <si>
    <t>Quality</t>
  </si>
  <si>
    <t>OEE</t>
  </si>
  <si>
    <t>Actual Week</t>
  </si>
  <si>
    <t>Sat</t>
  </si>
  <si>
    <t>AVAILABILITY</t>
  </si>
  <si>
    <t>PERFORMANCE</t>
  </si>
  <si>
    <t>QUALITY</t>
  </si>
  <si>
    <t>Target</t>
  </si>
  <si>
    <t xml:space="preserve">Quality </t>
  </si>
  <si>
    <t>Performance (L/s)</t>
  </si>
  <si>
    <t>Good performance</t>
  </si>
  <si>
    <t>Medium performance</t>
  </si>
  <si>
    <t>1</t>
  </si>
  <si>
    <t xml:space="preserve"> ← Clic on the button to input your Data</t>
  </si>
  <si>
    <t>OEE Target</t>
  </si>
  <si>
    <t>NB: Changing the figures above will affect the color code concerning the KPI's</t>
  </si>
  <si>
    <t>HOW TO USE THE SPREADSHEET</t>
  </si>
  <si>
    <t>Week #</t>
  </si>
  <si>
    <t>Start Date</t>
  </si>
  <si>
    <t>End Date</t>
  </si>
  <si>
    <t>Availability (Hours of failure)</t>
  </si>
  <si>
    <t>Days</t>
  </si>
  <si>
    <t>Hours</t>
  </si>
  <si>
    <t>Best</t>
  </si>
  <si>
    <r>
      <t xml:space="preserve">
                           </t>
    </r>
    <r>
      <rPr>
        <u/>
        <sz val="16"/>
        <color theme="1"/>
        <rFont val="Calibri"/>
        <family val="2"/>
        <scheme val="minor"/>
      </rPr>
      <t>Example for Centrifuge #1</t>
    </r>
    <r>
      <rPr>
        <sz val="12"/>
        <color theme="1"/>
        <rFont val="Calibri"/>
        <family val="2"/>
        <scheme val="minor"/>
      </rPr>
      <t xml:space="preserve">
</t>
    </r>
    <r>
      <rPr>
        <sz val="20"/>
        <color theme="1"/>
        <rFont val="Calibri"/>
        <family val="2"/>
        <scheme val="minor"/>
      </rPr>
      <t>1.</t>
    </r>
    <r>
      <rPr>
        <sz val="12"/>
        <color theme="1"/>
        <rFont val="Calibri"/>
        <family val="2"/>
        <scheme val="minor"/>
      </rPr>
      <t xml:space="preserve"> CLICK on the "Show UserForm Centrifuge #1" from "Centrifuge #1" Sheet
</t>
    </r>
    <r>
      <rPr>
        <sz val="20"/>
        <color theme="1"/>
        <rFont val="Calibri"/>
        <family val="2"/>
        <scheme val="minor"/>
      </rPr>
      <t>2.</t>
    </r>
    <r>
      <rPr>
        <sz val="12"/>
        <color theme="1"/>
        <rFont val="Calibri"/>
        <family val="2"/>
        <scheme val="minor"/>
      </rPr>
      <t xml:space="preserve"> FILL the UserForm with the relevant information:
- Week Number
- Date of the first day of the Week
- Number of hours of failure
- Flow Rate (Litres per second)
- % Dry Solids
</t>
    </r>
    <r>
      <rPr>
        <sz val="20"/>
        <color theme="1"/>
        <rFont val="Calibri"/>
        <family val="2"/>
        <scheme val="minor"/>
      </rPr>
      <t>3.</t>
    </r>
    <r>
      <rPr>
        <sz val="12"/>
        <color theme="1"/>
        <rFont val="Calibri"/>
        <family val="2"/>
        <scheme val="minor"/>
      </rPr>
      <t xml:space="preserve"> CLICK on "Add to Database"
</t>
    </r>
    <r>
      <rPr>
        <sz val="20"/>
        <color theme="1"/>
        <rFont val="Calibri"/>
        <family val="2"/>
        <scheme val="minor"/>
      </rPr>
      <t>4</t>
    </r>
    <r>
      <rPr>
        <sz val="12"/>
        <color theme="1"/>
        <rFont val="Calibri"/>
        <family val="2"/>
        <scheme val="minor"/>
      </rPr>
      <t xml:space="preserve">. CLICK on "Close"
NB: You can delete information (Clic on "Delete")
</t>
    </r>
    <r>
      <rPr>
        <sz val="22"/>
        <color theme="1"/>
        <rFont val="Calibri"/>
        <family val="2"/>
        <scheme val="minor"/>
      </rPr>
      <t>5.</t>
    </r>
    <r>
      <rPr>
        <sz val="12"/>
        <color theme="1"/>
        <rFont val="Calibri"/>
        <family val="2"/>
        <scheme val="minor"/>
      </rPr>
      <t xml:space="preserve"> You can see the data you input in the "Data Centrifuge #1" Sheet 
NB You cannot change any data from this sheet
</t>
    </r>
    <r>
      <rPr>
        <sz val="20"/>
        <color theme="1"/>
        <rFont val="Calibri"/>
        <family val="2"/>
        <scheme val="minor"/>
      </rPr>
      <t>6</t>
    </r>
    <r>
      <rPr>
        <sz val="12"/>
        <color theme="1"/>
        <rFont val="Calibri"/>
        <family val="2"/>
        <scheme val="minor"/>
      </rPr>
      <t>. You can see the OEE for each week in the "Centrifuge #1" Sheet 
NB: You cannot change any data from this sheet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</si>
</sst>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.0"/>
    <numFmt numFmtId="166" formatCode="0.0%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rgb="FF00B050"/>
      <name val="Calibri"/>
      <family val="2"/>
      <scheme val="minor"/>
    </font>
    <font>
      <u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6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thin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medium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/>
      <top style="medium">
        <color auto="1"/>
      </top>
      <bottom style="medium">
        <color auto="1"/>
      </bottom>
      <diagonal/>
    </border>
    <border>
      <left style="dashed">
        <color auto="1"/>
      </left>
      <right/>
      <top style="dash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3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2" fillId="2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10" fontId="2" fillId="2" borderId="1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4" fillId="0" borderId="0" xfId="0" applyNumberFormat="1" applyFont="1" applyAlignment="1">
      <alignment horizontal="center" vertical="center"/>
    </xf>
    <xf numFmtId="9" fontId="3" fillId="0" borderId="0" xfId="0" applyNumberFormat="1" applyFont="1"/>
    <xf numFmtId="0" fontId="0" fillId="0" borderId="7" xfId="0" applyBorder="1"/>
    <xf numFmtId="0" fontId="0" fillId="0" borderId="0" xfId="0" applyAlignment="1">
      <alignment horizontal="center"/>
    </xf>
    <xf numFmtId="165" fontId="0" fillId="0" borderId="6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0" fontId="2" fillId="2" borderId="12" xfId="0" applyNumberFormat="1" applyFont="1" applyFill="1" applyBorder="1" applyAlignment="1">
      <alignment vertical="center"/>
    </xf>
    <xf numFmtId="0" fontId="2" fillId="2" borderId="24" xfId="0" applyNumberFormat="1" applyFont="1" applyFill="1" applyBorder="1" applyAlignment="1">
      <alignment vertical="center"/>
    </xf>
    <xf numFmtId="164" fontId="2" fillId="2" borderId="1" xfId="0" applyNumberFormat="1" applyFont="1" applyFill="1" applyBorder="1" applyAlignment="1">
      <alignment horizontal="center" vertical="center"/>
    </xf>
    <xf numFmtId="165" fontId="2" fillId="2" borderId="24" xfId="0" applyNumberFormat="1" applyFont="1" applyFill="1" applyBorder="1" applyAlignment="1">
      <alignment horizontal="center" vertical="center"/>
    </xf>
    <xf numFmtId="165" fontId="2" fillId="2" borderId="27" xfId="0" applyNumberFormat="1" applyFont="1" applyFill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2" fillId="2" borderId="26" xfId="0" applyNumberFormat="1" applyFont="1" applyFill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0" fillId="0" borderId="34" xfId="0" applyNumberFormat="1" applyBorder="1" applyAlignment="1">
      <alignment horizontal="center" vertical="center"/>
    </xf>
    <xf numFmtId="164" fontId="0" fillId="0" borderId="4" xfId="0" applyNumberFormat="1" applyBorder="1"/>
    <xf numFmtId="164" fontId="0" fillId="0" borderId="0" xfId="0" applyNumberFormat="1"/>
    <xf numFmtId="166" fontId="2" fillId="2" borderId="1" xfId="1" applyNumberFormat="1" applyFont="1" applyFill="1" applyBorder="1" applyAlignment="1">
      <alignment horizontal="center" vertical="center"/>
    </xf>
    <xf numFmtId="166" fontId="0" fillId="0" borderId="4" xfId="1" applyNumberFormat="1" applyFont="1" applyBorder="1"/>
    <xf numFmtId="166" fontId="0" fillId="0" borderId="5" xfId="1" applyNumberFormat="1" applyFont="1" applyBorder="1"/>
    <xf numFmtId="166" fontId="0" fillId="0" borderId="0" xfId="1" applyNumberFormat="1" applyFont="1"/>
    <xf numFmtId="164" fontId="0" fillId="0" borderId="29" xfId="0" applyNumberFormat="1" applyBorder="1" applyAlignment="1">
      <alignment horizontal="center" vertical="center"/>
    </xf>
    <xf numFmtId="166" fontId="3" fillId="0" borderId="0" xfId="0" applyNumberFormat="1" applyFont="1"/>
    <xf numFmtId="0" fontId="0" fillId="0" borderId="0" xfId="0" applyBorder="1" applyAlignment="1">
      <alignment horizontal="center" vertical="center"/>
    </xf>
    <xf numFmtId="0" fontId="0" fillId="0" borderId="0" xfId="0" applyBorder="1"/>
    <xf numFmtId="166" fontId="2" fillId="2" borderId="1" xfId="0" applyNumberFormat="1" applyFont="1" applyFill="1" applyBorder="1" applyAlignment="1">
      <alignment horizontal="center" vertical="center"/>
    </xf>
    <xf numFmtId="166" fontId="0" fillId="0" borderId="4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0" fontId="0" fillId="0" borderId="5" xfId="0" applyNumberFormat="1" applyBorder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2" fillId="3" borderId="43" xfId="0" applyFont="1" applyFill="1" applyBorder="1" applyAlignment="1">
      <alignment horizontal="center" vertical="center"/>
    </xf>
    <xf numFmtId="0" fontId="2" fillId="3" borderId="44" xfId="0" applyFont="1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14" fontId="0" fillId="6" borderId="6" xfId="0" applyNumberFormat="1" applyFont="1" applyFill="1" applyBorder="1" applyAlignment="1">
      <alignment horizontal="center"/>
    </xf>
    <xf numFmtId="14" fontId="0" fillId="6" borderId="46" xfId="0" applyNumberFormat="1" applyFont="1" applyFill="1" applyBorder="1" applyAlignment="1">
      <alignment horizontal="center"/>
    </xf>
    <xf numFmtId="14" fontId="0" fillId="5" borderId="6" xfId="0" applyNumberFormat="1" applyFont="1" applyFill="1" applyBorder="1" applyAlignment="1">
      <alignment horizontal="center"/>
    </xf>
    <xf numFmtId="14" fontId="0" fillId="5" borderId="46" xfId="0" applyNumberFormat="1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14" fontId="0" fillId="6" borderId="8" xfId="0" applyNumberFormat="1" applyFont="1" applyFill="1" applyBorder="1" applyAlignment="1">
      <alignment horizontal="center"/>
    </xf>
    <xf numFmtId="14" fontId="0" fillId="6" borderId="47" xfId="0" applyNumberFormat="1" applyFont="1" applyFill="1" applyBorder="1" applyAlignment="1">
      <alignment horizontal="center"/>
    </xf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2" fillId="3" borderId="51" xfId="0" applyFont="1" applyFill="1" applyBorder="1"/>
    <xf numFmtId="0" fontId="0" fillId="7" borderId="51" xfId="0" applyFill="1" applyBorder="1"/>
    <xf numFmtId="0" fontId="0" fillId="8" borderId="53" xfId="0" applyFill="1" applyBorder="1"/>
    <xf numFmtId="0" fontId="0" fillId="9" borderId="52" xfId="0" applyFill="1" applyBorder="1"/>
    <xf numFmtId="0" fontId="2" fillId="3" borderId="54" xfId="0" applyFont="1" applyFill="1" applyBorder="1"/>
    <xf numFmtId="0" fontId="2" fillId="3" borderId="55" xfId="0" applyFont="1" applyFill="1" applyBorder="1"/>
    <xf numFmtId="166" fontId="0" fillId="0" borderId="53" xfId="0" applyNumberFormat="1" applyBorder="1"/>
    <xf numFmtId="0" fontId="2" fillId="3" borderId="56" xfId="0" applyFont="1" applyFill="1" applyBorder="1"/>
    <xf numFmtId="0" fontId="0" fillId="0" borderId="20" xfId="0" applyBorder="1"/>
    <xf numFmtId="0" fontId="0" fillId="0" borderId="9" xfId="0" applyBorder="1"/>
    <xf numFmtId="0" fontId="0" fillId="0" borderId="58" xfId="0" applyBorder="1"/>
    <xf numFmtId="166" fontId="0" fillId="0" borderId="57" xfId="0" applyNumberFormat="1" applyBorder="1"/>
    <xf numFmtId="0" fontId="0" fillId="0" borderId="1" xfId="0" applyBorder="1" applyAlignment="1">
      <alignment horizontal="center" vertical="center"/>
    </xf>
    <xf numFmtId="0" fontId="2" fillId="0" borderId="0" xfId="0" applyFont="1" applyBorder="1"/>
    <xf numFmtId="0" fontId="0" fillId="7" borderId="21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33" xfId="0" applyFill="1" applyBorder="1" applyAlignment="1">
      <alignment horizontal="center"/>
    </xf>
    <xf numFmtId="0" fontId="12" fillId="9" borderId="22" xfId="0" applyFont="1" applyFill="1" applyBorder="1" applyAlignment="1">
      <alignment horizontal="center"/>
    </xf>
    <xf numFmtId="0" fontId="12" fillId="9" borderId="15" xfId="0" applyFont="1" applyFill="1" applyBorder="1" applyAlignment="1">
      <alignment horizontal="center"/>
    </xf>
    <xf numFmtId="0" fontId="12" fillId="9" borderId="34" xfId="0" applyFont="1" applyFill="1" applyBorder="1" applyAlignment="1">
      <alignment horizontal="center"/>
    </xf>
    <xf numFmtId="0" fontId="0" fillId="7" borderId="51" xfId="0" applyFill="1" applyBorder="1" applyAlignment="1">
      <alignment horizontal="center"/>
    </xf>
    <xf numFmtId="0" fontId="0" fillId="8" borderId="53" xfId="0" applyFill="1" applyBorder="1" applyAlignment="1">
      <alignment horizontal="center"/>
    </xf>
    <xf numFmtId="0" fontId="0" fillId="9" borderId="52" xfId="0" applyFill="1" applyBorder="1" applyAlignment="1">
      <alignment horizontal="center"/>
    </xf>
    <xf numFmtId="0" fontId="2" fillId="3" borderId="53" xfId="0" applyFont="1" applyFill="1" applyBorder="1" applyAlignment="1">
      <alignment horizontal="center" vertical="center" wrapText="1"/>
    </xf>
    <xf numFmtId="0" fontId="2" fillId="3" borderId="57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9" fontId="0" fillId="0" borderId="0" xfId="0" applyNumberFormat="1"/>
    <xf numFmtId="9" fontId="0" fillId="0" borderId="61" xfId="1" applyFont="1" applyBorder="1"/>
    <xf numFmtId="0" fontId="7" fillId="4" borderId="42" xfId="0" applyFont="1" applyFill="1" applyBorder="1" applyAlignment="1">
      <alignment horizontal="left" vertical="top" wrapText="1"/>
    </xf>
    <xf numFmtId="0" fontId="7" fillId="4" borderId="35" xfId="0" applyFont="1" applyFill="1" applyBorder="1" applyAlignment="1">
      <alignment horizontal="left" vertical="top" wrapText="1"/>
    </xf>
    <xf numFmtId="0" fontId="7" fillId="4" borderId="36" xfId="0" applyFont="1" applyFill="1" applyBorder="1" applyAlignment="1">
      <alignment horizontal="left" vertical="top" wrapText="1"/>
    </xf>
    <xf numFmtId="0" fontId="7" fillId="4" borderId="38" xfId="0" applyFont="1" applyFill="1" applyBorder="1" applyAlignment="1">
      <alignment horizontal="left" vertical="top" wrapText="1"/>
    </xf>
    <xf numFmtId="0" fontId="7" fillId="4" borderId="0" xfId="0" applyFont="1" applyFill="1" applyBorder="1" applyAlignment="1">
      <alignment horizontal="left" vertical="top" wrapText="1"/>
    </xf>
    <xf numFmtId="0" fontId="7" fillId="4" borderId="37" xfId="0" applyFont="1" applyFill="1" applyBorder="1" applyAlignment="1">
      <alignment horizontal="left" vertical="top" wrapText="1"/>
    </xf>
    <xf numFmtId="0" fontId="7" fillId="4" borderId="39" xfId="0" applyFont="1" applyFill="1" applyBorder="1" applyAlignment="1">
      <alignment horizontal="left" vertical="top" wrapText="1"/>
    </xf>
    <xf numFmtId="0" fontId="7" fillId="4" borderId="40" xfId="0" applyFont="1" applyFill="1" applyBorder="1" applyAlignment="1">
      <alignment horizontal="left" vertical="top" wrapText="1"/>
    </xf>
    <xf numFmtId="0" fontId="7" fillId="4" borderId="41" xfId="0" applyFont="1" applyFill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5" fillId="0" borderId="0" xfId="0" applyFont="1" applyAlignment="1">
      <alignment horizontal="left" vertical="center"/>
    </xf>
    <xf numFmtId="0" fontId="2" fillId="2" borderId="59" xfId="0" applyNumberFormat="1" applyFont="1" applyFill="1" applyBorder="1" applyAlignment="1">
      <alignment horizontal="center" vertical="center" wrapText="1"/>
    </xf>
    <xf numFmtId="0" fontId="2" fillId="2" borderId="60" xfId="0" applyNumberFormat="1" applyFont="1" applyFill="1" applyBorder="1" applyAlignment="1">
      <alignment horizontal="center" vertical="center" wrapText="1"/>
    </xf>
    <xf numFmtId="165" fontId="2" fillId="2" borderId="11" xfId="0" applyNumberFormat="1" applyFont="1" applyFill="1" applyBorder="1" applyAlignment="1">
      <alignment horizontal="center" vertical="center"/>
    </xf>
    <xf numFmtId="165" fontId="2" fillId="2" borderId="12" xfId="0" applyNumberFormat="1" applyFont="1" applyFill="1" applyBorder="1" applyAlignment="1">
      <alignment horizontal="center" vertical="center"/>
    </xf>
    <xf numFmtId="165" fontId="2" fillId="2" borderId="13" xfId="0" applyNumberFormat="1" applyFont="1" applyFill="1" applyBorder="1" applyAlignment="1">
      <alignment horizontal="center" vertical="center"/>
    </xf>
    <xf numFmtId="164" fontId="2" fillId="2" borderId="23" xfId="0" applyNumberFormat="1" applyFont="1" applyFill="1" applyBorder="1" applyAlignment="1">
      <alignment horizontal="center" vertical="center"/>
    </xf>
    <xf numFmtId="164" fontId="2" fillId="2" borderId="25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164" fontId="2" fillId="2" borderId="28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6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04FC1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3" Type="http://schemas.microsoft.com/office/2011/relationships/chartColorStyle" Target="colors1.xml"/><Relationship Id="rId2" Type="http://schemas.microsoft.com/office/2011/relationships/chartStyle" Target="style1.xml"/><Relationship Id="rId1" Type="http://schemas.openxmlformats.org/officeDocument/2006/relationships/image" Target="../media/image7.png"/></Relationships>
</file>

<file path=xl/charts/_rels/chart2.xml.rels><?xml version="1.0" encoding="UTF-8" standalone="yes"?>
<Relationships xmlns="http://schemas.openxmlformats.org/package/2006/relationships"><Relationship Id="rId3" Type="http://schemas.microsoft.com/office/2011/relationships/chartColorStyle" Target="colors2.xml"/><Relationship Id="rId2" Type="http://schemas.microsoft.com/office/2011/relationships/chartStyle" Target="style2.xml"/><Relationship Id="rId1" Type="http://schemas.openxmlformats.org/officeDocument/2006/relationships/image" Target="../media/image7.png"/></Relationships>
</file>

<file path=xl/charts/_rels/chart3.xml.rels><?xml version="1.0" encoding="UTF-8" standalone="yes"?>
<Relationships xmlns="http://schemas.openxmlformats.org/package/2006/relationships"><Relationship Id="rId3" Type="http://schemas.microsoft.com/office/2011/relationships/chartColorStyle" Target="colors3.xml"/><Relationship Id="rId2" Type="http://schemas.microsoft.com/office/2011/relationships/chartStyle" Target="style3.xml"/><Relationship Id="rId1" Type="http://schemas.openxmlformats.org/officeDocument/2006/relationships/image" Target="../media/image7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5"/>
          <c:order val="0"/>
          <c:tx>
            <c:strRef>
              <c:f>'Centrifuge #1'!$F$1</c:f>
              <c:strCache>
                <c:ptCount val="1"/>
                <c:pt idx="0">
                  <c:v>OEE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</c:dPt>
          <c:val>
            <c:numRef>
              <c:f>'Centrifuge #1'!$F$2:$F$53</c:f>
              <c:numCache>
                <c:formatCode>0.00%</c:formatCode>
                <c:ptCount val="5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4148480"/>
        <c:axId val="454151168"/>
      </c:barChart>
      <c:lineChart>
        <c:grouping val="stacked"/>
        <c:varyColors val="0"/>
        <c:ser>
          <c:idx val="0"/>
          <c:order val="1"/>
          <c:tx>
            <c:strRef>
              <c:f>'Centrifuge #1'!$G$1</c:f>
              <c:strCache>
                <c:ptCount val="1"/>
                <c:pt idx="0">
                  <c:v>Target</c:v>
                </c:pt>
              </c:strCache>
            </c:strRef>
          </c:tx>
          <c:spPr>
            <a:ln w="28575" cap="rnd">
              <a:solidFill>
                <a:srgbClr val="04FC1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4FC10"/>
              </a:solidFill>
              <a:ln w="9525">
                <a:solidFill>
                  <a:srgbClr val="04FC10"/>
                </a:solidFill>
              </a:ln>
              <a:effectLst/>
            </c:spPr>
          </c:marker>
          <c:val>
            <c:numRef>
              <c:f>'Centrifuge #1'!$G$2:$G$53</c:f>
              <c:numCache>
                <c:formatCode>0%</c:formatCode>
                <c:ptCount val="52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>
                  <c:v>0.95</c:v>
                </c:pt>
                <c:pt idx="13">
                  <c:v>0.95</c:v>
                </c:pt>
                <c:pt idx="14">
                  <c:v>0.95</c:v>
                </c:pt>
                <c:pt idx="15">
                  <c:v>0.95</c:v>
                </c:pt>
                <c:pt idx="16">
                  <c:v>0.95</c:v>
                </c:pt>
                <c:pt idx="17">
                  <c:v>0.95</c:v>
                </c:pt>
                <c:pt idx="18">
                  <c:v>0.95</c:v>
                </c:pt>
                <c:pt idx="19">
                  <c:v>0.95</c:v>
                </c:pt>
                <c:pt idx="20">
                  <c:v>0.95</c:v>
                </c:pt>
                <c:pt idx="21">
                  <c:v>0.95</c:v>
                </c:pt>
                <c:pt idx="22">
                  <c:v>0.95</c:v>
                </c:pt>
                <c:pt idx="23">
                  <c:v>0.95</c:v>
                </c:pt>
                <c:pt idx="24">
                  <c:v>0.95</c:v>
                </c:pt>
                <c:pt idx="25">
                  <c:v>0.95</c:v>
                </c:pt>
                <c:pt idx="26">
                  <c:v>0.95</c:v>
                </c:pt>
                <c:pt idx="27">
                  <c:v>0.95</c:v>
                </c:pt>
                <c:pt idx="28">
                  <c:v>0.95</c:v>
                </c:pt>
                <c:pt idx="29">
                  <c:v>0.95</c:v>
                </c:pt>
                <c:pt idx="30">
                  <c:v>0.95</c:v>
                </c:pt>
                <c:pt idx="31">
                  <c:v>0.95</c:v>
                </c:pt>
                <c:pt idx="32">
                  <c:v>0.95</c:v>
                </c:pt>
                <c:pt idx="33">
                  <c:v>0.95</c:v>
                </c:pt>
                <c:pt idx="34">
                  <c:v>0.95</c:v>
                </c:pt>
                <c:pt idx="35">
                  <c:v>0.95</c:v>
                </c:pt>
                <c:pt idx="36">
                  <c:v>0.95</c:v>
                </c:pt>
                <c:pt idx="37">
                  <c:v>0.95</c:v>
                </c:pt>
                <c:pt idx="38">
                  <c:v>0.95</c:v>
                </c:pt>
                <c:pt idx="39">
                  <c:v>0.95</c:v>
                </c:pt>
                <c:pt idx="40">
                  <c:v>0.95</c:v>
                </c:pt>
                <c:pt idx="41">
                  <c:v>0.95</c:v>
                </c:pt>
                <c:pt idx="42">
                  <c:v>0.95</c:v>
                </c:pt>
                <c:pt idx="43">
                  <c:v>0.95</c:v>
                </c:pt>
                <c:pt idx="44">
                  <c:v>0.95</c:v>
                </c:pt>
                <c:pt idx="45">
                  <c:v>0.95</c:v>
                </c:pt>
                <c:pt idx="46">
                  <c:v>0.95</c:v>
                </c:pt>
                <c:pt idx="47">
                  <c:v>0.95</c:v>
                </c:pt>
                <c:pt idx="48">
                  <c:v>0.95</c:v>
                </c:pt>
                <c:pt idx="49">
                  <c:v>0.95</c:v>
                </c:pt>
                <c:pt idx="50">
                  <c:v>0.95</c:v>
                </c:pt>
                <c:pt idx="51">
                  <c:v>0.95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4457600"/>
        <c:axId val="454456064"/>
      </c:lineChart>
      <c:catAx>
        <c:axId val="45414848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151168"/>
        <c:crosses val="autoZero"/>
        <c:auto val="1"/>
        <c:lblAlgn val="ctr"/>
        <c:lblOffset val="100"/>
        <c:noMultiLvlLbl val="0"/>
      </c:catAx>
      <c:valAx>
        <c:axId val="454151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148480"/>
        <c:crosses val="autoZero"/>
        <c:crossBetween val="between"/>
      </c:valAx>
      <c:valAx>
        <c:axId val="454456064"/>
        <c:scaling>
          <c:orientation val="minMax"/>
        </c:scaling>
        <c:delete val="1"/>
        <c:axPos val="r"/>
        <c:numFmt formatCode="0%" sourceLinked="1"/>
        <c:majorTickMark val="out"/>
        <c:minorTickMark val="none"/>
        <c:tickLblPos val="nextTo"/>
        <c:crossAx val="454457600"/>
        <c:crosses val="max"/>
        <c:crossBetween val="between"/>
      </c:valAx>
      <c:catAx>
        <c:axId val="454457600"/>
        <c:scaling>
          <c:orientation val="minMax"/>
        </c:scaling>
        <c:delete val="1"/>
        <c:axPos val="b"/>
        <c:majorTickMark val="out"/>
        <c:minorTickMark val="none"/>
        <c:tickLblPos val="nextTo"/>
        <c:crossAx val="454456064"/>
        <c:crosses val="autoZero"/>
        <c:auto val="1"/>
        <c:lblAlgn val="ctr"/>
        <c:lblOffset val="100"/>
        <c:noMultiLvlLbl val="0"/>
      </c:catAx>
      <c:spPr>
        <a:blipFill dpi="0" rotWithShape="1">
          <a:blip xmlns:r="http://schemas.openxmlformats.org/officeDocument/2006/relationships" r:embed="rId1">
            <a:alphaModFix amt="31000"/>
          </a:blip>
          <a:srcRect/>
          <a:stretch>
            <a:fillRect/>
          </a:stretch>
        </a:blipFill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'Centrifuge #2'!$F$1</c:f>
              <c:strCache>
                <c:ptCount val="1"/>
                <c:pt idx="0">
                  <c:v>OEE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dPt>
          <c:val>
            <c:numRef>
              <c:f>'Centrifuge #2'!$F$2:$F$53</c:f>
              <c:numCache>
                <c:formatCode>0.0%</c:formatCode>
                <c:ptCount val="5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7779712"/>
        <c:axId val="77781632"/>
      </c:barChart>
      <c:lineChart>
        <c:grouping val="stacked"/>
        <c:varyColors val="0"/>
        <c:ser>
          <c:idx val="1"/>
          <c:order val="1"/>
          <c:tx>
            <c:strRef>
              <c:f>'Centrifuge #2'!$G$1</c:f>
              <c:strCache>
                <c:ptCount val="1"/>
              </c:strCache>
            </c:strRef>
          </c:tx>
          <c:spPr>
            <a:ln w="28575" cap="rnd">
              <a:solidFill>
                <a:srgbClr val="04FC1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4FC10"/>
              </a:solidFill>
              <a:ln w="9525">
                <a:solidFill>
                  <a:srgbClr val="04FC10"/>
                </a:solidFill>
              </a:ln>
              <a:effectLst/>
            </c:spPr>
          </c:marker>
          <c:val>
            <c:numRef>
              <c:f>'Centrifuge #2'!$G$2:$G$53</c:f>
              <c:numCache>
                <c:formatCode>0.0%</c:formatCode>
                <c:ptCount val="52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>
                  <c:v>0.95</c:v>
                </c:pt>
                <c:pt idx="13">
                  <c:v>0.95</c:v>
                </c:pt>
                <c:pt idx="14">
                  <c:v>0.95</c:v>
                </c:pt>
                <c:pt idx="15">
                  <c:v>0.95</c:v>
                </c:pt>
                <c:pt idx="16">
                  <c:v>0.95</c:v>
                </c:pt>
                <c:pt idx="17">
                  <c:v>0.95</c:v>
                </c:pt>
                <c:pt idx="18">
                  <c:v>0.95</c:v>
                </c:pt>
                <c:pt idx="19">
                  <c:v>0.95</c:v>
                </c:pt>
                <c:pt idx="20">
                  <c:v>0.95</c:v>
                </c:pt>
                <c:pt idx="21">
                  <c:v>0.95</c:v>
                </c:pt>
                <c:pt idx="22">
                  <c:v>0.95</c:v>
                </c:pt>
                <c:pt idx="23">
                  <c:v>0.95</c:v>
                </c:pt>
                <c:pt idx="24">
                  <c:v>0.95</c:v>
                </c:pt>
                <c:pt idx="25">
                  <c:v>0.95</c:v>
                </c:pt>
                <c:pt idx="26">
                  <c:v>0.95</c:v>
                </c:pt>
                <c:pt idx="27">
                  <c:v>0.95</c:v>
                </c:pt>
                <c:pt idx="28">
                  <c:v>0.95</c:v>
                </c:pt>
                <c:pt idx="29">
                  <c:v>0.95</c:v>
                </c:pt>
                <c:pt idx="30">
                  <c:v>0.95</c:v>
                </c:pt>
                <c:pt idx="31">
                  <c:v>0.95</c:v>
                </c:pt>
                <c:pt idx="32">
                  <c:v>0.95</c:v>
                </c:pt>
                <c:pt idx="33">
                  <c:v>0.95</c:v>
                </c:pt>
                <c:pt idx="34">
                  <c:v>0.95</c:v>
                </c:pt>
                <c:pt idx="35">
                  <c:v>0.95</c:v>
                </c:pt>
                <c:pt idx="36">
                  <c:v>0.95</c:v>
                </c:pt>
                <c:pt idx="37">
                  <c:v>0.95</c:v>
                </c:pt>
                <c:pt idx="38">
                  <c:v>0.95</c:v>
                </c:pt>
                <c:pt idx="39">
                  <c:v>0.95</c:v>
                </c:pt>
                <c:pt idx="40">
                  <c:v>0.95</c:v>
                </c:pt>
                <c:pt idx="41">
                  <c:v>0.95</c:v>
                </c:pt>
                <c:pt idx="42">
                  <c:v>0.95</c:v>
                </c:pt>
                <c:pt idx="43">
                  <c:v>0.95</c:v>
                </c:pt>
                <c:pt idx="44">
                  <c:v>0.95</c:v>
                </c:pt>
                <c:pt idx="45">
                  <c:v>0.95</c:v>
                </c:pt>
                <c:pt idx="46">
                  <c:v>0.95</c:v>
                </c:pt>
                <c:pt idx="47">
                  <c:v>0.95</c:v>
                </c:pt>
                <c:pt idx="48">
                  <c:v>0.95</c:v>
                </c:pt>
                <c:pt idx="49">
                  <c:v>0.95</c:v>
                </c:pt>
                <c:pt idx="50">
                  <c:v>0.95</c:v>
                </c:pt>
                <c:pt idx="51">
                  <c:v>0.95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779712"/>
        <c:axId val="77781632"/>
      </c:lineChart>
      <c:catAx>
        <c:axId val="7777971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781632"/>
        <c:crosses val="autoZero"/>
        <c:auto val="1"/>
        <c:lblAlgn val="ctr"/>
        <c:lblOffset val="100"/>
        <c:noMultiLvlLbl val="0"/>
      </c:catAx>
      <c:valAx>
        <c:axId val="77781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779712"/>
        <c:crosses val="autoZero"/>
        <c:crossBetween val="between"/>
      </c:valAx>
      <c:spPr>
        <a:blipFill dpi="0" rotWithShape="1">
          <a:blip xmlns:r="http://schemas.openxmlformats.org/officeDocument/2006/relationships" r:embed="rId1">
            <a:alphaModFix amt="33000"/>
          </a:blip>
          <a:srcRect/>
          <a:stretch>
            <a:fillRect/>
          </a:stretch>
        </a:blip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4121571856899003E-2"/>
          <c:y val="4.3452998599052897E-2"/>
          <c:w val="0.91901423207466004"/>
          <c:h val="0.864907520074849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'Centrifuge #3'!$F$1</c:f>
              <c:strCache>
                <c:ptCount val="1"/>
                <c:pt idx="0">
                  <c:v>OEE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'Centrifuge #3'!$F$2:$F$53</c:f>
              <c:numCache>
                <c:formatCode>0.0%</c:formatCode>
                <c:ptCount val="5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7262208"/>
        <c:axId val="97264384"/>
      </c:barChart>
      <c:lineChart>
        <c:grouping val="stacked"/>
        <c:varyColors val="0"/>
        <c:ser>
          <c:idx val="1"/>
          <c:order val="1"/>
          <c:tx>
            <c:strRef>
              <c:f>'Centrifuge #3'!$G$1</c:f>
              <c:strCache>
                <c:ptCount val="1"/>
                <c:pt idx="0">
                  <c:v>Target</c:v>
                </c:pt>
              </c:strCache>
            </c:strRef>
          </c:tx>
          <c:spPr>
            <a:ln w="28575" cap="rnd">
              <a:solidFill>
                <a:srgbClr val="04FC1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4FC10"/>
              </a:solidFill>
              <a:ln w="9525">
                <a:solidFill>
                  <a:srgbClr val="04FC10"/>
                </a:solidFill>
              </a:ln>
              <a:effectLst/>
            </c:spPr>
          </c:marker>
          <c:val>
            <c:numRef>
              <c:f>'Centrifuge #3'!$G$2:$G$53</c:f>
              <c:numCache>
                <c:formatCode>0%</c:formatCode>
                <c:ptCount val="52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>
                  <c:v>0.95</c:v>
                </c:pt>
                <c:pt idx="13">
                  <c:v>0.95</c:v>
                </c:pt>
                <c:pt idx="14">
                  <c:v>0.95</c:v>
                </c:pt>
                <c:pt idx="15">
                  <c:v>0.95</c:v>
                </c:pt>
                <c:pt idx="16">
                  <c:v>0.95</c:v>
                </c:pt>
                <c:pt idx="17">
                  <c:v>0.95</c:v>
                </c:pt>
                <c:pt idx="18">
                  <c:v>0.95</c:v>
                </c:pt>
                <c:pt idx="19">
                  <c:v>0.95</c:v>
                </c:pt>
                <c:pt idx="20">
                  <c:v>0.95</c:v>
                </c:pt>
                <c:pt idx="21">
                  <c:v>0.95</c:v>
                </c:pt>
                <c:pt idx="22">
                  <c:v>0.95</c:v>
                </c:pt>
                <c:pt idx="23">
                  <c:v>0.95</c:v>
                </c:pt>
                <c:pt idx="24">
                  <c:v>0.95</c:v>
                </c:pt>
                <c:pt idx="25">
                  <c:v>0.95</c:v>
                </c:pt>
                <c:pt idx="26">
                  <c:v>0.95</c:v>
                </c:pt>
                <c:pt idx="27">
                  <c:v>0.95</c:v>
                </c:pt>
                <c:pt idx="28">
                  <c:v>0.95</c:v>
                </c:pt>
                <c:pt idx="29">
                  <c:v>0.95</c:v>
                </c:pt>
                <c:pt idx="30">
                  <c:v>0.95</c:v>
                </c:pt>
                <c:pt idx="31">
                  <c:v>0.95</c:v>
                </c:pt>
                <c:pt idx="32">
                  <c:v>0.95</c:v>
                </c:pt>
                <c:pt idx="33">
                  <c:v>0.95</c:v>
                </c:pt>
                <c:pt idx="34">
                  <c:v>0.95</c:v>
                </c:pt>
                <c:pt idx="35">
                  <c:v>0.95</c:v>
                </c:pt>
                <c:pt idx="36">
                  <c:v>0.95</c:v>
                </c:pt>
                <c:pt idx="37">
                  <c:v>0.95</c:v>
                </c:pt>
                <c:pt idx="38">
                  <c:v>0.95</c:v>
                </c:pt>
                <c:pt idx="39">
                  <c:v>0.95</c:v>
                </c:pt>
                <c:pt idx="40">
                  <c:v>0.95</c:v>
                </c:pt>
                <c:pt idx="41">
                  <c:v>0.95</c:v>
                </c:pt>
                <c:pt idx="42">
                  <c:v>0.95</c:v>
                </c:pt>
                <c:pt idx="43">
                  <c:v>0.95</c:v>
                </c:pt>
                <c:pt idx="44">
                  <c:v>0.95</c:v>
                </c:pt>
                <c:pt idx="45">
                  <c:v>0.95</c:v>
                </c:pt>
                <c:pt idx="46">
                  <c:v>0.95</c:v>
                </c:pt>
                <c:pt idx="47">
                  <c:v>0.95</c:v>
                </c:pt>
                <c:pt idx="48">
                  <c:v>0.95</c:v>
                </c:pt>
                <c:pt idx="49">
                  <c:v>0.95</c:v>
                </c:pt>
                <c:pt idx="50">
                  <c:v>0.95</c:v>
                </c:pt>
                <c:pt idx="51">
                  <c:v>0.95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267712"/>
        <c:axId val="97265920"/>
      </c:lineChart>
      <c:catAx>
        <c:axId val="9726220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264384"/>
        <c:crosses val="autoZero"/>
        <c:auto val="1"/>
        <c:lblAlgn val="ctr"/>
        <c:lblOffset val="100"/>
        <c:noMultiLvlLbl val="0"/>
      </c:catAx>
      <c:valAx>
        <c:axId val="97264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262208"/>
        <c:crosses val="autoZero"/>
        <c:crossBetween val="between"/>
      </c:valAx>
      <c:valAx>
        <c:axId val="97265920"/>
        <c:scaling>
          <c:orientation val="minMax"/>
        </c:scaling>
        <c:delete val="1"/>
        <c:axPos val="r"/>
        <c:numFmt formatCode="0%" sourceLinked="1"/>
        <c:majorTickMark val="out"/>
        <c:minorTickMark val="none"/>
        <c:tickLblPos val="nextTo"/>
        <c:crossAx val="97267712"/>
        <c:crosses val="max"/>
        <c:crossBetween val="between"/>
      </c:valAx>
      <c:catAx>
        <c:axId val="97267712"/>
        <c:scaling>
          <c:orientation val="minMax"/>
        </c:scaling>
        <c:delete val="1"/>
        <c:axPos val="b"/>
        <c:majorTickMark val="out"/>
        <c:minorTickMark val="none"/>
        <c:tickLblPos val="nextTo"/>
        <c:crossAx val="97265920"/>
        <c:crosses val="autoZero"/>
        <c:auto val="1"/>
        <c:lblAlgn val="ctr"/>
        <c:lblOffset val="100"/>
        <c:noMultiLvlLbl val="0"/>
      </c:catAx>
      <c:spPr>
        <a:blipFill dpi="0" rotWithShape="1">
          <a:blip xmlns:r="http://schemas.openxmlformats.org/officeDocument/2006/relationships" r:embed="rId1">
            <a:alphaModFix amt="33000"/>
          </a:blip>
          <a:srcRect/>
          <a:stretch>
            <a:fillRect/>
          </a:stretch>
        </a:blip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537883</xdr:colOff>
      <xdr:row>9</xdr:row>
      <xdr:rowOff>134470</xdr:rowOff>
    </xdr:from>
    <xdr:to>
      <xdr:col>17</xdr:col>
      <xdr:colOff>439158</xdr:colOff>
      <xdr:row>37</xdr:row>
      <xdr:rowOff>76660</xdr:rowOff>
    </xdr:to>
    <xdr:pic>
      <xdr:nvPicPr>
        <xdr:cNvPr id="4" name="Picture 3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625"/>
        <a:stretch/>
      </xdr:blipFill>
      <xdr:spPr>
        <a:xfrm>
          <a:off x="5378824" y="2017058"/>
          <a:ext cx="5347334" cy="5276190"/>
        </a:xfrm>
        <a:prstGeom prst="rect">
          <a:avLst/>
        </a:prstGeom>
      </xdr:spPr>
    </xdr:pic>
    <xdr:clientData/>
  </xdr:twoCellAnchor>
  <xdr:twoCellAnchor editAs="oneCell">
    <xdr:from>
      <xdr:col>8</xdr:col>
      <xdr:colOff>504264</xdr:colOff>
      <xdr:row>2</xdr:row>
      <xdr:rowOff>56030</xdr:rowOff>
    </xdr:from>
    <xdr:to>
      <xdr:col>18</xdr:col>
      <xdr:colOff>317595</xdr:colOff>
      <xdr:row>8</xdr:row>
      <xdr:rowOff>168088</xdr:rowOff>
    </xdr:to>
    <xdr:pic>
      <xdr:nvPicPr>
        <xdr:cNvPr id="2" name="Picture 1"/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39452" b="43441"/>
        <a:stretch/>
      </xdr:blipFill>
      <xdr:spPr>
        <a:xfrm>
          <a:off x="5345205" y="437030"/>
          <a:ext cx="5864508" cy="1255058"/>
        </a:xfrm>
        <a:prstGeom prst="rect">
          <a:avLst/>
        </a:prstGeom>
      </xdr:spPr>
    </xdr:pic>
    <xdr:clientData/>
  </xdr:twoCellAnchor>
  <xdr:twoCellAnchor>
    <xdr:from>
      <xdr:col>10</xdr:col>
      <xdr:colOff>168088</xdr:colOff>
      <xdr:row>2</xdr:row>
      <xdr:rowOff>168088</xdr:rowOff>
    </xdr:from>
    <xdr:to>
      <xdr:col>12</xdr:col>
      <xdr:colOff>313764</xdr:colOff>
      <xdr:row>6</xdr:row>
      <xdr:rowOff>33617</xdr:rowOff>
    </xdr:to>
    <xdr:sp macro="" textlink="">
      <xdr:nvSpPr>
        <xdr:cNvPr id="3" name="Oval 2"/>
        <xdr:cNvSpPr/>
      </xdr:nvSpPr>
      <xdr:spPr>
        <a:xfrm>
          <a:off x="6219264" y="549088"/>
          <a:ext cx="1355912" cy="627529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7</xdr:col>
      <xdr:colOff>44822</xdr:colOff>
      <xdr:row>5</xdr:row>
      <xdr:rowOff>168087</xdr:rowOff>
    </xdr:from>
    <xdr:to>
      <xdr:col>8</xdr:col>
      <xdr:colOff>448234</xdr:colOff>
      <xdr:row>5</xdr:row>
      <xdr:rowOff>168087</xdr:rowOff>
    </xdr:to>
    <xdr:cxnSp macro="">
      <xdr:nvCxnSpPr>
        <xdr:cNvPr id="5" name="Straight Arrow Connector 4"/>
        <xdr:cNvCxnSpPr/>
      </xdr:nvCxnSpPr>
      <xdr:spPr>
        <a:xfrm>
          <a:off x="4280646" y="1288675"/>
          <a:ext cx="1008529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29135</xdr:colOff>
      <xdr:row>14</xdr:row>
      <xdr:rowOff>17930</xdr:rowOff>
    </xdr:from>
    <xdr:to>
      <xdr:col>8</xdr:col>
      <xdr:colOff>432547</xdr:colOff>
      <xdr:row>14</xdr:row>
      <xdr:rowOff>17930</xdr:rowOff>
    </xdr:to>
    <xdr:cxnSp macro="">
      <xdr:nvCxnSpPr>
        <xdr:cNvPr id="8" name="Straight Arrow Connector 7"/>
        <xdr:cNvCxnSpPr/>
      </xdr:nvCxnSpPr>
      <xdr:spPr>
        <a:xfrm>
          <a:off x="4264959" y="2853018"/>
          <a:ext cx="1008529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33</xdr:row>
      <xdr:rowOff>78440</xdr:rowOff>
    </xdr:from>
    <xdr:to>
      <xdr:col>11</xdr:col>
      <xdr:colOff>336177</xdr:colOff>
      <xdr:row>36</xdr:row>
      <xdr:rowOff>134469</xdr:rowOff>
    </xdr:to>
    <xdr:sp macro="" textlink="">
      <xdr:nvSpPr>
        <xdr:cNvPr id="9" name="Oval 8"/>
        <xdr:cNvSpPr/>
      </xdr:nvSpPr>
      <xdr:spPr>
        <a:xfrm>
          <a:off x="5446059" y="6533028"/>
          <a:ext cx="1546412" cy="627529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15</xdr:col>
      <xdr:colOff>365311</xdr:colOff>
      <xdr:row>33</xdr:row>
      <xdr:rowOff>123265</xdr:rowOff>
    </xdr:from>
    <xdr:to>
      <xdr:col>17</xdr:col>
      <xdr:colOff>156882</xdr:colOff>
      <xdr:row>36</xdr:row>
      <xdr:rowOff>163605</xdr:rowOff>
    </xdr:to>
    <xdr:sp macro="" textlink="">
      <xdr:nvSpPr>
        <xdr:cNvPr id="10" name="Oval 9"/>
        <xdr:cNvSpPr/>
      </xdr:nvSpPr>
      <xdr:spPr>
        <a:xfrm>
          <a:off x="9442076" y="6577853"/>
          <a:ext cx="1001806" cy="611840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8</xdr:col>
      <xdr:colOff>582706</xdr:colOff>
      <xdr:row>39</xdr:row>
      <xdr:rowOff>78441</xdr:rowOff>
    </xdr:from>
    <xdr:to>
      <xdr:col>17</xdr:col>
      <xdr:colOff>403099</xdr:colOff>
      <xdr:row>57</xdr:row>
      <xdr:rowOff>69402</xdr:rowOff>
    </xdr:to>
    <xdr:pic>
      <xdr:nvPicPr>
        <xdr:cNvPr id="11" name="Picture 10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423647" y="7653617"/>
          <a:ext cx="5266452" cy="3419961"/>
        </a:xfrm>
        <a:prstGeom prst="rect">
          <a:avLst/>
        </a:prstGeom>
      </xdr:spPr>
    </xdr:pic>
    <xdr:clientData/>
  </xdr:twoCellAnchor>
  <xdr:twoCellAnchor>
    <xdr:from>
      <xdr:col>7</xdr:col>
      <xdr:colOff>44824</xdr:colOff>
      <xdr:row>42</xdr:row>
      <xdr:rowOff>112058</xdr:rowOff>
    </xdr:from>
    <xdr:to>
      <xdr:col>8</xdr:col>
      <xdr:colOff>448236</xdr:colOff>
      <xdr:row>42</xdr:row>
      <xdr:rowOff>112058</xdr:rowOff>
    </xdr:to>
    <xdr:cxnSp macro="">
      <xdr:nvCxnSpPr>
        <xdr:cNvPr id="12" name="Straight Arrow Connector 11"/>
        <xdr:cNvCxnSpPr/>
      </xdr:nvCxnSpPr>
      <xdr:spPr>
        <a:xfrm>
          <a:off x="4280648" y="8281146"/>
          <a:ext cx="1008529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8</xdr:col>
      <xdr:colOff>593912</xdr:colOff>
      <xdr:row>58</xdr:row>
      <xdr:rowOff>67697</xdr:rowOff>
    </xdr:from>
    <xdr:to>
      <xdr:col>24</xdr:col>
      <xdr:colOff>153699</xdr:colOff>
      <xdr:row>76</xdr:row>
      <xdr:rowOff>119897</xdr:rowOff>
    </xdr:to>
    <xdr:pic>
      <xdr:nvPicPr>
        <xdr:cNvPr id="13" name="Picture 12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5434853" y="11262373"/>
          <a:ext cx="9241670" cy="3481200"/>
        </a:xfrm>
        <a:prstGeom prst="rect">
          <a:avLst/>
        </a:prstGeom>
      </xdr:spPr>
    </xdr:pic>
    <xdr:clientData/>
  </xdr:twoCellAnchor>
  <xdr:twoCellAnchor>
    <xdr:from>
      <xdr:col>13</xdr:col>
      <xdr:colOff>450476</xdr:colOff>
      <xdr:row>58</xdr:row>
      <xdr:rowOff>186018</xdr:rowOff>
    </xdr:from>
    <xdr:to>
      <xdr:col>14</xdr:col>
      <xdr:colOff>392206</xdr:colOff>
      <xdr:row>62</xdr:row>
      <xdr:rowOff>35858</xdr:rowOff>
    </xdr:to>
    <xdr:sp macro="" textlink="">
      <xdr:nvSpPr>
        <xdr:cNvPr id="14" name="Oval 13"/>
        <xdr:cNvSpPr/>
      </xdr:nvSpPr>
      <xdr:spPr>
        <a:xfrm>
          <a:off x="8317005" y="11403106"/>
          <a:ext cx="546848" cy="611840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7</xdr:col>
      <xdr:colOff>96370</xdr:colOff>
      <xdr:row>60</xdr:row>
      <xdr:rowOff>40341</xdr:rowOff>
    </xdr:from>
    <xdr:to>
      <xdr:col>8</xdr:col>
      <xdr:colOff>499782</xdr:colOff>
      <xdr:row>60</xdr:row>
      <xdr:rowOff>40341</xdr:rowOff>
    </xdr:to>
    <xdr:cxnSp macro="">
      <xdr:nvCxnSpPr>
        <xdr:cNvPr id="15" name="Straight Arrow Connector 14"/>
        <xdr:cNvCxnSpPr/>
      </xdr:nvCxnSpPr>
      <xdr:spPr>
        <a:xfrm>
          <a:off x="4332194" y="11638429"/>
          <a:ext cx="1008529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33618</xdr:colOff>
      <xdr:row>68</xdr:row>
      <xdr:rowOff>83757</xdr:rowOff>
    </xdr:from>
    <xdr:to>
      <xdr:col>2</xdr:col>
      <xdr:colOff>403413</xdr:colOff>
      <xdr:row>76</xdr:row>
      <xdr:rowOff>158823</xdr:rowOff>
    </xdr:to>
    <xdr:pic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3618" y="13205845"/>
          <a:ext cx="1580030" cy="1599066"/>
        </a:xfrm>
        <a:prstGeom prst="rect">
          <a:avLst/>
        </a:prstGeom>
      </xdr:spPr>
    </xdr:pic>
    <xdr:clientData/>
  </xdr:twoCellAnchor>
  <xdr:twoCellAnchor>
    <xdr:from>
      <xdr:col>7</xdr:col>
      <xdr:colOff>58270</xdr:colOff>
      <xdr:row>23</xdr:row>
      <xdr:rowOff>2242</xdr:rowOff>
    </xdr:from>
    <xdr:to>
      <xdr:col>8</xdr:col>
      <xdr:colOff>461682</xdr:colOff>
      <xdr:row>23</xdr:row>
      <xdr:rowOff>2242</xdr:rowOff>
    </xdr:to>
    <xdr:cxnSp macro="">
      <xdr:nvCxnSpPr>
        <xdr:cNvPr id="17" name="Straight Arrow Connector 16"/>
        <xdr:cNvCxnSpPr/>
      </xdr:nvCxnSpPr>
      <xdr:spPr>
        <a:xfrm>
          <a:off x="4294094" y="4551830"/>
          <a:ext cx="1008529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53788</xdr:colOff>
      <xdr:row>26</xdr:row>
      <xdr:rowOff>154642</xdr:rowOff>
    </xdr:from>
    <xdr:to>
      <xdr:col>8</xdr:col>
      <xdr:colOff>457200</xdr:colOff>
      <xdr:row>26</xdr:row>
      <xdr:rowOff>154642</xdr:rowOff>
    </xdr:to>
    <xdr:cxnSp macro="">
      <xdr:nvCxnSpPr>
        <xdr:cNvPr id="19" name="Straight Arrow Connector 18"/>
        <xdr:cNvCxnSpPr/>
      </xdr:nvCxnSpPr>
      <xdr:spPr>
        <a:xfrm>
          <a:off x="4289612" y="5275730"/>
          <a:ext cx="1008529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246531</xdr:colOff>
      <xdr:row>0</xdr:row>
      <xdr:rowOff>0</xdr:rowOff>
    </xdr:from>
    <xdr:to>
      <xdr:col>18</xdr:col>
      <xdr:colOff>284230</xdr:colOff>
      <xdr:row>3</xdr:row>
      <xdr:rowOff>162798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575678" y="0"/>
          <a:ext cx="3063287" cy="93600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280145</xdr:colOff>
      <xdr:row>0</xdr:row>
      <xdr:rowOff>50427</xdr:rowOff>
    </xdr:from>
    <xdr:to>
      <xdr:col>8</xdr:col>
      <xdr:colOff>582705</xdr:colOff>
      <xdr:row>0</xdr:row>
      <xdr:rowOff>627531</xdr:rowOff>
    </xdr:to>
    <xdr:sp macro="[0]!showContent" textlink="">
      <xdr:nvSpPr>
        <xdr:cNvPr id="2" name="Rectangle 1"/>
        <xdr:cNvSpPr/>
      </xdr:nvSpPr>
      <xdr:spPr>
        <a:xfrm>
          <a:off x="5468469" y="50427"/>
          <a:ext cx="1512795" cy="57710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Show User Form Centrifuge #1</a:t>
          </a:r>
        </a:p>
      </xdr:txBody>
    </xdr:sp>
    <xdr:clientData/>
  </xdr:twoCellAnchor>
  <xdr:twoCellAnchor>
    <xdr:from>
      <xdr:col>6</xdr:col>
      <xdr:colOff>250451</xdr:colOff>
      <xdr:row>0</xdr:row>
      <xdr:rowOff>693925</xdr:rowOff>
    </xdr:from>
    <xdr:to>
      <xdr:col>19</xdr:col>
      <xdr:colOff>392207</xdr:colOff>
      <xdr:row>22</xdr:row>
      <xdr:rowOff>78442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179294</xdr:colOff>
      <xdr:row>0</xdr:row>
      <xdr:rowOff>56030</xdr:rowOff>
    </xdr:from>
    <xdr:to>
      <xdr:col>8</xdr:col>
      <xdr:colOff>571499</xdr:colOff>
      <xdr:row>0</xdr:row>
      <xdr:rowOff>683560</xdr:rowOff>
    </xdr:to>
    <xdr:sp macro="[0]!opencentrifuge2" textlink="">
      <xdr:nvSpPr>
        <xdr:cNvPr id="7" name="TextBox 6"/>
        <xdr:cNvSpPr txBox="1"/>
      </xdr:nvSpPr>
      <xdr:spPr>
        <a:xfrm>
          <a:off x="5289176" y="56030"/>
          <a:ext cx="1602441" cy="627530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Show Userform Centrifuge #2</a:t>
          </a:r>
        </a:p>
      </xdr:txBody>
    </xdr:sp>
    <xdr:clientData/>
  </xdr:twoCellAnchor>
  <xdr:twoCellAnchor>
    <xdr:from>
      <xdr:col>6</xdr:col>
      <xdr:colOff>190500</xdr:colOff>
      <xdr:row>1</xdr:row>
      <xdr:rowOff>57148</xdr:rowOff>
    </xdr:from>
    <xdr:to>
      <xdr:col>20</xdr:col>
      <xdr:colOff>459443</xdr:colOff>
      <xdr:row>21</xdr:row>
      <xdr:rowOff>190499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100854</xdr:colOff>
      <xdr:row>0</xdr:row>
      <xdr:rowOff>33619</xdr:rowOff>
    </xdr:from>
    <xdr:to>
      <xdr:col>8</xdr:col>
      <xdr:colOff>493059</xdr:colOff>
      <xdr:row>1</xdr:row>
      <xdr:rowOff>89649</xdr:rowOff>
    </xdr:to>
    <xdr:sp macro="[0]!opencentrifuge3" textlink="">
      <xdr:nvSpPr>
        <xdr:cNvPr id="2" name="TextBox 1"/>
        <xdr:cNvSpPr txBox="1"/>
      </xdr:nvSpPr>
      <xdr:spPr>
        <a:xfrm>
          <a:off x="5210736" y="33619"/>
          <a:ext cx="1602441" cy="627530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Show Userform Centrifuge #3</a:t>
          </a:r>
        </a:p>
      </xdr:txBody>
    </xdr:sp>
    <xdr:clientData/>
  </xdr:twoCellAnchor>
  <xdr:twoCellAnchor>
    <xdr:from>
      <xdr:col>6</xdr:col>
      <xdr:colOff>89647</xdr:colOff>
      <xdr:row>2</xdr:row>
      <xdr:rowOff>78442</xdr:rowOff>
    </xdr:from>
    <xdr:to>
      <xdr:col>21</xdr:col>
      <xdr:colOff>156882</xdr:colOff>
      <xdr:row>22</xdr:row>
      <xdr:rowOff>89648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 enableFormatConditionsCalculation="0"/>
  <dimension ref="A1:R77"/>
  <sheetViews>
    <sheetView showGridLines="0" zoomScale="85" zoomScaleNormal="85" zoomScalePageLayoutView="85" workbookViewId="0">
      <selection activeCell="W18" sqref="W18"/>
    </sheetView>
  </sheetViews>
  <sheetFormatPr baseColWidth="10" defaultColWidth="8.85546875" defaultRowHeight="15" x14ac:dyDescent="0.25"/>
  <sheetData>
    <row r="1" spans="1:18" ht="28.5" customHeight="1" x14ac:dyDescent="0.4">
      <c r="A1" s="115" t="s">
        <v>34</v>
      </c>
      <c r="B1" s="116"/>
      <c r="C1" s="116"/>
      <c r="D1" s="116"/>
      <c r="E1" s="116"/>
      <c r="F1" s="116"/>
      <c r="G1" s="117"/>
      <c r="I1" s="124" t="s">
        <v>26</v>
      </c>
      <c r="J1" s="124"/>
      <c r="K1" s="124"/>
      <c r="L1" s="124"/>
      <c r="M1" s="124"/>
      <c r="N1" s="124"/>
      <c r="O1" s="124"/>
      <c r="P1" s="124"/>
      <c r="Q1" s="124"/>
      <c r="R1" s="124"/>
    </row>
    <row r="2" spans="1:18" x14ac:dyDescent="0.25">
      <c r="A2" s="118"/>
      <c r="B2" s="119"/>
      <c r="C2" s="119"/>
      <c r="D2" s="119"/>
      <c r="E2" s="119"/>
      <c r="F2" s="119"/>
      <c r="G2" s="120"/>
    </row>
    <row r="3" spans="1:18" ht="15" customHeight="1" x14ac:dyDescent="0.25">
      <c r="A3" s="118"/>
      <c r="B3" s="119"/>
      <c r="C3" s="119"/>
      <c r="D3" s="119"/>
      <c r="E3" s="119"/>
      <c r="F3" s="119"/>
      <c r="G3" s="120"/>
      <c r="H3" s="65"/>
    </row>
    <row r="4" spans="1:18" ht="15" customHeight="1" x14ac:dyDescent="0.25">
      <c r="A4" s="118"/>
      <c r="B4" s="119"/>
      <c r="C4" s="119"/>
      <c r="D4" s="119"/>
      <c r="E4" s="119"/>
      <c r="F4" s="119"/>
      <c r="G4" s="120"/>
      <c r="H4" s="65"/>
    </row>
    <row r="5" spans="1:18" ht="15" customHeight="1" x14ac:dyDescent="0.25">
      <c r="A5" s="118"/>
      <c r="B5" s="119"/>
      <c r="C5" s="119"/>
      <c r="D5" s="119"/>
      <c r="E5" s="119"/>
      <c r="F5" s="119"/>
      <c r="G5" s="120"/>
      <c r="H5" s="65"/>
    </row>
    <row r="6" spans="1:18" ht="15" customHeight="1" x14ac:dyDescent="0.25">
      <c r="A6" s="118"/>
      <c r="B6" s="119"/>
      <c r="C6" s="119"/>
      <c r="D6" s="119"/>
      <c r="E6" s="119"/>
      <c r="F6" s="119"/>
      <c r="G6" s="120"/>
      <c r="H6" s="65"/>
    </row>
    <row r="7" spans="1:18" ht="15" customHeight="1" x14ac:dyDescent="0.25">
      <c r="A7" s="118"/>
      <c r="B7" s="119"/>
      <c r="C7" s="119"/>
      <c r="D7" s="119"/>
      <c r="E7" s="119"/>
      <c r="F7" s="119"/>
      <c r="G7" s="120"/>
      <c r="H7" s="65"/>
    </row>
    <row r="8" spans="1:18" ht="15" customHeight="1" x14ac:dyDescent="0.25">
      <c r="A8" s="118"/>
      <c r="B8" s="119"/>
      <c r="C8" s="119"/>
      <c r="D8" s="119"/>
      <c r="E8" s="119"/>
      <c r="F8" s="119"/>
      <c r="G8" s="120"/>
      <c r="H8" s="65"/>
    </row>
    <row r="9" spans="1:18" ht="15" customHeight="1" x14ac:dyDescent="0.25">
      <c r="A9" s="118"/>
      <c r="B9" s="119"/>
      <c r="C9" s="119"/>
      <c r="D9" s="119"/>
      <c r="E9" s="119"/>
      <c r="F9" s="119"/>
      <c r="G9" s="120"/>
      <c r="H9" s="65"/>
    </row>
    <row r="10" spans="1:18" ht="15" customHeight="1" x14ac:dyDescent="0.25">
      <c r="A10" s="118"/>
      <c r="B10" s="119"/>
      <c r="C10" s="119"/>
      <c r="D10" s="119"/>
      <c r="E10" s="119"/>
      <c r="F10" s="119"/>
      <c r="G10" s="120"/>
      <c r="H10" s="65"/>
    </row>
    <row r="11" spans="1:18" ht="15" customHeight="1" x14ac:dyDescent="0.25">
      <c r="A11" s="118"/>
      <c r="B11" s="119"/>
      <c r="C11" s="119"/>
      <c r="D11" s="119"/>
      <c r="E11" s="119"/>
      <c r="F11" s="119"/>
      <c r="G11" s="120"/>
      <c r="H11" s="65"/>
    </row>
    <row r="12" spans="1:18" ht="15" customHeight="1" x14ac:dyDescent="0.25">
      <c r="A12" s="118"/>
      <c r="B12" s="119"/>
      <c r="C12" s="119"/>
      <c r="D12" s="119"/>
      <c r="E12" s="119"/>
      <c r="F12" s="119"/>
      <c r="G12" s="120"/>
      <c r="H12" s="65"/>
    </row>
    <row r="13" spans="1:18" ht="15" customHeight="1" x14ac:dyDescent="0.25">
      <c r="A13" s="118"/>
      <c r="B13" s="119"/>
      <c r="C13" s="119"/>
      <c r="D13" s="119"/>
      <c r="E13" s="119"/>
      <c r="F13" s="119"/>
      <c r="G13" s="120"/>
      <c r="H13" s="65"/>
    </row>
    <row r="14" spans="1:18" ht="15" customHeight="1" x14ac:dyDescent="0.25">
      <c r="A14" s="118"/>
      <c r="B14" s="119"/>
      <c r="C14" s="119"/>
      <c r="D14" s="119"/>
      <c r="E14" s="119"/>
      <c r="F14" s="119"/>
      <c r="G14" s="120"/>
      <c r="H14" s="65"/>
    </row>
    <row r="15" spans="1:18" ht="15" customHeight="1" x14ac:dyDescent="0.25">
      <c r="A15" s="118"/>
      <c r="B15" s="119"/>
      <c r="C15" s="119"/>
      <c r="D15" s="119"/>
      <c r="E15" s="119"/>
      <c r="F15" s="119"/>
      <c r="G15" s="120"/>
      <c r="H15" s="65"/>
    </row>
    <row r="16" spans="1:18" ht="15" customHeight="1" x14ac:dyDescent="0.25">
      <c r="A16" s="118"/>
      <c r="B16" s="119"/>
      <c r="C16" s="119"/>
      <c r="D16" s="119"/>
      <c r="E16" s="119"/>
      <c r="F16" s="119"/>
      <c r="G16" s="120"/>
      <c r="H16" s="65"/>
    </row>
    <row r="17" spans="1:8" ht="15" customHeight="1" x14ac:dyDescent="0.25">
      <c r="A17" s="118"/>
      <c r="B17" s="119"/>
      <c r="C17" s="119"/>
      <c r="D17" s="119"/>
      <c r="E17" s="119"/>
      <c r="F17" s="119"/>
      <c r="G17" s="120"/>
      <c r="H17" s="65"/>
    </row>
    <row r="18" spans="1:8" ht="15" customHeight="1" x14ac:dyDescent="0.25">
      <c r="A18" s="118"/>
      <c r="B18" s="119"/>
      <c r="C18" s="119"/>
      <c r="D18" s="119"/>
      <c r="E18" s="119"/>
      <c r="F18" s="119"/>
      <c r="G18" s="120"/>
      <c r="H18" s="65"/>
    </row>
    <row r="19" spans="1:8" ht="15" customHeight="1" x14ac:dyDescent="0.25">
      <c r="A19" s="118"/>
      <c r="B19" s="119"/>
      <c r="C19" s="119"/>
      <c r="D19" s="119"/>
      <c r="E19" s="119"/>
      <c r="F19" s="119"/>
      <c r="G19" s="120"/>
      <c r="H19" s="65"/>
    </row>
    <row r="20" spans="1:8" ht="15" customHeight="1" x14ac:dyDescent="0.25">
      <c r="A20" s="118"/>
      <c r="B20" s="119"/>
      <c r="C20" s="119"/>
      <c r="D20" s="119"/>
      <c r="E20" s="119"/>
      <c r="F20" s="119"/>
      <c r="G20" s="120"/>
      <c r="H20" s="65"/>
    </row>
    <row r="21" spans="1:8" ht="15" customHeight="1" x14ac:dyDescent="0.25">
      <c r="A21" s="118"/>
      <c r="B21" s="119"/>
      <c r="C21" s="119"/>
      <c r="D21" s="119"/>
      <c r="E21" s="119"/>
      <c r="F21" s="119"/>
      <c r="G21" s="120"/>
      <c r="H21" s="65"/>
    </row>
    <row r="22" spans="1:8" ht="15" customHeight="1" x14ac:dyDescent="0.25">
      <c r="A22" s="118"/>
      <c r="B22" s="119"/>
      <c r="C22" s="119"/>
      <c r="D22" s="119"/>
      <c r="E22" s="119"/>
      <c r="F22" s="119"/>
      <c r="G22" s="120"/>
      <c r="H22" s="65"/>
    </row>
    <row r="23" spans="1:8" ht="15" customHeight="1" x14ac:dyDescent="0.25">
      <c r="A23" s="118"/>
      <c r="B23" s="119"/>
      <c r="C23" s="119"/>
      <c r="D23" s="119"/>
      <c r="E23" s="119"/>
      <c r="F23" s="119"/>
      <c r="G23" s="120"/>
      <c r="H23" s="65"/>
    </row>
    <row r="24" spans="1:8" ht="15" customHeight="1" x14ac:dyDescent="0.25">
      <c r="A24" s="118"/>
      <c r="B24" s="119"/>
      <c r="C24" s="119"/>
      <c r="D24" s="119"/>
      <c r="E24" s="119"/>
      <c r="F24" s="119"/>
      <c r="G24" s="120"/>
    </row>
    <row r="25" spans="1:8" ht="15" customHeight="1" x14ac:dyDescent="0.25">
      <c r="A25" s="118"/>
      <c r="B25" s="119"/>
      <c r="C25" s="119"/>
      <c r="D25" s="119"/>
      <c r="E25" s="119"/>
      <c r="F25" s="119"/>
      <c r="G25" s="120"/>
    </row>
    <row r="26" spans="1:8" ht="15" customHeight="1" x14ac:dyDescent="0.25">
      <c r="A26" s="118"/>
      <c r="B26" s="119"/>
      <c r="C26" s="119"/>
      <c r="D26" s="119"/>
      <c r="E26" s="119"/>
      <c r="F26" s="119"/>
      <c r="G26" s="120"/>
    </row>
    <row r="27" spans="1:8" ht="15" customHeight="1" x14ac:dyDescent="0.25">
      <c r="A27" s="118"/>
      <c r="B27" s="119"/>
      <c r="C27" s="119"/>
      <c r="D27" s="119"/>
      <c r="E27" s="119"/>
      <c r="F27" s="119"/>
      <c r="G27" s="120"/>
    </row>
    <row r="28" spans="1:8" ht="15" customHeight="1" x14ac:dyDescent="0.25">
      <c r="A28" s="118"/>
      <c r="B28" s="119"/>
      <c r="C28" s="119"/>
      <c r="D28" s="119"/>
      <c r="E28" s="119"/>
      <c r="F28" s="119"/>
      <c r="G28" s="120"/>
    </row>
    <row r="29" spans="1:8" ht="15" customHeight="1" x14ac:dyDescent="0.25">
      <c r="A29" s="118"/>
      <c r="B29" s="119"/>
      <c r="C29" s="119"/>
      <c r="D29" s="119"/>
      <c r="E29" s="119"/>
      <c r="F29" s="119"/>
      <c r="G29" s="120"/>
    </row>
    <row r="30" spans="1:8" ht="15" customHeight="1" x14ac:dyDescent="0.25">
      <c r="A30" s="118"/>
      <c r="B30" s="119"/>
      <c r="C30" s="119"/>
      <c r="D30" s="119"/>
      <c r="E30" s="119"/>
      <c r="F30" s="119"/>
      <c r="G30" s="120"/>
    </row>
    <row r="31" spans="1:8" ht="15" customHeight="1" x14ac:dyDescent="0.25">
      <c r="A31" s="118"/>
      <c r="B31" s="119"/>
      <c r="C31" s="119"/>
      <c r="D31" s="119"/>
      <c r="E31" s="119"/>
      <c r="F31" s="119"/>
      <c r="G31" s="120"/>
    </row>
    <row r="32" spans="1:8" ht="15" customHeight="1" x14ac:dyDescent="0.25">
      <c r="A32" s="118"/>
      <c r="B32" s="119"/>
      <c r="C32" s="119"/>
      <c r="D32" s="119"/>
      <c r="E32" s="119"/>
      <c r="F32" s="119"/>
      <c r="G32" s="120"/>
    </row>
    <row r="33" spans="1:7" ht="15" customHeight="1" x14ac:dyDescent="0.25">
      <c r="A33" s="118"/>
      <c r="B33" s="119"/>
      <c r="C33" s="119"/>
      <c r="D33" s="119"/>
      <c r="E33" s="119"/>
      <c r="F33" s="119"/>
      <c r="G33" s="120"/>
    </row>
    <row r="34" spans="1:7" ht="15" customHeight="1" x14ac:dyDescent="0.25">
      <c r="A34" s="118"/>
      <c r="B34" s="119"/>
      <c r="C34" s="119"/>
      <c r="D34" s="119"/>
      <c r="E34" s="119"/>
      <c r="F34" s="119"/>
      <c r="G34" s="120"/>
    </row>
    <row r="35" spans="1:7" ht="15" customHeight="1" x14ac:dyDescent="0.25">
      <c r="A35" s="118"/>
      <c r="B35" s="119"/>
      <c r="C35" s="119"/>
      <c r="D35" s="119"/>
      <c r="E35" s="119"/>
      <c r="F35" s="119"/>
      <c r="G35" s="120"/>
    </row>
    <row r="36" spans="1:7" ht="15" customHeight="1" x14ac:dyDescent="0.25">
      <c r="A36" s="118"/>
      <c r="B36" s="119"/>
      <c r="C36" s="119"/>
      <c r="D36" s="119"/>
      <c r="E36" s="119"/>
      <c r="F36" s="119"/>
      <c r="G36" s="120"/>
    </row>
    <row r="37" spans="1:7" ht="15" customHeight="1" x14ac:dyDescent="0.25">
      <c r="A37" s="118"/>
      <c r="B37" s="119"/>
      <c r="C37" s="119"/>
      <c r="D37" s="119"/>
      <c r="E37" s="119"/>
      <c r="F37" s="119"/>
      <c r="G37" s="120"/>
    </row>
    <row r="38" spans="1:7" ht="15" customHeight="1" x14ac:dyDescent="0.25">
      <c r="A38" s="118"/>
      <c r="B38" s="119"/>
      <c r="C38" s="119"/>
      <c r="D38" s="119"/>
      <c r="E38" s="119"/>
      <c r="F38" s="119"/>
      <c r="G38" s="120"/>
    </row>
    <row r="39" spans="1:7" ht="15" customHeight="1" x14ac:dyDescent="0.25">
      <c r="A39" s="118"/>
      <c r="B39" s="119"/>
      <c r="C39" s="119"/>
      <c r="D39" s="119"/>
      <c r="E39" s="119"/>
      <c r="F39" s="119"/>
      <c r="G39" s="120"/>
    </row>
    <row r="40" spans="1:7" ht="15" customHeight="1" x14ac:dyDescent="0.25">
      <c r="A40" s="118"/>
      <c r="B40" s="119"/>
      <c r="C40" s="119"/>
      <c r="D40" s="119"/>
      <c r="E40" s="119"/>
      <c r="F40" s="119"/>
      <c r="G40" s="120"/>
    </row>
    <row r="41" spans="1:7" ht="15" customHeight="1" x14ac:dyDescent="0.25">
      <c r="A41" s="118"/>
      <c r="B41" s="119"/>
      <c r="C41" s="119"/>
      <c r="D41" s="119"/>
      <c r="E41" s="119"/>
      <c r="F41" s="119"/>
      <c r="G41" s="120"/>
    </row>
    <row r="42" spans="1:7" ht="15" customHeight="1" x14ac:dyDescent="0.25">
      <c r="A42" s="118"/>
      <c r="B42" s="119"/>
      <c r="C42" s="119"/>
      <c r="D42" s="119"/>
      <c r="E42" s="119"/>
      <c r="F42" s="119"/>
      <c r="G42" s="120"/>
    </row>
    <row r="43" spans="1:7" ht="15" customHeight="1" x14ac:dyDescent="0.25">
      <c r="A43" s="118"/>
      <c r="B43" s="119"/>
      <c r="C43" s="119"/>
      <c r="D43" s="119"/>
      <c r="E43" s="119"/>
      <c r="F43" s="119"/>
      <c r="G43" s="120"/>
    </row>
    <row r="44" spans="1:7" ht="15" customHeight="1" x14ac:dyDescent="0.25">
      <c r="A44" s="118"/>
      <c r="B44" s="119"/>
      <c r="C44" s="119"/>
      <c r="D44" s="119"/>
      <c r="E44" s="119"/>
      <c r="F44" s="119"/>
      <c r="G44" s="120"/>
    </row>
    <row r="45" spans="1:7" ht="15" customHeight="1" x14ac:dyDescent="0.25">
      <c r="A45" s="118"/>
      <c r="B45" s="119"/>
      <c r="C45" s="119"/>
      <c r="D45" s="119"/>
      <c r="E45" s="119"/>
      <c r="F45" s="119"/>
      <c r="G45" s="120"/>
    </row>
    <row r="46" spans="1:7" ht="15" customHeight="1" x14ac:dyDescent="0.25">
      <c r="A46" s="118"/>
      <c r="B46" s="119"/>
      <c r="C46" s="119"/>
      <c r="D46" s="119"/>
      <c r="E46" s="119"/>
      <c r="F46" s="119"/>
      <c r="G46" s="120"/>
    </row>
    <row r="47" spans="1:7" ht="15" customHeight="1" x14ac:dyDescent="0.25">
      <c r="A47" s="118"/>
      <c r="B47" s="119"/>
      <c r="C47" s="119"/>
      <c r="D47" s="119"/>
      <c r="E47" s="119"/>
      <c r="F47" s="119"/>
      <c r="G47" s="120"/>
    </row>
    <row r="48" spans="1:7" ht="15" customHeight="1" x14ac:dyDescent="0.25">
      <c r="A48" s="118"/>
      <c r="B48" s="119"/>
      <c r="C48" s="119"/>
      <c r="D48" s="119"/>
      <c r="E48" s="119"/>
      <c r="F48" s="119"/>
      <c r="G48" s="120"/>
    </row>
    <row r="49" spans="1:7" ht="15" customHeight="1" x14ac:dyDescent="0.25">
      <c r="A49" s="118"/>
      <c r="B49" s="119"/>
      <c r="C49" s="119"/>
      <c r="D49" s="119"/>
      <c r="E49" s="119"/>
      <c r="F49" s="119"/>
      <c r="G49" s="120"/>
    </row>
    <row r="50" spans="1:7" ht="15" customHeight="1" x14ac:dyDescent="0.25">
      <c r="A50" s="118"/>
      <c r="B50" s="119"/>
      <c r="C50" s="119"/>
      <c r="D50" s="119"/>
      <c r="E50" s="119"/>
      <c r="F50" s="119"/>
      <c r="G50" s="120"/>
    </row>
    <row r="51" spans="1:7" ht="15" customHeight="1" x14ac:dyDescent="0.25">
      <c r="A51" s="118"/>
      <c r="B51" s="119"/>
      <c r="C51" s="119"/>
      <c r="D51" s="119"/>
      <c r="E51" s="119"/>
      <c r="F51" s="119"/>
      <c r="G51" s="120"/>
    </row>
    <row r="52" spans="1:7" ht="15" customHeight="1" x14ac:dyDescent="0.25">
      <c r="A52" s="118"/>
      <c r="B52" s="119"/>
      <c r="C52" s="119"/>
      <c r="D52" s="119"/>
      <c r="E52" s="119"/>
      <c r="F52" s="119"/>
      <c r="G52" s="120"/>
    </row>
    <row r="53" spans="1:7" ht="15" customHeight="1" x14ac:dyDescent="0.25">
      <c r="A53" s="118"/>
      <c r="B53" s="119"/>
      <c r="C53" s="119"/>
      <c r="D53" s="119"/>
      <c r="E53" s="119"/>
      <c r="F53" s="119"/>
      <c r="G53" s="120"/>
    </row>
    <row r="54" spans="1:7" ht="15" customHeight="1" x14ac:dyDescent="0.25">
      <c r="A54" s="118"/>
      <c r="B54" s="119"/>
      <c r="C54" s="119"/>
      <c r="D54" s="119"/>
      <c r="E54" s="119"/>
      <c r="F54" s="119"/>
      <c r="G54" s="120"/>
    </row>
    <row r="55" spans="1:7" ht="15" customHeight="1" x14ac:dyDescent="0.25">
      <c r="A55" s="118"/>
      <c r="B55" s="119"/>
      <c r="C55" s="119"/>
      <c r="D55" s="119"/>
      <c r="E55" s="119"/>
      <c r="F55" s="119"/>
      <c r="G55" s="120"/>
    </row>
    <row r="56" spans="1:7" ht="15" customHeight="1" x14ac:dyDescent="0.25">
      <c r="A56" s="118"/>
      <c r="B56" s="119"/>
      <c r="C56" s="119"/>
      <c r="D56" s="119"/>
      <c r="E56" s="119"/>
      <c r="F56" s="119"/>
      <c r="G56" s="120"/>
    </row>
    <row r="57" spans="1:7" ht="15" customHeight="1" x14ac:dyDescent="0.25">
      <c r="A57" s="118"/>
      <c r="B57" s="119"/>
      <c r="C57" s="119"/>
      <c r="D57" s="119"/>
      <c r="E57" s="119"/>
      <c r="F57" s="119"/>
      <c r="G57" s="120"/>
    </row>
    <row r="58" spans="1:7" ht="15" customHeight="1" x14ac:dyDescent="0.25">
      <c r="A58" s="118"/>
      <c r="B58" s="119"/>
      <c r="C58" s="119"/>
      <c r="D58" s="119"/>
      <c r="E58" s="119"/>
      <c r="F58" s="119"/>
      <c r="G58" s="120"/>
    </row>
    <row r="59" spans="1:7" ht="15" customHeight="1" x14ac:dyDescent="0.25">
      <c r="A59" s="118"/>
      <c r="B59" s="119"/>
      <c r="C59" s="119"/>
      <c r="D59" s="119"/>
      <c r="E59" s="119"/>
      <c r="F59" s="119"/>
      <c r="G59" s="120"/>
    </row>
    <row r="60" spans="1:7" ht="15" customHeight="1" x14ac:dyDescent="0.25">
      <c r="A60" s="118"/>
      <c r="B60" s="119"/>
      <c r="C60" s="119"/>
      <c r="D60" s="119"/>
      <c r="E60" s="119"/>
      <c r="F60" s="119"/>
      <c r="G60" s="120"/>
    </row>
    <row r="61" spans="1:7" ht="15" customHeight="1" x14ac:dyDescent="0.25">
      <c r="A61" s="118"/>
      <c r="B61" s="119"/>
      <c r="C61" s="119"/>
      <c r="D61" s="119"/>
      <c r="E61" s="119"/>
      <c r="F61" s="119"/>
      <c r="G61" s="120"/>
    </row>
    <row r="62" spans="1:7" ht="15" customHeight="1" x14ac:dyDescent="0.25">
      <c r="A62" s="118"/>
      <c r="B62" s="119"/>
      <c r="C62" s="119"/>
      <c r="D62" s="119"/>
      <c r="E62" s="119"/>
      <c r="F62" s="119"/>
      <c r="G62" s="120"/>
    </row>
    <row r="63" spans="1:7" ht="15" customHeight="1" x14ac:dyDescent="0.25">
      <c r="A63" s="118"/>
      <c r="B63" s="119"/>
      <c r="C63" s="119"/>
      <c r="D63" s="119"/>
      <c r="E63" s="119"/>
      <c r="F63" s="119"/>
      <c r="G63" s="120"/>
    </row>
    <row r="64" spans="1:7" x14ac:dyDescent="0.25">
      <c r="A64" s="118"/>
      <c r="B64" s="119"/>
      <c r="C64" s="119"/>
      <c r="D64" s="119"/>
      <c r="E64" s="119"/>
      <c r="F64" s="119"/>
      <c r="G64" s="120"/>
    </row>
    <row r="65" spans="1:7" x14ac:dyDescent="0.25">
      <c r="A65" s="118"/>
      <c r="B65" s="119"/>
      <c r="C65" s="119"/>
      <c r="D65" s="119"/>
      <c r="E65" s="119"/>
      <c r="F65" s="119"/>
      <c r="G65" s="120"/>
    </row>
    <row r="66" spans="1:7" x14ac:dyDescent="0.25">
      <c r="A66" s="118"/>
      <c r="B66" s="119"/>
      <c r="C66" s="119"/>
      <c r="D66" s="119"/>
      <c r="E66" s="119"/>
      <c r="F66" s="119"/>
      <c r="G66" s="120"/>
    </row>
    <row r="67" spans="1:7" x14ac:dyDescent="0.25">
      <c r="A67" s="118"/>
      <c r="B67" s="119"/>
      <c r="C67" s="119"/>
      <c r="D67" s="119"/>
      <c r="E67" s="119"/>
      <c r="F67" s="119"/>
      <c r="G67" s="120"/>
    </row>
    <row r="68" spans="1:7" x14ac:dyDescent="0.25">
      <c r="A68" s="118"/>
      <c r="B68" s="119"/>
      <c r="C68" s="119"/>
      <c r="D68" s="119"/>
      <c r="E68" s="119"/>
      <c r="F68" s="119"/>
      <c r="G68" s="120"/>
    </row>
    <row r="69" spans="1:7" x14ac:dyDescent="0.25">
      <c r="A69" s="118"/>
      <c r="B69" s="119"/>
      <c r="C69" s="119"/>
      <c r="D69" s="119"/>
      <c r="E69" s="119"/>
      <c r="F69" s="119"/>
      <c r="G69" s="120"/>
    </row>
    <row r="70" spans="1:7" x14ac:dyDescent="0.25">
      <c r="A70" s="118"/>
      <c r="B70" s="119"/>
      <c r="C70" s="119"/>
      <c r="D70" s="119"/>
      <c r="E70" s="119"/>
      <c r="F70" s="119"/>
      <c r="G70" s="120"/>
    </row>
    <row r="71" spans="1:7" x14ac:dyDescent="0.25">
      <c r="A71" s="118"/>
      <c r="B71" s="119"/>
      <c r="C71" s="119"/>
      <c r="D71" s="119"/>
      <c r="E71" s="119"/>
      <c r="F71" s="119"/>
      <c r="G71" s="120"/>
    </row>
    <row r="72" spans="1:7" x14ac:dyDescent="0.25">
      <c r="A72" s="118"/>
      <c r="B72" s="119"/>
      <c r="C72" s="119"/>
      <c r="D72" s="119"/>
      <c r="E72" s="119"/>
      <c r="F72" s="119"/>
      <c r="G72" s="120"/>
    </row>
    <row r="73" spans="1:7" x14ac:dyDescent="0.25">
      <c r="A73" s="118"/>
      <c r="B73" s="119"/>
      <c r="C73" s="119"/>
      <c r="D73" s="119"/>
      <c r="E73" s="119"/>
      <c r="F73" s="119"/>
      <c r="G73" s="120"/>
    </row>
    <row r="74" spans="1:7" x14ac:dyDescent="0.25">
      <c r="A74" s="118"/>
      <c r="B74" s="119"/>
      <c r="C74" s="119"/>
      <c r="D74" s="119"/>
      <c r="E74" s="119"/>
      <c r="F74" s="119"/>
      <c r="G74" s="120"/>
    </row>
    <row r="75" spans="1:7" x14ac:dyDescent="0.25">
      <c r="A75" s="118"/>
      <c r="B75" s="119"/>
      <c r="C75" s="119"/>
      <c r="D75" s="119"/>
      <c r="E75" s="119"/>
      <c r="F75" s="119"/>
      <c r="G75" s="120"/>
    </row>
    <row r="76" spans="1:7" x14ac:dyDescent="0.25">
      <c r="A76" s="118"/>
      <c r="B76" s="119"/>
      <c r="C76" s="119"/>
      <c r="D76" s="119"/>
      <c r="E76" s="119"/>
      <c r="F76" s="119"/>
      <c r="G76" s="120"/>
    </row>
    <row r="77" spans="1:7" x14ac:dyDescent="0.25">
      <c r="A77" s="121"/>
      <c r="B77" s="122"/>
      <c r="C77" s="122"/>
      <c r="D77" s="122"/>
      <c r="E77" s="122"/>
      <c r="F77" s="122"/>
      <c r="G77" s="123"/>
    </row>
  </sheetData>
  <mergeCells count="2">
    <mergeCell ref="A1:G77"/>
    <mergeCell ref="I1:R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 enableFormatConditionsCalculation="0"/>
  <dimension ref="A1:U53"/>
  <sheetViews>
    <sheetView showGridLines="0" zoomScale="85" zoomScaleNormal="85" zoomScalePageLayoutView="85" workbookViewId="0">
      <selection activeCell="D17" sqref="D17"/>
    </sheetView>
  </sheetViews>
  <sheetFormatPr baseColWidth="10" defaultColWidth="8.85546875" defaultRowHeight="15" x14ac:dyDescent="0.25"/>
  <cols>
    <col min="1" max="1" width="27.28515625" customWidth="1"/>
    <col min="2" max="2" width="11.7109375" customWidth="1"/>
    <col min="3" max="3" width="12.85546875" customWidth="1"/>
    <col min="4" max="6" width="12.7109375" customWidth="1"/>
    <col min="9" max="9" width="8.85546875" style="70"/>
    <col min="10" max="10" width="16.7109375" style="69" customWidth="1"/>
    <col min="11" max="11" width="17.7109375" style="69" customWidth="1"/>
  </cols>
  <sheetData>
    <row r="1" spans="1:21" ht="30.75" customHeight="1" thickBot="1" x14ac:dyDescent="0.3">
      <c r="A1" s="90"/>
      <c r="B1" s="109" t="s">
        <v>20</v>
      </c>
      <c r="C1" s="110" t="s">
        <v>21</v>
      </c>
      <c r="D1" s="84"/>
      <c r="E1" s="85"/>
      <c r="F1" s="86"/>
      <c r="G1" s="109" t="s">
        <v>33</v>
      </c>
      <c r="I1" s="66" t="s">
        <v>27</v>
      </c>
      <c r="J1" s="67" t="s">
        <v>28</v>
      </c>
      <c r="K1" s="68" t="s">
        <v>29</v>
      </c>
      <c r="T1" s="5" t="s">
        <v>31</v>
      </c>
      <c r="U1" s="5" t="s">
        <v>32</v>
      </c>
    </row>
    <row r="2" spans="1:21" x14ac:dyDescent="0.25">
      <c r="A2" s="87" t="s">
        <v>30</v>
      </c>
      <c r="B2" s="82">
        <v>1</v>
      </c>
      <c r="C2" s="91">
        <v>5</v>
      </c>
      <c r="D2" s="97" t="str">
        <f>CONCATENATE("&lt;"," ",B2)</f>
        <v>&lt; 1</v>
      </c>
      <c r="E2" s="100" t="str">
        <f>CONCATENATE("&gt;"," ",B2," ","; &lt; ",C2)</f>
        <v>&gt; 1 ; &lt; 5</v>
      </c>
      <c r="F2" s="103" t="str">
        <f>CONCATENATE("&gt;"," ",C2)</f>
        <v>&gt; 5</v>
      </c>
      <c r="G2" s="82">
        <v>0</v>
      </c>
      <c r="I2" s="71">
        <v>1</v>
      </c>
      <c r="J2" s="75">
        <v>43466</v>
      </c>
      <c r="K2" s="76">
        <v>43471</v>
      </c>
      <c r="T2" s="95">
        <v>1</v>
      </c>
      <c r="U2" s="95">
        <f>24*T2</f>
        <v>24</v>
      </c>
    </row>
    <row r="3" spans="1:21" x14ac:dyDescent="0.25">
      <c r="A3" s="87" t="s">
        <v>19</v>
      </c>
      <c r="B3" s="80">
        <v>9</v>
      </c>
      <c r="C3" s="92">
        <v>5</v>
      </c>
      <c r="D3" s="98" t="str">
        <f>CONCATENATE("&gt;"," ",B3)</f>
        <v>&gt; 9</v>
      </c>
      <c r="E3" s="101" t="str">
        <f>CONCATENATE("&lt;"," ",B3," ","; &gt; ",C3)</f>
        <v>&lt; 9 ; &gt; 5</v>
      </c>
      <c r="F3" s="104" t="str">
        <f>CONCATENATE("&lt;"," ",C3)</f>
        <v>&lt; 5</v>
      </c>
      <c r="G3" s="80">
        <v>10</v>
      </c>
      <c r="I3" s="72">
        <v>2</v>
      </c>
      <c r="J3" s="73">
        <v>43472</v>
      </c>
      <c r="K3" s="74">
        <v>43478</v>
      </c>
      <c r="T3" s="95">
        <v>2</v>
      </c>
      <c r="U3" s="95">
        <f t="shared" ref="U3:U9" si="0">24*T3</f>
        <v>48</v>
      </c>
    </row>
    <row r="4" spans="1:21" ht="15.75" thickBot="1" x14ac:dyDescent="0.3">
      <c r="A4" s="88" t="s">
        <v>18</v>
      </c>
      <c r="B4" s="81">
        <v>24</v>
      </c>
      <c r="C4" s="93">
        <v>19</v>
      </c>
      <c r="D4" s="99" t="str">
        <f>CONCATENATE("&gt;"," ",B4)</f>
        <v>&gt; 24</v>
      </c>
      <c r="E4" s="102" t="str">
        <f>CONCATENATE("&lt;"," ",B4," ","; &gt; ",C4)</f>
        <v>&lt; 24 ; &gt; 19</v>
      </c>
      <c r="F4" s="105" t="str">
        <f>CONCATENATE("&lt;"," ",C4)</f>
        <v>&lt; 19</v>
      </c>
      <c r="G4" s="81">
        <v>25</v>
      </c>
      <c r="I4" s="71">
        <v>3</v>
      </c>
      <c r="J4" s="75">
        <v>43479</v>
      </c>
      <c r="K4" s="76">
        <v>43485</v>
      </c>
      <c r="T4" s="95">
        <v>3</v>
      </c>
      <c r="U4" s="95">
        <f t="shared" si="0"/>
        <v>72</v>
      </c>
    </row>
    <row r="5" spans="1:21" ht="15.75" thickBot="1" x14ac:dyDescent="0.3">
      <c r="A5" s="59"/>
      <c r="B5" s="59"/>
      <c r="C5" s="59"/>
      <c r="D5" s="59"/>
      <c r="E5" s="59"/>
      <c r="I5" s="72">
        <v>4</v>
      </c>
      <c r="J5" s="73">
        <v>43486</v>
      </c>
      <c r="K5" s="74">
        <v>43492</v>
      </c>
      <c r="T5" s="95">
        <v>4</v>
      </c>
      <c r="U5" s="95">
        <f t="shared" si="0"/>
        <v>96</v>
      </c>
    </row>
    <row r="6" spans="1:21" ht="15.75" thickBot="1" x14ac:dyDescent="0.3">
      <c r="A6" s="83" t="s">
        <v>24</v>
      </c>
      <c r="B6" s="89">
        <v>0.95</v>
      </c>
      <c r="C6" s="94">
        <v>0.9</v>
      </c>
      <c r="D6" s="106" t="str">
        <f>CONCATENATE("&gt;"," ",B6*100,"%")</f>
        <v>&gt; 95%</v>
      </c>
      <c r="E6" s="107" t="str">
        <f>CONCATENATE("&lt;"," ",B6*100,"%"," ","; &gt; ",C6*100,"%")</f>
        <v>&lt; 95% ; &gt; 90%</v>
      </c>
      <c r="F6" s="108" t="str">
        <f>CONCATENATE("&lt;"," ",C6*100,"%")</f>
        <v>&lt; 90%</v>
      </c>
      <c r="G6" s="114">
        <v>1</v>
      </c>
      <c r="I6" s="71">
        <v>5</v>
      </c>
      <c r="J6" s="75">
        <v>43493</v>
      </c>
      <c r="K6" s="76">
        <v>43499</v>
      </c>
      <c r="T6" s="95">
        <v>5</v>
      </c>
      <c r="U6" s="95">
        <f t="shared" si="0"/>
        <v>120</v>
      </c>
    </row>
    <row r="7" spans="1:21" x14ac:dyDescent="0.25">
      <c r="A7" s="59"/>
      <c r="B7" s="59"/>
      <c r="C7" s="59"/>
      <c r="D7" s="59"/>
      <c r="E7" s="59"/>
      <c r="I7" s="72">
        <v>6</v>
      </c>
      <c r="J7" s="73">
        <v>43500</v>
      </c>
      <c r="K7" s="74">
        <v>43506</v>
      </c>
      <c r="T7" s="95">
        <v>6</v>
      </c>
      <c r="U7" s="95">
        <f t="shared" si="0"/>
        <v>144</v>
      </c>
    </row>
    <row r="8" spans="1:21" x14ac:dyDescent="0.25">
      <c r="A8" s="59"/>
      <c r="B8" s="59"/>
      <c r="C8" s="59"/>
      <c r="D8" s="59"/>
      <c r="E8" s="59"/>
      <c r="I8" s="71">
        <v>7</v>
      </c>
      <c r="J8" s="75">
        <v>43507</v>
      </c>
      <c r="K8" s="76">
        <v>43513</v>
      </c>
      <c r="T8" s="95">
        <v>7</v>
      </c>
      <c r="U8" s="95">
        <f t="shared" si="0"/>
        <v>168</v>
      </c>
    </row>
    <row r="9" spans="1:21" x14ac:dyDescent="0.25">
      <c r="A9" s="96" t="s">
        <v>25</v>
      </c>
      <c r="B9" s="59"/>
      <c r="C9" s="59"/>
      <c r="D9" s="59"/>
      <c r="E9" s="59"/>
      <c r="I9" s="72">
        <v>8</v>
      </c>
      <c r="J9" s="73">
        <v>43514</v>
      </c>
      <c r="K9" s="74">
        <v>43520</v>
      </c>
      <c r="T9" s="95">
        <v>0</v>
      </c>
      <c r="U9" s="95">
        <f t="shared" si="0"/>
        <v>0</v>
      </c>
    </row>
    <row r="10" spans="1:21" x14ac:dyDescent="0.25">
      <c r="A10" s="59"/>
      <c r="B10" s="59"/>
      <c r="C10" s="59"/>
      <c r="D10" s="59"/>
      <c r="E10" s="59"/>
      <c r="I10" s="71">
        <v>9</v>
      </c>
      <c r="J10" s="75">
        <v>43521</v>
      </c>
      <c r="K10" s="76">
        <v>43527</v>
      </c>
    </row>
    <row r="11" spans="1:21" x14ac:dyDescent="0.25">
      <c r="I11" s="72">
        <v>10</v>
      </c>
      <c r="J11" s="73">
        <v>43528</v>
      </c>
      <c r="K11" s="74">
        <v>43534</v>
      </c>
    </row>
    <row r="12" spans="1:21" x14ac:dyDescent="0.25">
      <c r="I12" s="71">
        <v>11</v>
      </c>
      <c r="J12" s="75">
        <v>43535</v>
      </c>
      <c r="K12" s="76">
        <v>43541</v>
      </c>
    </row>
    <row r="13" spans="1:21" x14ac:dyDescent="0.25">
      <c r="I13" s="72">
        <v>12</v>
      </c>
      <c r="J13" s="73">
        <v>43542</v>
      </c>
      <c r="K13" s="74">
        <v>43548</v>
      </c>
    </row>
    <row r="14" spans="1:21" x14ac:dyDescent="0.25">
      <c r="I14" s="71">
        <v>13</v>
      </c>
      <c r="J14" s="75">
        <v>43549</v>
      </c>
      <c r="K14" s="76">
        <v>43555</v>
      </c>
    </row>
    <row r="15" spans="1:21" x14ac:dyDescent="0.25">
      <c r="I15" s="72">
        <v>14</v>
      </c>
      <c r="J15" s="73">
        <v>43556</v>
      </c>
      <c r="K15" s="74">
        <v>43562</v>
      </c>
    </row>
    <row r="16" spans="1:21" x14ac:dyDescent="0.25">
      <c r="I16" s="71">
        <v>15</v>
      </c>
      <c r="J16" s="75">
        <v>43563</v>
      </c>
      <c r="K16" s="76">
        <v>43569</v>
      </c>
    </row>
    <row r="17" spans="9:11" x14ac:dyDescent="0.25">
      <c r="I17" s="72">
        <v>16</v>
      </c>
      <c r="J17" s="73">
        <v>43570</v>
      </c>
      <c r="K17" s="74">
        <v>43576</v>
      </c>
    </row>
    <row r="18" spans="9:11" x14ac:dyDescent="0.25">
      <c r="I18" s="71">
        <v>17</v>
      </c>
      <c r="J18" s="75">
        <v>43577</v>
      </c>
      <c r="K18" s="76">
        <v>43583</v>
      </c>
    </row>
    <row r="19" spans="9:11" x14ac:dyDescent="0.25">
      <c r="I19" s="72">
        <v>18</v>
      </c>
      <c r="J19" s="73">
        <v>43584</v>
      </c>
      <c r="K19" s="74">
        <v>43590</v>
      </c>
    </row>
    <row r="20" spans="9:11" x14ac:dyDescent="0.25">
      <c r="I20" s="71">
        <v>19</v>
      </c>
      <c r="J20" s="75">
        <v>43591</v>
      </c>
      <c r="K20" s="76">
        <v>43597</v>
      </c>
    </row>
    <row r="21" spans="9:11" x14ac:dyDescent="0.25">
      <c r="I21" s="72">
        <v>20</v>
      </c>
      <c r="J21" s="73">
        <v>43598</v>
      </c>
      <c r="K21" s="74">
        <v>43604</v>
      </c>
    </row>
    <row r="22" spans="9:11" x14ac:dyDescent="0.25">
      <c r="I22" s="71">
        <v>21</v>
      </c>
      <c r="J22" s="75">
        <v>43605</v>
      </c>
      <c r="K22" s="76">
        <v>43611</v>
      </c>
    </row>
    <row r="23" spans="9:11" x14ac:dyDescent="0.25">
      <c r="I23" s="72">
        <v>22</v>
      </c>
      <c r="J23" s="73">
        <v>43612</v>
      </c>
      <c r="K23" s="74">
        <v>43618</v>
      </c>
    </row>
    <row r="24" spans="9:11" x14ac:dyDescent="0.25">
      <c r="I24" s="71">
        <v>23</v>
      </c>
      <c r="J24" s="75">
        <v>43619</v>
      </c>
      <c r="K24" s="76">
        <v>43625</v>
      </c>
    </row>
    <row r="25" spans="9:11" x14ac:dyDescent="0.25">
      <c r="I25" s="72">
        <v>24</v>
      </c>
      <c r="J25" s="73">
        <v>43626</v>
      </c>
      <c r="K25" s="74">
        <v>43632</v>
      </c>
    </row>
    <row r="26" spans="9:11" x14ac:dyDescent="0.25">
      <c r="I26" s="71">
        <v>25</v>
      </c>
      <c r="J26" s="75">
        <v>43633</v>
      </c>
      <c r="K26" s="76">
        <v>43639</v>
      </c>
    </row>
    <row r="27" spans="9:11" x14ac:dyDescent="0.25">
      <c r="I27" s="72">
        <v>26</v>
      </c>
      <c r="J27" s="73">
        <v>43640</v>
      </c>
      <c r="K27" s="74">
        <v>43646</v>
      </c>
    </row>
    <row r="28" spans="9:11" x14ac:dyDescent="0.25">
      <c r="I28" s="71">
        <v>27</v>
      </c>
      <c r="J28" s="75">
        <v>43647</v>
      </c>
      <c r="K28" s="76">
        <v>43653</v>
      </c>
    </row>
    <row r="29" spans="9:11" x14ac:dyDescent="0.25">
      <c r="I29" s="72">
        <v>28</v>
      </c>
      <c r="J29" s="73">
        <v>43654</v>
      </c>
      <c r="K29" s="74">
        <v>43660</v>
      </c>
    </row>
    <row r="30" spans="9:11" x14ac:dyDescent="0.25">
      <c r="I30" s="71">
        <v>29</v>
      </c>
      <c r="J30" s="75">
        <v>43661</v>
      </c>
      <c r="K30" s="76">
        <v>43667</v>
      </c>
    </row>
    <row r="31" spans="9:11" x14ac:dyDescent="0.25">
      <c r="I31" s="72">
        <v>30</v>
      </c>
      <c r="J31" s="73">
        <v>43668</v>
      </c>
      <c r="K31" s="74">
        <v>43674</v>
      </c>
    </row>
    <row r="32" spans="9:11" x14ac:dyDescent="0.25">
      <c r="I32" s="71">
        <v>31</v>
      </c>
      <c r="J32" s="75">
        <v>43675</v>
      </c>
      <c r="K32" s="76">
        <v>43681</v>
      </c>
    </row>
    <row r="33" spans="9:11" x14ac:dyDescent="0.25">
      <c r="I33" s="72">
        <v>32</v>
      </c>
      <c r="J33" s="73">
        <v>43682</v>
      </c>
      <c r="K33" s="74">
        <v>43688</v>
      </c>
    </row>
    <row r="34" spans="9:11" x14ac:dyDescent="0.25">
      <c r="I34" s="71">
        <v>33</v>
      </c>
      <c r="J34" s="75">
        <v>43689</v>
      </c>
      <c r="K34" s="76">
        <v>43695</v>
      </c>
    </row>
    <row r="35" spans="9:11" x14ac:dyDescent="0.25">
      <c r="I35" s="72">
        <v>34</v>
      </c>
      <c r="J35" s="73">
        <v>43696</v>
      </c>
      <c r="K35" s="74">
        <v>43702</v>
      </c>
    </row>
    <row r="36" spans="9:11" x14ac:dyDescent="0.25">
      <c r="I36" s="71">
        <v>35</v>
      </c>
      <c r="J36" s="75">
        <v>43703</v>
      </c>
      <c r="K36" s="76">
        <v>43709</v>
      </c>
    </row>
    <row r="37" spans="9:11" x14ac:dyDescent="0.25">
      <c r="I37" s="72">
        <v>36</v>
      </c>
      <c r="J37" s="73">
        <v>43710</v>
      </c>
      <c r="K37" s="74">
        <v>43716</v>
      </c>
    </row>
    <row r="38" spans="9:11" x14ac:dyDescent="0.25">
      <c r="I38" s="71">
        <v>37</v>
      </c>
      <c r="J38" s="75">
        <v>43717</v>
      </c>
      <c r="K38" s="76">
        <v>43723</v>
      </c>
    </row>
    <row r="39" spans="9:11" x14ac:dyDescent="0.25">
      <c r="I39" s="72">
        <v>38</v>
      </c>
      <c r="J39" s="73">
        <v>43724</v>
      </c>
      <c r="K39" s="74">
        <v>43730</v>
      </c>
    </row>
    <row r="40" spans="9:11" x14ac:dyDescent="0.25">
      <c r="I40" s="71">
        <v>39</v>
      </c>
      <c r="J40" s="75">
        <v>43731</v>
      </c>
      <c r="K40" s="76">
        <v>43737</v>
      </c>
    </row>
    <row r="41" spans="9:11" x14ac:dyDescent="0.25">
      <c r="I41" s="72">
        <v>40</v>
      </c>
      <c r="J41" s="73">
        <v>43738</v>
      </c>
      <c r="K41" s="74">
        <v>43744</v>
      </c>
    </row>
    <row r="42" spans="9:11" x14ac:dyDescent="0.25">
      <c r="I42" s="71">
        <v>41</v>
      </c>
      <c r="J42" s="75">
        <v>43745</v>
      </c>
      <c r="K42" s="76">
        <v>43751</v>
      </c>
    </row>
    <row r="43" spans="9:11" x14ac:dyDescent="0.25">
      <c r="I43" s="72">
        <v>42</v>
      </c>
      <c r="J43" s="73">
        <v>43752</v>
      </c>
      <c r="K43" s="74">
        <v>43758</v>
      </c>
    </row>
    <row r="44" spans="9:11" x14ac:dyDescent="0.25">
      <c r="I44" s="71">
        <v>43</v>
      </c>
      <c r="J44" s="75">
        <v>43759</v>
      </c>
      <c r="K44" s="76">
        <v>43765</v>
      </c>
    </row>
    <row r="45" spans="9:11" x14ac:dyDescent="0.25">
      <c r="I45" s="72">
        <v>44</v>
      </c>
      <c r="J45" s="73">
        <v>43766</v>
      </c>
      <c r="K45" s="74">
        <v>43772</v>
      </c>
    </row>
    <row r="46" spans="9:11" x14ac:dyDescent="0.25">
      <c r="I46" s="71">
        <v>45</v>
      </c>
      <c r="J46" s="75">
        <v>43773</v>
      </c>
      <c r="K46" s="76">
        <v>43779</v>
      </c>
    </row>
    <row r="47" spans="9:11" x14ac:dyDescent="0.25">
      <c r="I47" s="72">
        <v>46</v>
      </c>
      <c r="J47" s="73">
        <v>43780</v>
      </c>
      <c r="K47" s="74">
        <v>43786</v>
      </c>
    </row>
    <row r="48" spans="9:11" x14ac:dyDescent="0.25">
      <c r="I48" s="71">
        <v>47</v>
      </c>
      <c r="J48" s="75">
        <v>43787</v>
      </c>
      <c r="K48" s="76">
        <v>43793</v>
      </c>
    </row>
    <row r="49" spans="9:11" x14ac:dyDescent="0.25">
      <c r="I49" s="72">
        <v>48</v>
      </c>
      <c r="J49" s="73">
        <v>43794</v>
      </c>
      <c r="K49" s="74">
        <v>43800</v>
      </c>
    </row>
    <row r="50" spans="9:11" x14ac:dyDescent="0.25">
      <c r="I50" s="71">
        <v>49</v>
      </c>
      <c r="J50" s="75">
        <v>43801</v>
      </c>
      <c r="K50" s="76">
        <v>43807</v>
      </c>
    </row>
    <row r="51" spans="9:11" x14ac:dyDescent="0.25">
      <c r="I51" s="72">
        <v>50</v>
      </c>
      <c r="J51" s="73">
        <v>43808</v>
      </c>
      <c r="K51" s="74">
        <v>43814</v>
      </c>
    </row>
    <row r="52" spans="9:11" x14ac:dyDescent="0.25">
      <c r="I52" s="71">
        <v>51</v>
      </c>
      <c r="J52" s="75">
        <v>43815</v>
      </c>
      <c r="K52" s="76">
        <v>43821</v>
      </c>
    </row>
    <row r="53" spans="9:11" x14ac:dyDescent="0.25">
      <c r="I53" s="77">
        <v>52</v>
      </c>
      <c r="J53" s="78">
        <v>43822</v>
      </c>
      <c r="K53" s="79">
        <v>43828</v>
      </c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>
    <tabColor rgb="FFFFFF00"/>
  </sheetPr>
  <dimension ref="A1:W53"/>
  <sheetViews>
    <sheetView showGridLines="0" zoomScale="85" zoomScaleNormal="85" zoomScalePageLayoutView="85" workbookViewId="0">
      <selection activeCell="B2" sqref="B2"/>
    </sheetView>
  </sheetViews>
  <sheetFormatPr baseColWidth="10" defaultColWidth="9.140625" defaultRowHeight="15" x14ac:dyDescent="0.25"/>
  <cols>
    <col min="1" max="1" width="12.7109375" customWidth="1"/>
    <col min="2" max="2" width="12.7109375" style="6" customWidth="1"/>
    <col min="3" max="5" width="12.7109375" style="62" customWidth="1"/>
    <col min="6" max="6" width="14" style="64" customWidth="1"/>
    <col min="7" max="7" width="9.140625" style="14"/>
  </cols>
  <sheetData>
    <row r="1" spans="1:23" s="2" customFormat="1" ht="54.75" customHeight="1" x14ac:dyDescent="0.25">
      <c r="A1" s="5" t="s">
        <v>0</v>
      </c>
      <c r="B1" s="9" t="s">
        <v>1</v>
      </c>
      <c r="C1" s="60" t="s">
        <v>8</v>
      </c>
      <c r="D1" s="60" t="s">
        <v>9</v>
      </c>
      <c r="E1" s="60" t="s">
        <v>10</v>
      </c>
      <c r="F1" s="11" t="s">
        <v>11</v>
      </c>
      <c r="G1" s="13" t="s">
        <v>17</v>
      </c>
      <c r="J1" s="125" t="s">
        <v>23</v>
      </c>
      <c r="K1" s="125"/>
      <c r="L1" s="125"/>
      <c r="M1" s="125"/>
      <c r="N1" s="125"/>
      <c r="O1" s="125"/>
      <c r="P1" s="125"/>
      <c r="Q1" s="125"/>
      <c r="R1" s="125"/>
      <c r="U1" s="14"/>
    </row>
    <row r="2" spans="1:23" x14ac:dyDescent="0.25">
      <c r="A2" s="4">
        <v>1</v>
      </c>
      <c r="B2" s="10">
        <f>IF('Data Centrifuge #1'!C3&lt;&gt;"",VLOOKUP(A2,'Data Centrifuge #1'!A:X,3,FALSE),"")</f>
        <v>40179</v>
      </c>
      <c r="C2" s="61">
        <f>IF('Data Centrifuge #1'!C3&lt;&gt;"",1-('Data Centrifuge #1'!D3+'Data Centrifuge #1'!E3+'Data Centrifuge #1'!F3+'Data Centrifuge #1'!G3+'Data Centrifuge #1'!H3+'Data Centrifuge #1'!I3+'Data Centrifuge #1'!J3)/'Data Centrifuge #1'!Y3,"")</f>
        <v>0.90277777777777779</v>
      </c>
      <c r="D2" s="61" t="e">
        <f>IF('Data Centrifuge #1'!C3&lt;&gt;"",AVERAGE('Data Centrifuge #1'!K3:Q3)/Data!$G$3,"")</f>
        <v>#DIV/0!</v>
      </c>
      <c r="E2" s="61" t="e">
        <f>IF('Data Centrifuge #1'!C3&lt;&gt;"",AVERAGE('Data Centrifuge #1'!R3:X3)/Data!$G$4,"")</f>
        <v>#DIV/0!</v>
      </c>
      <c r="F2" s="63" t="e">
        <f>IF('Data Centrifuge #1'!C3&lt;&gt;"",C2*D2*E2,"")</f>
        <v>#DIV/0!</v>
      </c>
      <c r="G2" s="14">
        <f>Data!$B$6</f>
        <v>0.95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</row>
    <row r="3" spans="1:23" x14ac:dyDescent="0.25">
      <c r="A3" s="3">
        <v>2</v>
      </c>
      <c r="B3" s="10" t="str">
        <f>IF('Data Centrifuge #1'!C4&lt;&gt;"",VLOOKUP(A3,'Data Centrifuge #1'!A:X,3,FALSE),"")</f>
        <v/>
      </c>
      <c r="C3" s="61" t="str">
        <f>IF('Data Centrifuge #1'!C4&lt;&gt;"",1-('Data Centrifuge #1'!D4+'Data Centrifuge #1'!E4+'Data Centrifuge #1'!F4+'Data Centrifuge #1'!G4+'Data Centrifuge #1'!H4+'Data Centrifuge #1'!I4+'Data Centrifuge #1'!J4)/'Data Centrifuge #1'!Y4,"")</f>
        <v/>
      </c>
      <c r="D3" s="61" t="str">
        <f>IF('Data Centrifuge #1'!C4&lt;&gt;"",AVERAGE('Data Centrifuge #1'!K4:Q4)/Data!$G$3,"")</f>
        <v/>
      </c>
      <c r="E3" s="61" t="str">
        <f>IF('Data Centrifuge #1'!C4&lt;&gt;"",AVERAGE('Data Centrifuge #1'!R4:X4)/Data!$G$4,"")</f>
        <v/>
      </c>
      <c r="F3" s="63" t="str">
        <f>IF('Data Centrifuge #1'!C4&lt;&gt;"",C3*D3*E3,"")</f>
        <v/>
      </c>
      <c r="G3" s="14">
        <f>Data!$B$6</f>
        <v>0.95</v>
      </c>
      <c r="H3" s="16"/>
      <c r="I3" s="16"/>
      <c r="J3" s="16"/>
      <c r="K3" s="16"/>
      <c r="L3" s="16"/>
      <c r="M3" s="16"/>
      <c r="N3" s="16"/>
      <c r="O3" s="16"/>
      <c r="P3" s="16"/>
    </row>
    <row r="4" spans="1:23" x14ac:dyDescent="0.25">
      <c r="A4" s="4">
        <v>3</v>
      </c>
      <c r="B4" s="10" t="str">
        <f>IF('Data Centrifuge #1'!C5&lt;&gt;"",VLOOKUP(A4,'Data Centrifuge #1'!A:X,3,FALSE),"")</f>
        <v/>
      </c>
      <c r="C4" s="61" t="str">
        <f>IF('Data Centrifuge #1'!C5&lt;&gt;"",1-('Data Centrifuge #1'!D5+'Data Centrifuge #1'!E5+'Data Centrifuge #1'!F5+'Data Centrifuge #1'!G5+'Data Centrifuge #1'!H5+'Data Centrifuge #1'!I5+'Data Centrifuge #1'!J5)/'Data Centrifuge #1'!Y5,"")</f>
        <v/>
      </c>
      <c r="D4" s="61" t="str">
        <f>IF('Data Centrifuge #1'!C5&lt;&gt;"",AVERAGE('Data Centrifuge #1'!K5:Q5)/Data!$G$3,"")</f>
        <v/>
      </c>
      <c r="E4" s="61" t="str">
        <f>IF('Data Centrifuge #1'!C5&lt;&gt;"",AVERAGE('Data Centrifuge #1'!R5:X5)/Data!$G$4,"")</f>
        <v/>
      </c>
      <c r="F4" s="63" t="str">
        <f>IF('Data Centrifuge #1'!C5&lt;&gt;"",C4*D4*E4,"")</f>
        <v/>
      </c>
      <c r="G4" s="14">
        <f>Data!$B$6</f>
        <v>0.95</v>
      </c>
    </row>
    <row r="5" spans="1:23" x14ac:dyDescent="0.25">
      <c r="A5" s="3">
        <v>4</v>
      </c>
      <c r="B5" s="10" t="str">
        <f>IF('Data Centrifuge #1'!C6&lt;&gt;"",VLOOKUP(A5,'Data Centrifuge #1'!A:X,3,FALSE),"")</f>
        <v/>
      </c>
      <c r="C5" s="61" t="str">
        <f>IF('Data Centrifuge #1'!C6&lt;&gt;"",1-('Data Centrifuge #1'!D6+'Data Centrifuge #1'!E6+'Data Centrifuge #1'!F6+'Data Centrifuge #1'!G6+'Data Centrifuge #1'!H6+'Data Centrifuge #1'!I6+'Data Centrifuge #1'!J6)/'Data Centrifuge #1'!Y6,"")</f>
        <v/>
      </c>
      <c r="D5" s="61" t="str">
        <f>IF('Data Centrifuge #1'!C6&lt;&gt;"",AVERAGE('Data Centrifuge #1'!K6:Q6)/Data!$G$3,"")</f>
        <v/>
      </c>
      <c r="E5" s="61" t="str">
        <f>IF('Data Centrifuge #1'!C6&lt;&gt;"",AVERAGE('Data Centrifuge #1'!R6:X6)/Data!$G$4,"")</f>
        <v/>
      </c>
      <c r="F5" s="63" t="str">
        <f>IF('Data Centrifuge #1'!C6&lt;&gt;"",C5*D5*E5,"")</f>
        <v/>
      </c>
      <c r="G5" s="14">
        <f>Data!$B$6</f>
        <v>0.95</v>
      </c>
    </row>
    <row r="6" spans="1:23" x14ac:dyDescent="0.25">
      <c r="A6" s="4">
        <v>5</v>
      </c>
      <c r="B6" s="10" t="str">
        <f>IF('Data Centrifuge #1'!C7&lt;&gt;"",VLOOKUP(A6,'Data Centrifuge #1'!A:X,3,FALSE),"")</f>
        <v/>
      </c>
      <c r="C6" s="61" t="str">
        <f>IF('Data Centrifuge #1'!C7&lt;&gt;"",1-('Data Centrifuge #1'!D7+'Data Centrifuge #1'!E7+'Data Centrifuge #1'!F7+'Data Centrifuge #1'!G7+'Data Centrifuge #1'!H7+'Data Centrifuge #1'!I7+'Data Centrifuge #1'!J7)/'Data Centrifuge #1'!Y7,"")</f>
        <v/>
      </c>
      <c r="D6" s="61" t="str">
        <f>IF('Data Centrifuge #1'!C7&lt;&gt;"",AVERAGE('Data Centrifuge #1'!K7:Q7)/Data!$G$3,"")</f>
        <v/>
      </c>
      <c r="E6" s="61" t="str">
        <f>IF('Data Centrifuge #1'!C7&lt;&gt;"",AVERAGE('Data Centrifuge #1'!R7:X7)/Data!$G$4,"")</f>
        <v/>
      </c>
      <c r="F6" s="63" t="str">
        <f>IF('Data Centrifuge #1'!C7&lt;&gt;"",C6*D6*E6,"")</f>
        <v/>
      </c>
      <c r="G6" s="14">
        <f>Data!$B$6</f>
        <v>0.95</v>
      </c>
    </row>
    <row r="7" spans="1:23" x14ac:dyDescent="0.25">
      <c r="A7" s="3">
        <v>6</v>
      </c>
      <c r="B7" s="10" t="str">
        <f>IF('Data Centrifuge #1'!C8&lt;&gt;"",VLOOKUP(A7,'Data Centrifuge #1'!A:X,3,FALSE),"")</f>
        <v/>
      </c>
      <c r="C7" s="61" t="str">
        <f>IF('Data Centrifuge #1'!C8&lt;&gt;"",1-('Data Centrifuge #1'!D8+'Data Centrifuge #1'!E8+'Data Centrifuge #1'!F8+'Data Centrifuge #1'!G8+'Data Centrifuge #1'!H8+'Data Centrifuge #1'!I8+'Data Centrifuge #1'!J8)/'Data Centrifuge #1'!Y8,"")</f>
        <v/>
      </c>
      <c r="D7" s="61" t="str">
        <f>IF('Data Centrifuge #1'!C8&lt;&gt;"",AVERAGE('Data Centrifuge #1'!K8:Q8)/Data!$G$3,"")</f>
        <v/>
      </c>
      <c r="E7" s="61" t="str">
        <f>IF('Data Centrifuge #1'!C8&lt;&gt;"",AVERAGE('Data Centrifuge #1'!R8:X8)/Data!$G$4,"")</f>
        <v/>
      </c>
      <c r="F7" s="63" t="str">
        <f>IF('Data Centrifuge #1'!C8&lt;&gt;"",C7*D7*E7,"")</f>
        <v/>
      </c>
      <c r="G7" s="14">
        <f>Data!$B$6</f>
        <v>0.95</v>
      </c>
    </row>
    <row r="8" spans="1:23" x14ac:dyDescent="0.25">
      <c r="A8" s="4">
        <v>7</v>
      </c>
      <c r="B8" s="10" t="str">
        <f>IF('Data Centrifuge #1'!C9&lt;&gt;"",VLOOKUP(A8,'Data Centrifuge #1'!A:X,3,FALSE),"")</f>
        <v/>
      </c>
      <c r="C8" s="61" t="str">
        <f>IF('Data Centrifuge #1'!C9&lt;&gt;"",1-('Data Centrifuge #1'!D9+'Data Centrifuge #1'!E9+'Data Centrifuge #1'!F9+'Data Centrifuge #1'!G9+'Data Centrifuge #1'!H9+'Data Centrifuge #1'!I9+'Data Centrifuge #1'!J9)/'Data Centrifuge #1'!Y9,"")</f>
        <v/>
      </c>
      <c r="D8" s="61" t="str">
        <f>IF('Data Centrifuge #1'!C9&lt;&gt;"",AVERAGE('Data Centrifuge #1'!K9:Q9)/Data!$G$3,"")</f>
        <v/>
      </c>
      <c r="E8" s="61" t="str">
        <f>IF('Data Centrifuge #1'!C9&lt;&gt;"",AVERAGE('Data Centrifuge #1'!R9:X9)/Data!$G$4,"")</f>
        <v/>
      </c>
      <c r="F8" s="63" t="str">
        <f>IF('Data Centrifuge #1'!C9&lt;&gt;"",C8*D8*E8,"")</f>
        <v/>
      </c>
      <c r="G8" s="14">
        <f>Data!$B$6</f>
        <v>0.95</v>
      </c>
    </row>
    <row r="9" spans="1:23" x14ac:dyDescent="0.25">
      <c r="A9" s="3">
        <v>8</v>
      </c>
      <c r="B9" s="10" t="str">
        <f>IF('Data Centrifuge #1'!C10&lt;&gt;"",VLOOKUP(A9,'Data Centrifuge #1'!A:X,3,FALSE),"")</f>
        <v/>
      </c>
      <c r="C9" s="61" t="str">
        <f>IF('Data Centrifuge #1'!C10&lt;&gt;"",1-('Data Centrifuge #1'!D10+'Data Centrifuge #1'!E10+'Data Centrifuge #1'!F10+'Data Centrifuge #1'!G10+'Data Centrifuge #1'!H10+'Data Centrifuge #1'!I10+'Data Centrifuge #1'!J10)/'Data Centrifuge #1'!Y10,"")</f>
        <v/>
      </c>
      <c r="D9" s="61" t="str">
        <f>IF('Data Centrifuge #1'!C10&lt;&gt;"",AVERAGE('Data Centrifuge #1'!K10:Q10)/Data!$G$3,"")</f>
        <v/>
      </c>
      <c r="E9" s="61" t="str">
        <f>IF('Data Centrifuge #1'!C10&lt;&gt;"",AVERAGE('Data Centrifuge #1'!R10:X10)/Data!$G$4,"")</f>
        <v/>
      </c>
      <c r="F9" s="63" t="str">
        <f>IF('Data Centrifuge #1'!C10&lt;&gt;"",C9*D9*E9,"")</f>
        <v/>
      </c>
      <c r="G9" s="14">
        <f>Data!$B$6</f>
        <v>0.95</v>
      </c>
    </row>
    <row r="10" spans="1:23" x14ac:dyDescent="0.25">
      <c r="A10" s="4">
        <v>9</v>
      </c>
      <c r="B10" s="10" t="str">
        <f>IF('Data Centrifuge #1'!C11&lt;&gt;"",VLOOKUP(A10,'Data Centrifuge #1'!A:X,3,FALSE),"")</f>
        <v/>
      </c>
      <c r="C10" s="61" t="str">
        <f>IF('Data Centrifuge #1'!C11&lt;&gt;"",1-('Data Centrifuge #1'!D11+'Data Centrifuge #1'!E11+'Data Centrifuge #1'!F11+'Data Centrifuge #1'!G11+'Data Centrifuge #1'!H11+'Data Centrifuge #1'!I11+'Data Centrifuge #1'!J11)/'Data Centrifuge #1'!Y11,"")</f>
        <v/>
      </c>
      <c r="D10" s="61" t="str">
        <f>IF('Data Centrifuge #1'!C11&lt;&gt;"",AVERAGE('Data Centrifuge #1'!K11:Q11)/Data!$G$3,"")</f>
        <v/>
      </c>
      <c r="E10" s="61" t="str">
        <f>IF('Data Centrifuge #1'!C11&lt;&gt;"",AVERAGE('Data Centrifuge #1'!R11:X11)/Data!$G$4,"")</f>
        <v/>
      </c>
      <c r="F10" s="63" t="str">
        <f>IF('Data Centrifuge #1'!C11&lt;&gt;"",C10*D10*E10,"")</f>
        <v/>
      </c>
      <c r="G10" s="14">
        <f>Data!$B$6</f>
        <v>0.95</v>
      </c>
    </row>
    <row r="11" spans="1:23" x14ac:dyDescent="0.25">
      <c r="A11" s="3">
        <v>10</v>
      </c>
      <c r="B11" s="10" t="str">
        <f>IF('Data Centrifuge #1'!C12&lt;&gt;"",VLOOKUP(A11,'Data Centrifuge #1'!A:X,3,FALSE),"")</f>
        <v/>
      </c>
      <c r="C11" s="61" t="str">
        <f>IF('Data Centrifuge #1'!C12&lt;&gt;"",1-('Data Centrifuge #1'!D12+'Data Centrifuge #1'!E12+'Data Centrifuge #1'!F12+'Data Centrifuge #1'!G12+'Data Centrifuge #1'!H12+'Data Centrifuge #1'!I12+'Data Centrifuge #1'!J12)/'Data Centrifuge #1'!Y12,"")</f>
        <v/>
      </c>
      <c r="D11" s="61" t="str">
        <f>IF('Data Centrifuge #1'!C12&lt;&gt;"",AVERAGE('Data Centrifuge #1'!K12:Q12)/Data!$G$3,"")</f>
        <v/>
      </c>
      <c r="E11" s="61" t="str">
        <f>IF('Data Centrifuge #1'!C12&lt;&gt;"",AVERAGE('Data Centrifuge #1'!R12:X12)/Data!$G$4,"")</f>
        <v/>
      </c>
      <c r="F11" s="63" t="str">
        <f>IF('Data Centrifuge #1'!C12&lt;&gt;"",C11*D11*E11,"")</f>
        <v/>
      </c>
      <c r="G11" s="14">
        <f>Data!$B$6</f>
        <v>0.95</v>
      </c>
    </row>
    <row r="12" spans="1:23" x14ac:dyDescent="0.25">
      <c r="A12" s="4">
        <v>11</v>
      </c>
      <c r="B12" s="10" t="str">
        <f>IF('Data Centrifuge #1'!C13&lt;&gt;"",VLOOKUP(A12,'Data Centrifuge #1'!A:X,3,FALSE),"")</f>
        <v/>
      </c>
      <c r="C12" s="61" t="str">
        <f>IF('Data Centrifuge #1'!C13&lt;&gt;"",1-('Data Centrifuge #1'!D13+'Data Centrifuge #1'!E13+'Data Centrifuge #1'!F13+'Data Centrifuge #1'!G13+'Data Centrifuge #1'!H13+'Data Centrifuge #1'!I13+'Data Centrifuge #1'!J13)/'Data Centrifuge #1'!Y13,"")</f>
        <v/>
      </c>
      <c r="D12" s="61" t="str">
        <f>IF('Data Centrifuge #1'!C13&lt;&gt;"",AVERAGE('Data Centrifuge #1'!K13:Q13)/Data!$G$3,"")</f>
        <v/>
      </c>
      <c r="E12" s="61" t="str">
        <f>IF('Data Centrifuge #1'!C13&lt;&gt;"",AVERAGE('Data Centrifuge #1'!R13:X13)/Data!$G$4,"")</f>
        <v/>
      </c>
      <c r="F12" s="63" t="str">
        <f>IF('Data Centrifuge #1'!C13&lt;&gt;"",C12*D12*E12,"")</f>
        <v/>
      </c>
      <c r="G12" s="14">
        <f>Data!$B$6</f>
        <v>0.95</v>
      </c>
    </row>
    <row r="13" spans="1:23" x14ac:dyDescent="0.25">
      <c r="A13" s="3">
        <v>12</v>
      </c>
      <c r="B13" s="10" t="str">
        <f>IF('Data Centrifuge #1'!C14&lt;&gt;"",VLOOKUP(A13,'Data Centrifuge #1'!A:X,3,FALSE),"")</f>
        <v/>
      </c>
      <c r="C13" s="61" t="str">
        <f>IF('Data Centrifuge #1'!C14&lt;&gt;"",1-('Data Centrifuge #1'!D14+'Data Centrifuge #1'!E14+'Data Centrifuge #1'!F14+'Data Centrifuge #1'!G14+'Data Centrifuge #1'!H14+'Data Centrifuge #1'!I14+'Data Centrifuge #1'!J14)/'Data Centrifuge #1'!Y14,"")</f>
        <v/>
      </c>
      <c r="D13" s="61" t="str">
        <f>IF('Data Centrifuge #1'!C14&lt;&gt;"",AVERAGE('Data Centrifuge #1'!K14:Q14)/Data!$G$3,"")</f>
        <v/>
      </c>
      <c r="E13" s="61" t="str">
        <f>IF('Data Centrifuge #1'!C14&lt;&gt;"",AVERAGE('Data Centrifuge #1'!R14:X14)/Data!$G$4,"")</f>
        <v/>
      </c>
      <c r="F13" s="63" t="str">
        <f>IF('Data Centrifuge #1'!C14&lt;&gt;"",C13*D13*E13,"")</f>
        <v/>
      </c>
      <c r="G13" s="14">
        <f>Data!$B$6</f>
        <v>0.95</v>
      </c>
    </row>
    <row r="14" spans="1:23" x14ac:dyDescent="0.25">
      <c r="A14" s="4">
        <v>13</v>
      </c>
      <c r="B14" s="10" t="str">
        <f>IF('Data Centrifuge #1'!C15&lt;&gt;"",VLOOKUP(A14,'Data Centrifuge #1'!A:X,3,FALSE),"")</f>
        <v/>
      </c>
      <c r="C14" s="61" t="str">
        <f>IF('Data Centrifuge #1'!C15&lt;&gt;"",1-('Data Centrifuge #1'!D15+'Data Centrifuge #1'!E15+'Data Centrifuge #1'!F15+'Data Centrifuge #1'!G15+'Data Centrifuge #1'!H15+'Data Centrifuge #1'!I15+'Data Centrifuge #1'!J15)/'Data Centrifuge #1'!Y15,"")</f>
        <v/>
      </c>
      <c r="D14" s="61" t="str">
        <f>IF('Data Centrifuge #1'!C15&lt;&gt;"",AVERAGE('Data Centrifuge #1'!K15:Q15)/Data!$G$3,"")</f>
        <v/>
      </c>
      <c r="E14" s="61" t="str">
        <f>IF('Data Centrifuge #1'!C15&lt;&gt;"",AVERAGE('Data Centrifuge #1'!R15:X15)/Data!$G$4,"")</f>
        <v/>
      </c>
      <c r="F14" s="63" t="str">
        <f>IF('Data Centrifuge #1'!C15&lt;&gt;"",C14*D14*E14,"")</f>
        <v/>
      </c>
      <c r="G14" s="14">
        <f>Data!$B$6</f>
        <v>0.95</v>
      </c>
    </row>
    <row r="15" spans="1:23" x14ac:dyDescent="0.25">
      <c r="A15" s="3">
        <v>14</v>
      </c>
      <c r="B15" s="10" t="str">
        <f>IF('Data Centrifuge #1'!C16&lt;&gt;"",VLOOKUP(A15,'Data Centrifuge #1'!A:X,3,FALSE),"")</f>
        <v/>
      </c>
      <c r="C15" s="61" t="str">
        <f>IF('Data Centrifuge #1'!C16&lt;&gt;"",1-('Data Centrifuge #1'!D16+'Data Centrifuge #1'!E16+'Data Centrifuge #1'!F16+'Data Centrifuge #1'!G16+'Data Centrifuge #1'!H16+'Data Centrifuge #1'!I16+'Data Centrifuge #1'!J16)/'Data Centrifuge #1'!Y16,"")</f>
        <v/>
      </c>
      <c r="D15" s="61" t="str">
        <f>IF('Data Centrifuge #1'!C16&lt;&gt;"",AVERAGE('Data Centrifuge #1'!K16:Q16)/Data!$G$3,"")</f>
        <v/>
      </c>
      <c r="E15" s="61" t="str">
        <f>IF('Data Centrifuge #1'!C16&lt;&gt;"",AVERAGE('Data Centrifuge #1'!R16:X16)/Data!$G$4,"")</f>
        <v/>
      </c>
      <c r="F15" s="63" t="str">
        <f>IF('Data Centrifuge #1'!C16&lt;&gt;"",C15*D15*E15,"")</f>
        <v/>
      </c>
      <c r="G15" s="14">
        <f>Data!$B$6</f>
        <v>0.95</v>
      </c>
    </row>
    <row r="16" spans="1:23" x14ac:dyDescent="0.25">
      <c r="A16" s="4">
        <v>15</v>
      </c>
      <c r="B16" s="10" t="str">
        <f>IF('Data Centrifuge #1'!C17&lt;&gt;"",VLOOKUP(A16,'Data Centrifuge #1'!A:X,3,FALSE),"")</f>
        <v/>
      </c>
      <c r="C16" s="61" t="str">
        <f>IF('Data Centrifuge #1'!C17&lt;&gt;"",1-('Data Centrifuge #1'!D17+'Data Centrifuge #1'!E17+'Data Centrifuge #1'!F17+'Data Centrifuge #1'!G17+'Data Centrifuge #1'!H17+'Data Centrifuge #1'!I17+'Data Centrifuge #1'!J17)/'Data Centrifuge #1'!Y17,"")</f>
        <v/>
      </c>
      <c r="D16" s="61" t="str">
        <f>IF('Data Centrifuge #1'!C17&lt;&gt;"",AVERAGE('Data Centrifuge #1'!K17:Q17)/Data!$G$3,"")</f>
        <v/>
      </c>
      <c r="E16" s="61" t="str">
        <f>IF('Data Centrifuge #1'!C17&lt;&gt;"",AVERAGE('Data Centrifuge #1'!R17:X17)/Data!$G$4,"")</f>
        <v/>
      </c>
      <c r="F16" s="63" t="str">
        <f>IF('Data Centrifuge #1'!C17&lt;&gt;"",C16*D16*E16,"")</f>
        <v/>
      </c>
      <c r="G16" s="14">
        <f>Data!$B$6</f>
        <v>0.95</v>
      </c>
    </row>
    <row r="17" spans="1:7" x14ac:dyDescent="0.25">
      <c r="A17" s="3">
        <v>16</v>
      </c>
      <c r="B17" s="10" t="str">
        <f>IF('Data Centrifuge #1'!C18&lt;&gt;"",VLOOKUP(A17,'Data Centrifuge #1'!A:X,3,FALSE),"")</f>
        <v/>
      </c>
      <c r="C17" s="61" t="str">
        <f>IF('Data Centrifuge #1'!C18&lt;&gt;"",1-('Data Centrifuge #1'!D18+'Data Centrifuge #1'!E18+'Data Centrifuge #1'!F18+'Data Centrifuge #1'!G18+'Data Centrifuge #1'!H18+'Data Centrifuge #1'!I18+'Data Centrifuge #1'!J18)/'Data Centrifuge #1'!Y18,"")</f>
        <v/>
      </c>
      <c r="D17" s="61" t="str">
        <f>IF('Data Centrifuge #1'!C18&lt;&gt;"",AVERAGE('Data Centrifuge #1'!K18:Q18)/Data!$G$3,"")</f>
        <v/>
      </c>
      <c r="E17" s="61" t="str">
        <f>IF('Data Centrifuge #1'!C18&lt;&gt;"",AVERAGE('Data Centrifuge #1'!R18:X18)/Data!$G$4,"")</f>
        <v/>
      </c>
      <c r="F17" s="63" t="str">
        <f>IF('Data Centrifuge #1'!C18&lt;&gt;"",C17*D17*E17,"")</f>
        <v/>
      </c>
      <c r="G17" s="14">
        <f>Data!$B$6</f>
        <v>0.95</v>
      </c>
    </row>
    <row r="18" spans="1:7" x14ac:dyDescent="0.25">
      <c r="A18" s="4">
        <v>17</v>
      </c>
      <c r="B18" s="10" t="str">
        <f>IF('Data Centrifuge #1'!C19&lt;&gt;"",VLOOKUP(A18,'Data Centrifuge #1'!A:X,3,FALSE),"")</f>
        <v/>
      </c>
      <c r="C18" s="61" t="str">
        <f>IF('Data Centrifuge #1'!C19&lt;&gt;"",1-('Data Centrifuge #1'!D19+'Data Centrifuge #1'!E19+'Data Centrifuge #1'!F19+'Data Centrifuge #1'!G19+'Data Centrifuge #1'!H19+'Data Centrifuge #1'!I19+'Data Centrifuge #1'!J19)/'Data Centrifuge #1'!Y19,"")</f>
        <v/>
      </c>
      <c r="D18" s="61" t="str">
        <f>IF('Data Centrifuge #1'!C19&lt;&gt;"",AVERAGE('Data Centrifuge #1'!K19:Q19)/Data!$G$3,"")</f>
        <v/>
      </c>
      <c r="E18" s="61" t="str">
        <f>IF('Data Centrifuge #1'!C19&lt;&gt;"",AVERAGE('Data Centrifuge #1'!R19:X19)/Data!$G$4,"")</f>
        <v/>
      </c>
      <c r="F18" s="63" t="str">
        <f>IF('Data Centrifuge #1'!C19&lt;&gt;"",C18*D18*E18,"")</f>
        <v/>
      </c>
      <c r="G18" s="14">
        <f>Data!$B$6</f>
        <v>0.95</v>
      </c>
    </row>
    <row r="19" spans="1:7" x14ac:dyDescent="0.25">
      <c r="A19" s="3">
        <v>18</v>
      </c>
      <c r="B19" s="10" t="str">
        <f>IF('Data Centrifuge #1'!C20&lt;&gt;"",VLOOKUP(A19,'Data Centrifuge #1'!A:X,3,FALSE),"")</f>
        <v/>
      </c>
      <c r="C19" s="61" t="str">
        <f>IF('Data Centrifuge #1'!C20&lt;&gt;"",1-('Data Centrifuge #1'!D20+'Data Centrifuge #1'!E20+'Data Centrifuge #1'!F20+'Data Centrifuge #1'!G20+'Data Centrifuge #1'!H20+'Data Centrifuge #1'!I20+'Data Centrifuge #1'!J20)/'Data Centrifuge #1'!Y20,"")</f>
        <v/>
      </c>
      <c r="D19" s="61" t="str">
        <f>IF('Data Centrifuge #1'!C20&lt;&gt;"",AVERAGE('Data Centrifuge #1'!K20:Q20)/Data!$G$3,"")</f>
        <v/>
      </c>
      <c r="E19" s="61" t="str">
        <f>IF('Data Centrifuge #1'!C20&lt;&gt;"",AVERAGE('Data Centrifuge #1'!R20:X20)/Data!$G$4,"")</f>
        <v/>
      </c>
      <c r="F19" s="63" t="str">
        <f>IF('Data Centrifuge #1'!C20&lt;&gt;"",C19*D19*E19,"")</f>
        <v/>
      </c>
      <c r="G19" s="14">
        <f>Data!$B$6</f>
        <v>0.95</v>
      </c>
    </row>
    <row r="20" spans="1:7" x14ac:dyDescent="0.25">
      <c r="A20" s="4">
        <v>19</v>
      </c>
      <c r="B20" s="10" t="str">
        <f>IF('Data Centrifuge #1'!C21&lt;&gt;"",VLOOKUP(A20,'Data Centrifuge #1'!A:X,3,FALSE),"")</f>
        <v/>
      </c>
      <c r="C20" s="61" t="str">
        <f>IF('Data Centrifuge #1'!C21&lt;&gt;"",1-('Data Centrifuge #1'!D21+'Data Centrifuge #1'!E21+'Data Centrifuge #1'!F21+'Data Centrifuge #1'!G21+'Data Centrifuge #1'!H21+'Data Centrifuge #1'!I21+'Data Centrifuge #1'!J21)/'Data Centrifuge #1'!Y21,"")</f>
        <v/>
      </c>
      <c r="D20" s="61" t="str">
        <f>IF('Data Centrifuge #1'!C21&lt;&gt;"",AVERAGE('Data Centrifuge #1'!K21:Q21)/Data!$G$3,"")</f>
        <v/>
      </c>
      <c r="E20" s="61" t="str">
        <f>IF('Data Centrifuge #1'!C21&lt;&gt;"",AVERAGE('Data Centrifuge #1'!R21:X21)/Data!$G$4,"")</f>
        <v/>
      </c>
      <c r="F20" s="63" t="str">
        <f>IF('Data Centrifuge #1'!C21&lt;&gt;"",C20*D20*E20,"")</f>
        <v/>
      </c>
      <c r="G20" s="14">
        <f>Data!$B$6</f>
        <v>0.95</v>
      </c>
    </row>
    <row r="21" spans="1:7" x14ac:dyDescent="0.25">
      <c r="A21" s="3">
        <v>20</v>
      </c>
      <c r="B21" s="10" t="str">
        <f>IF('Data Centrifuge #1'!C22&lt;&gt;"",VLOOKUP(A21,'Data Centrifuge #1'!A:X,3,FALSE),"")</f>
        <v/>
      </c>
      <c r="C21" s="61" t="str">
        <f>IF('Data Centrifuge #1'!C22&lt;&gt;"",1-('Data Centrifuge #1'!D22+'Data Centrifuge #1'!E22+'Data Centrifuge #1'!F22+'Data Centrifuge #1'!G22+'Data Centrifuge #1'!H22+'Data Centrifuge #1'!I22+'Data Centrifuge #1'!J22)/'Data Centrifuge #1'!Y22,"")</f>
        <v/>
      </c>
      <c r="D21" s="61" t="str">
        <f>IF('Data Centrifuge #1'!C22&lt;&gt;"",AVERAGE('Data Centrifuge #1'!K22:Q22)/Data!$G$3,"")</f>
        <v/>
      </c>
      <c r="E21" s="61" t="str">
        <f>IF('Data Centrifuge #1'!C22&lt;&gt;"",AVERAGE('Data Centrifuge #1'!R22:X22)/Data!$G$4,"")</f>
        <v/>
      </c>
      <c r="F21" s="63" t="str">
        <f>IF('Data Centrifuge #1'!C22&lt;&gt;"",C21*D21*E21,"")</f>
        <v/>
      </c>
      <c r="G21" s="14">
        <f>Data!$B$6</f>
        <v>0.95</v>
      </c>
    </row>
    <row r="22" spans="1:7" x14ac:dyDescent="0.25">
      <c r="A22" s="4">
        <v>21</v>
      </c>
      <c r="B22" s="10" t="str">
        <f>IF('Data Centrifuge #1'!C23&lt;&gt;"",VLOOKUP(A22,'Data Centrifuge #1'!A:X,3,FALSE),"")</f>
        <v/>
      </c>
      <c r="C22" s="61" t="str">
        <f>IF('Data Centrifuge #1'!C23&lt;&gt;"",1-('Data Centrifuge #1'!D23+'Data Centrifuge #1'!E23+'Data Centrifuge #1'!F23+'Data Centrifuge #1'!G23+'Data Centrifuge #1'!H23+'Data Centrifuge #1'!I23+'Data Centrifuge #1'!J23)/'Data Centrifuge #1'!Y23,"")</f>
        <v/>
      </c>
      <c r="D22" s="61" t="str">
        <f>IF('Data Centrifuge #1'!C23&lt;&gt;"",AVERAGE('Data Centrifuge #1'!K23:Q23)/Data!$G$3,"")</f>
        <v/>
      </c>
      <c r="E22" s="61" t="str">
        <f>IF('Data Centrifuge #1'!C23&lt;&gt;"",AVERAGE('Data Centrifuge #1'!R23:X23)/Data!$G$4,"")</f>
        <v/>
      </c>
      <c r="F22" s="63" t="str">
        <f>IF('Data Centrifuge #1'!C23&lt;&gt;"",C22*D22*E22,"")</f>
        <v/>
      </c>
      <c r="G22" s="14">
        <f>Data!$B$6</f>
        <v>0.95</v>
      </c>
    </row>
    <row r="23" spans="1:7" x14ac:dyDescent="0.25">
      <c r="A23" s="3">
        <v>22</v>
      </c>
      <c r="B23" s="10" t="str">
        <f>IF('Data Centrifuge #1'!C24&lt;&gt;"",VLOOKUP(A23,'Data Centrifuge #1'!A:X,3,FALSE),"")</f>
        <v/>
      </c>
      <c r="C23" s="61" t="str">
        <f>IF('Data Centrifuge #1'!C24&lt;&gt;"",1-('Data Centrifuge #1'!D24+'Data Centrifuge #1'!E24+'Data Centrifuge #1'!F24+'Data Centrifuge #1'!G24+'Data Centrifuge #1'!H24+'Data Centrifuge #1'!I24+'Data Centrifuge #1'!J24)/'Data Centrifuge #1'!Y24,"")</f>
        <v/>
      </c>
      <c r="D23" s="61" t="str">
        <f>IF('Data Centrifuge #1'!C24&lt;&gt;"",AVERAGE('Data Centrifuge #1'!K24:Q24)/Data!$G$3,"")</f>
        <v/>
      </c>
      <c r="E23" s="61" t="str">
        <f>IF('Data Centrifuge #1'!C24&lt;&gt;"",AVERAGE('Data Centrifuge #1'!R24:X24)/Data!$G$4,"")</f>
        <v/>
      </c>
      <c r="F23" s="63" t="str">
        <f>IF('Data Centrifuge #1'!C24&lt;&gt;"",C23*D23*E23,"")</f>
        <v/>
      </c>
      <c r="G23" s="14">
        <f>Data!$B$6</f>
        <v>0.95</v>
      </c>
    </row>
    <row r="24" spans="1:7" x14ac:dyDescent="0.25">
      <c r="A24" s="4">
        <v>23</v>
      </c>
      <c r="B24" s="10" t="str">
        <f>IF('Data Centrifuge #1'!C25&lt;&gt;"",VLOOKUP(A24,'Data Centrifuge #1'!A:X,3,FALSE),"")</f>
        <v/>
      </c>
      <c r="C24" s="61" t="str">
        <f>IF('Data Centrifuge #1'!C25&lt;&gt;"",1-('Data Centrifuge #1'!D25+'Data Centrifuge #1'!E25+'Data Centrifuge #1'!F25+'Data Centrifuge #1'!G25+'Data Centrifuge #1'!H25+'Data Centrifuge #1'!I25+'Data Centrifuge #1'!J25)/'Data Centrifuge #1'!Y25,"")</f>
        <v/>
      </c>
      <c r="D24" s="61" t="str">
        <f>IF('Data Centrifuge #1'!C25&lt;&gt;"",AVERAGE('Data Centrifuge #1'!K25:Q25)/Data!$G$3,"")</f>
        <v/>
      </c>
      <c r="E24" s="61" t="str">
        <f>IF('Data Centrifuge #1'!C25&lt;&gt;"",AVERAGE('Data Centrifuge #1'!R25:X25)/Data!$G$4,"")</f>
        <v/>
      </c>
      <c r="F24" s="63" t="str">
        <f>IF('Data Centrifuge #1'!C25&lt;&gt;"",C24*D24*E24,"")</f>
        <v/>
      </c>
      <c r="G24" s="14">
        <f>Data!$B$6</f>
        <v>0.95</v>
      </c>
    </row>
    <row r="25" spans="1:7" x14ac:dyDescent="0.25">
      <c r="A25" s="3">
        <v>24</v>
      </c>
      <c r="B25" s="10" t="str">
        <f>IF('Data Centrifuge #1'!C26&lt;&gt;"",VLOOKUP(A25,'Data Centrifuge #1'!A:X,3,FALSE),"")</f>
        <v/>
      </c>
      <c r="C25" s="61" t="str">
        <f>IF('Data Centrifuge #1'!C26&lt;&gt;"",1-('Data Centrifuge #1'!D26+'Data Centrifuge #1'!E26+'Data Centrifuge #1'!F26+'Data Centrifuge #1'!G26+'Data Centrifuge #1'!H26+'Data Centrifuge #1'!I26+'Data Centrifuge #1'!J26)/'Data Centrifuge #1'!Y26,"")</f>
        <v/>
      </c>
      <c r="D25" s="61" t="str">
        <f>IF('Data Centrifuge #1'!C26&lt;&gt;"",AVERAGE('Data Centrifuge #1'!K26:Q26)/Data!$G$3,"")</f>
        <v/>
      </c>
      <c r="E25" s="61" t="str">
        <f>IF('Data Centrifuge #1'!C26&lt;&gt;"",AVERAGE('Data Centrifuge #1'!R26:X26)/Data!$G$4,"")</f>
        <v/>
      </c>
      <c r="F25" s="63" t="str">
        <f>IF('Data Centrifuge #1'!C26&lt;&gt;"",C25*D25*E25,"")</f>
        <v/>
      </c>
      <c r="G25" s="14">
        <f>Data!$B$6</f>
        <v>0.95</v>
      </c>
    </row>
    <row r="26" spans="1:7" x14ac:dyDescent="0.25">
      <c r="A26" s="4">
        <v>25</v>
      </c>
      <c r="B26" s="10" t="str">
        <f>IF('Data Centrifuge #1'!C27&lt;&gt;"",VLOOKUP(A26,'Data Centrifuge #1'!A:X,3,FALSE),"")</f>
        <v/>
      </c>
      <c r="C26" s="61" t="str">
        <f>IF('Data Centrifuge #1'!C27&lt;&gt;"",1-('Data Centrifuge #1'!D27+'Data Centrifuge #1'!E27+'Data Centrifuge #1'!F27+'Data Centrifuge #1'!G27+'Data Centrifuge #1'!H27+'Data Centrifuge #1'!I27+'Data Centrifuge #1'!J27)/'Data Centrifuge #1'!Y27,"")</f>
        <v/>
      </c>
      <c r="D26" s="61" t="str">
        <f>IF('Data Centrifuge #1'!C27&lt;&gt;"",AVERAGE('Data Centrifuge #1'!K27:Q27)/Data!$G$3,"")</f>
        <v/>
      </c>
      <c r="E26" s="61" t="str">
        <f>IF('Data Centrifuge #1'!C27&lt;&gt;"",AVERAGE('Data Centrifuge #1'!R27:X27)/Data!$G$4,"")</f>
        <v/>
      </c>
      <c r="F26" s="63" t="str">
        <f>IF('Data Centrifuge #1'!C27&lt;&gt;"",C26*D26*E26,"")</f>
        <v/>
      </c>
      <c r="G26" s="14">
        <f>Data!$B$6</f>
        <v>0.95</v>
      </c>
    </row>
    <row r="27" spans="1:7" x14ac:dyDescent="0.25">
      <c r="A27" s="3">
        <v>26</v>
      </c>
      <c r="B27" s="10" t="str">
        <f>IF('Data Centrifuge #1'!C28&lt;&gt;"",VLOOKUP(A27,'Data Centrifuge #1'!A:X,3,FALSE),"")</f>
        <v/>
      </c>
      <c r="C27" s="61" t="str">
        <f>IF('Data Centrifuge #1'!C28&lt;&gt;"",1-('Data Centrifuge #1'!D28+'Data Centrifuge #1'!E28+'Data Centrifuge #1'!F28+'Data Centrifuge #1'!G28+'Data Centrifuge #1'!H28+'Data Centrifuge #1'!I28+'Data Centrifuge #1'!J28)/'Data Centrifuge #1'!Y28,"")</f>
        <v/>
      </c>
      <c r="D27" s="61" t="str">
        <f>IF('Data Centrifuge #1'!C28&lt;&gt;"",AVERAGE('Data Centrifuge #1'!K28:Q28)/Data!$G$3,"")</f>
        <v/>
      </c>
      <c r="E27" s="61" t="str">
        <f>IF('Data Centrifuge #1'!C28&lt;&gt;"",AVERAGE('Data Centrifuge #1'!R28:X28)/Data!$G$4,"")</f>
        <v/>
      </c>
      <c r="F27" s="63" t="str">
        <f>IF('Data Centrifuge #1'!C28&lt;&gt;"",C27*D27*E27,"")</f>
        <v/>
      </c>
      <c r="G27" s="14">
        <f>Data!$B$6</f>
        <v>0.95</v>
      </c>
    </row>
    <row r="28" spans="1:7" x14ac:dyDescent="0.25">
      <c r="A28" s="4">
        <v>27</v>
      </c>
      <c r="B28" s="10" t="str">
        <f>IF('Data Centrifuge #1'!C29&lt;&gt;"",VLOOKUP(A28,'Data Centrifuge #1'!A:X,3,FALSE),"")</f>
        <v/>
      </c>
      <c r="C28" s="61" t="str">
        <f>IF('Data Centrifuge #1'!C29&lt;&gt;"",1-('Data Centrifuge #1'!D29+'Data Centrifuge #1'!E29+'Data Centrifuge #1'!F29+'Data Centrifuge #1'!G29+'Data Centrifuge #1'!H29+'Data Centrifuge #1'!I29+'Data Centrifuge #1'!J29)/'Data Centrifuge #1'!Y29,"")</f>
        <v/>
      </c>
      <c r="D28" s="61" t="str">
        <f>IF('Data Centrifuge #1'!C29&lt;&gt;"",AVERAGE('Data Centrifuge #1'!K29:Q29)/Data!$G$3,"")</f>
        <v/>
      </c>
      <c r="E28" s="61" t="str">
        <f>IF('Data Centrifuge #1'!C29&lt;&gt;"",AVERAGE('Data Centrifuge #1'!R29:X29)/Data!$G$4,"")</f>
        <v/>
      </c>
      <c r="F28" s="63" t="str">
        <f>IF('Data Centrifuge #1'!C29&lt;&gt;"",C28*D28*E28,"")</f>
        <v/>
      </c>
      <c r="G28" s="14">
        <f>Data!$B$6</f>
        <v>0.95</v>
      </c>
    </row>
    <row r="29" spans="1:7" x14ac:dyDescent="0.25">
      <c r="A29" s="3">
        <v>28</v>
      </c>
      <c r="B29" s="10" t="str">
        <f>IF('Data Centrifuge #1'!C30&lt;&gt;"",VLOOKUP(A29,'Data Centrifuge #1'!A:X,3,FALSE),"")</f>
        <v/>
      </c>
      <c r="C29" s="61" t="str">
        <f>IF('Data Centrifuge #1'!C30&lt;&gt;"",1-('Data Centrifuge #1'!D30+'Data Centrifuge #1'!E30+'Data Centrifuge #1'!F30+'Data Centrifuge #1'!G30+'Data Centrifuge #1'!H30+'Data Centrifuge #1'!I30+'Data Centrifuge #1'!J30)/'Data Centrifuge #1'!Y30,"")</f>
        <v/>
      </c>
      <c r="D29" s="61" t="str">
        <f>IF('Data Centrifuge #1'!C30&lt;&gt;"",AVERAGE('Data Centrifuge #1'!K30:Q30)/Data!$G$3,"")</f>
        <v/>
      </c>
      <c r="E29" s="61" t="str">
        <f>IF('Data Centrifuge #1'!C30&lt;&gt;"",AVERAGE('Data Centrifuge #1'!R30:X30)/Data!$G$4,"")</f>
        <v/>
      </c>
      <c r="F29" s="63" t="str">
        <f>IF('Data Centrifuge #1'!C30&lt;&gt;"",C29*D29*E29,"")</f>
        <v/>
      </c>
      <c r="G29" s="14">
        <f>Data!$B$6</f>
        <v>0.95</v>
      </c>
    </row>
    <row r="30" spans="1:7" x14ac:dyDescent="0.25">
      <c r="A30" s="4">
        <v>29</v>
      </c>
      <c r="B30" s="10" t="str">
        <f>IF('Data Centrifuge #1'!C31&lt;&gt;"",VLOOKUP(A30,'Data Centrifuge #1'!A:X,3,FALSE),"")</f>
        <v/>
      </c>
      <c r="C30" s="61" t="str">
        <f>IF('Data Centrifuge #1'!C31&lt;&gt;"",1-('Data Centrifuge #1'!D31+'Data Centrifuge #1'!E31+'Data Centrifuge #1'!F31+'Data Centrifuge #1'!G31+'Data Centrifuge #1'!H31+'Data Centrifuge #1'!I31+'Data Centrifuge #1'!J31)/'Data Centrifuge #1'!Y31,"")</f>
        <v/>
      </c>
      <c r="D30" s="61" t="str">
        <f>IF('Data Centrifuge #1'!C31&lt;&gt;"",AVERAGE('Data Centrifuge #1'!K31:Q31)/Data!$G$3,"")</f>
        <v/>
      </c>
      <c r="E30" s="61" t="str">
        <f>IF('Data Centrifuge #1'!C31&lt;&gt;"",AVERAGE('Data Centrifuge #1'!R31:X31)/Data!$G$4,"")</f>
        <v/>
      </c>
      <c r="F30" s="63" t="str">
        <f>IF('Data Centrifuge #1'!C31&lt;&gt;"",C30*D30*E30,"")</f>
        <v/>
      </c>
      <c r="G30" s="14">
        <f>Data!$B$6</f>
        <v>0.95</v>
      </c>
    </row>
    <row r="31" spans="1:7" x14ac:dyDescent="0.25">
      <c r="A31" s="3">
        <v>30</v>
      </c>
      <c r="B31" s="10" t="str">
        <f>IF('Data Centrifuge #1'!C32&lt;&gt;"",VLOOKUP(A31,'Data Centrifuge #1'!A:X,3,FALSE),"")</f>
        <v/>
      </c>
      <c r="C31" s="61" t="str">
        <f>IF('Data Centrifuge #1'!C32&lt;&gt;"",1-('Data Centrifuge #1'!D32+'Data Centrifuge #1'!E32+'Data Centrifuge #1'!F32+'Data Centrifuge #1'!G32+'Data Centrifuge #1'!H32+'Data Centrifuge #1'!I32+'Data Centrifuge #1'!J32)/'Data Centrifuge #1'!Y32,"")</f>
        <v/>
      </c>
      <c r="D31" s="61" t="str">
        <f>IF('Data Centrifuge #1'!C32&lt;&gt;"",AVERAGE('Data Centrifuge #1'!K32:Q32)/Data!$G$3,"")</f>
        <v/>
      </c>
      <c r="E31" s="61" t="str">
        <f>IF('Data Centrifuge #1'!C32&lt;&gt;"",AVERAGE('Data Centrifuge #1'!R32:X32)/Data!$G$4,"")</f>
        <v/>
      </c>
      <c r="F31" s="63" t="str">
        <f>IF('Data Centrifuge #1'!C32&lt;&gt;"",C31*D31*E31,"")</f>
        <v/>
      </c>
      <c r="G31" s="14">
        <f>Data!$B$6</f>
        <v>0.95</v>
      </c>
    </row>
    <row r="32" spans="1:7" x14ac:dyDescent="0.25">
      <c r="A32" s="4">
        <v>31</v>
      </c>
      <c r="B32" s="10" t="str">
        <f>IF('Data Centrifuge #1'!C33&lt;&gt;"",VLOOKUP(A32,'Data Centrifuge #1'!A:X,3,FALSE),"")</f>
        <v/>
      </c>
      <c r="C32" s="61" t="str">
        <f>IF('Data Centrifuge #1'!C33&lt;&gt;"",1-('Data Centrifuge #1'!D33+'Data Centrifuge #1'!E33+'Data Centrifuge #1'!F33+'Data Centrifuge #1'!G33+'Data Centrifuge #1'!H33+'Data Centrifuge #1'!I33+'Data Centrifuge #1'!J33)/'Data Centrifuge #1'!Y33,"")</f>
        <v/>
      </c>
      <c r="D32" s="61" t="str">
        <f>IF('Data Centrifuge #1'!C33&lt;&gt;"",AVERAGE('Data Centrifuge #1'!K33:Q33)/Data!$G$3,"")</f>
        <v/>
      </c>
      <c r="E32" s="61" t="str">
        <f>IF('Data Centrifuge #1'!C33&lt;&gt;"",AVERAGE('Data Centrifuge #1'!R33:X33)/Data!$G$4,"")</f>
        <v/>
      </c>
      <c r="F32" s="63" t="str">
        <f>IF('Data Centrifuge #1'!C33&lt;&gt;"",C32*D32*E32,"")</f>
        <v/>
      </c>
      <c r="G32" s="14">
        <f>Data!$B$6</f>
        <v>0.95</v>
      </c>
    </row>
    <row r="33" spans="1:7" x14ac:dyDescent="0.25">
      <c r="A33" s="3">
        <v>32</v>
      </c>
      <c r="B33" s="10" t="str">
        <f>IF('Data Centrifuge #1'!C34&lt;&gt;"",VLOOKUP(A33,'Data Centrifuge #1'!A:X,3,FALSE),"")</f>
        <v/>
      </c>
      <c r="C33" s="61" t="str">
        <f>IF('Data Centrifuge #1'!C34&lt;&gt;"",1-('Data Centrifuge #1'!D34+'Data Centrifuge #1'!E34+'Data Centrifuge #1'!F34+'Data Centrifuge #1'!G34+'Data Centrifuge #1'!H34+'Data Centrifuge #1'!I34+'Data Centrifuge #1'!J34)/'Data Centrifuge #1'!Y34,"")</f>
        <v/>
      </c>
      <c r="D33" s="61" t="str">
        <f>IF('Data Centrifuge #1'!C34&lt;&gt;"",AVERAGE('Data Centrifuge #1'!K34:Q34)/Data!$G$3,"")</f>
        <v/>
      </c>
      <c r="E33" s="61" t="str">
        <f>IF('Data Centrifuge #1'!C34&lt;&gt;"",AVERAGE('Data Centrifuge #1'!R34:X34)/Data!$G$4,"")</f>
        <v/>
      </c>
      <c r="F33" s="63" t="str">
        <f>IF('Data Centrifuge #1'!C34&lt;&gt;"",C33*D33*E33,"")</f>
        <v/>
      </c>
      <c r="G33" s="14">
        <f>Data!$B$6</f>
        <v>0.95</v>
      </c>
    </row>
    <row r="34" spans="1:7" x14ac:dyDescent="0.25">
      <c r="A34" s="4">
        <v>33</v>
      </c>
      <c r="B34" s="10" t="str">
        <f>IF('Data Centrifuge #1'!C35&lt;&gt;"",VLOOKUP(A34,'Data Centrifuge #1'!A:X,3,FALSE),"")</f>
        <v/>
      </c>
      <c r="C34" s="61" t="str">
        <f>IF('Data Centrifuge #1'!C35&lt;&gt;"",1-('Data Centrifuge #1'!D35+'Data Centrifuge #1'!E35+'Data Centrifuge #1'!F35+'Data Centrifuge #1'!G35+'Data Centrifuge #1'!H35+'Data Centrifuge #1'!I35+'Data Centrifuge #1'!J35)/'Data Centrifuge #1'!Y35,"")</f>
        <v/>
      </c>
      <c r="D34" s="61" t="str">
        <f>IF('Data Centrifuge #1'!C35&lt;&gt;"",AVERAGE('Data Centrifuge #1'!K35:Q35)/Data!$G$3,"")</f>
        <v/>
      </c>
      <c r="E34" s="61" t="str">
        <f>IF('Data Centrifuge #1'!C35&lt;&gt;"",AVERAGE('Data Centrifuge #1'!R35:X35)/Data!$G$4,"")</f>
        <v/>
      </c>
      <c r="F34" s="63" t="str">
        <f>IF('Data Centrifuge #1'!C35&lt;&gt;"",C34*D34*E34,"")</f>
        <v/>
      </c>
      <c r="G34" s="14">
        <f>Data!$B$6</f>
        <v>0.95</v>
      </c>
    </row>
    <row r="35" spans="1:7" x14ac:dyDescent="0.25">
      <c r="A35" s="3">
        <v>34</v>
      </c>
      <c r="B35" s="10" t="str">
        <f>IF('Data Centrifuge #1'!C36&lt;&gt;"",VLOOKUP(A35,'Data Centrifuge #1'!A:X,3,FALSE),"")</f>
        <v/>
      </c>
      <c r="C35" s="61" t="str">
        <f>IF('Data Centrifuge #1'!C36&lt;&gt;"",1-('Data Centrifuge #1'!D36+'Data Centrifuge #1'!E36+'Data Centrifuge #1'!F36+'Data Centrifuge #1'!G36+'Data Centrifuge #1'!H36+'Data Centrifuge #1'!I36+'Data Centrifuge #1'!J36)/'Data Centrifuge #1'!Y36,"")</f>
        <v/>
      </c>
      <c r="D35" s="61" t="str">
        <f>IF('Data Centrifuge #1'!C36&lt;&gt;"",AVERAGE('Data Centrifuge #1'!K36:Q36)/Data!$G$3,"")</f>
        <v/>
      </c>
      <c r="E35" s="61" t="str">
        <f>IF('Data Centrifuge #1'!C36&lt;&gt;"",AVERAGE('Data Centrifuge #1'!R36:X36)/Data!$G$4,"")</f>
        <v/>
      </c>
      <c r="F35" s="63" t="str">
        <f>IF('Data Centrifuge #1'!C36&lt;&gt;"",C35*D35*E35,"")</f>
        <v/>
      </c>
      <c r="G35" s="14">
        <f>Data!$B$6</f>
        <v>0.95</v>
      </c>
    </row>
    <row r="36" spans="1:7" x14ac:dyDescent="0.25">
      <c r="A36" s="4">
        <v>35</v>
      </c>
      <c r="B36" s="10" t="str">
        <f>IF('Data Centrifuge #1'!C37&lt;&gt;"",VLOOKUP(A36,'Data Centrifuge #1'!A:X,3,FALSE),"")</f>
        <v/>
      </c>
      <c r="C36" s="61" t="str">
        <f>IF('Data Centrifuge #1'!C37&lt;&gt;"",1-('Data Centrifuge #1'!D37+'Data Centrifuge #1'!E37+'Data Centrifuge #1'!F37+'Data Centrifuge #1'!G37+'Data Centrifuge #1'!H37+'Data Centrifuge #1'!I37+'Data Centrifuge #1'!J37)/'Data Centrifuge #1'!Y37,"")</f>
        <v/>
      </c>
      <c r="D36" s="61" t="str">
        <f>IF('Data Centrifuge #1'!C37&lt;&gt;"",AVERAGE('Data Centrifuge #1'!K37:Q37)/Data!$G$3,"")</f>
        <v/>
      </c>
      <c r="E36" s="61" t="str">
        <f>IF('Data Centrifuge #1'!C37&lt;&gt;"",AVERAGE('Data Centrifuge #1'!R37:X37)/Data!$G$4,"")</f>
        <v/>
      </c>
      <c r="F36" s="63" t="str">
        <f>IF('Data Centrifuge #1'!C37&lt;&gt;"",C36*D36*E36,"")</f>
        <v/>
      </c>
      <c r="G36" s="14">
        <f>Data!$B$6</f>
        <v>0.95</v>
      </c>
    </row>
    <row r="37" spans="1:7" x14ac:dyDescent="0.25">
      <c r="A37" s="3">
        <v>36</v>
      </c>
      <c r="B37" s="10" t="str">
        <f>IF('Data Centrifuge #1'!C38&lt;&gt;"",VLOOKUP(A37,'Data Centrifuge #1'!A:X,3,FALSE),"")</f>
        <v/>
      </c>
      <c r="C37" s="61" t="str">
        <f>IF('Data Centrifuge #1'!C38&lt;&gt;"",1-('Data Centrifuge #1'!D38+'Data Centrifuge #1'!E38+'Data Centrifuge #1'!F38+'Data Centrifuge #1'!G38+'Data Centrifuge #1'!H38+'Data Centrifuge #1'!I38+'Data Centrifuge #1'!J38)/'Data Centrifuge #1'!Y38,"")</f>
        <v/>
      </c>
      <c r="D37" s="61" t="str">
        <f>IF('Data Centrifuge #1'!C38&lt;&gt;"",AVERAGE('Data Centrifuge #1'!K38:Q38)/Data!$G$3,"")</f>
        <v/>
      </c>
      <c r="E37" s="61" t="str">
        <f>IF('Data Centrifuge #1'!C38&lt;&gt;"",AVERAGE('Data Centrifuge #1'!R38:X38)/Data!$G$4,"")</f>
        <v/>
      </c>
      <c r="F37" s="63" t="str">
        <f>IF('Data Centrifuge #1'!C38&lt;&gt;"",C37*D37*E37,"")</f>
        <v/>
      </c>
      <c r="G37" s="14">
        <f>Data!$B$6</f>
        <v>0.95</v>
      </c>
    </row>
    <row r="38" spans="1:7" x14ac:dyDescent="0.25">
      <c r="A38" s="4">
        <v>37</v>
      </c>
      <c r="B38" s="10" t="str">
        <f>IF('Data Centrifuge #1'!C39&lt;&gt;"",VLOOKUP(A38,'Data Centrifuge #1'!A:X,3,FALSE),"")</f>
        <v/>
      </c>
      <c r="C38" s="61" t="str">
        <f>IF('Data Centrifuge #1'!C39&lt;&gt;"",1-('Data Centrifuge #1'!D39+'Data Centrifuge #1'!E39+'Data Centrifuge #1'!F39+'Data Centrifuge #1'!G39+'Data Centrifuge #1'!H39+'Data Centrifuge #1'!I39+'Data Centrifuge #1'!J39)/'Data Centrifuge #1'!Y39,"")</f>
        <v/>
      </c>
      <c r="D38" s="61" t="str">
        <f>IF('Data Centrifuge #1'!C39&lt;&gt;"",AVERAGE('Data Centrifuge #1'!K39:Q39)/Data!$G$3,"")</f>
        <v/>
      </c>
      <c r="E38" s="61" t="str">
        <f>IF('Data Centrifuge #1'!C39&lt;&gt;"",AVERAGE('Data Centrifuge #1'!R39:X39)/Data!$G$4,"")</f>
        <v/>
      </c>
      <c r="F38" s="63" t="str">
        <f>IF('Data Centrifuge #1'!C39&lt;&gt;"",C38*D38*E38,"")</f>
        <v/>
      </c>
      <c r="G38" s="14">
        <f>Data!$B$6</f>
        <v>0.95</v>
      </c>
    </row>
    <row r="39" spans="1:7" x14ac:dyDescent="0.25">
      <c r="A39" s="3">
        <v>38</v>
      </c>
      <c r="B39" s="10" t="str">
        <f>IF('Data Centrifuge #1'!C40&lt;&gt;"",VLOOKUP(A39,'Data Centrifuge #1'!A:X,3,FALSE),"")</f>
        <v/>
      </c>
      <c r="C39" s="61" t="str">
        <f>IF('Data Centrifuge #1'!C40&lt;&gt;"",1-('Data Centrifuge #1'!D40+'Data Centrifuge #1'!E40+'Data Centrifuge #1'!F40+'Data Centrifuge #1'!G40+'Data Centrifuge #1'!H40+'Data Centrifuge #1'!I40+'Data Centrifuge #1'!J40)/'Data Centrifuge #1'!Y40,"")</f>
        <v/>
      </c>
      <c r="D39" s="61" t="str">
        <f>IF('Data Centrifuge #1'!C40&lt;&gt;"",AVERAGE('Data Centrifuge #1'!K40:Q40)/Data!$G$3,"")</f>
        <v/>
      </c>
      <c r="E39" s="61" t="str">
        <f>IF('Data Centrifuge #1'!C40&lt;&gt;"",AVERAGE('Data Centrifuge #1'!R40:X40)/Data!$G$4,"")</f>
        <v/>
      </c>
      <c r="F39" s="63" t="str">
        <f>IF('Data Centrifuge #1'!C40&lt;&gt;"",C39*D39*E39,"")</f>
        <v/>
      </c>
      <c r="G39" s="14">
        <f>Data!$B$6</f>
        <v>0.95</v>
      </c>
    </row>
    <row r="40" spans="1:7" x14ac:dyDescent="0.25">
      <c r="A40" s="4">
        <v>39</v>
      </c>
      <c r="B40" s="10" t="str">
        <f>IF('Data Centrifuge #1'!C41&lt;&gt;"",VLOOKUP(A40,'Data Centrifuge #1'!A:X,3,FALSE),"")</f>
        <v/>
      </c>
      <c r="C40" s="61" t="str">
        <f>IF('Data Centrifuge #1'!C41&lt;&gt;"",1-('Data Centrifuge #1'!D41+'Data Centrifuge #1'!E41+'Data Centrifuge #1'!F41+'Data Centrifuge #1'!G41+'Data Centrifuge #1'!H41+'Data Centrifuge #1'!I41+'Data Centrifuge #1'!J41)/'Data Centrifuge #1'!Y41,"")</f>
        <v/>
      </c>
      <c r="D40" s="61" t="str">
        <f>IF('Data Centrifuge #1'!C41&lt;&gt;"",AVERAGE('Data Centrifuge #1'!K41:Q41)/Data!$G$3,"")</f>
        <v/>
      </c>
      <c r="E40" s="61" t="str">
        <f>IF('Data Centrifuge #1'!C41&lt;&gt;"",AVERAGE('Data Centrifuge #1'!R41:X41)/Data!$G$4,"")</f>
        <v/>
      </c>
      <c r="F40" s="63" t="str">
        <f>IF('Data Centrifuge #1'!C41&lt;&gt;"",C40*D40*E40,"")</f>
        <v/>
      </c>
      <c r="G40" s="14">
        <f>Data!$B$6</f>
        <v>0.95</v>
      </c>
    </row>
    <row r="41" spans="1:7" x14ac:dyDescent="0.25">
      <c r="A41" s="3">
        <v>40</v>
      </c>
      <c r="B41" s="10" t="str">
        <f>IF('Data Centrifuge #1'!C42&lt;&gt;"",VLOOKUP(A41,'Data Centrifuge #1'!A:X,3,FALSE),"")</f>
        <v/>
      </c>
      <c r="C41" s="61" t="str">
        <f>IF('Data Centrifuge #1'!C42&lt;&gt;"",1-('Data Centrifuge #1'!D42+'Data Centrifuge #1'!E42+'Data Centrifuge #1'!F42+'Data Centrifuge #1'!G42+'Data Centrifuge #1'!H42+'Data Centrifuge #1'!I42+'Data Centrifuge #1'!J42)/'Data Centrifuge #1'!Y42,"")</f>
        <v/>
      </c>
      <c r="D41" s="61" t="str">
        <f>IF('Data Centrifuge #1'!C42&lt;&gt;"",AVERAGE('Data Centrifuge #1'!K42:Q42)/Data!$G$3,"")</f>
        <v/>
      </c>
      <c r="E41" s="61" t="str">
        <f>IF('Data Centrifuge #1'!C42&lt;&gt;"",AVERAGE('Data Centrifuge #1'!R42:X42)/Data!$G$4,"")</f>
        <v/>
      </c>
      <c r="F41" s="63" t="str">
        <f>IF('Data Centrifuge #1'!C42&lt;&gt;"",C41*D41*E41,"")</f>
        <v/>
      </c>
      <c r="G41" s="14">
        <f>Data!$B$6</f>
        <v>0.95</v>
      </c>
    </row>
    <row r="42" spans="1:7" x14ac:dyDescent="0.25">
      <c r="A42" s="4">
        <v>41</v>
      </c>
      <c r="B42" s="10" t="str">
        <f>IF('Data Centrifuge #1'!C43&lt;&gt;"",VLOOKUP(A42,'Data Centrifuge #1'!A:X,3,FALSE),"")</f>
        <v/>
      </c>
      <c r="C42" s="61" t="str">
        <f>IF('Data Centrifuge #1'!C43&lt;&gt;"",1-('Data Centrifuge #1'!D43+'Data Centrifuge #1'!E43+'Data Centrifuge #1'!F43+'Data Centrifuge #1'!G43+'Data Centrifuge #1'!H43+'Data Centrifuge #1'!I43+'Data Centrifuge #1'!J43)/'Data Centrifuge #1'!Y43,"")</f>
        <v/>
      </c>
      <c r="D42" s="61" t="str">
        <f>IF('Data Centrifuge #1'!C43&lt;&gt;"",AVERAGE('Data Centrifuge #1'!K43:Q43)/Data!$G$3,"")</f>
        <v/>
      </c>
      <c r="E42" s="61" t="str">
        <f>IF('Data Centrifuge #1'!C43&lt;&gt;"",AVERAGE('Data Centrifuge #1'!R43:X43)/Data!$G$4,"")</f>
        <v/>
      </c>
      <c r="F42" s="63" t="str">
        <f>IF('Data Centrifuge #1'!C43&lt;&gt;"",C42*D42*E42,"")</f>
        <v/>
      </c>
      <c r="G42" s="14">
        <f>Data!$B$6</f>
        <v>0.95</v>
      </c>
    </row>
    <row r="43" spans="1:7" x14ac:dyDescent="0.25">
      <c r="A43" s="3">
        <v>42</v>
      </c>
      <c r="B43" s="10" t="str">
        <f>IF('Data Centrifuge #1'!C44&lt;&gt;"",VLOOKUP(A43,'Data Centrifuge #1'!A:X,3,FALSE),"")</f>
        <v/>
      </c>
      <c r="C43" s="61" t="str">
        <f>IF('Data Centrifuge #1'!C44&lt;&gt;"",1-('Data Centrifuge #1'!D44+'Data Centrifuge #1'!E44+'Data Centrifuge #1'!F44+'Data Centrifuge #1'!G44+'Data Centrifuge #1'!H44+'Data Centrifuge #1'!I44+'Data Centrifuge #1'!J44)/'Data Centrifuge #1'!Y44,"")</f>
        <v/>
      </c>
      <c r="D43" s="61" t="str">
        <f>IF('Data Centrifuge #1'!C44&lt;&gt;"",AVERAGE('Data Centrifuge #1'!K44:Q44)/Data!$G$3,"")</f>
        <v/>
      </c>
      <c r="E43" s="61" t="str">
        <f>IF('Data Centrifuge #1'!C44&lt;&gt;"",AVERAGE('Data Centrifuge #1'!R44:X44)/Data!$G$4,"")</f>
        <v/>
      </c>
      <c r="F43" s="63" t="str">
        <f>IF('Data Centrifuge #1'!C44&lt;&gt;"",C43*D43*E43,"")</f>
        <v/>
      </c>
      <c r="G43" s="14">
        <f>Data!$B$6</f>
        <v>0.95</v>
      </c>
    </row>
    <row r="44" spans="1:7" x14ac:dyDescent="0.25">
      <c r="A44" s="4">
        <v>43</v>
      </c>
      <c r="B44" s="10" t="str">
        <f>IF('Data Centrifuge #1'!C45&lt;&gt;"",VLOOKUP(A44,'Data Centrifuge #1'!A:X,3,FALSE),"")</f>
        <v/>
      </c>
      <c r="C44" s="61" t="str">
        <f>IF('Data Centrifuge #1'!C45&lt;&gt;"",1-('Data Centrifuge #1'!D45+'Data Centrifuge #1'!E45+'Data Centrifuge #1'!F45+'Data Centrifuge #1'!G45+'Data Centrifuge #1'!H45+'Data Centrifuge #1'!I45+'Data Centrifuge #1'!J45)/'Data Centrifuge #1'!Y45,"")</f>
        <v/>
      </c>
      <c r="D44" s="61" t="str">
        <f>IF('Data Centrifuge #1'!C45&lt;&gt;"",AVERAGE('Data Centrifuge #1'!K45:Q45)/Data!$G$3,"")</f>
        <v/>
      </c>
      <c r="E44" s="61" t="str">
        <f>IF('Data Centrifuge #1'!C45&lt;&gt;"",AVERAGE('Data Centrifuge #1'!R45:X45)/Data!$G$4,"")</f>
        <v/>
      </c>
      <c r="F44" s="63" t="str">
        <f>IF('Data Centrifuge #1'!C45&lt;&gt;"",C44*D44*E44,"")</f>
        <v/>
      </c>
      <c r="G44" s="14">
        <f>Data!$B$6</f>
        <v>0.95</v>
      </c>
    </row>
    <row r="45" spans="1:7" x14ac:dyDescent="0.25">
      <c r="A45" s="3">
        <v>44</v>
      </c>
      <c r="B45" s="10" t="str">
        <f>IF('Data Centrifuge #1'!C46&lt;&gt;"",VLOOKUP(A45,'Data Centrifuge #1'!A:X,3,FALSE),"")</f>
        <v/>
      </c>
      <c r="C45" s="61" t="str">
        <f>IF('Data Centrifuge #1'!C46&lt;&gt;"",1-('Data Centrifuge #1'!D46+'Data Centrifuge #1'!E46+'Data Centrifuge #1'!F46+'Data Centrifuge #1'!G46+'Data Centrifuge #1'!H46+'Data Centrifuge #1'!I46+'Data Centrifuge #1'!J46)/'Data Centrifuge #1'!Y46,"")</f>
        <v/>
      </c>
      <c r="D45" s="61" t="str">
        <f>IF('Data Centrifuge #1'!C46&lt;&gt;"",AVERAGE('Data Centrifuge #1'!K46:Q46)/Data!$G$3,"")</f>
        <v/>
      </c>
      <c r="E45" s="61" t="str">
        <f>IF('Data Centrifuge #1'!C46&lt;&gt;"",AVERAGE('Data Centrifuge #1'!R46:X46)/Data!$G$4,"")</f>
        <v/>
      </c>
      <c r="F45" s="63" t="str">
        <f>IF('Data Centrifuge #1'!C46&lt;&gt;"",C45*D45*E45,"")</f>
        <v/>
      </c>
      <c r="G45" s="14">
        <f>Data!$B$6</f>
        <v>0.95</v>
      </c>
    </row>
    <row r="46" spans="1:7" x14ac:dyDescent="0.25">
      <c r="A46" s="4">
        <v>45</v>
      </c>
      <c r="B46" s="10" t="str">
        <f>IF('Data Centrifuge #1'!C47&lt;&gt;"",VLOOKUP(A46,'Data Centrifuge #1'!A:X,3,FALSE),"")</f>
        <v/>
      </c>
      <c r="C46" s="61" t="str">
        <f>IF('Data Centrifuge #1'!C47&lt;&gt;"",1-('Data Centrifuge #1'!D47+'Data Centrifuge #1'!E47+'Data Centrifuge #1'!F47+'Data Centrifuge #1'!G47+'Data Centrifuge #1'!H47+'Data Centrifuge #1'!I47+'Data Centrifuge #1'!J47)/'Data Centrifuge #1'!Y47,"")</f>
        <v/>
      </c>
      <c r="D46" s="61" t="str">
        <f>IF('Data Centrifuge #1'!C47&lt;&gt;"",AVERAGE('Data Centrifuge #1'!K47:Q47)/Data!$G$3,"")</f>
        <v/>
      </c>
      <c r="E46" s="61" t="str">
        <f>IF('Data Centrifuge #1'!C47&lt;&gt;"",AVERAGE('Data Centrifuge #1'!R47:X47)/Data!$G$4,"")</f>
        <v/>
      </c>
      <c r="F46" s="63" t="str">
        <f>IF('Data Centrifuge #1'!C47&lt;&gt;"",C46*D46*E46,"")</f>
        <v/>
      </c>
      <c r="G46" s="14">
        <f>Data!$B$6</f>
        <v>0.95</v>
      </c>
    </row>
    <row r="47" spans="1:7" x14ac:dyDescent="0.25">
      <c r="A47" s="3">
        <v>46</v>
      </c>
      <c r="B47" s="10" t="str">
        <f>IF('Data Centrifuge #1'!C48&lt;&gt;"",VLOOKUP(A47,'Data Centrifuge #1'!A:X,3,FALSE),"")</f>
        <v/>
      </c>
      <c r="C47" s="61" t="str">
        <f>IF('Data Centrifuge #1'!C48&lt;&gt;"",1-('Data Centrifuge #1'!D48+'Data Centrifuge #1'!E48+'Data Centrifuge #1'!F48+'Data Centrifuge #1'!G48+'Data Centrifuge #1'!H48+'Data Centrifuge #1'!I48+'Data Centrifuge #1'!J48)/'Data Centrifuge #1'!Y48,"")</f>
        <v/>
      </c>
      <c r="D47" s="61" t="str">
        <f>IF('Data Centrifuge #1'!C48&lt;&gt;"",AVERAGE('Data Centrifuge #1'!K48:Q48)/Data!$G$3,"")</f>
        <v/>
      </c>
      <c r="E47" s="61" t="str">
        <f>IF('Data Centrifuge #1'!C48&lt;&gt;"",AVERAGE('Data Centrifuge #1'!R48:X48)/Data!$G$4,"")</f>
        <v/>
      </c>
      <c r="F47" s="63" t="str">
        <f>IF('Data Centrifuge #1'!C48&lt;&gt;"",C47*D47*E47,"")</f>
        <v/>
      </c>
      <c r="G47" s="14">
        <f>Data!$B$6</f>
        <v>0.95</v>
      </c>
    </row>
    <row r="48" spans="1:7" x14ac:dyDescent="0.25">
      <c r="A48" s="4">
        <v>47</v>
      </c>
      <c r="B48" s="10" t="str">
        <f>IF('Data Centrifuge #1'!C49&lt;&gt;"",VLOOKUP(A48,'Data Centrifuge #1'!A:X,3,FALSE),"")</f>
        <v/>
      </c>
      <c r="C48" s="61" t="str">
        <f>IF('Data Centrifuge #1'!C49&lt;&gt;"",1-('Data Centrifuge #1'!D49+'Data Centrifuge #1'!E49+'Data Centrifuge #1'!F49+'Data Centrifuge #1'!G49+'Data Centrifuge #1'!H49+'Data Centrifuge #1'!I49+'Data Centrifuge #1'!J49)/'Data Centrifuge #1'!Y49,"")</f>
        <v/>
      </c>
      <c r="D48" s="61" t="str">
        <f>IF('Data Centrifuge #1'!C49&lt;&gt;"",AVERAGE('Data Centrifuge #1'!K49:Q49)/Data!$G$3,"")</f>
        <v/>
      </c>
      <c r="E48" s="61" t="str">
        <f>IF('Data Centrifuge #1'!C49&lt;&gt;"",AVERAGE('Data Centrifuge #1'!R49:X49)/Data!$G$4,"")</f>
        <v/>
      </c>
      <c r="F48" s="63" t="str">
        <f>IF('Data Centrifuge #1'!C49&lt;&gt;"",C48*D48*E48,"")</f>
        <v/>
      </c>
      <c r="G48" s="14">
        <f>Data!$B$6</f>
        <v>0.95</v>
      </c>
    </row>
    <row r="49" spans="1:7" x14ac:dyDescent="0.25">
      <c r="A49" s="3">
        <v>48</v>
      </c>
      <c r="B49" s="10" t="str">
        <f>IF('Data Centrifuge #1'!C50&lt;&gt;"",VLOOKUP(A49,'Data Centrifuge #1'!A:X,3,FALSE),"")</f>
        <v/>
      </c>
      <c r="C49" s="61" t="str">
        <f>IF('Data Centrifuge #1'!C50&lt;&gt;"",1-('Data Centrifuge #1'!D50+'Data Centrifuge #1'!E50+'Data Centrifuge #1'!F50+'Data Centrifuge #1'!G50+'Data Centrifuge #1'!H50+'Data Centrifuge #1'!I50+'Data Centrifuge #1'!J50)/'Data Centrifuge #1'!Y50,"")</f>
        <v/>
      </c>
      <c r="D49" s="61" t="str">
        <f>IF('Data Centrifuge #1'!C50&lt;&gt;"",AVERAGE('Data Centrifuge #1'!K50:Q50)/Data!$G$3,"")</f>
        <v/>
      </c>
      <c r="E49" s="61" t="str">
        <f>IF('Data Centrifuge #1'!C50&lt;&gt;"",AVERAGE('Data Centrifuge #1'!R50:X50)/Data!$G$4,"")</f>
        <v/>
      </c>
      <c r="F49" s="63" t="str">
        <f>IF('Data Centrifuge #1'!C50&lt;&gt;"",C49*D49*E49,"")</f>
        <v/>
      </c>
      <c r="G49" s="14">
        <f>Data!$B$6</f>
        <v>0.95</v>
      </c>
    </row>
    <row r="50" spans="1:7" x14ac:dyDescent="0.25">
      <c r="A50" s="4">
        <v>49</v>
      </c>
      <c r="B50" s="10" t="str">
        <f>IF('Data Centrifuge #1'!C51&lt;&gt;"",VLOOKUP(A50,'Data Centrifuge #1'!A:X,3,FALSE),"")</f>
        <v/>
      </c>
      <c r="C50" s="61" t="str">
        <f>IF('Data Centrifuge #1'!C51&lt;&gt;"",1-('Data Centrifuge #1'!D51+'Data Centrifuge #1'!E51+'Data Centrifuge #1'!F51+'Data Centrifuge #1'!G51+'Data Centrifuge #1'!H51+'Data Centrifuge #1'!I51+'Data Centrifuge #1'!J51)/'Data Centrifuge #1'!Y51,"")</f>
        <v/>
      </c>
      <c r="D50" s="61" t="str">
        <f>IF('Data Centrifuge #1'!C51&lt;&gt;"",AVERAGE('Data Centrifuge #1'!K51:Q51)/Data!$G$3,"")</f>
        <v/>
      </c>
      <c r="E50" s="61" t="str">
        <f>IF('Data Centrifuge #1'!C51&lt;&gt;"",AVERAGE('Data Centrifuge #1'!R51:X51)/Data!$G$4,"")</f>
        <v/>
      </c>
      <c r="F50" s="63" t="str">
        <f>IF('Data Centrifuge #1'!C51&lt;&gt;"",C50*D50*E50,"")</f>
        <v/>
      </c>
      <c r="G50" s="14">
        <f>Data!$B$6</f>
        <v>0.95</v>
      </c>
    </row>
    <row r="51" spans="1:7" x14ac:dyDescent="0.25">
      <c r="A51" s="3">
        <v>50</v>
      </c>
      <c r="B51" s="10" t="str">
        <f>IF('Data Centrifuge #1'!C52&lt;&gt;"",VLOOKUP(A51,'Data Centrifuge #1'!A:X,3,FALSE),"")</f>
        <v/>
      </c>
      <c r="C51" s="61" t="str">
        <f>IF('Data Centrifuge #1'!C52&lt;&gt;"",1-('Data Centrifuge #1'!D52+'Data Centrifuge #1'!E52+'Data Centrifuge #1'!F52+'Data Centrifuge #1'!G52+'Data Centrifuge #1'!H52+'Data Centrifuge #1'!I52+'Data Centrifuge #1'!J52)/'Data Centrifuge #1'!Y52,"")</f>
        <v/>
      </c>
      <c r="D51" s="61" t="str">
        <f>IF('Data Centrifuge #1'!C52&lt;&gt;"",AVERAGE('Data Centrifuge #1'!K52:Q52)/Data!$G$3,"")</f>
        <v/>
      </c>
      <c r="E51" s="61" t="str">
        <f>IF('Data Centrifuge #1'!C52&lt;&gt;"",AVERAGE('Data Centrifuge #1'!R52:X52)/Data!$G$4,"")</f>
        <v/>
      </c>
      <c r="F51" s="63" t="str">
        <f>IF('Data Centrifuge #1'!C52&lt;&gt;"",C51*D51*E51,"")</f>
        <v/>
      </c>
      <c r="G51" s="14">
        <f>Data!$B$6</f>
        <v>0.95</v>
      </c>
    </row>
    <row r="52" spans="1:7" x14ac:dyDescent="0.25">
      <c r="A52" s="4">
        <v>51</v>
      </c>
      <c r="B52" s="10" t="str">
        <f>IF('Data Centrifuge #1'!C53&lt;&gt;"",VLOOKUP(A52,'Data Centrifuge #1'!A:X,3,FALSE),"")</f>
        <v/>
      </c>
      <c r="C52" s="61" t="str">
        <f>IF('Data Centrifuge #1'!C53&lt;&gt;"",1-('Data Centrifuge #1'!D53+'Data Centrifuge #1'!E53+'Data Centrifuge #1'!F53+'Data Centrifuge #1'!G53+'Data Centrifuge #1'!H53+'Data Centrifuge #1'!I53+'Data Centrifuge #1'!J53)/'Data Centrifuge #1'!Y53,"")</f>
        <v/>
      </c>
      <c r="D52" s="61" t="str">
        <f>IF('Data Centrifuge #1'!C53&lt;&gt;"",AVERAGE('Data Centrifuge #1'!K53:Q53)/Data!$G$3,"")</f>
        <v/>
      </c>
      <c r="E52" s="61" t="str">
        <f>IF('Data Centrifuge #1'!C53&lt;&gt;"",AVERAGE('Data Centrifuge #1'!R53:X53)/Data!$G$4,"")</f>
        <v/>
      </c>
      <c r="F52" s="63" t="str">
        <f>IF('Data Centrifuge #1'!C53&lt;&gt;"",C52*D52*E52,"")</f>
        <v/>
      </c>
      <c r="G52" s="14">
        <f>Data!$B$6</f>
        <v>0.95</v>
      </c>
    </row>
    <row r="53" spans="1:7" x14ac:dyDescent="0.25">
      <c r="A53" s="3">
        <v>52</v>
      </c>
      <c r="B53" s="10" t="str">
        <f>IF('Data Centrifuge #1'!C54&lt;&gt;"",VLOOKUP(A53,'Data Centrifuge #1'!A:X,3,FALSE),"")</f>
        <v/>
      </c>
      <c r="C53" s="61" t="str">
        <f>IF('Data Centrifuge #1'!C54&lt;&gt;"",1-('Data Centrifuge #1'!D54+'Data Centrifuge #1'!E54+'Data Centrifuge #1'!F54+'Data Centrifuge #1'!G54+'Data Centrifuge #1'!H54+'Data Centrifuge #1'!I54+'Data Centrifuge #1'!J54)/'Data Centrifuge #1'!Y54,"")</f>
        <v/>
      </c>
      <c r="D53" s="61" t="str">
        <f>IF('Data Centrifuge #1'!C54&lt;&gt;"",AVERAGE('Data Centrifuge #1'!K54:Q54)/Data!$G$3,"")</f>
        <v/>
      </c>
      <c r="E53" s="61" t="str">
        <f>IF('Data Centrifuge #1'!C54&lt;&gt;"",AVERAGE('Data Centrifuge #1'!R54:X54)/Data!$G$4,"")</f>
        <v/>
      </c>
      <c r="F53" s="63" t="str">
        <f>IF('Data Centrifuge #1'!C54&lt;&gt;"",C53*D53*E53,"")</f>
        <v/>
      </c>
      <c r="G53" s="14">
        <f>Data!$B$6</f>
        <v>0.95</v>
      </c>
    </row>
  </sheetData>
  <mergeCells count="1">
    <mergeCell ref="J1:R1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greaterThanOrEqual" id="{421EAAC4-338D-4B65-829B-6862BFA9328A}">
            <xm:f>Data!$B$6</xm:f>
            <x14:dxf>
              <font>
                <b/>
                <i val="0"/>
                <color rgb="FF00B050"/>
              </font>
            </x14:dxf>
          </x14:cfRule>
          <x14:cfRule type="cellIs" priority="2" operator="between" id="{D39891EA-2D52-4B13-9588-45522578AC07}">
            <xm:f>Data!$B$6</xm:f>
            <xm:f>Data!$C$6</xm:f>
            <x14:dxf>
              <font>
                <b/>
                <i val="0"/>
                <color rgb="FFFFC000"/>
              </font>
            </x14:dxf>
          </x14:cfRule>
          <x14:cfRule type="cellIs" priority="3" operator="lessThan" id="{CCC1B037-2774-4466-B9FA-7AF9E39D2C2B}">
            <xm:f>Data!$C$6</xm:f>
            <x14:dxf>
              <font>
                <b/>
                <i val="0"/>
                <color rgb="FFFF0000"/>
              </font>
            </x14:dxf>
          </x14:cfRule>
          <xm:sqref>C2:F53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>
    <tabColor rgb="FFFFFF00"/>
  </sheetPr>
  <dimension ref="A1:AA54"/>
  <sheetViews>
    <sheetView showGridLines="0" tabSelected="1" zoomScale="85" zoomScaleNormal="85" zoomScalePageLayoutView="85" workbookViewId="0">
      <pane ySplit="2" topLeftCell="A3" activePane="bottomLeft" state="frozen"/>
      <selection pane="bottomLeft" activeCell="D3" sqref="D3"/>
    </sheetView>
  </sheetViews>
  <sheetFormatPr baseColWidth="10" defaultColWidth="9.140625" defaultRowHeight="15" x14ac:dyDescent="0.25"/>
  <cols>
    <col min="1" max="1" width="14.42578125" style="7" customWidth="1"/>
    <col min="2" max="2" width="6.42578125" style="7" hidden="1" customWidth="1"/>
    <col min="3" max="3" width="14.42578125" style="8" customWidth="1"/>
    <col min="4" max="4" width="9.140625" style="44"/>
    <col min="5" max="9" width="9.140625" style="39"/>
    <col min="10" max="10" width="9.140625" style="40"/>
    <col min="11" max="11" width="9.140625" style="44"/>
    <col min="12" max="16" width="9.140625" style="39"/>
    <col min="17" max="17" width="9.140625" style="40"/>
    <col min="18" max="18" width="9.140625" style="44"/>
    <col min="19" max="23" width="9.140625" style="39"/>
    <col min="24" max="24" width="9.140625" style="40"/>
    <col min="25" max="25" width="9.140625" style="112"/>
    <col min="26" max="26" width="9.140625" style="58"/>
    <col min="27" max="16384" width="9.140625" style="59"/>
  </cols>
  <sheetData>
    <row r="1" spans="1:27" customFormat="1" x14ac:dyDescent="0.25">
      <c r="A1" s="126" t="s">
        <v>0</v>
      </c>
      <c r="B1" s="31" t="s">
        <v>12</v>
      </c>
      <c r="C1" s="131" t="s">
        <v>1</v>
      </c>
      <c r="D1" s="128" t="s">
        <v>14</v>
      </c>
      <c r="E1" s="129"/>
      <c r="F1" s="129"/>
      <c r="G1" s="129"/>
      <c r="H1" s="129"/>
      <c r="I1" s="129"/>
      <c r="J1" s="130"/>
      <c r="K1" s="128" t="s">
        <v>15</v>
      </c>
      <c r="L1" s="129"/>
      <c r="M1" s="129"/>
      <c r="N1" s="129"/>
      <c r="O1" s="129"/>
      <c r="P1" s="129"/>
      <c r="Q1" s="130"/>
      <c r="R1" s="128" t="s">
        <v>16</v>
      </c>
      <c r="S1" s="129"/>
      <c r="T1" s="129"/>
      <c r="U1" s="129"/>
      <c r="V1" s="129"/>
      <c r="W1" s="129"/>
      <c r="X1" s="130"/>
      <c r="Y1" s="111"/>
      <c r="Z1" s="1"/>
    </row>
    <row r="2" spans="1:27" ht="15.75" thickBot="1" x14ac:dyDescent="0.3">
      <c r="A2" s="127"/>
      <c r="B2" s="32">
        <v>0</v>
      </c>
      <c r="C2" s="132"/>
      <c r="D2" s="41" t="s">
        <v>2</v>
      </c>
      <c r="E2" s="34" t="s">
        <v>3</v>
      </c>
      <c r="F2" s="34" t="s">
        <v>4</v>
      </c>
      <c r="G2" s="34" t="s">
        <v>5</v>
      </c>
      <c r="H2" s="34" t="s">
        <v>6</v>
      </c>
      <c r="I2" s="34" t="s">
        <v>13</v>
      </c>
      <c r="J2" s="35" t="s">
        <v>7</v>
      </c>
      <c r="K2" s="41" t="s">
        <v>2</v>
      </c>
      <c r="L2" s="34" t="s">
        <v>3</v>
      </c>
      <c r="M2" s="34" t="s">
        <v>4</v>
      </c>
      <c r="N2" s="34" t="s">
        <v>5</v>
      </c>
      <c r="O2" s="34" t="s">
        <v>6</v>
      </c>
      <c r="P2" s="34" t="s">
        <v>13</v>
      </c>
      <c r="Q2" s="35" t="s">
        <v>7</v>
      </c>
      <c r="R2" s="41" t="s">
        <v>2</v>
      </c>
      <c r="S2" s="34" t="s">
        <v>3</v>
      </c>
      <c r="T2" s="34" t="s">
        <v>4</v>
      </c>
      <c r="U2" s="34" t="s">
        <v>5</v>
      </c>
      <c r="V2" s="34" t="s">
        <v>6</v>
      </c>
      <c r="W2" s="34" t="s">
        <v>13</v>
      </c>
      <c r="X2" s="35" t="s">
        <v>7</v>
      </c>
    </row>
    <row r="3" spans="1:27" x14ac:dyDescent="0.25">
      <c r="A3" s="26">
        <v>1</v>
      </c>
      <c r="B3" s="27"/>
      <c r="C3" s="28">
        <v>40179</v>
      </c>
      <c r="D3" s="29"/>
      <c r="E3" s="27">
        <v>3</v>
      </c>
      <c r="F3" s="27">
        <v>2</v>
      </c>
      <c r="G3" s="27">
        <v>2</v>
      </c>
      <c r="H3" s="27"/>
      <c r="I3" s="27"/>
      <c r="J3" s="30"/>
      <c r="K3" s="29"/>
      <c r="L3" s="27"/>
      <c r="M3" s="27"/>
      <c r="N3" s="27"/>
      <c r="O3" s="27"/>
      <c r="P3" s="27"/>
      <c r="Q3" s="30"/>
      <c r="R3" s="29"/>
      <c r="S3" s="27"/>
      <c r="T3" s="27"/>
      <c r="U3" s="27"/>
      <c r="V3" s="27"/>
      <c r="W3" s="27"/>
      <c r="X3" s="30"/>
      <c r="Y3" s="112">
        <f>VLOOKUP(COUNT(D3:J3),Data!T:U,2,FALSE)</f>
        <v>72</v>
      </c>
      <c r="AA3" s="58"/>
    </row>
    <row r="4" spans="1:27" x14ac:dyDescent="0.25">
      <c r="A4" s="21">
        <v>2</v>
      </c>
      <c r="B4" s="17"/>
      <c r="C4" s="24"/>
      <c r="D4" s="42"/>
      <c r="E4" s="17"/>
      <c r="F4" s="17"/>
      <c r="G4" s="17"/>
      <c r="H4" s="17"/>
      <c r="I4" s="17"/>
      <c r="J4" s="36"/>
      <c r="K4" s="42"/>
      <c r="L4" s="17"/>
      <c r="M4" s="17"/>
      <c r="N4" s="17"/>
      <c r="O4" s="17"/>
      <c r="P4" s="17"/>
      <c r="Q4" s="36"/>
      <c r="R4" s="42"/>
      <c r="S4" s="17"/>
      <c r="T4" s="17"/>
      <c r="U4" s="17"/>
      <c r="V4" s="17"/>
      <c r="W4" s="17"/>
      <c r="X4" s="36"/>
      <c r="Y4" s="112">
        <f>VLOOKUP(COUNT(D4:J4),Data!T:U,2,FALSE)</f>
        <v>0</v>
      </c>
    </row>
    <row r="5" spans="1:27" x14ac:dyDescent="0.25">
      <c r="A5" s="21">
        <v>3</v>
      </c>
      <c r="B5" s="18"/>
      <c r="C5" s="24"/>
      <c r="D5" s="42"/>
      <c r="E5" s="17"/>
      <c r="F5" s="17"/>
      <c r="G5" s="17"/>
      <c r="H5" s="17"/>
      <c r="I5" s="17"/>
      <c r="J5" s="36"/>
      <c r="K5" s="42"/>
      <c r="L5" s="17"/>
      <c r="M5" s="17"/>
      <c r="N5" s="17"/>
      <c r="O5" s="17"/>
      <c r="P5" s="17"/>
      <c r="Q5" s="36"/>
      <c r="R5" s="42"/>
      <c r="S5" s="17"/>
      <c r="T5" s="17"/>
      <c r="U5" s="17"/>
      <c r="V5" s="17"/>
      <c r="W5" s="17"/>
      <c r="X5" s="36"/>
      <c r="Y5" s="112">
        <f>VLOOKUP(COUNT(D5:J5),Data!T:U,2,FALSE)</f>
        <v>0</v>
      </c>
    </row>
    <row r="6" spans="1:27" x14ac:dyDescent="0.25">
      <c r="A6" s="21">
        <v>4</v>
      </c>
      <c r="B6" s="18"/>
      <c r="C6" s="24"/>
      <c r="D6" s="42"/>
      <c r="E6" s="17"/>
      <c r="F6" s="17"/>
      <c r="G6" s="17"/>
      <c r="H6" s="17"/>
      <c r="I6" s="17"/>
      <c r="J6" s="36"/>
      <c r="K6" s="42"/>
      <c r="L6" s="17"/>
      <c r="M6" s="17"/>
      <c r="N6" s="17"/>
      <c r="O6" s="17"/>
      <c r="P6" s="17"/>
      <c r="Q6" s="36"/>
      <c r="R6" s="42"/>
      <c r="S6" s="17"/>
      <c r="T6" s="17"/>
      <c r="U6" s="17"/>
      <c r="V6" s="17"/>
      <c r="W6" s="17"/>
      <c r="X6" s="36"/>
      <c r="Y6" s="112">
        <f>VLOOKUP(COUNT(D6:J6),Data!T:U,2,FALSE)</f>
        <v>0</v>
      </c>
    </row>
    <row r="7" spans="1:27" x14ac:dyDescent="0.25">
      <c r="A7" s="21">
        <v>5</v>
      </c>
      <c r="B7" s="18"/>
      <c r="C7" s="24"/>
      <c r="D7" s="42"/>
      <c r="E7" s="17"/>
      <c r="F7" s="17"/>
      <c r="G7" s="17"/>
      <c r="H7" s="17"/>
      <c r="I7" s="17"/>
      <c r="J7" s="36"/>
      <c r="K7" s="42"/>
      <c r="L7" s="17"/>
      <c r="M7" s="17"/>
      <c r="N7" s="17"/>
      <c r="O7" s="17"/>
      <c r="P7" s="17"/>
      <c r="Q7" s="36"/>
      <c r="R7" s="42"/>
      <c r="S7" s="17"/>
      <c r="T7" s="17"/>
      <c r="U7" s="17"/>
      <c r="V7" s="17"/>
      <c r="W7" s="17"/>
      <c r="X7" s="36"/>
      <c r="Y7" s="112">
        <f>VLOOKUP(COUNT(D7:J7),Data!T:U,2,FALSE)</f>
        <v>0</v>
      </c>
    </row>
    <row r="8" spans="1:27" x14ac:dyDescent="0.25">
      <c r="A8" s="21">
        <v>6</v>
      </c>
      <c r="B8" s="18"/>
      <c r="C8" s="24"/>
      <c r="D8" s="42"/>
      <c r="E8" s="17"/>
      <c r="F8" s="17"/>
      <c r="G8" s="17"/>
      <c r="H8" s="17"/>
      <c r="I8" s="17"/>
      <c r="J8" s="36"/>
      <c r="K8" s="42"/>
      <c r="L8" s="17"/>
      <c r="M8" s="17"/>
      <c r="N8" s="17"/>
      <c r="O8" s="17"/>
      <c r="P8" s="17"/>
      <c r="Q8" s="36"/>
      <c r="R8" s="42"/>
      <c r="S8" s="17"/>
      <c r="T8" s="17"/>
      <c r="U8" s="17"/>
      <c r="V8" s="17"/>
      <c r="W8" s="17"/>
      <c r="X8" s="36"/>
      <c r="Y8" s="112">
        <f>VLOOKUP(COUNT(D8:J8),Data!T:U,2,FALSE)</f>
        <v>0</v>
      </c>
    </row>
    <row r="9" spans="1:27" x14ac:dyDescent="0.25">
      <c r="A9" s="21">
        <v>7</v>
      </c>
      <c r="B9" s="18"/>
      <c r="C9" s="24"/>
      <c r="D9" s="42"/>
      <c r="E9" s="17"/>
      <c r="F9" s="17"/>
      <c r="G9" s="17"/>
      <c r="H9" s="17"/>
      <c r="I9" s="17"/>
      <c r="J9" s="36"/>
      <c r="K9" s="42"/>
      <c r="L9" s="17"/>
      <c r="M9" s="17"/>
      <c r="N9" s="17"/>
      <c r="O9" s="17"/>
      <c r="P9" s="17"/>
      <c r="Q9" s="36"/>
      <c r="R9" s="42"/>
      <c r="S9" s="17"/>
      <c r="T9" s="17"/>
      <c r="U9" s="17"/>
      <c r="V9" s="17"/>
      <c r="W9" s="17"/>
      <c r="X9" s="36"/>
      <c r="Y9" s="112">
        <f>VLOOKUP(COUNT(D9:J9),Data!T:U,2,FALSE)</f>
        <v>0</v>
      </c>
    </row>
    <row r="10" spans="1:27" x14ac:dyDescent="0.25">
      <c r="A10" s="21">
        <v>8</v>
      </c>
      <c r="B10" s="18"/>
      <c r="C10" s="24"/>
      <c r="D10" s="42"/>
      <c r="E10" s="17"/>
      <c r="F10" s="17"/>
      <c r="G10" s="17"/>
      <c r="H10" s="17"/>
      <c r="I10" s="17"/>
      <c r="J10" s="36"/>
      <c r="K10" s="42"/>
      <c r="L10" s="17"/>
      <c r="M10" s="17"/>
      <c r="N10" s="17"/>
      <c r="O10" s="17"/>
      <c r="P10" s="17"/>
      <c r="Q10" s="36"/>
      <c r="R10" s="42"/>
      <c r="S10" s="17"/>
      <c r="T10" s="17"/>
      <c r="U10" s="17"/>
      <c r="V10" s="17"/>
      <c r="W10" s="17"/>
      <c r="X10" s="36"/>
      <c r="Y10" s="112">
        <f>VLOOKUP(COUNT(D10:J10),Data!T:U,2,FALSE)</f>
        <v>0</v>
      </c>
    </row>
    <row r="11" spans="1:27" x14ac:dyDescent="0.25">
      <c r="A11" s="21">
        <v>9</v>
      </c>
      <c r="B11" s="18"/>
      <c r="C11" s="24"/>
      <c r="D11" s="42"/>
      <c r="E11" s="17"/>
      <c r="F11" s="17"/>
      <c r="G11" s="17"/>
      <c r="H11" s="17"/>
      <c r="I11" s="17"/>
      <c r="J11" s="36"/>
      <c r="K11" s="42"/>
      <c r="L11" s="17"/>
      <c r="M11" s="17"/>
      <c r="N11" s="17"/>
      <c r="O11" s="17"/>
      <c r="P11" s="17"/>
      <c r="Q11" s="36"/>
      <c r="R11" s="42"/>
      <c r="S11" s="17"/>
      <c r="T11" s="17"/>
      <c r="U11" s="17"/>
      <c r="V11" s="17"/>
      <c r="W11" s="17"/>
      <c r="X11" s="36"/>
      <c r="Y11" s="112">
        <f>VLOOKUP(COUNT(D11:J11),Data!T:U,2,FALSE)</f>
        <v>0</v>
      </c>
    </row>
    <row r="12" spans="1:27" x14ac:dyDescent="0.25">
      <c r="A12" s="21">
        <v>10</v>
      </c>
      <c r="B12" s="18"/>
      <c r="C12" s="24"/>
      <c r="D12" s="42"/>
      <c r="E12" s="17"/>
      <c r="F12" s="17"/>
      <c r="G12" s="17"/>
      <c r="H12" s="17"/>
      <c r="I12" s="17"/>
      <c r="J12" s="36"/>
      <c r="K12" s="42"/>
      <c r="L12" s="17"/>
      <c r="M12" s="17"/>
      <c r="N12" s="17"/>
      <c r="O12" s="17"/>
      <c r="P12" s="17"/>
      <c r="Q12" s="36"/>
      <c r="R12" s="42"/>
      <c r="S12" s="17"/>
      <c r="T12" s="17"/>
      <c r="U12" s="17"/>
      <c r="V12" s="17"/>
      <c r="W12" s="17"/>
      <c r="X12" s="36"/>
      <c r="Y12" s="112">
        <f>VLOOKUP(COUNT(D12:J12),Data!T:U,2,FALSE)</f>
        <v>0</v>
      </c>
    </row>
    <row r="13" spans="1:27" x14ac:dyDescent="0.25">
      <c r="A13" s="21">
        <v>11</v>
      </c>
      <c r="B13" s="18"/>
      <c r="C13" s="24"/>
      <c r="D13" s="42"/>
      <c r="E13" s="17"/>
      <c r="F13" s="17"/>
      <c r="G13" s="17"/>
      <c r="H13" s="17"/>
      <c r="I13" s="17"/>
      <c r="J13" s="36"/>
      <c r="K13" s="42"/>
      <c r="L13" s="17"/>
      <c r="M13" s="17"/>
      <c r="N13" s="17"/>
      <c r="O13" s="17"/>
      <c r="P13" s="17"/>
      <c r="Q13" s="36"/>
      <c r="R13" s="42"/>
      <c r="S13" s="17"/>
      <c r="T13" s="17"/>
      <c r="U13" s="17"/>
      <c r="V13" s="17"/>
      <c r="W13" s="17"/>
      <c r="X13" s="36"/>
      <c r="Y13" s="112">
        <f>VLOOKUP(COUNT(D13:J13),Data!T:U,2,FALSE)</f>
        <v>0</v>
      </c>
    </row>
    <row r="14" spans="1:27" x14ac:dyDescent="0.25">
      <c r="A14" s="21">
        <v>12</v>
      </c>
      <c r="B14" s="18"/>
      <c r="C14" s="24"/>
      <c r="D14" s="42"/>
      <c r="E14" s="17"/>
      <c r="F14" s="17"/>
      <c r="G14" s="17"/>
      <c r="H14" s="17"/>
      <c r="I14" s="17"/>
      <c r="J14" s="36"/>
      <c r="K14" s="42"/>
      <c r="L14" s="17"/>
      <c r="M14" s="17"/>
      <c r="N14" s="17"/>
      <c r="O14" s="17"/>
      <c r="P14" s="17"/>
      <c r="Q14" s="36"/>
      <c r="R14" s="42"/>
      <c r="S14" s="17"/>
      <c r="T14" s="17"/>
      <c r="U14" s="17"/>
      <c r="V14" s="17"/>
      <c r="W14" s="17"/>
      <c r="X14" s="36"/>
      <c r="Y14" s="112">
        <f>VLOOKUP(COUNT(D14:J14),Data!T:U,2,FALSE)</f>
        <v>0</v>
      </c>
    </row>
    <row r="15" spans="1:27" x14ac:dyDescent="0.25">
      <c r="A15" s="21">
        <v>13</v>
      </c>
      <c r="B15" s="18"/>
      <c r="C15" s="24"/>
      <c r="D15" s="42"/>
      <c r="E15" s="17"/>
      <c r="F15" s="17"/>
      <c r="G15" s="17"/>
      <c r="H15" s="17"/>
      <c r="I15" s="17"/>
      <c r="J15" s="36"/>
      <c r="K15" s="42"/>
      <c r="L15" s="17"/>
      <c r="M15" s="17"/>
      <c r="N15" s="17"/>
      <c r="O15" s="17"/>
      <c r="P15" s="17"/>
      <c r="Q15" s="36"/>
      <c r="R15" s="42"/>
      <c r="S15" s="17"/>
      <c r="T15" s="17"/>
      <c r="U15" s="17"/>
      <c r="V15" s="17"/>
      <c r="W15" s="17"/>
      <c r="X15" s="36"/>
      <c r="Y15" s="112">
        <f>VLOOKUP(COUNT(D15:J15),Data!T:U,2,FALSE)</f>
        <v>0</v>
      </c>
    </row>
    <row r="16" spans="1:27" x14ac:dyDescent="0.25">
      <c r="A16" s="21">
        <v>14</v>
      </c>
      <c r="B16" s="18"/>
      <c r="C16" s="24"/>
      <c r="D16" s="42"/>
      <c r="E16" s="17"/>
      <c r="F16" s="17"/>
      <c r="G16" s="17"/>
      <c r="H16" s="17"/>
      <c r="I16" s="17"/>
      <c r="J16" s="36"/>
      <c r="K16" s="42"/>
      <c r="L16" s="17"/>
      <c r="M16" s="17"/>
      <c r="N16" s="17"/>
      <c r="O16" s="17"/>
      <c r="P16" s="17"/>
      <c r="Q16" s="36"/>
      <c r="R16" s="42"/>
      <c r="S16" s="17"/>
      <c r="T16" s="17"/>
      <c r="U16" s="17"/>
      <c r="V16" s="17"/>
      <c r="W16" s="17"/>
      <c r="X16" s="36"/>
      <c r="Y16" s="112">
        <f>VLOOKUP(COUNT(D16:J16),Data!T:U,2,FALSE)</f>
        <v>0</v>
      </c>
    </row>
    <row r="17" spans="1:25" x14ac:dyDescent="0.25">
      <c r="A17" s="21">
        <v>15</v>
      </c>
      <c r="B17" s="18"/>
      <c r="C17" s="24"/>
      <c r="D17" s="42"/>
      <c r="E17" s="17"/>
      <c r="F17" s="17"/>
      <c r="G17" s="17"/>
      <c r="H17" s="17"/>
      <c r="I17" s="17"/>
      <c r="J17" s="36"/>
      <c r="K17" s="42"/>
      <c r="L17" s="17"/>
      <c r="M17" s="17"/>
      <c r="N17" s="17"/>
      <c r="O17" s="17"/>
      <c r="P17" s="17"/>
      <c r="Q17" s="36"/>
      <c r="R17" s="42"/>
      <c r="S17" s="17"/>
      <c r="T17" s="17"/>
      <c r="U17" s="17"/>
      <c r="V17" s="17"/>
      <c r="W17" s="17"/>
      <c r="X17" s="36"/>
      <c r="Y17" s="112">
        <f>VLOOKUP(COUNT(D17:J17),Data!T:U,2,FALSE)</f>
        <v>0</v>
      </c>
    </row>
    <row r="18" spans="1:25" x14ac:dyDescent="0.25">
      <c r="A18" s="21">
        <v>16</v>
      </c>
      <c r="B18" s="18"/>
      <c r="C18" s="24"/>
      <c r="D18" s="42"/>
      <c r="E18" s="17"/>
      <c r="F18" s="17"/>
      <c r="G18" s="17"/>
      <c r="H18" s="17"/>
      <c r="I18" s="17"/>
      <c r="J18" s="36"/>
      <c r="K18" s="42"/>
      <c r="L18" s="17"/>
      <c r="M18" s="17"/>
      <c r="N18" s="17"/>
      <c r="O18" s="17"/>
      <c r="P18" s="17"/>
      <c r="Q18" s="36"/>
      <c r="R18" s="42"/>
      <c r="S18" s="17"/>
      <c r="T18" s="17"/>
      <c r="U18" s="17"/>
      <c r="V18" s="17"/>
      <c r="W18" s="17"/>
      <c r="X18" s="36"/>
      <c r="Y18" s="112">
        <f>VLOOKUP(COUNT(D18:J18),Data!T:U,2,FALSE)</f>
        <v>0</v>
      </c>
    </row>
    <row r="19" spans="1:25" x14ac:dyDescent="0.25">
      <c r="A19" s="21">
        <v>17</v>
      </c>
      <c r="B19" s="18"/>
      <c r="C19" s="24"/>
      <c r="D19" s="42"/>
      <c r="E19" s="17"/>
      <c r="F19" s="17"/>
      <c r="G19" s="17"/>
      <c r="H19" s="17"/>
      <c r="I19" s="17"/>
      <c r="J19" s="36"/>
      <c r="K19" s="42"/>
      <c r="L19" s="17"/>
      <c r="M19" s="17"/>
      <c r="N19" s="17"/>
      <c r="O19" s="17"/>
      <c r="P19" s="17"/>
      <c r="Q19" s="36"/>
      <c r="R19" s="42"/>
      <c r="S19" s="17"/>
      <c r="T19" s="17"/>
      <c r="U19" s="17"/>
      <c r="V19" s="17"/>
      <c r="W19" s="17"/>
      <c r="X19" s="36"/>
      <c r="Y19" s="112">
        <f>VLOOKUP(COUNT(D19:J19),Data!T:U,2,FALSE)</f>
        <v>0</v>
      </c>
    </row>
    <row r="20" spans="1:25" x14ac:dyDescent="0.25">
      <c r="A20" s="21">
        <v>18</v>
      </c>
      <c r="B20" s="18"/>
      <c r="C20" s="24"/>
      <c r="D20" s="42"/>
      <c r="E20" s="17"/>
      <c r="F20" s="17"/>
      <c r="G20" s="17"/>
      <c r="H20" s="17"/>
      <c r="I20" s="17"/>
      <c r="J20" s="36"/>
      <c r="K20" s="42"/>
      <c r="L20" s="17"/>
      <c r="M20" s="17"/>
      <c r="N20" s="17"/>
      <c r="O20" s="17"/>
      <c r="P20" s="17"/>
      <c r="Q20" s="36"/>
      <c r="R20" s="42"/>
      <c r="S20" s="17"/>
      <c r="T20" s="17"/>
      <c r="U20" s="17"/>
      <c r="V20" s="17"/>
      <c r="W20" s="17"/>
      <c r="X20" s="36"/>
      <c r="Y20" s="112">
        <f>VLOOKUP(COUNT(D20:J20),Data!T:U,2,FALSE)</f>
        <v>0</v>
      </c>
    </row>
    <row r="21" spans="1:25" x14ac:dyDescent="0.25">
      <c r="A21" s="21">
        <v>19</v>
      </c>
      <c r="B21" s="18"/>
      <c r="C21" s="24"/>
      <c r="D21" s="42"/>
      <c r="E21" s="17"/>
      <c r="F21" s="17"/>
      <c r="G21" s="17"/>
      <c r="H21" s="17"/>
      <c r="I21" s="17"/>
      <c r="J21" s="36"/>
      <c r="K21" s="42"/>
      <c r="L21" s="17"/>
      <c r="M21" s="17"/>
      <c r="N21" s="17"/>
      <c r="O21" s="17"/>
      <c r="P21" s="17"/>
      <c r="Q21" s="36"/>
      <c r="R21" s="42"/>
      <c r="S21" s="17"/>
      <c r="T21" s="17"/>
      <c r="U21" s="17"/>
      <c r="V21" s="17"/>
      <c r="W21" s="17"/>
      <c r="X21" s="36"/>
      <c r="Y21" s="112">
        <f>VLOOKUP(COUNT(D21:J21),Data!T:U,2,FALSE)</f>
        <v>0</v>
      </c>
    </row>
    <row r="22" spans="1:25" x14ac:dyDescent="0.25">
      <c r="A22" s="21">
        <v>20</v>
      </c>
      <c r="B22" s="18"/>
      <c r="C22" s="24"/>
      <c r="D22" s="42"/>
      <c r="E22" s="17"/>
      <c r="F22" s="17"/>
      <c r="G22" s="17"/>
      <c r="H22" s="17"/>
      <c r="I22" s="17"/>
      <c r="J22" s="36"/>
      <c r="K22" s="42"/>
      <c r="L22" s="17"/>
      <c r="M22" s="17"/>
      <c r="N22" s="17"/>
      <c r="O22" s="17"/>
      <c r="P22" s="17"/>
      <c r="Q22" s="36"/>
      <c r="R22" s="42"/>
      <c r="S22" s="17"/>
      <c r="T22" s="17"/>
      <c r="U22" s="17"/>
      <c r="V22" s="17"/>
      <c r="W22" s="17"/>
      <c r="X22" s="36"/>
      <c r="Y22" s="112">
        <f>VLOOKUP(COUNT(D22:J22),Data!T:U,2,FALSE)</f>
        <v>0</v>
      </c>
    </row>
    <row r="23" spans="1:25" x14ac:dyDescent="0.25">
      <c r="A23" s="21">
        <v>21</v>
      </c>
      <c r="B23" s="18"/>
      <c r="C23" s="24"/>
      <c r="D23" s="42"/>
      <c r="E23" s="17"/>
      <c r="F23" s="17"/>
      <c r="G23" s="17"/>
      <c r="H23" s="17"/>
      <c r="I23" s="17"/>
      <c r="J23" s="36"/>
      <c r="K23" s="42"/>
      <c r="L23" s="17"/>
      <c r="M23" s="17"/>
      <c r="N23" s="17"/>
      <c r="O23" s="17"/>
      <c r="P23" s="17"/>
      <c r="Q23" s="36"/>
      <c r="R23" s="42"/>
      <c r="S23" s="17"/>
      <c r="T23" s="17"/>
      <c r="U23" s="17"/>
      <c r="V23" s="17"/>
      <c r="W23" s="17"/>
      <c r="X23" s="36"/>
      <c r="Y23" s="112">
        <f>VLOOKUP(COUNT(D23:J23),Data!T:U,2,FALSE)</f>
        <v>0</v>
      </c>
    </row>
    <row r="24" spans="1:25" x14ac:dyDescent="0.25">
      <c r="A24" s="21">
        <v>22</v>
      </c>
      <c r="B24" s="18"/>
      <c r="C24" s="24"/>
      <c r="D24" s="42"/>
      <c r="E24" s="17"/>
      <c r="F24" s="17"/>
      <c r="G24" s="17"/>
      <c r="H24" s="17"/>
      <c r="I24" s="17"/>
      <c r="J24" s="36"/>
      <c r="K24" s="42"/>
      <c r="L24" s="17"/>
      <c r="M24" s="17"/>
      <c r="N24" s="17"/>
      <c r="O24" s="17"/>
      <c r="P24" s="17"/>
      <c r="Q24" s="36"/>
      <c r="R24" s="42"/>
      <c r="S24" s="17"/>
      <c r="T24" s="17"/>
      <c r="U24" s="17"/>
      <c r="V24" s="17"/>
      <c r="W24" s="17"/>
      <c r="X24" s="36"/>
      <c r="Y24" s="112">
        <f>VLOOKUP(COUNT(D24:J24),Data!T:U,2,FALSE)</f>
        <v>0</v>
      </c>
    </row>
    <row r="25" spans="1:25" x14ac:dyDescent="0.25">
      <c r="A25" s="21">
        <v>23</v>
      </c>
      <c r="B25" s="18"/>
      <c r="C25" s="24"/>
      <c r="D25" s="42"/>
      <c r="E25" s="17"/>
      <c r="F25" s="17"/>
      <c r="G25" s="17"/>
      <c r="H25" s="17"/>
      <c r="I25" s="17"/>
      <c r="J25" s="36"/>
      <c r="K25" s="42"/>
      <c r="L25" s="17"/>
      <c r="M25" s="17"/>
      <c r="N25" s="17"/>
      <c r="O25" s="17"/>
      <c r="P25" s="17"/>
      <c r="Q25" s="36"/>
      <c r="R25" s="42"/>
      <c r="S25" s="17"/>
      <c r="T25" s="17"/>
      <c r="U25" s="17"/>
      <c r="V25" s="17"/>
      <c r="W25" s="17"/>
      <c r="X25" s="36"/>
      <c r="Y25" s="112">
        <f>VLOOKUP(COUNT(D25:J25),Data!T:U,2,FALSE)</f>
        <v>0</v>
      </c>
    </row>
    <row r="26" spans="1:25" x14ac:dyDescent="0.25">
      <c r="A26" s="21">
        <v>24</v>
      </c>
      <c r="B26" s="18"/>
      <c r="C26" s="24"/>
      <c r="D26" s="42"/>
      <c r="E26" s="17"/>
      <c r="F26" s="17"/>
      <c r="G26" s="17"/>
      <c r="H26" s="17"/>
      <c r="I26" s="17"/>
      <c r="J26" s="36"/>
      <c r="K26" s="42"/>
      <c r="L26" s="17"/>
      <c r="M26" s="17"/>
      <c r="N26" s="17"/>
      <c r="O26" s="17"/>
      <c r="P26" s="17"/>
      <c r="Q26" s="36"/>
      <c r="R26" s="42"/>
      <c r="S26" s="17"/>
      <c r="T26" s="17"/>
      <c r="U26" s="17"/>
      <c r="V26" s="17"/>
      <c r="W26" s="17"/>
      <c r="X26" s="36"/>
      <c r="Y26" s="112">
        <f>VLOOKUP(COUNT(D26:J26),Data!T:U,2,FALSE)</f>
        <v>0</v>
      </c>
    </row>
    <row r="27" spans="1:25" x14ac:dyDescent="0.25">
      <c r="A27" s="21">
        <v>25</v>
      </c>
      <c r="B27" s="18"/>
      <c r="C27" s="24"/>
      <c r="D27" s="42"/>
      <c r="E27" s="17"/>
      <c r="F27" s="17"/>
      <c r="G27" s="17"/>
      <c r="H27" s="17"/>
      <c r="I27" s="17"/>
      <c r="J27" s="36"/>
      <c r="K27" s="42"/>
      <c r="L27" s="17"/>
      <c r="M27" s="17"/>
      <c r="N27" s="17"/>
      <c r="O27" s="17"/>
      <c r="P27" s="17"/>
      <c r="Q27" s="36"/>
      <c r="R27" s="42"/>
      <c r="S27" s="17"/>
      <c r="T27" s="17"/>
      <c r="U27" s="17"/>
      <c r="V27" s="17"/>
      <c r="W27" s="17"/>
      <c r="X27" s="36"/>
      <c r="Y27" s="112">
        <f>VLOOKUP(COUNT(D27:J27),Data!T:U,2,FALSE)</f>
        <v>0</v>
      </c>
    </row>
    <row r="28" spans="1:25" x14ac:dyDescent="0.25">
      <c r="A28" s="21">
        <v>26</v>
      </c>
      <c r="B28" s="18"/>
      <c r="C28" s="24"/>
      <c r="D28" s="42"/>
      <c r="E28" s="17"/>
      <c r="F28" s="17"/>
      <c r="G28" s="17"/>
      <c r="H28" s="17"/>
      <c r="I28" s="17"/>
      <c r="J28" s="36"/>
      <c r="K28" s="42"/>
      <c r="L28" s="17"/>
      <c r="M28" s="17"/>
      <c r="N28" s="17"/>
      <c r="O28" s="17"/>
      <c r="P28" s="17"/>
      <c r="Q28" s="36"/>
      <c r="R28" s="42"/>
      <c r="S28" s="17"/>
      <c r="T28" s="17"/>
      <c r="U28" s="17"/>
      <c r="V28" s="17"/>
      <c r="W28" s="17"/>
      <c r="X28" s="36"/>
      <c r="Y28" s="112">
        <f>VLOOKUP(COUNT(D28:J28),Data!T:U,2,FALSE)</f>
        <v>0</v>
      </c>
    </row>
    <row r="29" spans="1:25" x14ac:dyDescent="0.25">
      <c r="A29" s="21">
        <v>27</v>
      </c>
      <c r="B29" s="18"/>
      <c r="C29" s="24"/>
      <c r="D29" s="42"/>
      <c r="E29" s="17"/>
      <c r="F29" s="17"/>
      <c r="G29" s="17"/>
      <c r="H29" s="17"/>
      <c r="I29" s="17"/>
      <c r="J29" s="36"/>
      <c r="K29" s="42"/>
      <c r="L29" s="17"/>
      <c r="M29" s="17"/>
      <c r="N29" s="17"/>
      <c r="O29" s="17"/>
      <c r="P29" s="17"/>
      <c r="Q29" s="36"/>
      <c r="R29" s="42"/>
      <c r="S29" s="17"/>
      <c r="T29" s="17"/>
      <c r="U29" s="17"/>
      <c r="V29" s="17"/>
      <c r="W29" s="17"/>
      <c r="X29" s="36"/>
      <c r="Y29" s="112">
        <f>VLOOKUP(COUNT(D29:J29),Data!T:U,2,FALSE)</f>
        <v>0</v>
      </c>
    </row>
    <row r="30" spans="1:25" x14ac:dyDescent="0.25">
      <c r="A30" s="21">
        <v>28</v>
      </c>
      <c r="B30" s="18"/>
      <c r="C30" s="24"/>
      <c r="D30" s="42"/>
      <c r="E30" s="17"/>
      <c r="F30" s="17"/>
      <c r="G30" s="17"/>
      <c r="H30" s="17"/>
      <c r="I30" s="17"/>
      <c r="J30" s="36"/>
      <c r="K30" s="42"/>
      <c r="L30" s="17"/>
      <c r="M30" s="17"/>
      <c r="N30" s="17"/>
      <c r="O30" s="17"/>
      <c r="P30" s="17"/>
      <c r="Q30" s="36"/>
      <c r="R30" s="42"/>
      <c r="S30" s="17"/>
      <c r="T30" s="17"/>
      <c r="U30" s="17"/>
      <c r="V30" s="17"/>
      <c r="W30" s="17"/>
      <c r="X30" s="36"/>
      <c r="Y30" s="112">
        <f>VLOOKUP(COUNT(D30:J30),Data!T:U,2,FALSE)</f>
        <v>0</v>
      </c>
    </row>
    <row r="31" spans="1:25" x14ac:dyDescent="0.25">
      <c r="A31" s="21">
        <v>29</v>
      </c>
      <c r="B31" s="18"/>
      <c r="C31" s="24"/>
      <c r="D31" s="42"/>
      <c r="E31" s="17"/>
      <c r="F31" s="17"/>
      <c r="G31" s="17"/>
      <c r="H31" s="17"/>
      <c r="I31" s="17"/>
      <c r="J31" s="36"/>
      <c r="K31" s="42"/>
      <c r="L31" s="17"/>
      <c r="M31" s="17"/>
      <c r="N31" s="17"/>
      <c r="O31" s="17"/>
      <c r="P31" s="17"/>
      <c r="Q31" s="36"/>
      <c r="R31" s="42"/>
      <c r="S31" s="17"/>
      <c r="T31" s="17"/>
      <c r="U31" s="17"/>
      <c r="V31" s="17"/>
      <c r="W31" s="17"/>
      <c r="X31" s="36"/>
      <c r="Y31" s="112">
        <f>VLOOKUP(COUNT(D31:J31),Data!T:U,2,FALSE)</f>
        <v>0</v>
      </c>
    </row>
    <row r="32" spans="1:25" x14ac:dyDescent="0.25">
      <c r="A32" s="21">
        <v>30</v>
      </c>
      <c r="B32" s="18"/>
      <c r="C32" s="24"/>
      <c r="D32" s="42"/>
      <c r="E32" s="17"/>
      <c r="F32" s="17"/>
      <c r="G32" s="17"/>
      <c r="H32" s="17"/>
      <c r="I32" s="17"/>
      <c r="J32" s="36"/>
      <c r="K32" s="42"/>
      <c r="L32" s="17"/>
      <c r="M32" s="17"/>
      <c r="N32" s="17"/>
      <c r="O32" s="17"/>
      <c r="P32" s="17"/>
      <c r="Q32" s="36"/>
      <c r="R32" s="42"/>
      <c r="S32" s="17"/>
      <c r="T32" s="17"/>
      <c r="U32" s="17"/>
      <c r="V32" s="17"/>
      <c r="W32" s="17"/>
      <c r="X32" s="36"/>
      <c r="Y32" s="112">
        <f>VLOOKUP(COUNT(D32:J32),Data!T:U,2,FALSE)</f>
        <v>0</v>
      </c>
    </row>
    <row r="33" spans="1:25" x14ac:dyDescent="0.25">
      <c r="A33" s="21">
        <v>31</v>
      </c>
      <c r="B33" s="18"/>
      <c r="C33" s="24"/>
      <c r="D33" s="42"/>
      <c r="E33" s="17"/>
      <c r="F33" s="17"/>
      <c r="G33" s="17"/>
      <c r="H33" s="17"/>
      <c r="I33" s="17"/>
      <c r="J33" s="36"/>
      <c r="K33" s="42"/>
      <c r="L33" s="17"/>
      <c r="M33" s="17"/>
      <c r="N33" s="17"/>
      <c r="O33" s="17"/>
      <c r="P33" s="17"/>
      <c r="Q33" s="36"/>
      <c r="R33" s="42"/>
      <c r="S33" s="17"/>
      <c r="T33" s="17"/>
      <c r="U33" s="17"/>
      <c r="V33" s="17"/>
      <c r="W33" s="17"/>
      <c r="X33" s="36"/>
      <c r="Y33" s="112">
        <f>VLOOKUP(COUNT(D33:J33),Data!T:U,2,FALSE)</f>
        <v>0</v>
      </c>
    </row>
    <row r="34" spans="1:25" x14ac:dyDescent="0.25">
      <c r="A34" s="21">
        <v>32</v>
      </c>
      <c r="B34" s="18"/>
      <c r="C34" s="24"/>
      <c r="D34" s="42"/>
      <c r="E34" s="17"/>
      <c r="F34" s="17"/>
      <c r="G34" s="17"/>
      <c r="H34" s="17"/>
      <c r="I34" s="17"/>
      <c r="J34" s="36"/>
      <c r="K34" s="42"/>
      <c r="L34" s="17"/>
      <c r="M34" s="17"/>
      <c r="N34" s="17"/>
      <c r="O34" s="17"/>
      <c r="P34" s="17"/>
      <c r="Q34" s="36"/>
      <c r="R34" s="42"/>
      <c r="S34" s="17"/>
      <c r="T34" s="17"/>
      <c r="U34" s="17"/>
      <c r="V34" s="17"/>
      <c r="W34" s="17"/>
      <c r="X34" s="36"/>
      <c r="Y34" s="112">
        <f>VLOOKUP(COUNT(D34:J34),Data!T:U,2,FALSE)</f>
        <v>0</v>
      </c>
    </row>
    <row r="35" spans="1:25" x14ac:dyDescent="0.25">
      <c r="A35" s="21">
        <v>33</v>
      </c>
      <c r="B35" s="18"/>
      <c r="C35" s="24"/>
      <c r="D35" s="42"/>
      <c r="E35" s="17"/>
      <c r="F35" s="17"/>
      <c r="G35" s="17"/>
      <c r="H35" s="17"/>
      <c r="I35" s="17"/>
      <c r="J35" s="36"/>
      <c r="K35" s="42"/>
      <c r="L35" s="17"/>
      <c r="M35" s="17"/>
      <c r="N35" s="17"/>
      <c r="O35" s="17"/>
      <c r="P35" s="17"/>
      <c r="Q35" s="36"/>
      <c r="R35" s="42"/>
      <c r="S35" s="17"/>
      <c r="T35" s="17"/>
      <c r="U35" s="17"/>
      <c r="V35" s="17"/>
      <c r="W35" s="17"/>
      <c r="X35" s="36"/>
      <c r="Y35" s="112">
        <f>VLOOKUP(COUNT(D35:J35),Data!T:U,2,FALSE)</f>
        <v>0</v>
      </c>
    </row>
    <row r="36" spans="1:25" x14ac:dyDescent="0.25">
      <c r="A36" s="21">
        <v>34</v>
      </c>
      <c r="B36" s="18"/>
      <c r="C36" s="24"/>
      <c r="D36" s="42"/>
      <c r="E36" s="17"/>
      <c r="F36" s="17"/>
      <c r="G36" s="17"/>
      <c r="H36" s="17"/>
      <c r="I36" s="17"/>
      <c r="J36" s="36"/>
      <c r="K36" s="42"/>
      <c r="L36" s="17"/>
      <c r="M36" s="17"/>
      <c r="N36" s="17"/>
      <c r="O36" s="17"/>
      <c r="P36" s="17"/>
      <c r="Q36" s="36"/>
      <c r="R36" s="42"/>
      <c r="S36" s="17"/>
      <c r="T36" s="17"/>
      <c r="U36" s="17"/>
      <c r="V36" s="17"/>
      <c r="W36" s="17"/>
      <c r="X36" s="36"/>
      <c r="Y36" s="112">
        <f>VLOOKUP(COUNT(D36:J36),Data!T:U,2,FALSE)</f>
        <v>0</v>
      </c>
    </row>
    <row r="37" spans="1:25" x14ac:dyDescent="0.25">
      <c r="A37" s="21">
        <v>35</v>
      </c>
      <c r="B37" s="18"/>
      <c r="C37" s="24"/>
      <c r="D37" s="42"/>
      <c r="E37" s="17"/>
      <c r="F37" s="17"/>
      <c r="G37" s="17"/>
      <c r="H37" s="17"/>
      <c r="I37" s="17"/>
      <c r="J37" s="36"/>
      <c r="K37" s="42"/>
      <c r="L37" s="17"/>
      <c r="M37" s="17"/>
      <c r="N37" s="17"/>
      <c r="O37" s="17"/>
      <c r="P37" s="17"/>
      <c r="Q37" s="36"/>
      <c r="R37" s="42"/>
      <c r="S37" s="17"/>
      <c r="T37" s="17"/>
      <c r="U37" s="17"/>
      <c r="V37" s="17"/>
      <c r="W37" s="17"/>
      <c r="X37" s="36"/>
      <c r="Y37" s="112">
        <f>VLOOKUP(COUNT(D37:J37),Data!T:U,2,FALSE)</f>
        <v>0</v>
      </c>
    </row>
    <row r="38" spans="1:25" x14ac:dyDescent="0.25">
      <c r="A38" s="21">
        <v>36</v>
      </c>
      <c r="B38" s="18"/>
      <c r="C38" s="24"/>
      <c r="D38" s="42"/>
      <c r="E38" s="17"/>
      <c r="F38" s="17"/>
      <c r="G38" s="17"/>
      <c r="H38" s="17"/>
      <c r="I38" s="17"/>
      <c r="J38" s="36"/>
      <c r="K38" s="42"/>
      <c r="L38" s="17"/>
      <c r="M38" s="17"/>
      <c r="N38" s="17"/>
      <c r="O38" s="17"/>
      <c r="P38" s="17"/>
      <c r="Q38" s="36"/>
      <c r="R38" s="42"/>
      <c r="S38" s="17"/>
      <c r="T38" s="17"/>
      <c r="U38" s="17"/>
      <c r="V38" s="17"/>
      <c r="W38" s="17"/>
      <c r="X38" s="36"/>
      <c r="Y38" s="112">
        <f>VLOOKUP(COUNT(D38:J38),Data!T:U,2,FALSE)</f>
        <v>0</v>
      </c>
    </row>
    <row r="39" spans="1:25" x14ac:dyDescent="0.25">
      <c r="A39" s="21">
        <v>37</v>
      </c>
      <c r="B39" s="18"/>
      <c r="C39" s="24"/>
      <c r="D39" s="42"/>
      <c r="E39" s="17"/>
      <c r="F39" s="17"/>
      <c r="G39" s="17"/>
      <c r="H39" s="17"/>
      <c r="I39" s="17"/>
      <c r="J39" s="36"/>
      <c r="K39" s="42"/>
      <c r="L39" s="17"/>
      <c r="M39" s="17"/>
      <c r="N39" s="17"/>
      <c r="O39" s="17"/>
      <c r="P39" s="17"/>
      <c r="Q39" s="36"/>
      <c r="R39" s="42"/>
      <c r="S39" s="17"/>
      <c r="T39" s="17"/>
      <c r="U39" s="17"/>
      <c r="V39" s="17"/>
      <c r="W39" s="17"/>
      <c r="X39" s="36"/>
      <c r="Y39" s="112">
        <f>VLOOKUP(COUNT(D39:J39),Data!T:U,2,FALSE)</f>
        <v>0</v>
      </c>
    </row>
    <row r="40" spans="1:25" x14ac:dyDescent="0.25">
      <c r="A40" s="21">
        <v>38</v>
      </c>
      <c r="B40" s="18"/>
      <c r="C40" s="24"/>
      <c r="D40" s="42"/>
      <c r="E40" s="17"/>
      <c r="F40" s="17"/>
      <c r="G40" s="17"/>
      <c r="H40" s="17"/>
      <c r="I40" s="17"/>
      <c r="J40" s="36"/>
      <c r="K40" s="42"/>
      <c r="L40" s="17"/>
      <c r="M40" s="17"/>
      <c r="N40" s="17"/>
      <c r="O40" s="17"/>
      <c r="P40" s="17"/>
      <c r="Q40" s="36"/>
      <c r="R40" s="42"/>
      <c r="S40" s="17"/>
      <c r="T40" s="17"/>
      <c r="U40" s="17"/>
      <c r="V40" s="17"/>
      <c r="W40" s="17"/>
      <c r="X40" s="36"/>
      <c r="Y40" s="112">
        <f>VLOOKUP(COUNT(D40:J40),Data!T:U,2,FALSE)</f>
        <v>0</v>
      </c>
    </row>
    <row r="41" spans="1:25" x14ac:dyDescent="0.25">
      <c r="A41" s="21">
        <v>39</v>
      </c>
      <c r="B41" s="18"/>
      <c r="C41" s="24"/>
      <c r="D41" s="42"/>
      <c r="E41" s="17"/>
      <c r="F41" s="17"/>
      <c r="G41" s="17"/>
      <c r="H41" s="17"/>
      <c r="I41" s="17"/>
      <c r="J41" s="36"/>
      <c r="K41" s="42"/>
      <c r="L41" s="17"/>
      <c r="M41" s="17"/>
      <c r="N41" s="17"/>
      <c r="O41" s="17"/>
      <c r="P41" s="17"/>
      <c r="Q41" s="36"/>
      <c r="R41" s="42"/>
      <c r="S41" s="17"/>
      <c r="T41" s="17"/>
      <c r="U41" s="17"/>
      <c r="V41" s="17"/>
      <c r="W41" s="17"/>
      <c r="X41" s="36"/>
      <c r="Y41" s="112">
        <f>VLOOKUP(COUNT(D41:J41),Data!T:U,2,FALSE)</f>
        <v>0</v>
      </c>
    </row>
    <row r="42" spans="1:25" x14ac:dyDescent="0.25">
      <c r="A42" s="21">
        <v>40</v>
      </c>
      <c r="B42" s="18"/>
      <c r="C42" s="24"/>
      <c r="D42" s="42"/>
      <c r="E42" s="17"/>
      <c r="F42" s="17"/>
      <c r="G42" s="17"/>
      <c r="H42" s="17"/>
      <c r="I42" s="17"/>
      <c r="J42" s="36"/>
      <c r="K42" s="42"/>
      <c r="L42" s="17"/>
      <c r="M42" s="17"/>
      <c r="N42" s="17"/>
      <c r="O42" s="17"/>
      <c r="P42" s="17"/>
      <c r="Q42" s="36"/>
      <c r="R42" s="42"/>
      <c r="S42" s="17"/>
      <c r="T42" s="17"/>
      <c r="U42" s="17"/>
      <c r="V42" s="17"/>
      <c r="W42" s="17"/>
      <c r="X42" s="36"/>
      <c r="Y42" s="112">
        <f>VLOOKUP(COUNT(D42:J42),Data!T:U,2,FALSE)</f>
        <v>0</v>
      </c>
    </row>
    <row r="43" spans="1:25" x14ac:dyDescent="0.25">
      <c r="A43" s="21">
        <v>41</v>
      </c>
      <c r="B43" s="18"/>
      <c r="C43" s="24"/>
      <c r="D43" s="42"/>
      <c r="E43" s="17"/>
      <c r="F43" s="17"/>
      <c r="G43" s="17"/>
      <c r="H43" s="17"/>
      <c r="I43" s="17"/>
      <c r="J43" s="36"/>
      <c r="K43" s="42"/>
      <c r="L43" s="17"/>
      <c r="M43" s="17"/>
      <c r="N43" s="17"/>
      <c r="O43" s="17"/>
      <c r="P43" s="17"/>
      <c r="Q43" s="36"/>
      <c r="R43" s="42"/>
      <c r="S43" s="17"/>
      <c r="T43" s="17"/>
      <c r="U43" s="17"/>
      <c r="V43" s="17"/>
      <c r="W43" s="17"/>
      <c r="X43" s="36"/>
      <c r="Y43" s="112">
        <f>VLOOKUP(COUNT(D43:J43),Data!T:U,2,FALSE)</f>
        <v>0</v>
      </c>
    </row>
    <row r="44" spans="1:25" x14ac:dyDescent="0.25">
      <c r="A44" s="21">
        <v>42</v>
      </c>
      <c r="B44" s="18"/>
      <c r="C44" s="24"/>
      <c r="D44" s="42"/>
      <c r="E44" s="17"/>
      <c r="F44" s="17"/>
      <c r="G44" s="17"/>
      <c r="H44" s="17"/>
      <c r="I44" s="17"/>
      <c r="J44" s="36"/>
      <c r="K44" s="42"/>
      <c r="L44" s="17"/>
      <c r="M44" s="17"/>
      <c r="N44" s="17"/>
      <c r="O44" s="17"/>
      <c r="P44" s="17"/>
      <c r="Q44" s="36"/>
      <c r="R44" s="42"/>
      <c r="S44" s="17"/>
      <c r="T44" s="17"/>
      <c r="U44" s="17"/>
      <c r="V44" s="17"/>
      <c r="W44" s="17"/>
      <c r="X44" s="36"/>
      <c r="Y44" s="112">
        <f>VLOOKUP(COUNT(D44:J44),Data!T:U,2,FALSE)</f>
        <v>0</v>
      </c>
    </row>
    <row r="45" spans="1:25" x14ac:dyDescent="0.25">
      <c r="A45" s="21">
        <v>43</v>
      </c>
      <c r="B45" s="18"/>
      <c r="C45" s="24"/>
      <c r="D45" s="42"/>
      <c r="E45" s="17"/>
      <c r="F45" s="17"/>
      <c r="G45" s="17"/>
      <c r="H45" s="17"/>
      <c r="I45" s="17"/>
      <c r="J45" s="36"/>
      <c r="K45" s="42"/>
      <c r="L45" s="17"/>
      <c r="M45" s="17"/>
      <c r="N45" s="17"/>
      <c r="O45" s="17"/>
      <c r="P45" s="17"/>
      <c r="Q45" s="36"/>
      <c r="R45" s="42"/>
      <c r="S45" s="17"/>
      <c r="T45" s="17"/>
      <c r="U45" s="17"/>
      <c r="V45" s="17"/>
      <c r="W45" s="17"/>
      <c r="X45" s="36"/>
      <c r="Y45" s="112">
        <f>VLOOKUP(COUNT(D45:J45),Data!T:U,2,FALSE)</f>
        <v>0</v>
      </c>
    </row>
    <row r="46" spans="1:25" x14ac:dyDescent="0.25">
      <c r="A46" s="21">
        <v>44</v>
      </c>
      <c r="B46" s="18"/>
      <c r="C46" s="24"/>
      <c r="D46" s="42"/>
      <c r="E46" s="17"/>
      <c r="F46" s="17"/>
      <c r="G46" s="17"/>
      <c r="H46" s="17"/>
      <c r="I46" s="17"/>
      <c r="J46" s="36"/>
      <c r="K46" s="42"/>
      <c r="L46" s="17"/>
      <c r="M46" s="17"/>
      <c r="N46" s="17"/>
      <c r="O46" s="17"/>
      <c r="P46" s="17"/>
      <c r="Q46" s="36"/>
      <c r="R46" s="42"/>
      <c r="S46" s="17"/>
      <c r="T46" s="17"/>
      <c r="U46" s="17"/>
      <c r="V46" s="17"/>
      <c r="W46" s="17"/>
      <c r="X46" s="36"/>
      <c r="Y46" s="112">
        <f>VLOOKUP(COUNT(D46:J46),Data!T:U,2,FALSE)</f>
        <v>0</v>
      </c>
    </row>
    <row r="47" spans="1:25" x14ac:dyDescent="0.25">
      <c r="A47" s="21">
        <v>45</v>
      </c>
      <c r="B47" s="18"/>
      <c r="C47" s="24"/>
      <c r="D47" s="42"/>
      <c r="E47" s="17"/>
      <c r="F47" s="17"/>
      <c r="G47" s="17"/>
      <c r="H47" s="17"/>
      <c r="I47" s="17"/>
      <c r="J47" s="36"/>
      <c r="K47" s="42"/>
      <c r="L47" s="17"/>
      <c r="M47" s="17"/>
      <c r="N47" s="17"/>
      <c r="O47" s="17"/>
      <c r="P47" s="17"/>
      <c r="Q47" s="36"/>
      <c r="R47" s="42"/>
      <c r="S47" s="17"/>
      <c r="T47" s="17"/>
      <c r="U47" s="17"/>
      <c r="V47" s="17"/>
      <c r="W47" s="17"/>
      <c r="X47" s="36"/>
      <c r="Y47" s="112">
        <f>VLOOKUP(COUNT(D47:J47),Data!T:U,2,FALSE)</f>
        <v>0</v>
      </c>
    </row>
    <row r="48" spans="1:25" x14ac:dyDescent="0.25">
      <c r="A48" s="21">
        <v>46</v>
      </c>
      <c r="B48" s="18"/>
      <c r="C48" s="24"/>
      <c r="D48" s="42"/>
      <c r="E48" s="17"/>
      <c r="F48" s="17"/>
      <c r="G48" s="17"/>
      <c r="H48" s="17"/>
      <c r="I48" s="17"/>
      <c r="J48" s="36"/>
      <c r="K48" s="42"/>
      <c r="L48" s="17"/>
      <c r="M48" s="17"/>
      <c r="N48" s="17"/>
      <c r="O48" s="17"/>
      <c r="P48" s="17"/>
      <c r="Q48" s="36"/>
      <c r="R48" s="42"/>
      <c r="S48" s="17"/>
      <c r="T48" s="17"/>
      <c r="U48" s="17"/>
      <c r="V48" s="17"/>
      <c r="W48" s="17"/>
      <c r="X48" s="36"/>
      <c r="Y48" s="112">
        <f>VLOOKUP(COUNT(D48:J48),Data!T:U,2,FALSE)</f>
        <v>0</v>
      </c>
    </row>
    <row r="49" spans="1:25" x14ac:dyDescent="0.25">
      <c r="A49" s="21">
        <v>47</v>
      </c>
      <c r="B49" s="18"/>
      <c r="C49" s="24"/>
      <c r="D49" s="42"/>
      <c r="E49" s="17"/>
      <c r="F49" s="17"/>
      <c r="G49" s="17"/>
      <c r="H49" s="17"/>
      <c r="I49" s="17"/>
      <c r="J49" s="36"/>
      <c r="K49" s="42"/>
      <c r="L49" s="17"/>
      <c r="M49" s="17"/>
      <c r="N49" s="17"/>
      <c r="O49" s="17"/>
      <c r="P49" s="17"/>
      <c r="Q49" s="36"/>
      <c r="R49" s="42"/>
      <c r="S49" s="17"/>
      <c r="T49" s="17"/>
      <c r="U49" s="17"/>
      <c r="V49" s="17"/>
      <c r="W49" s="17"/>
      <c r="X49" s="36"/>
      <c r="Y49" s="112">
        <f>VLOOKUP(COUNT(D49:J49),Data!T:U,2,FALSE)</f>
        <v>0</v>
      </c>
    </row>
    <row r="50" spans="1:25" x14ac:dyDescent="0.25">
      <c r="A50" s="21">
        <v>48</v>
      </c>
      <c r="B50" s="18"/>
      <c r="C50" s="24"/>
      <c r="D50" s="42"/>
      <c r="E50" s="17"/>
      <c r="F50" s="17"/>
      <c r="G50" s="17"/>
      <c r="H50" s="17"/>
      <c r="I50" s="17"/>
      <c r="J50" s="36"/>
      <c r="K50" s="42"/>
      <c r="L50" s="17"/>
      <c r="M50" s="17"/>
      <c r="N50" s="17"/>
      <c r="O50" s="17"/>
      <c r="P50" s="17"/>
      <c r="Q50" s="36"/>
      <c r="R50" s="42"/>
      <c r="S50" s="17"/>
      <c r="T50" s="17"/>
      <c r="U50" s="17"/>
      <c r="V50" s="17"/>
      <c r="W50" s="17"/>
      <c r="X50" s="36"/>
      <c r="Y50" s="112">
        <f>VLOOKUP(COUNT(D50:J50),Data!T:U,2,FALSE)</f>
        <v>0</v>
      </c>
    </row>
    <row r="51" spans="1:25" x14ac:dyDescent="0.25">
      <c r="A51" s="21">
        <v>49</v>
      </c>
      <c r="B51" s="18"/>
      <c r="C51" s="24"/>
      <c r="D51" s="42"/>
      <c r="E51" s="17"/>
      <c r="F51" s="17"/>
      <c r="G51" s="17"/>
      <c r="H51" s="17"/>
      <c r="I51" s="17"/>
      <c r="J51" s="36"/>
      <c r="K51" s="42"/>
      <c r="L51" s="17"/>
      <c r="M51" s="17"/>
      <c r="N51" s="17"/>
      <c r="O51" s="17"/>
      <c r="P51" s="17"/>
      <c r="Q51" s="36"/>
      <c r="R51" s="42"/>
      <c r="S51" s="17"/>
      <c r="T51" s="17"/>
      <c r="U51" s="17"/>
      <c r="V51" s="17"/>
      <c r="W51" s="17"/>
      <c r="X51" s="36"/>
      <c r="Y51" s="112">
        <f>VLOOKUP(COUNT(D51:J51),Data!T:U,2,FALSE)</f>
        <v>0</v>
      </c>
    </row>
    <row r="52" spans="1:25" x14ac:dyDescent="0.25">
      <c r="A52" s="21">
        <v>50</v>
      </c>
      <c r="B52" s="18"/>
      <c r="C52" s="24"/>
      <c r="D52" s="42"/>
      <c r="E52" s="17"/>
      <c r="F52" s="17"/>
      <c r="G52" s="17"/>
      <c r="H52" s="17"/>
      <c r="I52" s="17"/>
      <c r="J52" s="36"/>
      <c r="K52" s="42"/>
      <c r="L52" s="17"/>
      <c r="M52" s="17"/>
      <c r="N52" s="17"/>
      <c r="O52" s="17"/>
      <c r="P52" s="17"/>
      <c r="Q52" s="36"/>
      <c r="R52" s="42"/>
      <c r="S52" s="17"/>
      <c r="T52" s="17"/>
      <c r="U52" s="17"/>
      <c r="V52" s="17"/>
      <c r="W52" s="17"/>
      <c r="X52" s="36"/>
      <c r="Y52" s="112">
        <f>VLOOKUP(COUNT(D52:J52),Data!T:U,2,FALSE)</f>
        <v>0</v>
      </c>
    </row>
    <row r="53" spans="1:25" x14ac:dyDescent="0.25">
      <c r="A53" s="21">
        <v>51</v>
      </c>
      <c r="B53" s="18"/>
      <c r="C53" s="24"/>
      <c r="D53" s="42"/>
      <c r="E53" s="17"/>
      <c r="F53" s="17"/>
      <c r="G53" s="17"/>
      <c r="H53" s="17"/>
      <c r="I53" s="17"/>
      <c r="J53" s="36"/>
      <c r="K53" s="42"/>
      <c r="L53" s="17"/>
      <c r="M53" s="17"/>
      <c r="N53" s="17"/>
      <c r="O53" s="17"/>
      <c r="P53" s="17"/>
      <c r="Q53" s="36"/>
      <c r="R53" s="42"/>
      <c r="S53" s="17"/>
      <c r="T53" s="17"/>
      <c r="U53" s="17"/>
      <c r="V53" s="17"/>
      <c r="W53" s="17"/>
      <c r="X53" s="36"/>
      <c r="Y53" s="112">
        <f>VLOOKUP(COUNT(D53:J53),Data!T:U,2,FALSE)</f>
        <v>0</v>
      </c>
    </row>
    <row r="54" spans="1:25" x14ac:dyDescent="0.25">
      <c r="A54" s="22">
        <v>52</v>
      </c>
      <c r="B54" s="19"/>
      <c r="C54" s="25"/>
      <c r="D54" s="43"/>
      <c r="E54" s="37"/>
      <c r="F54" s="37"/>
      <c r="G54" s="37"/>
      <c r="H54" s="37"/>
      <c r="I54" s="37"/>
      <c r="J54" s="38"/>
      <c r="K54" s="43"/>
      <c r="L54" s="37"/>
      <c r="M54" s="37"/>
      <c r="N54" s="37"/>
      <c r="O54" s="37"/>
      <c r="P54" s="37"/>
      <c r="Q54" s="38"/>
      <c r="R54" s="43"/>
      <c r="S54" s="37"/>
      <c r="T54" s="37"/>
      <c r="U54" s="37"/>
      <c r="V54" s="37"/>
      <c r="W54" s="37"/>
      <c r="X54" s="38"/>
      <c r="Y54" s="112">
        <f>VLOOKUP(COUNT(D54:J54),Data!T:U,2,FALSE)</f>
        <v>0</v>
      </c>
    </row>
  </sheetData>
  <mergeCells count="5">
    <mergeCell ref="A1:A2"/>
    <mergeCell ref="R1:X1"/>
    <mergeCell ref="K1:Q1"/>
    <mergeCell ref="D1:J1"/>
    <mergeCell ref="C1:C2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lessThanOrEqual" id="{92BAE687-9DAE-498B-9299-26787773A7D3}">
            <xm:f>Data!$B$2</xm:f>
            <x14:dxf>
              <font>
                <b/>
                <i val="0"/>
                <color rgb="FF00B050"/>
              </font>
            </x14:dxf>
          </x14:cfRule>
          <x14:cfRule type="cellIs" priority="11" operator="between" id="{D59078A4-467A-4550-A1C2-60F1443FD09E}">
            <xm:f>Data!$B$2</xm:f>
            <xm:f>Data!$C$2</xm:f>
            <x14:dxf>
              <font>
                <b/>
                <i val="0"/>
                <color rgb="FFFFC000"/>
              </font>
            </x14:dxf>
          </x14:cfRule>
          <x14:cfRule type="cellIs" priority="12" operator="greaterThanOrEqual" id="{545B117D-35D3-40F5-9C52-232E76D9F1E3}">
            <xm:f>Data!$C$2</xm:f>
            <x14:dxf>
              <font>
                <b/>
                <i val="0"/>
                <color rgb="FFFF0000"/>
              </font>
            </x14:dxf>
          </x14:cfRule>
          <xm:sqref>D3:J54</xm:sqref>
        </x14:conditionalFormatting>
        <x14:conditionalFormatting xmlns:xm="http://schemas.microsoft.com/office/excel/2006/main">
          <x14:cfRule type="cellIs" priority="4" operator="greaterThanOrEqual" id="{DAB0F4B0-137B-4604-A73B-8BEA9100DCDC}">
            <xm:f>Data!$B$3</xm:f>
            <x14:dxf>
              <font>
                <b/>
                <i val="0"/>
                <color rgb="FF00B050"/>
              </font>
            </x14:dxf>
          </x14:cfRule>
          <x14:cfRule type="cellIs" priority="5" operator="between" id="{B311CF5D-F2E9-4577-B940-FE836C258A0E}">
            <xm:f>Data!$C$3</xm:f>
            <xm:f>Data!$B$3</xm:f>
            <x14:dxf>
              <font>
                <b/>
                <i val="0"/>
                <color rgb="FFFFC000"/>
              </font>
            </x14:dxf>
          </x14:cfRule>
          <x14:cfRule type="cellIs" priority="6" operator="lessThanOrEqual" id="{EFC34566-4ACA-4989-890C-C04126BA21D6}">
            <xm:f>Data!$C$3</xm:f>
            <x14:dxf>
              <font>
                <b/>
                <i val="0"/>
                <color rgb="FFFF0000"/>
              </font>
            </x14:dxf>
          </x14:cfRule>
          <xm:sqref>K3:Q54</xm:sqref>
        </x14:conditionalFormatting>
        <x14:conditionalFormatting xmlns:xm="http://schemas.microsoft.com/office/excel/2006/main">
          <x14:cfRule type="cellIs" priority="1" operator="greaterThanOrEqual" id="{AC2FDD07-323B-4882-9F10-F93FED40102E}">
            <xm:f>Data!$B$4</xm:f>
            <x14:dxf>
              <font>
                <b/>
                <i val="0"/>
                <color rgb="FF00B050"/>
              </font>
            </x14:dxf>
          </x14:cfRule>
          <x14:cfRule type="cellIs" priority="2" operator="between" id="{810A9442-6858-4218-AB6B-155F265A0F11}">
            <xm:f>Data!$C$4</xm:f>
            <xm:f>Data!$B$4</xm:f>
            <x14:dxf>
              <font>
                <b/>
                <i val="0"/>
                <color rgb="FFFFC000"/>
              </font>
            </x14:dxf>
          </x14:cfRule>
          <x14:cfRule type="cellIs" priority="3" operator="lessThanOrEqual" id="{C114BCC0-74E6-488C-82CC-BABBC0DD148C}">
            <xm:f>Data!$C$4</xm:f>
            <x14:dxf>
              <font>
                <b/>
                <i val="0"/>
                <color rgb="FFFF0000"/>
              </font>
            </x14:dxf>
          </x14:cfRule>
          <xm:sqref>R3:X54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>
    <tabColor rgb="FF92D050"/>
  </sheetPr>
  <dimension ref="A1:Q53"/>
  <sheetViews>
    <sheetView showGridLines="0" zoomScale="85" zoomScaleNormal="85" zoomScalePageLayoutView="85" workbookViewId="0">
      <selection activeCell="E3" sqref="E3"/>
    </sheetView>
  </sheetViews>
  <sheetFormatPr baseColWidth="10" defaultColWidth="9.140625" defaultRowHeight="15" x14ac:dyDescent="0.25"/>
  <cols>
    <col min="1" max="1" width="12.7109375" customWidth="1"/>
    <col min="2" max="2" width="12.7109375" style="51" customWidth="1"/>
    <col min="3" max="6" width="12.7109375" style="55" customWidth="1"/>
    <col min="7" max="7" width="9.140625" style="57"/>
  </cols>
  <sheetData>
    <row r="1" spans="1:17" ht="54.75" customHeight="1" x14ac:dyDescent="0.25">
      <c r="A1" s="5" t="s">
        <v>0</v>
      </c>
      <c r="B1" s="33" t="s">
        <v>1</v>
      </c>
      <c r="C1" s="52" t="s">
        <v>8</v>
      </c>
      <c r="D1" s="52" t="s">
        <v>9</v>
      </c>
      <c r="E1" s="52" t="s">
        <v>10</v>
      </c>
      <c r="F1" s="52" t="s">
        <v>11</v>
      </c>
      <c r="J1" s="133" t="s">
        <v>23</v>
      </c>
      <c r="K1" s="133"/>
      <c r="L1" s="133"/>
      <c r="M1" s="133"/>
      <c r="N1" s="133"/>
      <c r="O1" s="133"/>
      <c r="P1" s="133"/>
      <c r="Q1" s="133"/>
    </row>
    <row r="2" spans="1:17" x14ac:dyDescent="0.25">
      <c r="A2" s="4">
        <v>1</v>
      </c>
      <c r="B2" s="50" t="str">
        <f>IF('Data Centrifuge #2'!C3&lt;&gt;"",VLOOKUP(A2,'Data Centrifuge #2'!A:X,3,FALSE),"")</f>
        <v/>
      </c>
      <c r="C2" s="53" t="str">
        <f>IF('Data Centrifuge #2'!C3&lt;&gt;"",1-('Data Centrifuge #2'!D3+'Data Centrifuge #2'!E3+'Data Centrifuge #2'!F3+'Data Centrifuge #2'!G3+'Data Centrifuge #2'!H3+'Data Centrifuge #2'!I3+'Data Centrifuge #2'!J3)/'Data Centrifuge #2'!Y3,"")</f>
        <v/>
      </c>
      <c r="D2" s="53" t="str">
        <f>IF('Data Centrifuge #2'!C3&lt;&gt;"",AVERAGE('Data Centrifuge #2'!K3:Q3)/Data!$G$3,"")</f>
        <v/>
      </c>
      <c r="E2" s="53" t="str">
        <f>IF('Data Centrifuge #2'!C3&lt;&gt;"",AVERAGE('Data Centrifuge #2'!R3:X3)/Data!$G$4,"")</f>
        <v/>
      </c>
      <c r="F2" s="54" t="str">
        <f>IF('Data Centrifuge #2'!C3&lt;&gt;"",C2*D2*E2,"")</f>
        <v/>
      </c>
      <c r="G2" s="57">
        <f>Data!$B$6</f>
        <v>0.95</v>
      </c>
    </row>
    <row r="3" spans="1:17" x14ac:dyDescent="0.25">
      <c r="A3" s="3">
        <v>2</v>
      </c>
      <c r="B3" s="50" t="str">
        <f>IF('Data Centrifuge #2'!C4&lt;&gt;"",VLOOKUP(A3,'Data Centrifuge #2'!A:X,3,FALSE),"")</f>
        <v/>
      </c>
      <c r="C3" s="53" t="str">
        <f>IF('Data Centrifuge #2'!C4&lt;&gt;"",1-('Data Centrifuge #2'!D4+'Data Centrifuge #2'!E4+'Data Centrifuge #2'!F4+'Data Centrifuge #2'!G4+'Data Centrifuge #2'!H4+'Data Centrifuge #2'!I4+'Data Centrifuge #2'!J4)/'Data Centrifuge #2'!Y4,"")</f>
        <v/>
      </c>
      <c r="D3" s="53" t="str">
        <f>IF('Data Centrifuge #2'!C4&lt;&gt;"",AVERAGE('Data Centrifuge #2'!K4:Q4)/Data!$G$3,"")</f>
        <v/>
      </c>
      <c r="E3" s="53" t="str">
        <f>IF('Data Centrifuge #2'!C4&lt;&gt;"",AVERAGE('Data Centrifuge #2'!R4:X4)/Data!$G$4,"")</f>
        <v/>
      </c>
      <c r="F3" s="54" t="str">
        <f>IF('Data Centrifuge #2'!C4&lt;&gt;"",C3*D3*E3,"")</f>
        <v/>
      </c>
      <c r="G3" s="57">
        <f>Data!$B$6</f>
        <v>0.95</v>
      </c>
    </row>
    <row r="4" spans="1:17" x14ac:dyDescent="0.25">
      <c r="A4" s="3">
        <v>3</v>
      </c>
      <c r="B4" s="50" t="str">
        <f>IF('Data Centrifuge #2'!C5&lt;&gt;"",VLOOKUP(A4,'Data Centrifuge #2'!A:X,3,FALSE),"")</f>
        <v/>
      </c>
      <c r="C4" s="53" t="str">
        <f>IF('Data Centrifuge #2'!C5&lt;&gt;"",1-('Data Centrifuge #2'!D5+'Data Centrifuge #2'!E5+'Data Centrifuge #2'!F5+'Data Centrifuge #2'!G5+'Data Centrifuge #2'!H5+'Data Centrifuge #2'!I5+'Data Centrifuge #2'!J5)/'Data Centrifuge #2'!Y5,"")</f>
        <v/>
      </c>
      <c r="D4" s="53" t="str">
        <f>IF('Data Centrifuge #2'!C5&lt;&gt;"",AVERAGE('Data Centrifuge #2'!K5:Q5)/Data!$G$3,"")</f>
        <v/>
      </c>
      <c r="E4" s="53" t="str">
        <f>IF('Data Centrifuge #2'!C5&lt;&gt;"",AVERAGE('Data Centrifuge #2'!R5:X5)/Data!$G$4,"")</f>
        <v/>
      </c>
      <c r="F4" s="54" t="str">
        <f>IF('Data Centrifuge #2'!C5&lt;&gt;"",C4*D4*E4,"")</f>
        <v/>
      </c>
      <c r="G4" s="57">
        <f>Data!$B$6</f>
        <v>0.95</v>
      </c>
    </row>
    <row r="5" spans="1:17" x14ac:dyDescent="0.25">
      <c r="A5" s="3">
        <v>4</v>
      </c>
      <c r="B5" s="50" t="str">
        <f>IF('Data Centrifuge #2'!C6&lt;&gt;"",VLOOKUP(A5,'Data Centrifuge #2'!A:X,3,FALSE),"")</f>
        <v/>
      </c>
      <c r="C5" s="53" t="str">
        <f>IF('Data Centrifuge #2'!C6&lt;&gt;"",1-('Data Centrifuge #2'!D6+'Data Centrifuge #2'!E6+'Data Centrifuge #2'!F6+'Data Centrifuge #2'!G6+'Data Centrifuge #2'!H6+'Data Centrifuge #2'!I6+'Data Centrifuge #2'!J6)/'Data Centrifuge #2'!Y6,"")</f>
        <v/>
      </c>
      <c r="D5" s="53" t="str">
        <f>IF('Data Centrifuge #2'!C6&lt;&gt;"",AVERAGE('Data Centrifuge #2'!K6:Q6)/Data!$G$3,"")</f>
        <v/>
      </c>
      <c r="E5" s="53" t="str">
        <f>IF('Data Centrifuge #2'!C6&lt;&gt;"",AVERAGE('Data Centrifuge #2'!R6:X6)/Data!$G$4,"")</f>
        <v/>
      </c>
      <c r="F5" s="54" t="str">
        <f>IF('Data Centrifuge #2'!C6&lt;&gt;"",C5*D5*E5,"")</f>
        <v/>
      </c>
      <c r="G5" s="57">
        <f>Data!$B$6</f>
        <v>0.95</v>
      </c>
    </row>
    <row r="6" spans="1:17" x14ac:dyDescent="0.25">
      <c r="A6" s="3">
        <v>5</v>
      </c>
      <c r="B6" s="50" t="str">
        <f>IF('Data Centrifuge #2'!C7&lt;&gt;"",VLOOKUP(A6,'Data Centrifuge #2'!A:X,3,FALSE),"")</f>
        <v/>
      </c>
      <c r="C6" s="53" t="str">
        <f>IF('Data Centrifuge #2'!C7&lt;&gt;"",1-('Data Centrifuge #2'!D7+'Data Centrifuge #2'!E7+'Data Centrifuge #2'!F7+'Data Centrifuge #2'!G7+'Data Centrifuge #2'!H7+'Data Centrifuge #2'!I7+'Data Centrifuge #2'!J7)/'Data Centrifuge #2'!Y7,"")</f>
        <v/>
      </c>
      <c r="D6" s="53" t="str">
        <f>IF('Data Centrifuge #2'!C7&lt;&gt;"",AVERAGE('Data Centrifuge #2'!K7:Q7)/Data!$G$3,"")</f>
        <v/>
      </c>
      <c r="E6" s="53" t="str">
        <f>IF('Data Centrifuge #2'!C7&lt;&gt;"",AVERAGE('Data Centrifuge #2'!R7:X7)/Data!$G$4,"")</f>
        <v/>
      </c>
      <c r="F6" s="54" t="str">
        <f>IF('Data Centrifuge #2'!C7&lt;&gt;"",C6*D6*E6,"")</f>
        <v/>
      </c>
      <c r="G6" s="57">
        <f>Data!$B$6</f>
        <v>0.95</v>
      </c>
    </row>
    <row r="7" spans="1:17" x14ac:dyDescent="0.25">
      <c r="A7" s="3">
        <v>6</v>
      </c>
      <c r="B7" s="50" t="str">
        <f>IF('Data Centrifuge #2'!C8&lt;&gt;"",VLOOKUP(A7,'Data Centrifuge #2'!A:X,3,FALSE),"")</f>
        <v/>
      </c>
      <c r="C7" s="53" t="str">
        <f>IF('Data Centrifuge #2'!C8&lt;&gt;"",1-('Data Centrifuge #2'!D8+'Data Centrifuge #2'!E8+'Data Centrifuge #2'!F8+'Data Centrifuge #2'!G8+'Data Centrifuge #2'!H8+'Data Centrifuge #2'!I8+'Data Centrifuge #2'!J8)/'Data Centrifuge #2'!Y8,"")</f>
        <v/>
      </c>
      <c r="D7" s="53" t="str">
        <f>IF('Data Centrifuge #2'!C8&lt;&gt;"",AVERAGE('Data Centrifuge #2'!K8:Q8)/Data!$G$3,"")</f>
        <v/>
      </c>
      <c r="E7" s="53" t="str">
        <f>IF('Data Centrifuge #2'!C8&lt;&gt;"",AVERAGE('Data Centrifuge #2'!R8:X8)/Data!$G$4,"")</f>
        <v/>
      </c>
      <c r="F7" s="54" t="str">
        <f>IF('Data Centrifuge #2'!C8&lt;&gt;"",C7*D7*E7,"")</f>
        <v/>
      </c>
      <c r="G7" s="57">
        <f>Data!$B$6</f>
        <v>0.95</v>
      </c>
    </row>
    <row r="8" spans="1:17" x14ac:dyDescent="0.25">
      <c r="A8" s="3">
        <v>7</v>
      </c>
      <c r="B8" s="50" t="str">
        <f>IF('Data Centrifuge #2'!C9&lt;&gt;"",VLOOKUP(A8,'Data Centrifuge #2'!A:X,3,FALSE),"")</f>
        <v/>
      </c>
      <c r="C8" s="53" t="str">
        <f>IF('Data Centrifuge #2'!C9&lt;&gt;"",1-('Data Centrifuge #2'!D9+'Data Centrifuge #2'!E9+'Data Centrifuge #2'!F9+'Data Centrifuge #2'!G9+'Data Centrifuge #2'!H9+'Data Centrifuge #2'!I9+'Data Centrifuge #2'!J9)/'Data Centrifuge #2'!Y9,"")</f>
        <v/>
      </c>
      <c r="D8" s="53" t="str">
        <f>IF('Data Centrifuge #2'!C9&lt;&gt;"",AVERAGE('Data Centrifuge #2'!K9:Q9)/Data!$G$3,"")</f>
        <v/>
      </c>
      <c r="E8" s="53" t="str">
        <f>IF('Data Centrifuge #2'!C9&lt;&gt;"",AVERAGE('Data Centrifuge #2'!R9:X9)/Data!$G$4,"")</f>
        <v/>
      </c>
      <c r="F8" s="54" t="str">
        <f>IF('Data Centrifuge #2'!C9&lt;&gt;"",C8*D8*E8,"")</f>
        <v/>
      </c>
      <c r="G8" s="57">
        <f>Data!$B$6</f>
        <v>0.95</v>
      </c>
    </row>
    <row r="9" spans="1:17" x14ac:dyDescent="0.25">
      <c r="A9" s="3">
        <v>8</v>
      </c>
      <c r="B9" s="50" t="str">
        <f>IF('Data Centrifuge #2'!C10&lt;&gt;"",VLOOKUP(A9,'Data Centrifuge #2'!A:X,3,FALSE),"")</f>
        <v/>
      </c>
      <c r="C9" s="53" t="str">
        <f>IF('Data Centrifuge #2'!C10&lt;&gt;"",1-('Data Centrifuge #2'!D10+'Data Centrifuge #2'!E10+'Data Centrifuge #2'!F10+'Data Centrifuge #2'!G10+'Data Centrifuge #2'!H10+'Data Centrifuge #2'!I10+'Data Centrifuge #2'!J10)/'Data Centrifuge #2'!Y10,"")</f>
        <v/>
      </c>
      <c r="D9" s="53" t="str">
        <f>IF('Data Centrifuge #2'!C10&lt;&gt;"",AVERAGE('Data Centrifuge #2'!K10:Q10)/Data!$G$3,"")</f>
        <v/>
      </c>
      <c r="E9" s="53" t="str">
        <f>IF('Data Centrifuge #2'!C10&lt;&gt;"",AVERAGE('Data Centrifuge #2'!R10:X10)/Data!$G$4,"")</f>
        <v/>
      </c>
      <c r="F9" s="54" t="str">
        <f>IF('Data Centrifuge #2'!C10&lt;&gt;"",C9*D9*E9,"")</f>
        <v/>
      </c>
      <c r="G9" s="57">
        <f>Data!$B$6</f>
        <v>0.95</v>
      </c>
    </row>
    <row r="10" spans="1:17" x14ac:dyDescent="0.25">
      <c r="A10" s="3">
        <v>9</v>
      </c>
      <c r="B10" s="50" t="str">
        <f>IF('Data Centrifuge #2'!C11&lt;&gt;"",VLOOKUP(A10,'Data Centrifuge #2'!A:X,3,FALSE),"")</f>
        <v/>
      </c>
      <c r="C10" s="53" t="str">
        <f>IF('Data Centrifuge #2'!C11&lt;&gt;"",1-('Data Centrifuge #2'!D11+'Data Centrifuge #2'!E11+'Data Centrifuge #2'!F11+'Data Centrifuge #2'!G11+'Data Centrifuge #2'!H11+'Data Centrifuge #2'!I11+'Data Centrifuge #2'!J11)/'Data Centrifuge #2'!Y11,"")</f>
        <v/>
      </c>
      <c r="D10" s="53" t="str">
        <f>IF('Data Centrifuge #2'!C11&lt;&gt;"",AVERAGE('Data Centrifuge #2'!K11:Q11)/Data!$G$3,"")</f>
        <v/>
      </c>
      <c r="E10" s="53" t="str">
        <f>IF('Data Centrifuge #2'!C11&lt;&gt;"",AVERAGE('Data Centrifuge #2'!R11:X11)/Data!$G$4,"")</f>
        <v/>
      </c>
      <c r="F10" s="54" t="str">
        <f>IF('Data Centrifuge #2'!C11&lt;&gt;"",C10*D10*E10,"")</f>
        <v/>
      </c>
      <c r="G10" s="57">
        <f>Data!$B$6</f>
        <v>0.95</v>
      </c>
    </row>
    <row r="11" spans="1:17" x14ac:dyDescent="0.25">
      <c r="A11" s="3">
        <v>10</v>
      </c>
      <c r="B11" s="50" t="str">
        <f>IF('Data Centrifuge #2'!C12&lt;&gt;"",VLOOKUP(A11,'Data Centrifuge #2'!A:X,3,FALSE),"")</f>
        <v/>
      </c>
      <c r="C11" s="53" t="str">
        <f>IF('Data Centrifuge #2'!C12&lt;&gt;"",1-('Data Centrifuge #2'!D12+'Data Centrifuge #2'!E12+'Data Centrifuge #2'!F12+'Data Centrifuge #2'!G12+'Data Centrifuge #2'!H12+'Data Centrifuge #2'!I12+'Data Centrifuge #2'!J12)/'Data Centrifuge #2'!Y12,"")</f>
        <v/>
      </c>
      <c r="D11" s="53" t="str">
        <f>IF('Data Centrifuge #2'!C12&lt;&gt;"",AVERAGE('Data Centrifuge #2'!K12:Q12)/Data!$G$3,"")</f>
        <v/>
      </c>
      <c r="E11" s="53" t="str">
        <f>IF('Data Centrifuge #2'!C12&lt;&gt;"",AVERAGE('Data Centrifuge #2'!R12:X12)/Data!$G$4,"")</f>
        <v/>
      </c>
      <c r="F11" s="54" t="str">
        <f>IF('Data Centrifuge #2'!C12&lt;&gt;"",C11*D11*E11,"")</f>
        <v/>
      </c>
      <c r="G11" s="57">
        <f>Data!$B$6</f>
        <v>0.95</v>
      </c>
    </row>
    <row r="12" spans="1:17" x14ac:dyDescent="0.25">
      <c r="A12" s="3">
        <v>11</v>
      </c>
      <c r="B12" s="50" t="str">
        <f>IF('Data Centrifuge #2'!C13&lt;&gt;"",VLOOKUP(A12,'Data Centrifuge #2'!A:X,3,FALSE),"")</f>
        <v/>
      </c>
      <c r="C12" s="53" t="str">
        <f>IF('Data Centrifuge #2'!C13&lt;&gt;"",1-('Data Centrifuge #2'!D13+'Data Centrifuge #2'!E13+'Data Centrifuge #2'!F13+'Data Centrifuge #2'!G13+'Data Centrifuge #2'!H13+'Data Centrifuge #2'!I13+'Data Centrifuge #2'!J13)/'Data Centrifuge #2'!Y13,"")</f>
        <v/>
      </c>
      <c r="D12" s="53" t="str">
        <f>IF('Data Centrifuge #2'!C13&lt;&gt;"",AVERAGE('Data Centrifuge #2'!K13:Q13)/Data!$G$3,"")</f>
        <v/>
      </c>
      <c r="E12" s="53" t="str">
        <f>IF('Data Centrifuge #2'!C13&lt;&gt;"",AVERAGE('Data Centrifuge #2'!R13:X13)/Data!$G$4,"")</f>
        <v/>
      </c>
      <c r="F12" s="54" t="str">
        <f>IF('Data Centrifuge #2'!C13&lt;&gt;"",C12*D12*E12,"")</f>
        <v/>
      </c>
      <c r="G12" s="57">
        <f>Data!$B$6</f>
        <v>0.95</v>
      </c>
    </row>
    <row r="13" spans="1:17" x14ac:dyDescent="0.25">
      <c r="A13" s="3">
        <v>12</v>
      </c>
      <c r="B13" s="50" t="str">
        <f>IF('Data Centrifuge #2'!C14&lt;&gt;"",VLOOKUP(A13,'Data Centrifuge #2'!A:X,3,FALSE),"")</f>
        <v/>
      </c>
      <c r="C13" s="53" t="str">
        <f>IF('Data Centrifuge #2'!C14&lt;&gt;"",1-('Data Centrifuge #2'!D14+'Data Centrifuge #2'!E14+'Data Centrifuge #2'!F14+'Data Centrifuge #2'!G14+'Data Centrifuge #2'!H14+'Data Centrifuge #2'!I14+'Data Centrifuge #2'!J14)/'Data Centrifuge #2'!Y14,"")</f>
        <v/>
      </c>
      <c r="D13" s="53" t="str">
        <f>IF('Data Centrifuge #2'!C14&lt;&gt;"",AVERAGE('Data Centrifuge #2'!K14:Q14)/Data!$G$3,"")</f>
        <v/>
      </c>
      <c r="E13" s="53" t="str">
        <f>IF('Data Centrifuge #2'!C14&lt;&gt;"",AVERAGE('Data Centrifuge #2'!R14:X14)/Data!$G$4,"")</f>
        <v/>
      </c>
      <c r="F13" s="54" t="str">
        <f>IF('Data Centrifuge #2'!C14&lt;&gt;"",C13*D13*E13,"")</f>
        <v/>
      </c>
      <c r="G13" s="57">
        <f>Data!$B$6</f>
        <v>0.95</v>
      </c>
    </row>
    <row r="14" spans="1:17" x14ac:dyDescent="0.25">
      <c r="A14" s="3">
        <v>13</v>
      </c>
      <c r="B14" s="50" t="str">
        <f>IF('Data Centrifuge #2'!C15&lt;&gt;"",VLOOKUP(A14,'Data Centrifuge #2'!A:X,3,FALSE),"")</f>
        <v/>
      </c>
      <c r="C14" s="53" t="str">
        <f>IF('Data Centrifuge #2'!C15&lt;&gt;"",1-('Data Centrifuge #2'!D15+'Data Centrifuge #2'!E15+'Data Centrifuge #2'!F15+'Data Centrifuge #2'!G15+'Data Centrifuge #2'!H15+'Data Centrifuge #2'!I15+'Data Centrifuge #2'!J15)/'Data Centrifuge #2'!Y15,"")</f>
        <v/>
      </c>
      <c r="D14" s="53" t="str">
        <f>IF('Data Centrifuge #2'!C15&lt;&gt;"",AVERAGE('Data Centrifuge #2'!K15:Q15)/Data!$G$3,"")</f>
        <v/>
      </c>
      <c r="E14" s="53" t="str">
        <f>IF('Data Centrifuge #2'!C15&lt;&gt;"",AVERAGE('Data Centrifuge #2'!R15:X15)/Data!$G$4,"")</f>
        <v/>
      </c>
      <c r="F14" s="54" t="str">
        <f>IF('Data Centrifuge #2'!C15&lt;&gt;"",C14*D14*E14,"")</f>
        <v/>
      </c>
      <c r="G14" s="57">
        <f>Data!$B$6</f>
        <v>0.95</v>
      </c>
    </row>
    <row r="15" spans="1:17" x14ac:dyDescent="0.25">
      <c r="A15" s="3">
        <v>14</v>
      </c>
      <c r="B15" s="50" t="str">
        <f>IF('Data Centrifuge #2'!C16&lt;&gt;"",VLOOKUP(A15,'Data Centrifuge #2'!A:X,3,FALSE),"")</f>
        <v/>
      </c>
      <c r="C15" s="53" t="str">
        <f>IF('Data Centrifuge #2'!C16&lt;&gt;"",1-('Data Centrifuge #2'!D16+'Data Centrifuge #2'!E16+'Data Centrifuge #2'!F16+'Data Centrifuge #2'!G16+'Data Centrifuge #2'!H16+'Data Centrifuge #2'!I16+'Data Centrifuge #2'!J16)/'Data Centrifuge #2'!Y16,"")</f>
        <v/>
      </c>
      <c r="D15" s="53" t="str">
        <f>IF('Data Centrifuge #2'!C16&lt;&gt;"",AVERAGE('Data Centrifuge #2'!K16:Q16)/Data!$G$3,"")</f>
        <v/>
      </c>
      <c r="E15" s="53" t="str">
        <f>IF('Data Centrifuge #2'!C16&lt;&gt;"",AVERAGE('Data Centrifuge #2'!R16:X16)/Data!$G$4,"")</f>
        <v/>
      </c>
      <c r="F15" s="54" t="str">
        <f>IF('Data Centrifuge #2'!C16&lt;&gt;"",C15*D15*E15,"")</f>
        <v/>
      </c>
      <c r="G15" s="57">
        <f>Data!$B$6</f>
        <v>0.95</v>
      </c>
    </row>
    <row r="16" spans="1:17" x14ac:dyDescent="0.25">
      <c r="A16" s="3">
        <v>15</v>
      </c>
      <c r="B16" s="50" t="str">
        <f>IF('Data Centrifuge #2'!C17&lt;&gt;"",VLOOKUP(A16,'Data Centrifuge #2'!A:X,3,FALSE),"")</f>
        <v/>
      </c>
      <c r="C16" s="53" t="str">
        <f>IF('Data Centrifuge #2'!C17&lt;&gt;"",1-('Data Centrifuge #2'!D17+'Data Centrifuge #2'!E17+'Data Centrifuge #2'!F17+'Data Centrifuge #2'!G17+'Data Centrifuge #2'!H17+'Data Centrifuge #2'!I17+'Data Centrifuge #2'!J17)/'Data Centrifuge #2'!Y17,"")</f>
        <v/>
      </c>
      <c r="D16" s="53" t="str">
        <f>IF('Data Centrifuge #2'!C17&lt;&gt;"",AVERAGE('Data Centrifuge #2'!K17:Q17)/Data!$G$3,"")</f>
        <v/>
      </c>
      <c r="E16" s="53" t="str">
        <f>IF('Data Centrifuge #2'!C17&lt;&gt;"",AVERAGE('Data Centrifuge #2'!R17:X17)/Data!$G$4,"")</f>
        <v/>
      </c>
      <c r="F16" s="54" t="str">
        <f>IF('Data Centrifuge #2'!C17&lt;&gt;"",C16*D16*E16,"")</f>
        <v/>
      </c>
      <c r="G16" s="57">
        <f>Data!$B$6</f>
        <v>0.95</v>
      </c>
    </row>
    <row r="17" spans="1:7" x14ac:dyDescent="0.25">
      <c r="A17" s="3">
        <v>16</v>
      </c>
      <c r="B17" s="50" t="str">
        <f>IF('Data Centrifuge #2'!C18&lt;&gt;"",VLOOKUP(A17,'Data Centrifuge #2'!A:X,3,FALSE),"")</f>
        <v/>
      </c>
      <c r="C17" s="53" t="str">
        <f>IF('Data Centrifuge #2'!C18&lt;&gt;"",1-('Data Centrifuge #2'!D18+'Data Centrifuge #2'!E18+'Data Centrifuge #2'!F18+'Data Centrifuge #2'!G18+'Data Centrifuge #2'!H18+'Data Centrifuge #2'!I18+'Data Centrifuge #2'!J18)/'Data Centrifuge #2'!Y18,"")</f>
        <v/>
      </c>
      <c r="D17" s="53" t="str">
        <f>IF('Data Centrifuge #2'!C18&lt;&gt;"",AVERAGE('Data Centrifuge #2'!K18:Q18)/Data!$G$3,"")</f>
        <v/>
      </c>
      <c r="E17" s="53" t="str">
        <f>IF('Data Centrifuge #2'!C18&lt;&gt;"",AVERAGE('Data Centrifuge #2'!R18:X18)/Data!$G$4,"")</f>
        <v/>
      </c>
      <c r="F17" s="54" t="str">
        <f>IF('Data Centrifuge #2'!C18&lt;&gt;"",C17*D17*E17,"")</f>
        <v/>
      </c>
      <c r="G17" s="57">
        <f>Data!$B$6</f>
        <v>0.95</v>
      </c>
    </row>
    <row r="18" spans="1:7" x14ac:dyDescent="0.25">
      <c r="A18" s="3">
        <v>17</v>
      </c>
      <c r="B18" s="50" t="str">
        <f>IF('Data Centrifuge #2'!C19&lt;&gt;"",VLOOKUP(A18,'Data Centrifuge #2'!A:X,3,FALSE),"")</f>
        <v/>
      </c>
      <c r="C18" s="53" t="str">
        <f>IF('Data Centrifuge #2'!C19&lt;&gt;"",1-('Data Centrifuge #2'!D19+'Data Centrifuge #2'!E19+'Data Centrifuge #2'!F19+'Data Centrifuge #2'!G19+'Data Centrifuge #2'!H19+'Data Centrifuge #2'!I19+'Data Centrifuge #2'!J19)/'Data Centrifuge #2'!Y19,"")</f>
        <v/>
      </c>
      <c r="D18" s="53" t="str">
        <f>IF('Data Centrifuge #2'!C19&lt;&gt;"",AVERAGE('Data Centrifuge #2'!K19:Q19)/Data!$G$3,"")</f>
        <v/>
      </c>
      <c r="E18" s="53" t="str">
        <f>IF('Data Centrifuge #2'!C19&lt;&gt;"",AVERAGE('Data Centrifuge #2'!R19:X19)/Data!$G$4,"")</f>
        <v/>
      </c>
      <c r="F18" s="54" t="str">
        <f>IF('Data Centrifuge #2'!C19&lt;&gt;"",C18*D18*E18,"")</f>
        <v/>
      </c>
      <c r="G18" s="57">
        <f>Data!$B$6</f>
        <v>0.95</v>
      </c>
    </row>
    <row r="19" spans="1:7" x14ac:dyDescent="0.25">
      <c r="A19" s="3">
        <v>18</v>
      </c>
      <c r="B19" s="50" t="str">
        <f>IF('Data Centrifuge #2'!C20&lt;&gt;"",VLOOKUP(A19,'Data Centrifuge #2'!A:X,3,FALSE),"")</f>
        <v/>
      </c>
      <c r="C19" s="53" t="str">
        <f>IF('Data Centrifuge #2'!C20&lt;&gt;"",1-('Data Centrifuge #2'!D20+'Data Centrifuge #2'!E20+'Data Centrifuge #2'!F20+'Data Centrifuge #2'!G20+'Data Centrifuge #2'!H20+'Data Centrifuge #2'!I20+'Data Centrifuge #2'!J20)/'Data Centrifuge #2'!Y20,"")</f>
        <v/>
      </c>
      <c r="D19" s="53" t="str">
        <f>IF('Data Centrifuge #2'!C20&lt;&gt;"",AVERAGE('Data Centrifuge #2'!K20:Q20)/Data!$G$3,"")</f>
        <v/>
      </c>
      <c r="E19" s="53" t="str">
        <f>IF('Data Centrifuge #2'!C20&lt;&gt;"",AVERAGE('Data Centrifuge #2'!R20:X20)/Data!$G$4,"")</f>
        <v/>
      </c>
      <c r="F19" s="54" t="str">
        <f>IF('Data Centrifuge #2'!C20&lt;&gt;"",C19*D19*E19,"")</f>
        <v/>
      </c>
      <c r="G19" s="57">
        <f>Data!$B$6</f>
        <v>0.95</v>
      </c>
    </row>
    <row r="20" spans="1:7" x14ac:dyDescent="0.25">
      <c r="A20" s="3">
        <v>19</v>
      </c>
      <c r="B20" s="50" t="str">
        <f>IF('Data Centrifuge #2'!C21&lt;&gt;"",VLOOKUP(A20,'Data Centrifuge #2'!A:X,3,FALSE),"")</f>
        <v/>
      </c>
      <c r="C20" s="53" t="str">
        <f>IF('Data Centrifuge #2'!C21&lt;&gt;"",1-('Data Centrifuge #2'!D21+'Data Centrifuge #2'!E21+'Data Centrifuge #2'!F21+'Data Centrifuge #2'!G21+'Data Centrifuge #2'!H21+'Data Centrifuge #2'!I21+'Data Centrifuge #2'!J21)/'Data Centrifuge #2'!Y21,"")</f>
        <v/>
      </c>
      <c r="D20" s="53" t="str">
        <f>IF('Data Centrifuge #2'!C21&lt;&gt;"",AVERAGE('Data Centrifuge #2'!K21:Q21)/Data!$G$3,"")</f>
        <v/>
      </c>
      <c r="E20" s="53" t="str">
        <f>IF('Data Centrifuge #2'!C21&lt;&gt;"",AVERAGE('Data Centrifuge #2'!R21:X21)/Data!$G$4,"")</f>
        <v/>
      </c>
      <c r="F20" s="54" t="str">
        <f>IF('Data Centrifuge #2'!C21&lt;&gt;"",C20*D20*E20,"")</f>
        <v/>
      </c>
      <c r="G20" s="57">
        <f>Data!$B$6</f>
        <v>0.95</v>
      </c>
    </row>
    <row r="21" spans="1:7" x14ac:dyDescent="0.25">
      <c r="A21" s="3">
        <v>20</v>
      </c>
      <c r="B21" s="50" t="str">
        <f>IF('Data Centrifuge #2'!C22&lt;&gt;"",VLOOKUP(A21,'Data Centrifuge #2'!A:X,3,FALSE),"")</f>
        <v/>
      </c>
      <c r="C21" s="53" t="str">
        <f>IF('Data Centrifuge #2'!C22&lt;&gt;"",1-('Data Centrifuge #2'!D22+'Data Centrifuge #2'!E22+'Data Centrifuge #2'!F22+'Data Centrifuge #2'!G22+'Data Centrifuge #2'!H22+'Data Centrifuge #2'!I22+'Data Centrifuge #2'!J22)/'Data Centrifuge #2'!Y22,"")</f>
        <v/>
      </c>
      <c r="D21" s="53" t="str">
        <f>IF('Data Centrifuge #2'!C22&lt;&gt;"",AVERAGE('Data Centrifuge #2'!K22:Q22)/Data!$G$3,"")</f>
        <v/>
      </c>
      <c r="E21" s="53" t="str">
        <f>IF('Data Centrifuge #2'!C22&lt;&gt;"",AVERAGE('Data Centrifuge #2'!R22:X22)/Data!$G$4,"")</f>
        <v/>
      </c>
      <c r="F21" s="54" t="str">
        <f>IF('Data Centrifuge #2'!C22&lt;&gt;"",C21*D21*E21,"")</f>
        <v/>
      </c>
      <c r="G21" s="57">
        <f>Data!$B$6</f>
        <v>0.95</v>
      </c>
    </row>
    <row r="22" spans="1:7" x14ac:dyDescent="0.25">
      <c r="A22" s="3">
        <v>21</v>
      </c>
      <c r="B22" s="50" t="str">
        <f>IF('Data Centrifuge #2'!C23&lt;&gt;"",VLOOKUP(A22,'Data Centrifuge #2'!A:X,3,FALSE),"")</f>
        <v/>
      </c>
      <c r="C22" s="53" t="str">
        <f>IF('Data Centrifuge #2'!C23&lt;&gt;"",1-('Data Centrifuge #2'!D23+'Data Centrifuge #2'!E23+'Data Centrifuge #2'!F23+'Data Centrifuge #2'!G23+'Data Centrifuge #2'!H23+'Data Centrifuge #2'!I23+'Data Centrifuge #2'!J23)/'Data Centrifuge #2'!Y23,"")</f>
        <v/>
      </c>
      <c r="D22" s="53" t="str">
        <f>IF('Data Centrifuge #2'!C23&lt;&gt;"",AVERAGE('Data Centrifuge #2'!K23:Q23)/Data!$G$3,"")</f>
        <v/>
      </c>
      <c r="E22" s="53" t="str">
        <f>IF('Data Centrifuge #2'!C23&lt;&gt;"",AVERAGE('Data Centrifuge #2'!R23:X23)/Data!$G$4,"")</f>
        <v/>
      </c>
      <c r="F22" s="54" t="str">
        <f>IF('Data Centrifuge #2'!C23&lt;&gt;"",C22*D22*E22,"")</f>
        <v/>
      </c>
      <c r="G22" s="57">
        <f>Data!$B$6</f>
        <v>0.95</v>
      </c>
    </row>
    <row r="23" spans="1:7" x14ac:dyDescent="0.25">
      <c r="A23" s="3">
        <v>22</v>
      </c>
      <c r="B23" s="50" t="str">
        <f>IF('Data Centrifuge #2'!C24&lt;&gt;"",VLOOKUP(A23,'Data Centrifuge #2'!A:X,3,FALSE),"")</f>
        <v/>
      </c>
      <c r="C23" s="53" t="str">
        <f>IF('Data Centrifuge #2'!C24&lt;&gt;"",1-('Data Centrifuge #2'!D24+'Data Centrifuge #2'!E24+'Data Centrifuge #2'!F24+'Data Centrifuge #2'!G24+'Data Centrifuge #2'!H24+'Data Centrifuge #2'!I24+'Data Centrifuge #2'!J24)/'Data Centrifuge #2'!Y24,"")</f>
        <v/>
      </c>
      <c r="D23" s="53" t="str">
        <f>IF('Data Centrifuge #2'!C24&lt;&gt;"",AVERAGE('Data Centrifuge #2'!K24:Q24)/Data!$G$3,"")</f>
        <v/>
      </c>
      <c r="E23" s="53" t="str">
        <f>IF('Data Centrifuge #2'!C24&lt;&gt;"",AVERAGE('Data Centrifuge #2'!R24:X24)/Data!$G$4,"")</f>
        <v/>
      </c>
      <c r="F23" s="54" t="str">
        <f>IF('Data Centrifuge #2'!C24&lt;&gt;"",C23*D23*E23,"")</f>
        <v/>
      </c>
      <c r="G23" s="57">
        <f>Data!$B$6</f>
        <v>0.95</v>
      </c>
    </row>
    <row r="24" spans="1:7" x14ac:dyDescent="0.25">
      <c r="A24" s="3">
        <v>23</v>
      </c>
      <c r="B24" s="50" t="str">
        <f>IF('Data Centrifuge #2'!C25&lt;&gt;"",VLOOKUP(A24,'Data Centrifuge #2'!A:X,3,FALSE),"")</f>
        <v/>
      </c>
      <c r="C24" s="53" t="str">
        <f>IF('Data Centrifuge #2'!C25&lt;&gt;"",1-('Data Centrifuge #2'!D25+'Data Centrifuge #2'!E25+'Data Centrifuge #2'!F25+'Data Centrifuge #2'!G25+'Data Centrifuge #2'!H25+'Data Centrifuge #2'!I25+'Data Centrifuge #2'!J25)/'Data Centrifuge #2'!Y25,"")</f>
        <v/>
      </c>
      <c r="D24" s="53" t="str">
        <f>IF('Data Centrifuge #2'!C25&lt;&gt;"",AVERAGE('Data Centrifuge #2'!K25:Q25)/Data!$G$3,"")</f>
        <v/>
      </c>
      <c r="E24" s="53" t="str">
        <f>IF('Data Centrifuge #2'!C25&lt;&gt;"",AVERAGE('Data Centrifuge #2'!R25:X25)/Data!$G$4,"")</f>
        <v/>
      </c>
      <c r="F24" s="54" t="str">
        <f>IF('Data Centrifuge #2'!C25&lt;&gt;"",C24*D24*E24,"")</f>
        <v/>
      </c>
      <c r="G24" s="57">
        <f>Data!$B$6</f>
        <v>0.95</v>
      </c>
    </row>
    <row r="25" spans="1:7" x14ac:dyDescent="0.25">
      <c r="A25" s="3">
        <v>24</v>
      </c>
      <c r="B25" s="50" t="str">
        <f>IF('Data Centrifuge #2'!C26&lt;&gt;"",VLOOKUP(A25,'Data Centrifuge #2'!A:X,3,FALSE),"")</f>
        <v/>
      </c>
      <c r="C25" s="53" t="str">
        <f>IF('Data Centrifuge #2'!C26&lt;&gt;"",1-('Data Centrifuge #2'!D26+'Data Centrifuge #2'!E26+'Data Centrifuge #2'!F26+'Data Centrifuge #2'!G26+'Data Centrifuge #2'!H26+'Data Centrifuge #2'!I26+'Data Centrifuge #2'!J26)/'Data Centrifuge #2'!Y26,"")</f>
        <v/>
      </c>
      <c r="D25" s="53" t="str">
        <f>IF('Data Centrifuge #2'!C26&lt;&gt;"",AVERAGE('Data Centrifuge #2'!K26:Q26)/Data!$G$3,"")</f>
        <v/>
      </c>
      <c r="E25" s="53" t="str">
        <f>IF('Data Centrifuge #2'!C26&lt;&gt;"",AVERAGE('Data Centrifuge #2'!R26:X26)/Data!$G$4,"")</f>
        <v/>
      </c>
      <c r="F25" s="54" t="str">
        <f>IF('Data Centrifuge #2'!C26&lt;&gt;"",C25*D25*E25,"")</f>
        <v/>
      </c>
      <c r="G25" s="57">
        <f>Data!$B$6</f>
        <v>0.95</v>
      </c>
    </row>
    <row r="26" spans="1:7" x14ac:dyDescent="0.25">
      <c r="A26" s="3">
        <v>25</v>
      </c>
      <c r="B26" s="50" t="str">
        <f>IF('Data Centrifuge #2'!C27&lt;&gt;"",VLOOKUP(A26,'Data Centrifuge #2'!A:X,3,FALSE),"")</f>
        <v/>
      </c>
      <c r="C26" s="53" t="str">
        <f>IF('Data Centrifuge #2'!C27&lt;&gt;"",1-('Data Centrifuge #2'!D27+'Data Centrifuge #2'!E27+'Data Centrifuge #2'!F27+'Data Centrifuge #2'!G27+'Data Centrifuge #2'!H27+'Data Centrifuge #2'!I27+'Data Centrifuge #2'!J27)/'Data Centrifuge #2'!Y27,"")</f>
        <v/>
      </c>
      <c r="D26" s="53" t="str">
        <f>IF('Data Centrifuge #2'!C27&lt;&gt;"",AVERAGE('Data Centrifuge #2'!K27:Q27)/Data!$G$3,"")</f>
        <v/>
      </c>
      <c r="E26" s="53" t="str">
        <f>IF('Data Centrifuge #2'!C27&lt;&gt;"",AVERAGE('Data Centrifuge #2'!R27:X27)/Data!$G$4,"")</f>
        <v/>
      </c>
      <c r="F26" s="54" t="str">
        <f>IF('Data Centrifuge #2'!C27&lt;&gt;"",C26*D26*E26,"")</f>
        <v/>
      </c>
      <c r="G26" s="57">
        <f>Data!$B$6</f>
        <v>0.95</v>
      </c>
    </row>
    <row r="27" spans="1:7" x14ac:dyDescent="0.25">
      <c r="A27" s="3">
        <v>26</v>
      </c>
      <c r="B27" s="50" t="str">
        <f>IF('Data Centrifuge #2'!C28&lt;&gt;"",VLOOKUP(A27,'Data Centrifuge #2'!A:X,3,FALSE),"")</f>
        <v/>
      </c>
      <c r="C27" s="53" t="str">
        <f>IF('Data Centrifuge #2'!C28&lt;&gt;"",1-('Data Centrifuge #2'!D28+'Data Centrifuge #2'!E28+'Data Centrifuge #2'!F28+'Data Centrifuge #2'!G28+'Data Centrifuge #2'!H28+'Data Centrifuge #2'!I28+'Data Centrifuge #2'!J28)/'Data Centrifuge #2'!Y28,"")</f>
        <v/>
      </c>
      <c r="D27" s="53" t="str">
        <f>IF('Data Centrifuge #2'!C28&lt;&gt;"",AVERAGE('Data Centrifuge #2'!K28:Q28)/Data!$G$3,"")</f>
        <v/>
      </c>
      <c r="E27" s="53" t="str">
        <f>IF('Data Centrifuge #2'!C28&lt;&gt;"",AVERAGE('Data Centrifuge #2'!R28:X28)/Data!$G$4,"")</f>
        <v/>
      </c>
      <c r="F27" s="54" t="str">
        <f>IF('Data Centrifuge #2'!C28&lt;&gt;"",C27*D27*E27,"")</f>
        <v/>
      </c>
      <c r="G27" s="57">
        <f>Data!$B$6</f>
        <v>0.95</v>
      </c>
    </row>
    <row r="28" spans="1:7" x14ac:dyDescent="0.25">
      <c r="A28" s="3">
        <v>27</v>
      </c>
      <c r="B28" s="50" t="str">
        <f>IF('Data Centrifuge #2'!C29&lt;&gt;"",VLOOKUP(A28,'Data Centrifuge #2'!A:X,3,FALSE),"")</f>
        <v/>
      </c>
      <c r="C28" s="53" t="str">
        <f>IF('Data Centrifuge #2'!C29&lt;&gt;"",1-('Data Centrifuge #2'!D29+'Data Centrifuge #2'!E29+'Data Centrifuge #2'!F29+'Data Centrifuge #2'!G29+'Data Centrifuge #2'!H29+'Data Centrifuge #2'!I29+'Data Centrifuge #2'!J29)/'Data Centrifuge #2'!Y29,"")</f>
        <v/>
      </c>
      <c r="D28" s="53" t="str">
        <f>IF('Data Centrifuge #2'!C29&lt;&gt;"",AVERAGE('Data Centrifuge #2'!K29:Q29)/Data!$G$3,"")</f>
        <v/>
      </c>
      <c r="E28" s="53" t="str">
        <f>IF('Data Centrifuge #2'!C29&lt;&gt;"",AVERAGE('Data Centrifuge #2'!R29:X29)/Data!$G$4,"")</f>
        <v/>
      </c>
      <c r="F28" s="54" t="str">
        <f>IF('Data Centrifuge #2'!C29&lt;&gt;"",C28*D28*E28,"")</f>
        <v/>
      </c>
      <c r="G28" s="57">
        <f>Data!$B$6</f>
        <v>0.95</v>
      </c>
    </row>
    <row r="29" spans="1:7" x14ac:dyDescent="0.25">
      <c r="A29" s="3">
        <v>28</v>
      </c>
      <c r="B29" s="50" t="str">
        <f>IF('Data Centrifuge #2'!C30&lt;&gt;"",VLOOKUP(A29,'Data Centrifuge #2'!A:X,3,FALSE),"")</f>
        <v/>
      </c>
      <c r="C29" s="53" t="str">
        <f>IF('Data Centrifuge #2'!C30&lt;&gt;"",1-('Data Centrifuge #2'!D30+'Data Centrifuge #2'!E30+'Data Centrifuge #2'!F30+'Data Centrifuge #2'!G30+'Data Centrifuge #2'!H30+'Data Centrifuge #2'!I30+'Data Centrifuge #2'!J30)/'Data Centrifuge #2'!Y30,"")</f>
        <v/>
      </c>
      <c r="D29" s="53" t="str">
        <f>IF('Data Centrifuge #2'!C30&lt;&gt;"",AVERAGE('Data Centrifuge #2'!K30:Q30)/Data!$G$3,"")</f>
        <v/>
      </c>
      <c r="E29" s="53" t="str">
        <f>IF('Data Centrifuge #2'!C30&lt;&gt;"",AVERAGE('Data Centrifuge #2'!R30:X30)/Data!$G$4,"")</f>
        <v/>
      </c>
      <c r="F29" s="54" t="str">
        <f>IF('Data Centrifuge #2'!C30&lt;&gt;"",C29*D29*E29,"")</f>
        <v/>
      </c>
      <c r="G29" s="57">
        <f>Data!$B$6</f>
        <v>0.95</v>
      </c>
    </row>
    <row r="30" spans="1:7" x14ac:dyDescent="0.25">
      <c r="A30" s="3">
        <v>29</v>
      </c>
      <c r="B30" s="50" t="str">
        <f>IF('Data Centrifuge #2'!C31&lt;&gt;"",VLOOKUP(A30,'Data Centrifuge #2'!A:X,3,FALSE),"")</f>
        <v/>
      </c>
      <c r="C30" s="53" t="str">
        <f>IF('Data Centrifuge #2'!C31&lt;&gt;"",1-('Data Centrifuge #2'!D31+'Data Centrifuge #2'!E31+'Data Centrifuge #2'!F31+'Data Centrifuge #2'!G31+'Data Centrifuge #2'!H31+'Data Centrifuge #2'!I31+'Data Centrifuge #2'!J31)/'Data Centrifuge #2'!Y31,"")</f>
        <v/>
      </c>
      <c r="D30" s="53" t="str">
        <f>IF('Data Centrifuge #2'!C31&lt;&gt;"",AVERAGE('Data Centrifuge #2'!K31:Q31)/Data!$G$3,"")</f>
        <v/>
      </c>
      <c r="E30" s="53" t="str">
        <f>IF('Data Centrifuge #2'!C31&lt;&gt;"",AVERAGE('Data Centrifuge #2'!R31:X31)/Data!$G$4,"")</f>
        <v/>
      </c>
      <c r="F30" s="54" t="str">
        <f>IF('Data Centrifuge #2'!C31&lt;&gt;"",C30*D30*E30,"")</f>
        <v/>
      </c>
      <c r="G30" s="57">
        <f>Data!$B$6</f>
        <v>0.95</v>
      </c>
    </row>
    <row r="31" spans="1:7" x14ac:dyDescent="0.25">
      <c r="A31" s="3">
        <v>30</v>
      </c>
      <c r="B31" s="50" t="str">
        <f>IF('Data Centrifuge #2'!C32&lt;&gt;"",VLOOKUP(A31,'Data Centrifuge #2'!A:X,3,FALSE),"")</f>
        <v/>
      </c>
      <c r="C31" s="53" t="str">
        <f>IF('Data Centrifuge #2'!C32&lt;&gt;"",1-('Data Centrifuge #2'!D32+'Data Centrifuge #2'!E32+'Data Centrifuge #2'!F32+'Data Centrifuge #2'!G32+'Data Centrifuge #2'!H32+'Data Centrifuge #2'!I32+'Data Centrifuge #2'!J32)/'Data Centrifuge #2'!Y32,"")</f>
        <v/>
      </c>
      <c r="D31" s="53" t="str">
        <f>IF('Data Centrifuge #2'!C32&lt;&gt;"",AVERAGE('Data Centrifuge #2'!K32:Q32)/Data!$G$3,"")</f>
        <v/>
      </c>
      <c r="E31" s="53" t="str">
        <f>IF('Data Centrifuge #2'!C32&lt;&gt;"",AVERAGE('Data Centrifuge #2'!R32:X32)/Data!$G$4,"")</f>
        <v/>
      </c>
      <c r="F31" s="54" t="str">
        <f>IF('Data Centrifuge #2'!C32&lt;&gt;"",C31*D31*E31,"")</f>
        <v/>
      </c>
      <c r="G31" s="57">
        <f>Data!$B$6</f>
        <v>0.95</v>
      </c>
    </row>
    <row r="32" spans="1:7" x14ac:dyDescent="0.25">
      <c r="A32" s="3">
        <v>31</v>
      </c>
      <c r="B32" s="50" t="str">
        <f>IF('Data Centrifuge #2'!C33&lt;&gt;"",VLOOKUP(A32,'Data Centrifuge #2'!A:X,3,FALSE),"")</f>
        <v/>
      </c>
      <c r="C32" s="53" t="str">
        <f>IF('Data Centrifuge #2'!C33&lt;&gt;"",1-('Data Centrifuge #2'!D33+'Data Centrifuge #2'!E33+'Data Centrifuge #2'!F33+'Data Centrifuge #2'!G33+'Data Centrifuge #2'!H33+'Data Centrifuge #2'!I33+'Data Centrifuge #2'!J33)/'Data Centrifuge #2'!Y33,"")</f>
        <v/>
      </c>
      <c r="D32" s="53" t="str">
        <f>IF('Data Centrifuge #2'!C33&lt;&gt;"",AVERAGE('Data Centrifuge #2'!K33:Q33)/Data!$G$3,"")</f>
        <v/>
      </c>
      <c r="E32" s="53" t="str">
        <f>IF('Data Centrifuge #2'!C33&lt;&gt;"",AVERAGE('Data Centrifuge #2'!R33:X33)/Data!$G$4,"")</f>
        <v/>
      </c>
      <c r="F32" s="54" t="str">
        <f>IF('Data Centrifuge #2'!C33&lt;&gt;"",C32*D32*E32,"")</f>
        <v/>
      </c>
      <c r="G32" s="57">
        <f>Data!$B$6</f>
        <v>0.95</v>
      </c>
    </row>
    <row r="33" spans="1:7" x14ac:dyDescent="0.25">
      <c r="A33" s="3">
        <v>32</v>
      </c>
      <c r="B33" s="50" t="str">
        <f>IF('Data Centrifuge #2'!C34&lt;&gt;"",VLOOKUP(A33,'Data Centrifuge #2'!A:X,3,FALSE),"")</f>
        <v/>
      </c>
      <c r="C33" s="53" t="str">
        <f>IF('Data Centrifuge #2'!C34&lt;&gt;"",1-('Data Centrifuge #2'!D34+'Data Centrifuge #2'!E34+'Data Centrifuge #2'!F34+'Data Centrifuge #2'!G34+'Data Centrifuge #2'!H34+'Data Centrifuge #2'!I34+'Data Centrifuge #2'!J34)/'Data Centrifuge #2'!Y34,"")</f>
        <v/>
      </c>
      <c r="D33" s="53" t="str">
        <f>IF('Data Centrifuge #2'!C34&lt;&gt;"",AVERAGE('Data Centrifuge #2'!K34:Q34)/Data!$G$3,"")</f>
        <v/>
      </c>
      <c r="E33" s="53" t="str">
        <f>IF('Data Centrifuge #2'!C34&lt;&gt;"",AVERAGE('Data Centrifuge #2'!R34:X34)/Data!$G$4,"")</f>
        <v/>
      </c>
      <c r="F33" s="54" t="str">
        <f>IF('Data Centrifuge #2'!C34&lt;&gt;"",C33*D33*E33,"")</f>
        <v/>
      </c>
      <c r="G33" s="57">
        <f>Data!$B$6</f>
        <v>0.95</v>
      </c>
    </row>
    <row r="34" spans="1:7" x14ac:dyDescent="0.25">
      <c r="A34" s="3">
        <v>33</v>
      </c>
      <c r="B34" s="50" t="str">
        <f>IF('Data Centrifuge #2'!C35&lt;&gt;"",VLOOKUP(A34,'Data Centrifuge #2'!A:X,3,FALSE),"")</f>
        <v/>
      </c>
      <c r="C34" s="53" t="str">
        <f>IF('Data Centrifuge #2'!C35&lt;&gt;"",1-('Data Centrifuge #2'!D35+'Data Centrifuge #2'!E35+'Data Centrifuge #2'!F35+'Data Centrifuge #2'!G35+'Data Centrifuge #2'!H35+'Data Centrifuge #2'!I35+'Data Centrifuge #2'!J35)/'Data Centrifuge #2'!Y35,"")</f>
        <v/>
      </c>
      <c r="D34" s="53" t="str">
        <f>IF('Data Centrifuge #2'!C35&lt;&gt;"",AVERAGE('Data Centrifuge #2'!K35:Q35)/Data!$G$3,"")</f>
        <v/>
      </c>
      <c r="E34" s="53" t="str">
        <f>IF('Data Centrifuge #2'!C35&lt;&gt;"",AVERAGE('Data Centrifuge #2'!R35:X35)/Data!$G$4,"")</f>
        <v/>
      </c>
      <c r="F34" s="54" t="str">
        <f>IF('Data Centrifuge #2'!C35&lt;&gt;"",C34*D34*E34,"")</f>
        <v/>
      </c>
      <c r="G34" s="57">
        <f>Data!$B$6</f>
        <v>0.95</v>
      </c>
    </row>
    <row r="35" spans="1:7" x14ac:dyDescent="0.25">
      <c r="A35" s="3">
        <v>34</v>
      </c>
      <c r="B35" s="50" t="str">
        <f>IF('Data Centrifuge #2'!C36&lt;&gt;"",VLOOKUP(A35,'Data Centrifuge #2'!A:X,3,FALSE),"")</f>
        <v/>
      </c>
      <c r="C35" s="53" t="str">
        <f>IF('Data Centrifuge #2'!C36&lt;&gt;"",1-('Data Centrifuge #2'!D36+'Data Centrifuge #2'!E36+'Data Centrifuge #2'!F36+'Data Centrifuge #2'!G36+'Data Centrifuge #2'!H36+'Data Centrifuge #2'!I36+'Data Centrifuge #2'!J36)/'Data Centrifuge #2'!Y36,"")</f>
        <v/>
      </c>
      <c r="D35" s="53" t="str">
        <f>IF('Data Centrifuge #2'!C36&lt;&gt;"",AVERAGE('Data Centrifuge #2'!K36:Q36)/Data!$G$3,"")</f>
        <v/>
      </c>
      <c r="E35" s="53" t="str">
        <f>IF('Data Centrifuge #2'!C36&lt;&gt;"",AVERAGE('Data Centrifuge #2'!R36:X36)/Data!$G$4,"")</f>
        <v/>
      </c>
      <c r="F35" s="54" t="str">
        <f>IF('Data Centrifuge #2'!C36&lt;&gt;"",C35*D35*E35,"")</f>
        <v/>
      </c>
      <c r="G35" s="57">
        <f>Data!$B$6</f>
        <v>0.95</v>
      </c>
    </row>
    <row r="36" spans="1:7" x14ac:dyDescent="0.25">
      <c r="A36" s="3">
        <v>35</v>
      </c>
      <c r="B36" s="50" t="str">
        <f>IF('Data Centrifuge #2'!C37&lt;&gt;"",VLOOKUP(A36,'Data Centrifuge #2'!A:X,3,FALSE),"")</f>
        <v/>
      </c>
      <c r="C36" s="53" t="str">
        <f>IF('Data Centrifuge #2'!C37&lt;&gt;"",1-('Data Centrifuge #2'!D37+'Data Centrifuge #2'!E37+'Data Centrifuge #2'!F37+'Data Centrifuge #2'!G37+'Data Centrifuge #2'!H37+'Data Centrifuge #2'!I37+'Data Centrifuge #2'!J37)/'Data Centrifuge #2'!Y37,"")</f>
        <v/>
      </c>
      <c r="D36" s="53" t="str">
        <f>IF('Data Centrifuge #2'!C37&lt;&gt;"",AVERAGE('Data Centrifuge #2'!K37:Q37)/Data!$G$3,"")</f>
        <v/>
      </c>
      <c r="E36" s="53" t="str">
        <f>IF('Data Centrifuge #2'!C37&lt;&gt;"",AVERAGE('Data Centrifuge #2'!R37:X37)/Data!$G$4,"")</f>
        <v/>
      </c>
      <c r="F36" s="54" t="str">
        <f>IF('Data Centrifuge #2'!C37&lt;&gt;"",C36*D36*E36,"")</f>
        <v/>
      </c>
      <c r="G36" s="57">
        <f>Data!$B$6</f>
        <v>0.95</v>
      </c>
    </row>
    <row r="37" spans="1:7" x14ac:dyDescent="0.25">
      <c r="A37" s="3">
        <v>36</v>
      </c>
      <c r="B37" s="50" t="str">
        <f>IF('Data Centrifuge #2'!C38&lt;&gt;"",VLOOKUP(A37,'Data Centrifuge #2'!A:X,3,FALSE),"")</f>
        <v/>
      </c>
      <c r="C37" s="53" t="str">
        <f>IF('Data Centrifuge #2'!C38&lt;&gt;"",1-('Data Centrifuge #2'!D38+'Data Centrifuge #2'!E38+'Data Centrifuge #2'!F38+'Data Centrifuge #2'!G38+'Data Centrifuge #2'!H38+'Data Centrifuge #2'!I38+'Data Centrifuge #2'!J38)/'Data Centrifuge #2'!Y38,"")</f>
        <v/>
      </c>
      <c r="D37" s="53" t="str">
        <f>IF('Data Centrifuge #2'!C38&lt;&gt;"",AVERAGE('Data Centrifuge #2'!K38:Q38)/Data!$G$3,"")</f>
        <v/>
      </c>
      <c r="E37" s="53" t="str">
        <f>IF('Data Centrifuge #2'!C38&lt;&gt;"",AVERAGE('Data Centrifuge #2'!R38:X38)/Data!$G$4,"")</f>
        <v/>
      </c>
      <c r="F37" s="54" t="str">
        <f>IF('Data Centrifuge #2'!C38&lt;&gt;"",C37*D37*E37,"")</f>
        <v/>
      </c>
      <c r="G37" s="57">
        <f>Data!$B$6</f>
        <v>0.95</v>
      </c>
    </row>
    <row r="38" spans="1:7" x14ac:dyDescent="0.25">
      <c r="A38" s="3">
        <v>37</v>
      </c>
      <c r="B38" s="50" t="str">
        <f>IF('Data Centrifuge #2'!C39&lt;&gt;"",VLOOKUP(A38,'Data Centrifuge #2'!A:X,3,FALSE),"")</f>
        <v/>
      </c>
      <c r="C38" s="53" t="str">
        <f>IF('Data Centrifuge #2'!C39&lt;&gt;"",1-('Data Centrifuge #2'!D39+'Data Centrifuge #2'!E39+'Data Centrifuge #2'!F39+'Data Centrifuge #2'!G39+'Data Centrifuge #2'!H39+'Data Centrifuge #2'!I39+'Data Centrifuge #2'!J39)/'Data Centrifuge #2'!Y39,"")</f>
        <v/>
      </c>
      <c r="D38" s="53" t="str">
        <f>IF('Data Centrifuge #2'!C39&lt;&gt;"",AVERAGE('Data Centrifuge #2'!K39:Q39)/Data!$G$3,"")</f>
        <v/>
      </c>
      <c r="E38" s="53" t="str">
        <f>IF('Data Centrifuge #2'!C39&lt;&gt;"",AVERAGE('Data Centrifuge #2'!R39:X39)/Data!$G$4,"")</f>
        <v/>
      </c>
      <c r="F38" s="54" t="str">
        <f>IF('Data Centrifuge #2'!C39&lt;&gt;"",C38*D38*E38,"")</f>
        <v/>
      </c>
      <c r="G38" s="57">
        <f>Data!$B$6</f>
        <v>0.95</v>
      </c>
    </row>
    <row r="39" spans="1:7" x14ac:dyDescent="0.25">
      <c r="A39" s="3">
        <v>38</v>
      </c>
      <c r="B39" s="50" t="str">
        <f>IF('Data Centrifuge #2'!C40&lt;&gt;"",VLOOKUP(A39,'Data Centrifuge #2'!A:X,3,FALSE),"")</f>
        <v/>
      </c>
      <c r="C39" s="53" t="str">
        <f>IF('Data Centrifuge #2'!C40&lt;&gt;"",1-('Data Centrifuge #2'!D40+'Data Centrifuge #2'!E40+'Data Centrifuge #2'!F40+'Data Centrifuge #2'!G40+'Data Centrifuge #2'!H40+'Data Centrifuge #2'!I40+'Data Centrifuge #2'!J40)/'Data Centrifuge #2'!Y40,"")</f>
        <v/>
      </c>
      <c r="D39" s="53" t="str">
        <f>IF('Data Centrifuge #2'!C40&lt;&gt;"",AVERAGE('Data Centrifuge #2'!K40:Q40)/Data!$G$3,"")</f>
        <v/>
      </c>
      <c r="E39" s="53" t="str">
        <f>IF('Data Centrifuge #2'!C40&lt;&gt;"",AVERAGE('Data Centrifuge #2'!R40:X40)/Data!$G$4,"")</f>
        <v/>
      </c>
      <c r="F39" s="54" t="str">
        <f>IF('Data Centrifuge #2'!C40&lt;&gt;"",C39*D39*E39,"")</f>
        <v/>
      </c>
      <c r="G39" s="57">
        <f>Data!$B$6</f>
        <v>0.95</v>
      </c>
    </row>
    <row r="40" spans="1:7" x14ac:dyDescent="0.25">
      <c r="A40" s="3">
        <v>39</v>
      </c>
      <c r="B40" s="50" t="str">
        <f>IF('Data Centrifuge #2'!C41&lt;&gt;"",VLOOKUP(A40,'Data Centrifuge #2'!A:X,3,FALSE),"")</f>
        <v/>
      </c>
      <c r="C40" s="53" t="str">
        <f>IF('Data Centrifuge #2'!C41&lt;&gt;"",1-('Data Centrifuge #2'!D41+'Data Centrifuge #2'!E41+'Data Centrifuge #2'!F41+'Data Centrifuge #2'!G41+'Data Centrifuge #2'!H41+'Data Centrifuge #2'!I41+'Data Centrifuge #2'!J41)/'Data Centrifuge #2'!Y41,"")</f>
        <v/>
      </c>
      <c r="D40" s="53" t="str">
        <f>IF('Data Centrifuge #2'!C41&lt;&gt;"",AVERAGE('Data Centrifuge #2'!K41:Q41)/Data!$G$3,"")</f>
        <v/>
      </c>
      <c r="E40" s="53" t="str">
        <f>IF('Data Centrifuge #2'!C41&lt;&gt;"",AVERAGE('Data Centrifuge #2'!R41:X41)/Data!$G$4,"")</f>
        <v/>
      </c>
      <c r="F40" s="54" t="str">
        <f>IF('Data Centrifuge #2'!C41&lt;&gt;"",C40*D40*E40,"")</f>
        <v/>
      </c>
      <c r="G40" s="57">
        <f>Data!$B$6</f>
        <v>0.95</v>
      </c>
    </row>
    <row r="41" spans="1:7" x14ac:dyDescent="0.25">
      <c r="A41" s="3">
        <v>40</v>
      </c>
      <c r="B41" s="50" t="str">
        <f>IF('Data Centrifuge #2'!C42&lt;&gt;"",VLOOKUP(A41,'Data Centrifuge #2'!A:X,3,FALSE),"")</f>
        <v/>
      </c>
      <c r="C41" s="53" t="str">
        <f>IF('Data Centrifuge #2'!C42&lt;&gt;"",1-('Data Centrifuge #2'!D42+'Data Centrifuge #2'!E42+'Data Centrifuge #2'!F42+'Data Centrifuge #2'!G42+'Data Centrifuge #2'!H42+'Data Centrifuge #2'!I42+'Data Centrifuge #2'!J42)/'Data Centrifuge #2'!Y42,"")</f>
        <v/>
      </c>
      <c r="D41" s="53" t="str">
        <f>IF('Data Centrifuge #2'!C42&lt;&gt;"",AVERAGE('Data Centrifuge #2'!K42:Q42)/Data!$G$3,"")</f>
        <v/>
      </c>
      <c r="E41" s="53" t="str">
        <f>IF('Data Centrifuge #2'!C42&lt;&gt;"",AVERAGE('Data Centrifuge #2'!R42:X42)/Data!$G$4,"")</f>
        <v/>
      </c>
      <c r="F41" s="54" t="str">
        <f>IF('Data Centrifuge #2'!C42&lt;&gt;"",C41*D41*E41,"")</f>
        <v/>
      </c>
      <c r="G41" s="57">
        <f>Data!$B$6</f>
        <v>0.95</v>
      </c>
    </row>
    <row r="42" spans="1:7" x14ac:dyDescent="0.25">
      <c r="A42" s="3">
        <v>41</v>
      </c>
      <c r="B42" s="50" t="str">
        <f>IF('Data Centrifuge #2'!C43&lt;&gt;"",VLOOKUP(A42,'Data Centrifuge #2'!A:X,3,FALSE),"")</f>
        <v/>
      </c>
      <c r="C42" s="53" t="str">
        <f>IF('Data Centrifuge #2'!C43&lt;&gt;"",1-('Data Centrifuge #2'!D43+'Data Centrifuge #2'!E43+'Data Centrifuge #2'!F43+'Data Centrifuge #2'!G43+'Data Centrifuge #2'!H43+'Data Centrifuge #2'!I43+'Data Centrifuge #2'!J43)/'Data Centrifuge #2'!Y43,"")</f>
        <v/>
      </c>
      <c r="D42" s="53" t="str">
        <f>IF('Data Centrifuge #2'!C43&lt;&gt;"",AVERAGE('Data Centrifuge #2'!K43:Q43)/Data!$G$3,"")</f>
        <v/>
      </c>
      <c r="E42" s="53" t="str">
        <f>IF('Data Centrifuge #2'!C43&lt;&gt;"",AVERAGE('Data Centrifuge #2'!R43:X43)/Data!$G$4,"")</f>
        <v/>
      </c>
      <c r="F42" s="54" t="str">
        <f>IF('Data Centrifuge #2'!C43&lt;&gt;"",C42*D42*E42,"")</f>
        <v/>
      </c>
      <c r="G42" s="57">
        <f>Data!$B$6</f>
        <v>0.95</v>
      </c>
    </row>
    <row r="43" spans="1:7" x14ac:dyDescent="0.25">
      <c r="A43" s="3">
        <v>42</v>
      </c>
      <c r="B43" s="50" t="str">
        <f>IF('Data Centrifuge #2'!C44&lt;&gt;"",VLOOKUP(A43,'Data Centrifuge #2'!A:X,3,FALSE),"")</f>
        <v/>
      </c>
      <c r="C43" s="53" t="str">
        <f>IF('Data Centrifuge #2'!C44&lt;&gt;"",1-('Data Centrifuge #2'!D44+'Data Centrifuge #2'!E44+'Data Centrifuge #2'!F44+'Data Centrifuge #2'!G44+'Data Centrifuge #2'!H44+'Data Centrifuge #2'!I44+'Data Centrifuge #2'!J44)/'Data Centrifuge #2'!Y44,"")</f>
        <v/>
      </c>
      <c r="D43" s="53" t="str">
        <f>IF('Data Centrifuge #2'!C44&lt;&gt;"",AVERAGE('Data Centrifuge #2'!K44:Q44)/Data!$G$3,"")</f>
        <v/>
      </c>
      <c r="E43" s="53" t="str">
        <f>IF('Data Centrifuge #2'!C44&lt;&gt;"",AVERAGE('Data Centrifuge #2'!R44:X44)/Data!$G$4,"")</f>
        <v/>
      </c>
      <c r="F43" s="54" t="str">
        <f>IF('Data Centrifuge #2'!C44&lt;&gt;"",C43*D43*E43,"")</f>
        <v/>
      </c>
      <c r="G43" s="57">
        <f>Data!$B$6</f>
        <v>0.95</v>
      </c>
    </row>
    <row r="44" spans="1:7" x14ac:dyDescent="0.25">
      <c r="A44" s="3">
        <v>43</v>
      </c>
      <c r="B44" s="50" t="str">
        <f>IF('Data Centrifuge #2'!C45&lt;&gt;"",VLOOKUP(A44,'Data Centrifuge #2'!A:X,3,FALSE),"")</f>
        <v/>
      </c>
      <c r="C44" s="53" t="str">
        <f>IF('Data Centrifuge #2'!C45&lt;&gt;"",1-('Data Centrifuge #2'!D45+'Data Centrifuge #2'!E45+'Data Centrifuge #2'!F45+'Data Centrifuge #2'!G45+'Data Centrifuge #2'!H45+'Data Centrifuge #2'!I45+'Data Centrifuge #2'!J45)/'Data Centrifuge #2'!Y45,"")</f>
        <v/>
      </c>
      <c r="D44" s="53" t="str">
        <f>IF('Data Centrifuge #2'!C45&lt;&gt;"",AVERAGE('Data Centrifuge #2'!K45:Q45)/Data!$G$3,"")</f>
        <v/>
      </c>
      <c r="E44" s="53" t="str">
        <f>IF('Data Centrifuge #2'!C45&lt;&gt;"",AVERAGE('Data Centrifuge #2'!R45:X45)/Data!$G$4,"")</f>
        <v/>
      </c>
      <c r="F44" s="54" t="str">
        <f>IF('Data Centrifuge #2'!C45&lt;&gt;"",C44*D44*E44,"")</f>
        <v/>
      </c>
      <c r="G44" s="57">
        <f>Data!$B$6</f>
        <v>0.95</v>
      </c>
    </row>
    <row r="45" spans="1:7" x14ac:dyDescent="0.25">
      <c r="A45" s="3">
        <v>44</v>
      </c>
      <c r="B45" s="50" t="str">
        <f>IF('Data Centrifuge #2'!C46&lt;&gt;"",VLOOKUP(A45,'Data Centrifuge #2'!A:X,3,FALSE),"")</f>
        <v/>
      </c>
      <c r="C45" s="53" t="str">
        <f>IF('Data Centrifuge #2'!C46&lt;&gt;"",1-('Data Centrifuge #2'!D46+'Data Centrifuge #2'!E46+'Data Centrifuge #2'!F46+'Data Centrifuge #2'!G46+'Data Centrifuge #2'!H46+'Data Centrifuge #2'!I46+'Data Centrifuge #2'!J46)/'Data Centrifuge #2'!Y46,"")</f>
        <v/>
      </c>
      <c r="D45" s="53" t="str">
        <f>IF('Data Centrifuge #2'!C46&lt;&gt;"",AVERAGE('Data Centrifuge #2'!K46:Q46)/Data!$G$3,"")</f>
        <v/>
      </c>
      <c r="E45" s="53" t="str">
        <f>IF('Data Centrifuge #2'!C46&lt;&gt;"",AVERAGE('Data Centrifuge #2'!R46:X46)/Data!$G$4,"")</f>
        <v/>
      </c>
      <c r="F45" s="54" t="str">
        <f>IF('Data Centrifuge #2'!C46&lt;&gt;"",C45*D45*E45,"")</f>
        <v/>
      </c>
      <c r="G45" s="57">
        <f>Data!$B$6</f>
        <v>0.95</v>
      </c>
    </row>
    <row r="46" spans="1:7" x14ac:dyDescent="0.25">
      <c r="A46" s="3">
        <v>45</v>
      </c>
      <c r="B46" s="50" t="str">
        <f>IF('Data Centrifuge #2'!C47&lt;&gt;"",VLOOKUP(A46,'Data Centrifuge #2'!A:X,3,FALSE),"")</f>
        <v/>
      </c>
      <c r="C46" s="53" t="str">
        <f>IF('Data Centrifuge #2'!C47&lt;&gt;"",1-('Data Centrifuge #2'!D47+'Data Centrifuge #2'!E47+'Data Centrifuge #2'!F47+'Data Centrifuge #2'!G47+'Data Centrifuge #2'!H47+'Data Centrifuge #2'!I47+'Data Centrifuge #2'!J47)/'Data Centrifuge #2'!Y47,"")</f>
        <v/>
      </c>
      <c r="D46" s="53" t="str">
        <f>IF('Data Centrifuge #2'!C47&lt;&gt;"",AVERAGE('Data Centrifuge #2'!K47:Q47)/Data!$G$3,"")</f>
        <v/>
      </c>
      <c r="E46" s="53" t="str">
        <f>IF('Data Centrifuge #2'!C47&lt;&gt;"",AVERAGE('Data Centrifuge #2'!R47:X47)/Data!$G$4,"")</f>
        <v/>
      </c>
      <c r="F46" s="54" t="str">
        <f>IF('Data Centrifuge #2'!C47&lt;&gt;"",C46*D46*E46,"")</f>
        <v/>
      </c>
      <c r="G46" s="57">
        <f>Data!$B$6</f>
        <v>0.95</v>
      </c>
    </row>
    <row r="47" spans="1:7" x14ac:dyDescent="0.25">
      <c r="A47" s="3">
        <v>46</v>
      </c>
      <c r="B47" s="50" t="str">
        <f>IF('Data Centrifuge #2'!C48&lt;&gt;"",VLOOKUP(A47,'Data Centrifuge #2'!A:X,3,FALSE),"")</f>
        <v/>
      </c>
      <c r="C47" s="53" t="str">
        <f>IF('Data Centrifuge #2'!C48&lt;&gt;"",1-('Data Centrifuge #2'!D48+'Data Centrifuge #2'!E48+'Data Centrifuge #2'!F48+'Data Centrifuge #2'!G48+'Data Centrifuge #2'!H48+'Data Centrifuge #2'!I48+'Data Centrifuge #2'!J48)/'Data Centrifuge #2'!Y48,"")</f>
        <v/>
      </c>
      <c r="D47" s="53" t="str">
        <f>IF('Data Centrifuge #2'!C48&lt;&gt;"",AVERAGE('Data Centrifuge #2'!K48:Q48)/Data!$G$3,"")</f>
        <v/>
      </c>
      <c r="E47" s="53" t="str">
        <f>IF('Data Centrifuge #2'!C48&lt;&gt;"",AVERAGE('Data Centrifuge #2'!R48:X48)/Data!$G$4,"")</f>
        <v/>
      </c>
      <c r="F47" s="54" t="str">
        <f>IF('Data Centrifuge #2'!C48&lt;&gt;"",C47*D47*E47,"")</f>
        <v/>
      </c>
      <c r="G47" s="57">
        <f>Data!$B$6</f>
        <v>0.95</v>
      </c>
    </row>
    <row r="48" spans="1:7" x14ac:dyDescent="0.25">
      <c r="A48" s="3">
        <v>47</v>
      </c>
      <c r="B48" s="50" t="str">
        <f>IF('Data Centrifuge #2'!C49&lt;&gt;"",VLOOKUP(A48,'Data Centrifuge #2'!A:X,3,FALSE),"")</f>
        <v/>
      </c>
      <c r="C48" s="53" t="str">
        <f>IF('Data Centrifuge #2'!C49&lt;&gt;"",1-('Data Centrifuge #2'!D49+'Data Centrifuge #2'!E49+'Data Centrifuge #2'!F49+'Data Centrifuge #2'!G49+'Data Centrifuge #2'!H49+'Data Centrifuge #2'!I49+'Data Centrifuge #2'!J49)/'Data Centrifuge #2'!Y49,"")</f>
        <v/>
      </c>
      <c r="D48" s="53" t="str">
        <f>IF('Data Centrifuge #2'!C49&lt;&gt;"",AVERAGE('Data Centrifuge #2'!K49:Q49)/Data!$G$3,"")</f>
        <v/>
      </c>
      <c r="E48" s="53" t="str">
        <f>IF('Data Centrifuge #2'!C49&lt;&gt;"",AVERAGE('Data Centrifuge #2'!R49:X49)/Data!$G$4,"")</f>
        <v/>
      </c>
      <c r="F48" s="54" t="str">
        <f>IF('Data Centrifuge #2'!C49&lt;&gt;"",C48*D48*E48,"")</f>
        <v/>
      </c>
      <c r="G48" s="57">
        <f>Data!$B$6</f>
        <v>0.95</v>
      </c>
    </row>
    <row r="49" spans="1:7" x14ac:dyDescent="0.25">
      <c r="A49" s="3">
        <v>48</v>
      </c>
      <c r="B49" s="50" t="str">
        <f>IF('Data Centrifuge #2'!C50&lt;&gt;"",VLOOKUP(A49,'Data Centrifuge #2'!A:X,3,FALSE),"")</f>
        <v/>
      </c>
      <c r="C49" s="53" t="str">
        <f>IF('Data Centrifuge #2'!C50&lt;&gt;"",1-('Data Centrifuge #2'!D50+'Data Centrifuge #2'!E50+'Data Centrifuge #2'!F50+'Data Centrifuge #2'!G50+'Data Centrifuge #2'!H50+'Data Centrifuge #2'!I50+'Data Centrifuge #2'!J50)/'Data Centrifuge #2'!Y50,"")</f>
        <v/>
      </c>
      <c r="D49" s="53" t="str">
        <f>IF('Data Centrifuge #2'!C50&lt;&gt;"",AVERAGE('Data Centrifuge #2'!K50:Q50)/Data!$G$3,"")</f>
        <v/>
      </c>
      <c r="E49" s="53" t="str">
        <f>IF('Data Centrifuge #2'!C50&lt;&gt;"",AVERAGE('Data Centrifuge #2'!R50:X50)/Data!$G$4,"")</f>
        <v/>
      </c>
      <c r="F49" s="54" t="str">
        <f>IF('Data Centrifuge #2'!C50&lt;&gt;"",C49*D49*E49,"")</f>
        <v/>
      </c>
      <c r="G49" s="57">
        <f>Data!$B$6</f>
        <v>0.95</v>
      </c>
    </row>
    <row r="50" spans="1:7" x14ac:dyDescent="0.25">
      <c r="A50" s="3">
        <v>49</v>
      </c>
      <c r="B50" s="50" t="str">
        <f>IF('Data Centrifuge #2'!C51&lt;&gt;"",VLOOKUP(A50,'Data Centrifuge #2'!A:X,3,FALSE),"")</f>
        <v/>
      </c>
      <c r="C50" s="53" t="str">
        <f>IF('Data Centrifuge #2'!C51&lt;&gt;"",1-('Data Centrifuge #2'!D51+'Data Centrifuge #2'!E51+'Data Centrifuge #2'!F51+'Data Centrifuge #2'!G51+'Data Centrifuge #2'!H51+'Data Centrifuge #2'!I51+'Data Centrifuge #2'!J51)/'Data Centrifuge #2'!Y51,"")</f>
        <v/>
      </c>
      <c r="D50" s="53" t="str">
        <f>IF('Data Centrifuge #2'!C51&lt;&gt;"",AVERAGE('Data Centrifuge #2'!K51:Q51)/Data!$G$3,"")</f>
        <v/>
      </c>
      <c r="E50" s="53" t="str">
        <f>IF('Data Centrifuge #2'!C51&lt;&gt;"",AVERAGE('Data Centrifuge #2'!R51:X51)/Data!$G$4,"")</f>
        <v/>
      </c>
      <c r="F50" s="54" t="str">
        <f>IF('Data Centrifuge #2'!C51&lt;&gt;"",C50*D50*E50,"")</f>
        <v/>
      </c>
      <c r="G50" s="57">
        <f>Data!$B$6</f>
        <v>0.95</v>
      </c>
    </row>
    <row r="51" spans="1:7" x14ac:dyDescent="0.25">
      <c r="A51" s="3">
        <v>50</v>
      </c>
      <c r="B51" s="50" t="str">
        <f>IF('Data Centrifuge #2'!C52&lt;&gt;"",VLOOKUP(A51,'Data Centrifuge #2'!A:X,3,FALSE),"")</f>
        <v/>
      </c>
      <c r="C51" s="53" t="str">
        <f>IF('Data Centrifuge #2'!C52&lt;&gt;"",1-('Data Centrifuge #2'!D52+'Data Centrifuge #2'!E52+'Data Centrifuge #2'!F52+'Data Centrifuge #2'!G52+'Data Centrifuge #2'!H52+'Data Centrifuge #2'!I52+'Data Centrifuge #2'!J52)/'Data Centrifuge #2'!Y52,"")</f>
        <v/>
      </c>
      <c r="D51" s="53" t="str">
        <f>IF('Data Centrifuge #2'!C52&lt;&gt;"",AVERAGE('Data Centrifuge #2'!K52:Q52)/Data!$G$3,"")</f>
        <v/>
      </c>
      <c r="E51" s="53" t="str">
        <f>IF('Data Centrifuge #2'!C52&lt;&gt;"",AVERAGE('Data Centrifuge #2'!R52:X52)/Data!$G$4,"")</f>
        <v/>
      </c>
      <c r="F51" s="54" t="str">
        <f>IF('Data Centrifuge #2'!C52&lt;&gt;"",C51*D51*E51,"")</f>
        <v/>
      </c>
      <c r="G51" s="57">
        <f>Data!$B$6</f>
        <v>0.95</v>
      </c>
    </row>
    <row r="52" spans="1:7" x14ac:dyDescent="0.25">
      <c r="A52" s="3">
        <v>51</v>
      </c>
      <c r="B52" s="50" t="str">
        <f>IF('Data Centrifuge #2'!C53&lt;&gt;"",VLOOKUP(A52,'Data Centrifuge #2'!A:X,3,FALSE),"")</f>
        <v/>
      </c>
      <c r="C52" s="53" t="str">
        <f>IF('Data Centrifuge #2'!C53&lt;&gt;"",1-('Data Centrifuge #2'!D53+'Data Centrifuge #2'!E53+'Data Centrifuge #2'!F53+'Data Centrifuge #2'!G53+'Data Centrifuge #2'!H53+'Data Centrifuge #2'!I53+'Data Centrifuge #2'!J53)/'Data Centrifuge #2'!Y53,"")</f>
        <v/>
      </c>
      <c r="D52" s="53" t="str">
        <f>IF('Data Centrifuge #2'!C53&lt;&gt;"",AVERAGE('Data Centrifuge #2'!K53:Q53)/Data!$G$3,"")</f>
        <v/>
      </c>
      <c r="E52" s="53" t="str">
        <f>IF('Data Centrifuge #2'!C53&lt;&gt;"",AVERAGE('Data Centrifuge #2'!R53:X53)/Data!$G$4,"")</f>
        <v/>
      </c>
      <c r="F52" s="54" t="str">
        <f>IF('Data Centrifuge #2'!C53&lt;&gt;"",C52*D52*E52,"")</f>
        <v/>
      </c>
      <c r="G52" s="57">
        <f>Data!$B$6</f>
        <v>0.95</v>
      </c>
    </row>
    <row r="53" spans="1:7" x14ac:dyDescent="0.25">
      <c r="A53" s="15">
        <v>52</v>
      </c>
      <c r="B53" s="50" t="str">
        <f>IF('Data Centrifuge #2'!C54&lt;&gt;"",VLOOKUP(A53,'Data Centrifuge #2'!A:X,3,FALSE),"")</f>
        <v/>
      </c>
      <c r="C53" s="53" t="str">
        <f>IF('Data Centrifuge #2'!C54&lt;&gt;"",1-('Data Centrifuge #2'!D54+'Data Centrifuge #2'!E54+'Data Centrifuge #2'!F54+'Data Centrifuge #2'!G54+'Data Centrifuge #2'!H54+'Data Centrifuge #2'!I54+'Data Centrifuge #2'!J54)/'Data Centrifuge #2'!Y54,"")</f>
        <v/>
      </c>
      <c r="D53" s="53" t="str">
        <f>IF('Data Centrifuge #2'!C54&lt;&gt;"",AVERAGE('Data Centrifuge #2'!K54:Q54)/Data!$G$3,"")</f>
        <v/>
      </c>
      <c r="E53" s="53" t="str">
        <f>IF('Data Centrifuge #2'!C54&lt;&gt;"",AVERAGE('Data Centrifuge #2'!R54:X54)/Data!$G$4,"")</f>
        <v/>
      </c>
      <c r="F53" s="54" t="str">
        <f>IF('Data Centrifuge #2'!C54&lt;&gt;"",C53*D53*E53,"")</f>
        <v/>
      </c>
      <c r="G53" s="57">
        <f>Data!$B$6</f>
        <v>0.95</v>
      </c>
    </row>
  </sheetData>
  <mergeCells count="1">
    <mergeCell ref="J1:Q1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greaterThanOrEqual" id="{5FD3C62C-D4A2-4F43-B039-049B1936997B}">
            <xm:f>Data!$B$6</xm:f>
            <x14:dxf>
              <font>
                <b/>
                <i val="0"/>
                <color rgb="FF00B050"/>
              </font>
            </x14:dxf>
          </x14:cfRule>
          <x14:cfRule type="cellIs" priority="2" operator="between" id="{99E8566B-6AC3-445F-A2AD-DE1B13C1A588}">
            <xm:f>Data!$B$6</xm:f>
            <xm:f>Data!$C$6</xm:f>
            <x14:dxf>
              <font>
                <b/>
                <i val="0"/>
                <color rgb="FFFFC000"/>
              </font>
            </x14:dxf>
          </x14:cfRule>
          <x14:cfRule type="cellIs" priority="3" operator="lessThan" id="{D72796D7-5953-42BA-9A63-17E7ACDB6146}">
            <xm:f>Data!$C$6</xm:f>
            <x14:dxf>
              <font>
                <b/>
                <i val="0"/>
                <color rgb="FFFF0000"/>
              </font>
            </x14:dxf>
          </x14:cfRule>
          <xm:sqref>C2:F53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 enableFormatConditionsCalculation="0">
    <tabColor rgb="FF92D050"/>
  </sheetPr>
  <dimension ref="A1:Z54"/>
  <sheetViews>
    <sheetView showGridLines="0" zoomScale="85" zoomScaleNormal="85" zoomScalePageLayoutView="85" workbookViewId="0">
      <selection activeCell="Q13" sqref="Q13"/>
    </sheetView>
  </sheetViews>
  <sheetFormatPr baseColWidth="10" defaultColWidth="9.140625" defaultRowHeight="15" x14ac:dyDescent="0.25"/>
  <cols>
    <col min="1" max="1" width="14.42578125" style="7" customWidth="1"/>
    <col min="2" max="2" width="14.42578125" style="7" hidden="1" customWidth="1"/>
    <col min="3" max="3" width="14.42578125" style="8" customWidth="1"/>
    <col min="4" max="24" width="9.140625" style="12"/>
    <col min="25" max="26" width="9.140625" style="1"/>
  </cols>
  <sheetData>
    <row r="1" spans="1:26" x14ac:dyDescent="0.25">
      <c r="A1" s="134" t="s">
        <v>0</v>
      </c>
      <c r="B1" s="20" t="s">
        <v>12</v>
      </c>
      <c r="C1" s="135" t="s">
        <v>1</v>
      </c>
      <c r="D1" s="128" t="s">
        <v>14</v>
      </c>
      <c r="E1" s="129"/>
      <c r="F1" s="129"/>
      <c r="G1" s="129"/>
      <c r="H1" s="129"/>
      <c r="I1" s="129"/>
      <c r="J1" s="130"/>
      <c r="K1" s="128" t="s">
        <v>15</v>
      </c>
      <c r="L1" s="129"/>
      <c r="M1" s="129"/>
      <c r="N1" s="129"/>
      <c r="O1" s="129"/>
      <c r="P1" s="129"/>
      <c r="Q1" s="130"/>
      <c r="R1" s="128" t="s">
        <v>16</v>
      </c>
      <c r="S1" s="129"/>
      <c r="T1" s="129"/>
      <c r="U1" s="129"/>
      <c r="V1" s="129"/>
      <c r="W1" s="129"/>
      <c r="X1" s="130"/>
    </row>
    <row r="2" spans="1:26" ht="15.75" thickBot="1" x14ac:dyDescent="0.3">
      <c r="A2" s="134"/>
      <c r="B2" s="20">
        <v>0</v>
      </c>
      <c r="C2" s="135"/>
      <c r="D2" s="41" t="s">
        <v>2</v>
      </c>
      <c r="E2" s="34" t="s">
        <v>3</v>
      </c>
      <c r="F2" s="34" t="s">
        <v>4</v>
      </c>
      <c r="G2" s="34" t="s">
        <v>5</v>
      </c>
      <c r="H2" s="34" t="s">
        <v>6</v>
      </c>
      <c r="I2" s="34" t="s">
        <v>13</v>
      </c>
      <c r="J2" s="35" t="s">
        <v>7</v>
      </c>
      <c r="K2" s="41" t="s">
        <v>2</v>
      </c>
      <c r="L2" s="34" t="s">
        <v>3</v>
      </c>
      <c r="M2" s="34" t="s">
        <v>4</v>
      </c>
      <c r="N2" s="34" t="s">
        <v>5</v>
      </c>
      <c r="O2" s="34" t="s">
        <v>6</v>
      </c>
      <c r="P2" s="34" t="s">
        <v>13</v>
      </c>
      <c r="Q2" s="35" t="s">
        <v>7</v>
      </c>
      <c r="R2" s="41" t="s">
        <v>2</v>
      </c>
      <c r="S2" s="34" t="s">
        <v>3</v>
      </c>
      <c r="T2" s="34" t="s">
        <v>4</v>
      </c>
      <c r="U2" s="34" t="s">
        <v>5</v>
      </c>
      <c r="V2" s="34" t="s">
        <v>6</v>
      </c>
      <c r="W2" s="34" t="s">
        <v>13</v>
      </c>
      <c r="X2" s="35" t="s">
        <v>7</v>
      </c>
    </row>
    <row r="3" spans="1:26" x14ac:dyDescent="0.25">
      <c r="A3" s="23">
        <v>1</v>
      </c>
      <c r="B3" s="12" t="s">
        <v>22</v>
      </c>
      <c r="C3" s="56"/>
      <c r="D3" s="29"/>
      <c r="E3" s="27"/>
      <c r="F3" s="27"/>
      <c r="G3" s="27"/>
      <c r="H3" s="27"/>
      <c r="I3" s="27"/>
      <c r="J3" s="30"/>
      <c r="K3" s="29"/>
      <c r="L3" s="27"/>
      <c r="M3" s="27"/>
      <c r="N3" s="27"/>
      <c r="O3" s="27"/>
      <c r="P3" s="27"/>
      <c r="Q3" s="30"/>
      <c r="R3" s="29"/>
      <c r="S3" s="27"/>
      <c r="T3" s="27"/>
      <c r="U3" s="27"/>
      <c r="V3" s="27"/>
      <c r="W3" s="27"/>
      <c r="X3" s="30"/>
      <c r="Y3" s="1">
        <f>VLOOKUP(COUNT(D3:J3),Data!T:U,2,FALSE)</f>
        <v>0</v>
      </c>
    </row>
    <row r="4" spans="1:26" x14ac:dyDescent="0.25">
      <c r="A4" s="23">
        <v>2</v>
      </c>
      <c r="B4" s="12"/>
      <c r="C4" s="45"/>
      <c r="D4" s="42"/>
      <c r="E4" s="17"/>
      <c r="F4" s="17"/>
      <c r="G4" s="17"/>
      <c r="H4" s="17"/>
      <c r="I4" s="17"/>
      <c r="J4" s="36"/>
      <c r="K4" s="42"/>
      <c r="L4" s="17"/>
      <c r="M4" s="17"/>
      <c r="N4" s="17"/>
      <c r="O4" s="17"/>
      <c r="P4" s="17"/>
      <c r="Q4" s="36"/>
      <c r="R4" s="42"/>
      <c r="S4" s="17"/>
      <c r="T4" s="17"/>
      <c r="U4" s="17"/>
      <c r="V4" s="17"/>
      <c r="W4" s="17"/>
      <c r="X4" s="36"/>
      <c r="Y4" s="1">
        <f>VLOOKUP(COUNT(D4:J4),Data!T:U,2,FALSE)</f>
        <v>0</v>
      </c>
    </row>
    <row r="5" spans="1:26" x14ac:dyDescent="0.25">
      <c r="A5" s="23">
        <v>3</v>
      </c>
      <c r="C5" s="45"/>
      <c r="D5" s="42"/>
      <c r="E5" s="17"/>
      <c r="F5" s="17"/>
      <c r="G5" s="17"/>
      <c r="H5" s="17"/>
      <c r="I5" s="17"/>
      <c r="J5" s="36"/>
      <c r="K5" s="42"/>
      <c r="L5" s="17"/>
      <c r="M5" s="17"/>
      <c r="N5" s="17"/>
      <c r="O5" s="17"/>
      <c r="P5" s="17"/>
      <c r="Q5" s="36"/>
      <c r="R5" s="42"/>
      <c r="S5" s="17"/>
      <c r="T5" s="17"/>
      <c r="U5" s="17"/>
      <c r="V5" s="17"/>
      <c r="W5" s="17"/>
      <c r="X5" s="36"/>
      <c r="Y5" s="1">
        <f>VLOOKUP(COUNT(D5:J5),Data!T:U,2,FALSE)</f>
        <v>0</v>
      </c>
      <c r="Z5"/>
    </row>
    <row r="6" spans="1:26" x14ac:dyDescent="0.25">
      <c r="A6" s="23">
        <v>4</v>
      </c>
      <c r="C6" s="45"/>
      <c r="D6" s="42"/>
      <c r="E6" s="17"/>
      <c r="F6" s="17"/>
      <c r="G6" s="17"/>
      <c r="H6" s="17"/>
      <c r="I6" s="17"/>
      <c r="J6" s="36"/>
      <c r="K6" s="42"/>
      <c r="L6" s="17"/>
      <c r="M6" s="17"/>
      <c r="N6" s="17"/>
      <c r="O6" s="17"/>
      <c r="P6" s="17"/>
      <c r="Q6" s="36"/>
      <c r="R6" s="42"/>
      <c r="S6" s="17"/>
      <c r="T6" s="17"/>
      <c r="U6" s="17"/>
      <c r="V6" s="17"/>
      <c r="W6" s="17"/>
      <c r="X6" s="36"/>
      <c r="Y6" s="1">
        <f>VLOOKUP(COUNT(D6:J6),Data!T:U,2,FALSE)</f>
        <v>0</v>
      </c>
    </row>
    <row r="7" spans="1:26" x14ac:dyDescent="0.25">
      <c r="A7" s="23">
        <v>5</v>
      </c>
      <c r="C7" s="45"/>
      <c r="D7" s="42"/>
      <c r="E7" s="17"/>
      <c r="F7" s="17"/>
      <c r="G7" s="17"/>
      <c r="H7" s="17"/>
      <c r="I7" s="17"/>
      <c r="J7" s="36"/>
      <c r="K7" s="42"/>
      <c r="L7" s="17"/>
      <c r="M7" s="17"/>
      <c r="N7" s="17"/>
      <c r="O7" s="17"/>
      <c r="P7" s="17"/>
      <c r="Q7" s="36"/>
      <c r="R7" s="42"/>
      <c r="S7" s="17"/>
      <c r="T7" s="17"/>
      <c r="U7" s="17"/>
      <c r="V7" s="17"/>
      <c r="W7" s="17"/>
      <c r="X7" s="36"/>
      <c r="Y7" s="1">
        <f>VLOOKUP(COUNT(D7:J7),Data!T:U,2,FALSE)</f>
        <v>0</v>
      </c>
    </row>
    <row r="8" spans="1:26" x14ac:dyDescent="0.25">
      <c r="A8" s="23">
        <v>6</v>
      </c>
      <c r="C8" s="45"/>
      <c r="D8" s="42"/>
      <c r="E8" s="17"/>
      <c r="F8" s="17"/>
      <c r="G8" s="17"/>
      <c r="H8" s="17"/>
      <c r="I8" s="17"/>
      <c r="J8" s="36"/>
      <c r="K8" s="42"/>
      <c r="L8" s="17"/>
      <c r="M8" s="17"/>
      <c r="N8" s="17"/>
      <c r="O8" s="17"/>
      <c r="P8" s="17"/>
      <c r="Q8" s="36"/>
      <c r="R8" s="42"/>
      <c r="S8" s="17"/>
      <c r="T8" s="17"/>
      <c r="U8" s="17"/>
      <c r="V8" s="17"/>
      <c r="W8" s="17"/>
      <c r="X8" s="36"/>
      <c r="Y8" s="1">
        <f>VLOOKUP(COUNT(D8:J8),Data!T:U,2,FALSE)</f>
        <v>0</v>
      </c>
    </row>
    <row r="9" spans="1:26" x14ac:dyDescent="0.25">
      <c r="A9" s="23">
        <v>7</v>
      </c>
      <c r="C9" s="45"/>
      <c r="D9" s="42"/>
      <c r="E9" s="17"/>
      <c r="F9" s="17"/>
      <c r="G9" s="17"/>
      <c r="H9" s="17"/>
      <c r="I9" s="17"/>
      <c r="J9" s="36"/>
      <c r="K9" s="42"/>
      <c r="L9" s="17"/>
      <c r="M9" s="17"/>
      <c r="N9" s="17"/>
      <c r="O9" s="17"/>
      <c r="P9" s="17"/>
      <c r="Q9" s="36"/>
      <c r="R9" s="42"/>
      <c r="S9" s="17"/>
      <c r="T9" s="17"/>
      <c r="U9" s="17"/>
      <c r="V9" s="17"/>
      <c r="W9" s="17"/>
      <c r="X9" s="36"/>
      <c r="Y9" s="1">
        <f>VLOOKUP(COUNT(D9:J9),Data!T:U,2,FALSE)</f>
        <v>0</v>
      </c>
    </row>
    <row r="10" spans="1:26" x14ac:dyDescent="0.25">
      <c r="A10" s="23">
        <v>8</v>
      </c>
      <c r="C10" s="45"/>
      <c r="D10" s="42"/>
      <c r="E10" s="17"/>
      <c r="F10" s="17"/>
      <c r="G10" s="17"/>
      <c r="H10" s="17"/>
      <c r="I10" s="17"/>
      <c r="J10" s="36"/>
      <c r="K10" s="42"/>
      <c r="L10" s="17"/>
      <c r="M10" s="17"/>
      <c r="N10" s="17"/>
      <c r="O10" s="17"/>
      <c r="P10" s="17"/>
      <c r="Q10" s="36"/>
      <c r="R10" s="42"/>
      <c r="S10" s="17"/>
      <c r="T10" s="17"/>
      <c r="U10" s="17"/>
      <c r="V10" s="17"/>
      <c r="W10" s="17"/>
      <c r="X10" s="36"/>
      <c r="Y10" s="1">
        <f>VLOOKUP(COUNT(D10:J10),Data!T:U,2,FALSE)</f>
        <v>0</v>
      </c>
    </row>
    <row r="11" spans="1:26" x14ac:dyDescent="0.25">
      <c r="A11" s="23">
        <v>9</v>
      </c>
      <c r="C11" s="45"/>
      <c r="D11" s="42"/>
      <c r="E11" s="17"/>
      <c r="F11" s="17"/>
      <c r="G11" s="17"/>
      <c r="H11" s="17"/>
      <c r="I11" s="17"/>
      <c r="J11" s="36"/>
      <c r="K11" s="42"/>
      <c r="L11" s="17"/>
      <c r="M11" s="17"/>
      <c r="N11" s="17"/>
      <c r="O11" s="17"/>
      <c r="P11" s="17"/>
      <c r="Q11" s="36"/>
      <c r="R11" s="42"/>
      <c r="S11" s="17"/>
      <c r="T11" s="17"/>
      <c r="U11" s="17"/>
      <c r="V11" s="17"/>
      <c r="W11" s="17"/>
      <c r="X11" s="36"/>
      <c r="Y11" s="1">
        <f>VLOOKUP(COUNT(D11:J11),Data!T:U,2,FALSE)</f>
        <v>0</v>
      </c>
    </row>
    <row r="12" spans="1:26" x14ac:dyDescent="0.25">
      <c r="A12" s="23">
        <v>10</v>
      </c>
      <c r="C12" s="45"/>
      <c r="D12" s="42"/>
      <c r="E12" s="17"/>
      <c r="F12" s="17"/>
      <c r="G12" s="17"/>
      <c r="H12" s="17"/>
      <c r="I12" s="17"/>
      <c r="J12" s="36"/>
      <c r="K12" s="42"/>
      <c r="L12" s="17"/>
      <c r="M12" s="17"/>
      <c r="N12" s="17"/>
      <c r="O12" s="17"/>
      <c r="P12" s="17"/>
      <c r="Q12" s="36"/>
      <c r="R12" s="42"/>
      <c r="S12" s="17"/>
      <c r="T12" s="17"/>
      <c r="U12" s="17"/>
      <c r="V12" s="17"/>
      <c r="W12" s="17"/>
      <c r="X12" s="36"/>
      <c r="Y12" s="1">
        <f>VLOOKUP(COUNT(D12:J12),Data!T:U,2,FALSE)</f>
        <v>0</v>
      </c>
    </row>
    <row r="13" spans="1:26" x14ac:dyDescent="0.25">
      <c r="A13" s="23">
        <v>11</v>
      </c>
      <c r="C13" s="45"/>
      <c r="D13" s="42"/>
      <c r="E13" s="17"/>
      <c r="F13" s="17"/>
      <c r="G13" s="17"/>
      <c r="H13" s="17"/>
      <c r="I13" s="17"/>
      <c r="J13" s="36"/>
      <c r="K13" s="42"/>
      <c r="L13" s="17"/>
      <c r="M13" s="17"/>
      <c r="N13" s="17"/>
      <c r="O13" s="17"/>
      <c r="P13" s="17"/>
      <c r="Q13" s="36"/>
      <c r="R13" s="42"/>
      <c r="S13" s="17"/>
      <c r="T13" s="17"/>
      <c r="U13" s="17"/>
      <c r="V13" s="17"/>
      <c r="W13" s="17"/>
      <c r="X13" s="36"/>
      <c r="Y13" s="1">
        <f>VLOOKUP(COUNT(D13:J13),Data!T:U,2,FALSE)</f>
        <v>0</v>
      </c>
    </row>
    <row r="14" spans="1:26" x14ac:dyDescent="0.25">
      <c r="A14" s="23">
        <v>12</v>
      </c>
      <c r="C14" s="45"/>
      <c r="D14" s="42"/>
      <c r="E14" s="17"/>
      <c r="F14" s="17"/>
      <c r="G14" s="17"/>
      <c r="H14" s="17"/>
      <c r="I14" s="17"/>
      <c r="J14" s="36"/>
      <c r="K14" s="42"/>
      <c r="L14" s="17"/>
      <c r="M14" s="17"/>
      <c r="N14" s="17"/>
      <c r="O14" s="17"/>
      <c r="P14" s="17"/>
      <c r="Q14" s="36"/>
      <c r="R14" s="42"/>
      <c r="S14" s="17"/>
      <c r="T14" s="17"/>
      <c r="U14" s="17"/>
      <c r="V14" s="17"/>
      <c r="W14" s="17"/>
      <c r="X14" s="36"/>
      <c r="Y14" s="1">
        <f>VLOOKUP(COUNT(D14:J14),Data!T:U,2,FALSE)</f>
        <v>0</v>
      </c>
    </row>
    <row r="15" spans="1:26" x14ac:dyDescent="0.25">
      <c r="A15" s="23">
        <v>13</v>
      </c>
      <c r="C15" s="45"/>
      <c r="D15" s="42"/>
      <c r="E15" s="17"/>
      <c r="F15" s="17"/>
      <c r="G15" s="17"/>
      <c r="H15" s="17"/>
      <c r="I15" s="17"/>
      <c r="J15" s="36"/>
      <c r="K15" s="42"/>
      <c r="L15" s="17"/>
      <c r="M15" s="17"/>
      <c r="N15" s="17"/>
      <c r="O15" s="17"/>
      <c r="P15" s="17"/>
      <c r="Q15" s="36"/>
      <c r="R15" s="42"/>
      <c r="S15" s="17"/>
      <c r="T15" s="17"/>
      <c r="U15" s="17"/>
      <c r="V15" s="17"/>
      <c r="W15" s="17"/>
      <c r="X15" s="36"/>
      <c r="Y15" s="1">
        <f>VLOOKUP(COUNT(D15:J15),Data!T:U,2,FALSE)</f>
        <v>0</v>
      </c>
    </row>
    <row r="16" spans="1:26" x14ac:dyDescent="0.25">
      <c r="A16" s="23">
        <v>14</v>
      </c>
      <c r="C16" s="45"/>
      <c r="D16" s="42"/>
      <c r="E16" s="17"/>
      <c r="F16" s="17"/>
      <c r="G16" s="17"/>
      <c r="H16" s="17"/>
      <c r="I16" s="17"/>
      <c r="J16" s="36"/>
      <c r="K16" s="42"/>
      <c r="L16" s="17"/>
      <c r="M16" s="17"/>
      <c r="N16" s="17"/>
      <c r="O16" s="17"/>
      <c r="P16" s="17"/>
      <c r="Q16" s="36"/>
      <c r="R16" s="42"/>
      <c r="S16" s="17"/>
      <c r="T16" s="17"/>
      <c r="U16" s="17"/>
      <c r="V16" s="17"/>
      <c r="W16" s="17"/>
      <c r="X16" s="36"/>
      <c r="Y16" s="1">
        <f>VLOOKUP(COUNT(D16:J16),Data!T:U,2,FALSE)</f>
        <v>0</v>
      </c>
    </row>
    <row r="17" spans="1:25" x14ac:dyDescent="0.25">
      <c r="A17" s="23">
        <v>15</v>
      </c>
      <c r="C17" s="45"/>
      <c r="D17" s="42"/>
      <c r="E17" s="17"/>
      <c r="F17" s="17"/>
      <c r="G17" s="17"/>
      <c r="H17" s="17"/>
      <c r="I17" s="17"/>
      <c r="J17" s="36"/>
      <c r="K17" s="42"/>
      <c r="L17" s="17"/>
      <c r="M17" s="17"/>
      <c r="N17" s="17"/>
      <c r="O17" s="17"/>
      <c r="P17" s="17"/>
      <c r="Q17" s="36"/>
      <c r="R17" s="42"/>
      <c r="S17" s="17"/>
      <c r="T17" s="17"/>
      <c r="U17" s="17"/>
      <c r="V17" s="17"/>
      <c r="W17" s="17"/>
      <c r="X17" s="36"/>
      <c r="Y17" s="1">
        <f>VLOOKUP(COUNT(D17:J17),Data!T:U,2,FALSE)</f>
        <v>0</v>
      </c>
    </row>
    <row r="18" spans="1:25" x14ac:dyDescent="0.25">
      <c r="A18" s="23">
        <v>16</v>
      </c>
      <c r="C18" s="45"/>
      <c r="D18" s="42"/>
      <c r="E18" s="17"/>
      <c r="F18" s="17"/>
      <c r="G18" s="17"/>
      <c r="H18" s="17"/>
      <c r="I18" s="17"/>
      <c r="J18" s="36"/>
      <c r="K18" s="42"/>
      <c r="L18" s="17"/>
      <c r="M18" s="17"/>
      <c r="N18" s="17"/>
      <c r="O18" s="17"/>
      <c r="P18" s="17"/>
      <c r="Q18" s="36"/>
      <c r="R18" s="42"/>
      <c r="S18" s="17"/>
      <c r="T18" s="17"/>
      <c r="U18" s="17"/>
      <c r="V18" s="17"/>
      <c r="W18" s="17"/>
      <c r="X18" s="36"/>
      <c r="Y18" s="1">
        <f>VLOOKUP(COUNT(D18:J18),Data!T:U,2,FALSE)</f>
        <v>0</v>
      </c>
    </row>
    <row r="19" spans="1:25" x14ac:dyDescent="0.25">
      <c r="A19" s="23">
        <v>17</v>
      </c>
      <c r="C19" s="45"/>
      <c r="D19" s="42"/>
      <c r="E19" s="17"/>
      <c r="F19" s="17"/>
      <c r="G19" s="17"/>
      <c r="H19" s="17"/>
      <c r="I19" s="17"/>
      <c r="J19" s="36"/>
      <c r="K19" s="42"/>
      <c r="L19" s="17"/>
      <c r="M19" s="17"/>
      <c r="N19" s="17"/>
      <c r="O19" s="17"/>
      <c r="P19" s="17"/>
      <c r="Q19" s="36"/>
      <c r="R19" s="42"/>
      <c r="S19" s="17"/>
      <c r="T19" s="17"/>
      <c r="U19" s="17"/>
      <c r="V19" s="17"/>
      <c r="W19" s="17"/>
      <c r="X19" s="36"/>
      <c r="Y19" s="1">
        <f>VLOOKUP(COUNT(D19:J19),Data!T:U,2,FALSE)</f>
        <v>0</v>
      </c>
    </row>
    <row r="20" spans="1:25" x14ac:dyDescent="0.25">
      <c r="A20" s="23">
        <v>18</v>
      </c>
      <c r="C20" s="45"/>
      <c r="D20" s="42"/>
      <c r="E20" s="17"/>
      <c r="F20" s="17"/>
      <c r="G20" s="17"/>
      <c r="H20" s="17"/>
      <c r="I20" s="17"/>
      <c r="J20" s="36"/>
      <c r="K20" s="42"/>
      <c r="L20" s="17"/>
      <c r="M20" s="17"/>
      <c r="N20" s="17"/>
      <c r="O20" s="17"/>
      <c r="P20" s="17"/>
      <c r="Q20" s="36"/>
      <c r="R20" s="42"/>
      <c r="S20" s="17"/>
      <c r="T20" s="17"/>
      <c r="U20" s="17"/>
      <c r="V20" s="17"/>
      <c r="W20" s="17"/>
      <c r="X20" s="36"/>
      <c r="Y20" s="1">
        <f>VLOOKUP(COUNT(D20:J20),Data!T:U,2,FALSE)</f>
        <v>0</v>
      </c>
    </row>
    <row r="21" spans="1:25" x14ac:dyDescent="0.25">
      <c r="A21" s="23">
        <v>19</v>
      </c>
      <c r="C21" s="45"/>
      <c r="D21" s="42"/>
      <c r="E21" s="17"/>
      <c r="F21" s="17"/>
      <c r="G21" s="17"/>
      <c r="H21" s="17"/>
      <c r="I21" s="17"/>
      <c r="J21" s="36"/>
      <c r="K21" s="42"/>
      <c r="L21" s="17"/>
      <c r="M21" s="17"/>
      <c r="N21" s="17"/>
      <c r="O21" s="17"/>
      <c r="P21" s="17"/>
      <c r="Q21" s="36"/>
      <c r="R21" s="42"/>
      <c r="S21" s="17"/>
      <c r="T21" s="17"/>
      <c r="U21" s="17"/>
      <c r="V21" s="17"/>
      <c r="W21" s="17"/>
      <c r="X21" s="36"/>
      <c r="Y21" s="1">
        <f>VLOOKUP(COUNT(D21:J21),Data!T:U,2,FALSE)</f>
        <v>0</v>
      </c>
    </row>
    <row r="22" spans="1:25" x14ac:dyDescent="0.25">
      <c r="A22" s="23">
        <v>20</v>
      </c>
      <c r="C22" s="45"/>
      <c r="D22" s="42"/>
      <c r="E22" s="17"/>
      <c r="F22" s="17"/>
      <c r="G22" s="17"/>
      <c r="H22" s="17"/>
      <c r="I22" s="17"/>
      <c r="J22" s="36"/>
      <c r="K22" s="42"/>
      <c r="L22" s="17"/>
      <c r="M22" s="17"/>
      <c r="N22" s="17"/>
      <c r="O22" s="17"/>
      <c r="P22" s="17"/>
      <c r="Q22" s="36"/>
      <c r="R22" s="42"/>
      <c r="S22" s="17"/>
      <c r="T22" s="17"/>
      <c r="U22" s="17"/>
      <c r="V22" s="17"/>
      <c r="W22" s="17"/>
      <c r="X22" s="36"/>
      <c r="Y22" s="1">
        <f>VLOOKUP(COUNT(D22:J22),Data!T:U,2,FALSE)</f>
        <v>0</v>
      </c>
    </row>
    <row r="23" spans="1:25" x14ac:dyDescent="0.25">
      <c r="A23" s="23">
        <v>21</v>
      </c>
      <c r="C23" s="45"/>
      <c r="D23" s="42"/>
      <c r="E23" s="17"/>
      <c r="F23" s="17"/>
      <c r="G23" s="17"/>
      <c r="H23" s="17"/>
      <c r="I23" s="17"/>
      <c r="J23" s="36"/>
      <c r="K23" s="42"/>
      <c r="L23" s="17"/>
      <c r="M23" s="17"/>
      <c r="N23" s="17"/>
      <c r="O23" s="17"/>
      <c r="P23" s="17"/>
      <c r="Q23" s="36"/>
      <c r="R23" s="42"/>
      <c r="S23" s="17"/>
      <c r="T23" s="17"/>
      <c r="U23" s="17"/>
      <c r="V23" s="17"/>
      <c r="W23" s="17"/>
      <c r="X23" s="36"/>
      <c r="Y23" s="1">
        <f>VLOOKUP(COUNT(D23:J23),Data!T:U,2,FALSE)</f>
        <v>0</v>
      </c>
    </row>
    <row r="24" spans="1:25" x14ac:dyDescent="0.25">
      <c r="A24" s="23">
        <v>22</v>
      </c>
      <c r="C24" s="45"/>
      <c r="D24" s="42"/>
      <c r="E24" s="17"/>
      <c r="F24" s="17"/>
      <c r="G24" s="17"/>
      <c r="H24" s="17"/>
      <c r="I24" s="17"/>
      <c r="J24" s="36"/>
      <c r="K24" s="42"/>
      <c r="L24" s="17"/>
      <c r="M24" s="17"/>
      <c r="N24" s="17"/>
      <c r="O24" s="17"/>
      <c r="P24" s="17"/>
      <c r="Q24" s="36"/>
      <c r="R24" s="42"/>
      <c r="S24" s="17"/>
      <c r="T24" s="17"/>
      <c r="U24" s="17"/>
      <c r="V24" s="17"/>
      <c r="W24" s="17"/>
      <c r="X24" s="36"/>
      <c r="Y24" s="1">
        <f>VLOOKUP(COUNT(D24:J24),Data!T:U,2,FALSE)</f>
        <v>0</v>
      </c>
    </row>
    <row r="25" spans="1:25" x14ac:dyDescent="0.25">
      <c r="A25" s="23">
        <v>23</v>
      </c>
      <c r="C25" s="45"/>
      <c r="D25" s="42"/>
      <c r="E25" s="17"/>
      <c r="F25" s="17"/>
      <c r="G25" s="17"/>
      <c r="H25" s="17"/>
      <c r="I25" s="17"/>
      <c r="J25" s="36"/>
      <c r="K25" s="42"/>
      <c r="L25" s="17"/>
      <c r="M25" s="17"/>
      <c r="N25" s="17"/>
      <c r="O25" s="17"/>
      <c r="P25" s="17"/>
      <c r="Q25" s="36"/>
      <c r="R25" s="42"/>
      <c r="S25" s="17"/>
      <c r="T25" s="17"/>
      <c r="U25" s="17"/>
      <c r="V25" s="17"/>
      <c r="W25" s="17"/>
      <c r="X25" s="36"/>
      <c r="Y25" s="1">
        <f>VLOOKUP(COUNT(D25:J25),Data!T:U,2,FALSE)</f>
        <v>0</v>
      </c>
    </row>
    <row r="26" spans="1:25" x14ac:dyDescent="0.25">
      <c r="A26" s="23">
        <v>24</v>
      </c>
      <c r="C26" s="45"/>
      <c r="D26" s="42"/>
      <c r="E26" s="17"/>
      <c r="F26" s="17"/>
      <c r="G26" s="17"/>
      <c r="H26" s="17"/>
      <c r="I26" s="17"/>
      <c r="J26" s="36"/>
      <c r="K26" s="42"/>
      <c r="L26" s="17"/>
      <c r="M26" s="17"/>
      <c r="N26" s="17"/>
      <c r="O26" s="17"/>
      <c r="P26" s="17"/>
      <c r="Q26" s="36"/>
      <c r="R26" s="42"/>
      <c r="S26" s="17"/>
      <c r="T26" s="17"/>
      <c r="U26" s="17"/>
      <c r="V26" s="17"/>
      <c r="W26" s="17"/>
      <c r="X26" s="36"/>
      <c r="Y26" s="1">
        <f>VLOOKUP(COUNT(D26:J26),Data!T:U,2,FALSE)</f>
        <v>0</v>
      </c>
    </row>
    <row r="27" spans="1:25" x14ac:dyDescent="0.25">
      <c r="A27" s="23">
        <v>25</v>
      </c>
      <c r="C27" s="45"/>
      <c r="D27" s="42"/>
      <c r="E27" s="17"/>
      <c r="F27" s="17"/>
      <c r="G27" s="17"/>
      <c r="H27" s="17"/>
      <c r="I27" s="17"/>
      <c r="J27" s="36"/>
      <c r="K27" s="42"/>
      <c r="L27" s="17"/>
      <c r="M27" s="17"/>
      <c r="N27" s="17"/>
      <c r="O27" s="17"/>
      <c r="P27" s="17"/>
      <c r="Q27" s="36"/>
      <c r="R27" s="42"/>
      <c r="S27" s="17"/>
      <c r="T27" s="17"/>
      <c r="U27" s="17"/>
      <c r="V27" s="17"/>
      <c r="W27" s="17"/>
      <c r="X27" s="36"/>
      <c r="Y27" s="1">
        <f>VLOOKUP(COUNT(D27:J27),Data!T:U,2,FALSE)</f>
        <v>0</v>
      </c>
    </row>
    <row r="28" spans="1:25" x14ac:dyDescent="0.25">
      <c r="A28" s="23">
        <v>26</v>
      </c>
      <c r="C28" s="45"/>
      <c r="D28" s="42"/>
      <c r="E28" s="17"/>
      <c r="F28" s="17"/>
      <c r="G28" s="17"/>
      <c r="H28" s="17"/>
      <c r="I28" s="17"/>
      <c r="J28" s="36"/>
      <c r="K28" s="42"/>
      <c r="L28" s="17"/>
      <c r="M28" s="17"/>
      <c r="N28" s="17"/>
      <c r="O28" s="17"/>
      <c r="P28" s="17"/>
      <c r="Q28" s="36"/>
      <c r="R28" s="42"/>
      <c r="S28" s="17"/>
      <c r="T28" s="17"/>
      <c r="U28" s="17"/>
      <c r="V28" s="17"/>
      <c r="W28" s="17"/>
      <c r="X28" s="36"/>
      <c r="Y28" s="1">
        <f>VLOOKUP(COUNT(D28:J28),Data!T:U,2,FALSE)</f>
        <v>0</v>
      </c>
    </row>
    <row r="29" spans="1:25" x14ac:dyDescent="0.25">
      <c r="A29" s="23">
        <v>27</v>
      </c>
      <c r="C29" s="45"/>
      <c r="D29" s="42"/>
      <c r="E29" s="17"/>
      <c r="F29" s="17"/>
      <c r="G29" s="17"/>
      <c r="H29" s="17"/>
      <c r="I29" s="17"/>
      <c r="J29" s="36"/>
      <c r="K29" s="42"/>
      <c r="L29" s="17"/>
      <c r="M29" s="17"/>
      <c r="N29" s="17"/>
      <c r="O29" s="17"/>
      <c r="P29" s="17"/>
      <c r="Q29" s="36"/>
      <c r="R29" s="42"/>
      <c r="S29" s="17"/>
      <c r="T29" s="17"/>
      <c r="U29" s="17"/>
      <c r="V29" s="17"/>
      <c r="W29" s="17"/>
      <c r="X29" s="36"/>
      <c r="Y29" s="1">
        <f>VLOOKUP(COUNT(D29:J29),Data!T:U,2,FALSE)</f>
        <v>0</v>
      </c>
    </row>
    <row r="30" spans="1:25" x14ac:dyDescent="0.25">
      <c r="A30" s="23">
        <v>28</v>
      </c>
      <c r="C30" s="45"/>
      <c r="D30" s="42"/>
      <c r="E30" s="17"/>
      <c r="F30" s="17"/>
      <c r="G30" s="17"/>
      <c r="H30" s="17"/>
      <c r="I30" s="17"/>
      <c r="J30" s="36"/>
      <c r="K30" s="42"/>
      <c r="L30" s="17"/>
      <c r="M30" s="17"/>
      <c r="N30" s="17"/>
      <c r="O30" s="17"/>
      <c r="P30" s="17"/>
      <c r="Q30" s="36"/>
      <c r="R30" s="42"/>
      <c r="S30" s="17"/>
      <c r="T30" s="17"/>
      <c r="U30" s="17"/>
      <c r="V30" s="17"/>
      <c r="W30" s="17"/>
      <c r="X30" s="36"/>
      <c r="Y30" s="1">
        <f>VLOOKUP(COUNT(D30:J30),Data!T:U,2,FALSE)</f>
        <v>0</v>
      </c>
    </row>
    <row r="31" spans="1:25" x14ac:dyDescent="0.25">
      <c r="A31" s="23">
        <v>29</v>
      </c>
      <c r="C31" s="45"/>
      <c r="D31" s="42"/>
      <c r="E31" s="17"/>
      <c r="F31" s="17"/>
      <c r="G31" s="17"/>
      <c r="H31" s="17"/>
      <c r="I31" s="17"/>
      <c r="J31" s="36"/>
      <c r="K31" s="42"/>
      <c r="L31" s="17"/>
      <c r="M31" s="17"/>
      <c r="N31" s="17"/>
      <c r="O31" s="17"/>
      <c r="P31" s="17"/>
      <c r="Q31" s="36"/>
      <c r="R31" s="42"/>
      <c r="S31" s="17"/>
      <c r="T31" s="17"/>
      <c r="U31" s="17"/>
      <c r="V31" s="17"/>
      <c r="W31" s="17"/>
      <c r="X31" s="36"/>
      <c r="Y31" s="1">
        <f>VLOOKUP(COUNT(D31:J31),Data!T:U,2,FALSE)</f>
        <v>0</v>
      </c>
    </row>
    <row r="32" spans="1:25" x14ac:dyDescent="0.25">
      <c r="A32" s="23">
        <v>30</v>
      </c>
      <c r="C32" s="45"/>
      <c r="D32" s="42"/>
      <c r="E32" s="17"/>
      <c r="F32" s="17"/>
      <c r="G32" s="17"/>
      <c r="H32" s="17"/>
      <c r="I32" s="17"/>
      <c r="J32" s="36"/>
      <c r="K32" s="42"/>
      <c r="L32" s="17"/>
      <c r="M32" s="17"/>
      <c r="N32" s="17"/>
      <c r="O32" s="17"/>
      <c r="P32" s="17"/>
      <c r="Q32" s="36"/>
      <c r="R32" s="42"/>
      <c r="S32" s="17"/>
      <c r="T32" s="17"/>
      <c r="U32" s="17"/>
      <c r="V32" s="17"/>
      <c r="W32" s="17"/>
      <c r="X32" s="36"/>
      <c r="Y32" s="1">
        <f>VLOOKUP(COUNT(D32:J32),Data!T:U,2,FALSE)</f>
        <v>0</v>
      </c>
    </row>
    <row r="33" spans="1:25" x14ac:dyDescent="0.25">
      <c r="A33" s="23">
        <v>31</v>
      </c>
      <c r="C33" s="45"/>
      <c r="D33" s="42"/>
      <c r="E33" s="17"/>
      <c r="F33" s="17"/>
      <c r="G33" s="17"/>
      <c r="H33" s="17"/>
      <c r="I33" s="17"/>
      <c r="J33" s="36"/>
      <c r="K33" s="42"/>
      <c r="L33" s="17"/>
      <c r="M33" s="17"/>
      <c r="N33" s="17"/>
      <c r="O33" s="17"/>
      <c r="P33" s="17"/>
      <c r="Q33" s="36"/>
      <c r="R33" s="42"/>
      <c r="S33" s="17"/>
      <c r="T33" s="17"/>
      <c r="U33" s="17"/>
      <c r="V33" s="17"/>
      <c r="W33" s="17"/>
      <c r="X33" s="36"/>
      <c r="Y33" s="1">
        <f>VLOOKUP(COUNT(D33:J33),Data!T:U,2,FALSE)</f>
        <v>0</v>
      </c>
    </row>
    <row r="34" spans="1:25" x14ac:dyDescent="0.25">
      <c r="A34" s="23">
        <v>32</v>
      </c>
      <c r="C34" s="45"/>
      <c r="D34" s="42"/>
      <c r="E34" s="17"/>
      <c r="F34" s="17"/>
      <c r="G34" s="17"/>
      <c r="H34" s="17"/>
      <c r="I34" s="17"/>
      <c r="J34" s="36"/>
      <c r="K34" s="42"/>
      <c r="L34" s="17"/>
      <c r="M34" s="17"/>
      <c r="N34" s="17"/>
      <c r="O34" s="17"/>
      <c r="P34" s="17"/>
      <c r="Q34" s="36"/>
      <c r="R34" s="42"/>
      <c r="S34" s="17"/>
      <c r="T34" s="17"/>
      <c r="U34" s="17"/>
      <c r="V34" s="17"/>
      <c r="W34" s="17"/>
      <c r="X34" s="36"/>
      <c r="Y34" s="1">
        <f>VLOOKUP(COUNT(D34:J34),Data!T:U,2,FALSE)</f>
        <v>0</v>
      </c>
    </row>
    <row r="35" spans="1:25" x14ac:dyDescent="0.25">
      <c r="A35" s="23">
        <v>33</v>
      </c>
      <c r="C35" s="45"/>
      <c r="D35" s="42"/>
      <c r="E35" s="17"/>
      <c r="F35" s="17"/>
      <c r="G35" s="17"/>
      <c r="H35" s="17"/>
      <c r="I35" s="17"/>
      <c r="J35" s="36"/>
      <c r="K35" s="42"/>
      <c r="L35" s="17"/>
      <c r="M35" s="17"/>
      <c r="N35" s="17"/>
      <c r="O35" s="17"/>
      <c r="P35" s="17"/>
      <c r="Q35" s="36"/>
      <c r="R35" s="42"/>
      <c r="S35" s="17"/>
      <c r="T35" s="17"/>
      <c r="U35" s="17"/>
      <c r="V35" s="17"/>
      <c r="W35" s="17"/>
      <c r="X35" s="36"/>
      <c r="Y35" s="1">
        <f>VLOOKUP(COUNT(D35:J35),Data!T:U,2,FALSE)</f>
        <v>0</v>
      </c>
    </row>
    <row r="36" spans="1:25" x14ac:dyDescent="0.25">
      <c r="A36" s="23">
        <v>34</v>
      </c>
      <c r="C36" s="45"/>
      <c r="D36" s="42"/>
      <c r="E36" s="17"/>
      <c r="F36" s="17"/>
      <c r="G36" s="17"/>
      <c r="H36" s="17"/>
      <c r="I36" s="17"/>
      <c r="J36" s="36"/>
      <c r="K36" s="42"/>
      <c r="L36" s="17"/>
      <c r="M36" s="17"/>
      <c r="N36" s="17"/>
      <c r="O36" s="17"/>
      <c r="P36" s="17"/>
      <c r="Q36" s="36"/>
      <c r="R36" s="42"/>
      <c r="S36" s="17"/>
      <c r="T36" s="17"/>
      <c r="U36" s="17"/>
      <c r="V36" s="17"/>
      <c r="W36" s="17"/>
      <c r="X36" s="36"/>
      <c r="Y36" s="1">
        <f>VLOOKUP(COUNT(D36:J36),Data!T:U,2,FALSE)</f>
        <v>0</v>
      </c>
    </row>
    <row r="37" spans="1:25" x14ac:dyDescent="0.25">
      <c r="A37" s="23">
        <v>35</v>
      </c>
      <c r="C37" s="45"/>
      <c r="D37" s="42"/>
      <c r="E37" s="17"/>
      <c r="F37" s="17"/>
      <c r="G37" s="17"/>
      <c r="H37" s="17"/>
      <c r="I37" s="17"/>
      <c r="J37" s="36"/>
      <c r="K37" s="42"/>
      <c r="L37" s="17"/>
      <c r="M37" s="17"/>
      <c r="N37" s="17"/>
      <c r="O37" s="17"/>
      <c r="P37" s="17"/>
      <c r="Q37" s="36"/>
      <c r="R37" s="42"/>
      <c r="S37" s="17"/>
      <c r="T37" s="17"/>
      <c r="U37" s="17"/>
      <c r="V37" s="17"/>
      <c r="W37" s="17"/>
      <c r="X37" s="36"/>
      <c r="Y37" s="1">
        <f>VLOOKUP(COUNT(D37:J37),Data!T:U,2,FALSE)</f>
        <v>0</v>
      </c>
    </row>
    <row r="38" spans="1:25" x14ac:dyDescent="0.25">
      <c r="A38" s="23">
        <v>36</v>
      </c>
      <c r="C38" s="45"/>
      <c r="D38" s="42"/>
      <c r="E38" s="17"/>
      <c r="F38" s="17"/>
      <c r="G38" s="17"/>
      <c r="H38" s="17"/>
      <c r="I38" s="17"/>
      <c r="J38" s="36"/>
      <c r="K38" s="42"/>
      <c r="L38" s="17"/>
      <c r="M38" s="17"/>
      <c r="N38" s="17"/>
      <c r="O38" s="17"/>
      <c r="P38" s="17"/>
      <c r="Q38" s="36"/>
      <c r="R38" s="42"/>
      <c r="S38" s="17"/>
      <c r="T38" s="17"/>
      <c r="U38" s="17"/>
      <c r="V38" s="17"/>
      <c r="W38" s="17"/>
      <c r="X38" s="36"/>
      <c r="Y38" s="1">
        <f>VLOOKUP(COUNT(D38:J38),Data!T:U,2,FALSE)</f>
        <v>0</v>
      </c>
    </row>
    <row r="39" spans="1:25" x14ac:dyDescent="0.25">
      <c r="A39" s="23">
        <v>37</v>
      </c>
      <c r="C39" s="45"/>
      <c r="D39" s="42"/>
      <c r="E39" s="17"/>
      <c r="F39" s="17"/>
      <c r="G39" s="17"/>
      <c r="H39" s="17"/>
      <c r="I39" s="17"/>
      <c r="J39" s="36"/>
      <c r="K39" s="42"/>
      <c r="L39" s="17"/>
      <c r="M39" s="17"/>
      <c r="N39" s="17"/>
      <c r="O39" s="17"/>
      <c r="P39" s="17"/>
      <c r="Q39" s="36"/>
      <c r="R39" s="42"/>
      <c r="S39" s="17"/>
      <c r="T39" s="17"/>
      <c r="U39" s="17"/>
      <c r="V39" s="17"/>
      <c r="W39" s="17"/>
      <c r="X39" s="36"/>
      <c r="Y39" s="1">
        <f>VLOOKUP(COUNT(D39:J39),Data!T:U,2,FALSE)</f>
        <v>0</v>
      </c>
    </row>
    <row r="40" spans="1:25" x14ac:dyDescent="0.25">
      <c r="A40" s="23">
        <v>38</v>
      </c>
      <c r="C40" s="45"/>
      <c r="D40" s="42"/>
      <c r="E40" s="17"/>
      <c r="F40" s="17"/>
      <c r="G40" s="17"/>
      <c r="H40" s="17"/>
      <c r="I40" s="17"/>
      <c r="J40" s="36"/>
      <c r="K40" s="42"/>
      <c r="L40" s="17"/>
      <c r="M40" s="17"/>
      <c r="N40" s="17"/>
      <c r="O40" s="17"/>
      <c r="P40" s="17"/>
      <c r="Q40" s="36"/>
      <c r="R40" s="42"/>
      <c r="S40" s="17"/>
      <c r="T40" s="17"/>
      <c r="U40" s="17"/>
      <c r="V40" s="17"/>
      <c r="W40" s="17"/>
      <c r="X40" s="36"/>
      <c r="Y40" s="1">
        <f>VLOOKUP(COUNT(D40:J40),Data!T:U,2,FALSE)</f>
        <v>0</v>
      </c>
    </row>
    <row r="41" spans="1:25" x14ac:dyDescent="0.25">
      <c r="A41" s="23">
        <v>39</v>
      </c>
      <c r="C41" s="45"/>
      <c r="D41" s="42"/>
      <c r="E41" s="17"/>
      <c r="F41" s="17"/>
      <c r="G41" s="17"/>
      <c r="H41" s="17"/>
      <c r="I41" s="17"/>
      <c r="J41" s="36"/>
      <c r="K41" s="42"/>
      <c r="L41" s="17"/>
      <c r="M41" s="17"/>
      <c r="N41" s="17"/>
      <c r="O41" s="17"/>
      <c r="P41" s="17"/>
      <c r="Q41" s="36"/>
      <c r="R41" s="42"/>
      <c r="S41" s="17"/>
      <c r="T41" s="17"/>
      <c r="U41" s="17"/>
      <c r="V41" s="17"/>
      <c r="W41" s="17"/>
      <c r="X41" s="36"/>
      <c r="Y41" s="1">
        <f>VLOOKUP(COUNT(D41:J41),Data!T:U,2,FALSE)</f>
        <v>0</v>
      </c>
    </row>
    <row r="42" spans="1:25" x14ac:dyDescent="0.25">
      <c r="A42" s="23">
        <v>40</v>
      </c>
      <c r="C42" s="45"/>
      <c r="D42" s="42"/>
      <c r="E42" s="17"/>
      <c r="F42" s="17"/>
      <c r="G42" s="17"/>
      <c r="H42" s="17"/>
      <c r="I42" s="17"/>
      <c r="J42" s="36"/>
      <c r="K42" s="42"/>
      <c r="L42" s="17"/>
      <c r="M42" s="17"/>
      <c r="N42" s="17"/>
      <c r="O42" s="17"/>
      <c r="P42" s="17"/>
      <c r="Q42" s="36"/>
      <c r="R42" s="42"/>
      <c r="S42" s="17"/>
      <c r="T42" s="17"/>
      <c r="U42" s="17"/>
      <c r="V42" s="17"/>
      <c r="W42" s="17"/>
      <c r="X42" s="36"/>
      <c r="Y42" s="1">
        <f>VLOOKUP(COUNT(D42:J42),Data!T:U,2,FALSE)</f>
        <v>0</v>
      </c>
    </row>
    <row r="43" spans="1:25" x14ac:dyDescent="0.25">
      <c r="A43" s="23">
        <v>41</v>
      </c>
      <c r="C43" s="45"/>
      <c r="D43" s="42"/>
      <c r="E43" s="17"/>
      <c r="F43" s="17"/>
      <c r="G43" s="17"/>
      <c r="H43" s="17"/>
      <c r="I43" s="17"/>
      <c r="J43" s="36"/>
      <c r="K43" s="42"/>
      <c r="L43" s="17"/>
      <c r="M43" s="17"/>
      <c r="N43" s="17"/>
      <c r="O43" s="17"/>
      <c r="P43" s="17"/>
      <c r="Q43" s="36"/>
      <c r="R43" s="42"/>
      <c r="S43" s="17"/>
      <c r="T43" s="17"/>
      <c r="U43" s="17"/>
      <c r="V43" s="17"/>
      <c r="W43" s="17"/>
      <c r="X43" s="36"/>
      <c r="Y43" s="1">
        <f>VLOOKUP(COUNT(D43:J43),Data!T:U,2,FALSE)</f>
        <v>0</v>
      </c>
    </row>
    <row r="44" spans="1:25" x14ac:dyDescent="0.25">
      <c r="A44" s="23">
        <v>42</v>
      </c>
      <c r="C44" s="45"/>
      <c r="D44" s="42"/>
      <c r="E44" s="17"/>
      <c r="F44" s="17"/>
      <c r="G44" s="17"/>
      <c r="H44" s="17"/>
      <c r="I44" s="17"/>
      <c r="J44" s="36"/>
      <c r="K44" s="42"/>
      <c r="L44" s="17"/>
      <c r="M44" s="17"/>
      <c r="N44" s="17"/>
      <c r="O44" s="17"/>
      <c r="P44" s="17"/>
      <c r="Q44" s="36"/>
      <c r="R44" s="42"/>
      <c r="S44" s="17"/>
      <c r="T44" s="17"/>
      <c r="U44" s="17"/>
      <c r="V44" s="17"/>
      <c r="W44" s="17"/>
      <c r="X44" s="36"/>
      <c r="Y44" s="1">
        <f>VLOOKUP(COUNT(D44:J44),Data!T:U,2,FALSE)</f>
        <v>0</v>
      </c>
    </row>
    <row r="45" spans="1:25" x14ac:dyDescent="0.25">
      <c r="A45" s="23">
        <v>43</v>
      </c>
      <c r="C45" s="45"/>
      <c r="D45" s="42"/>
      <c r="E45" s="17"/>
      <c r="F45" s="17"/>
      <c r="G45" s="17"/>
      <c r="H45" s="17"/>
      <c r="I45" s="17"/>
      <c r="J45" s="36"/>
      <c r="K45" s="42"/>
      <c r="L45" s="17"/>
      <c r="M45" s="17"/>
      <c r="N45" s="17"/>
      <c r="O45" s="17"/>
      <c r="P45" s="17"/>
      <c r="Q45" s="36"/>
      <c r="R45" s="42"/>
      <c r="S45" s="17"/>
      <c r="T45" s="17"/>
      <c r="U45" s="17"/>
      <c r="V45" s="17"/>
      <c r="W45" s="17"/>
      <c r="X45" s="36"/>
      <c r="Y45" s="1">
        <f>VLOOKUP(COUNT(D45:J45),Data!T:U,2,FALSE)</f>
        <v>0</v>
      </c>
    </row>
    <row r="46" spans="1:25" x14ac:dyDescent="0.25">
      <c r="A46" s="23">
        <v>44</v>
      </c>
      <c r="C46" s="45"/>
      <c r="D46" s="42"/>
      <c r="E46" s="17"/>
      <c r="F46" s="17"/>
      <c r="G46" s="17"/>
      <c r="H46" s="17"/>
      <c r="I46" s="17"/>
      <c r="J46" s="36"/>
      <c r="K46" s="42"/>
      <c r="L46" s="17"/>
      <c r="M46" s="17"/>
      <c r="N46" s="17"/>
      <c r="O46" s="17"/>
      <c r="P46" s="17"/>
      <c r="Q46" s="36"/>
      <c r="R46" s="42"/>
      <c r="S46" s="17"/>
      <c r="T46" s="17"/>
      <c r="U46" s="17"/>
      <c r="V46" s="17"/>
      <c r="W46" s="17"/>
      <c r="X46" s="36"/>
      <c r="Y46" s="1">
        <f>VLOOKUP(COUNT(D46:J46),Data!T:U,2,FALSE)</f>
        <v>0</v>
      </c>
    </row>
    <row r="47" spans="1:25" x14ac:dyDescent="0.25">
      <c r="A47" s="23">
        <v>45</v>
      </c>
      <c r="C47" s="45"/>
      <c r="D47" s="42"/>
      <c r="E47" s="17"/>
      <c r="F47" s="17"/>
      <c r="G47" s="17"/>
      <c r="H47" s="17"/>
      <c r="I47" s="17"/>
      <c r="J47" s="36"/>
      <c r="K47" s="42"/>
      <c r="L47" s="17"/>
      <c r="M47" s="17"/>
      <c r="N47" s="17"/>
      <c r="O47" s="17"/>
      <c r="P47" s="17"/>
      <c r="Q47" s="36"/>
      <c r="R47" s="42"/>
      <c r="S47" s="17"/>
      <c r="T47" s="17"/>
      <c r="U47" s="17"/>
      <c r="V47" s="17"/>
      <c r="W47" s="17"/>
      <c r="X47" s="36"/>
      <c r="Y47" s="1">
        <f>VLOOKUP(COUNT(D47:J47),Data!T:U,2,FALSE)</f>
        <v>0</v>
      </c>
    </row>
    <row r="48" spans="1:25" x14ac:dyDescent="0.25">
      <c r="A48" s="23">
        <v>46</v>
      </c>
      <c r="C48" s="45"/>
      <c r="D48" s="42"/>
      <c r="E48" s="17"/>
      <c r="F48" s="17"/>
      <c r="G48" s="17"/>
      <c r="H48" s="17"/>
      <c r="I48" s="17"/>
      <c r="J48" s="36"/>
      <c r="K48" s="42"/>
      <c r="L48" s="17"/>
      <c r="M48" s="17"/>
      <c r="N48" s="17"/>
      <c r="O48" s="17"/>
      <c r="P48" s="17"/>
      <c r="Q48" s="36"/>
      <c r="R48" s="42"/>
      <c r="S48" s="17"/>
      <c r="T48" s="17"/>
      <c r="U48" s="17"/>
      <c r="V48" s="17"/>
      <c r="W48" s="17"/>
      <c r="X48" s="36"/>
      <c r="Y48" s="1">
        <f>VLOOKUP(COUNT(D48:J48),Data!T:U,2,FALSE)</f>
        <v>0</v>
      </c>
    </row>
    <row r="49" spans="1:25" x14ac:dyDescent="0.25">
      <c r="A49" s="23">
        <v>47</v>
      </c>
      <c r="C49" s="45"/>
      <c r="D49" s="42"/>
      <c r="E49" s="17"/>
      <c r="F49" s="17"/>
      <c r="G49" s="17"/>
      <c r="H49" s="17"/>
      <c r="I49" s="17"/>
      <c r="J49" s="36"/>
      <c r="K49" s="42"/>
      <c r="L49" s="17"/>
      <c r="M49" s="17"/>
      <c r="N49" s="17"/>
      <c r="O49" s="17"/>
      <c r="P49" s="17"/>
      <c r="Q49" s="36"/>
      <c r="R49" s="42"/>
      <c r="S49" s="17"/>
      <c r="T49" s="17"/>
      <c r="U49" s="17"/>
      <c r="V49" s="17"/>
      <c r="W49" s="17"/>
      <c r="X49" s="36"/>
      <c r="Y49" s="1">
        <f>VLOOKUP(COUNT(D49:J49),Data!T:U,2,FALSE)</f>
        <v>0</v>
      </c>
    </row>
    <row r="50" spans="1:25" x14ac:dyDescent="0.25">
      <c r="A50" s="23">
        <v>48</v>
      </c>
      <c r="C50" s="45"/>
      <c r="D50" s="42"/>
      <c r="E50" s="17"/>
      <c r="F50" s="17"/>
      <c r="G50" s="17"/>
      <c r="H50" s="17"/>
      <c r="I50" s="17"/>
      <c r="J50" s="36"/>
      <c r="K50" s="42"/>
      <c r="L50" s="17"/>
      <c r="M50" s="17"/>
      <c r="N50" s="17"/>
      <c r="O50" s="17"/>
      <c r="P50" s="17"/>
      <c r="Q50" s="36"/>
      <c r="R50" s="42"/>
      <c r="S50" s="17"/>
      <c r="T50" s="17"/>
      <c r="U50" s="17"/>
      <c r="V50" s="17"/>
      <c r="W50" s="17"/>
      <c r="X50" s="36"/>
      <c r="Y50" s="1">
        <f>VLOOKUP(COUNT(D50:J50),Data!T:U,2,FALSE)</f>
        <v>0</v>
      </c>
    </row>
    <row r="51" spans="1:25" x14ac:dyDescent="0.25">
      <c r="A51" s="23">
        <v>49</v>
      </c>
      <c r="C51" s="45"/>
      <c r="D51" s="42"/>
      <c r="E51" s="17"/>
      <c r="F51" s="17"/>
      <c r="G51" s="17"/>
      <c r="H51" s="17"/>
      <c r="I51" s="17"/>
      <c r="J51" s="36"/>
      <c r="K51" s="42"/>
      <c r="L51" s="17"/>
      <c r="M51" s="17"/>
      <c r="N51" s="17"/>
      <c r="O51" s="17"/>
      <c r="P51" s="17"/>
      <c r="Q51" s="36"/>
      <c r="R51" s="42"/>
      <c r="S51" s="17"/>
      <c r="T51" s="17"/>
      <c r="U51" s="17"/>
      <c r="V51" s="17"/>
      <c r="W51" s="17"/>
      <c r="X51" s="36"/>
      <c r="Y51" s="1">
        <f>VLOOKUP(COUNT(D51:J51),Data!T:U,2,FALSE)</f>
        <v>0</v>
      </c>
    </row>
    <row r="52" spans="1:25" x14ac:dyDescent="0.25">
      <c r="A52" s="23">
        <v>50</v>
      </c>
      <c r="C52" s="45"/>
      <c r="D52" s="42"/>
      <c r="E52" s="17"/>
      <c r="F52" s="17"/>
      <c r="G52" s="17"/>
      <c r="H52" s="17"/>
      <c r="I52" s="17"/>
      <c r="J52" s="36"/>
      <c r="K52" s="42"/>
      <c r="L52" s="17"/>
      <c r="M52" s="17"/>
      <c r="N52" s="17"/>
      <c r="O52" s="17"/>
      <c r="P52" s="17"/>
      <c r="Q52" s="36"/>
      <c r="R52" s="42"/>
      <c r="S52" s="17"/>
      <c r="T52" s="17"/>
      <c r="U52" s="17"/>
      <c r="V52" s="17"/>
      <c r="W52" s="17"/>
      <c r="X52" s="36"/>
      <c r="Y52" s="1">
        <f>VLOOKUP(COUNT(D52:J52),Data!T:U,2,FALSE)</f>
        <v>0</v>
      </c>
    </row>
    <row r="53" spans="1:25" x14ac:dyDescent="0.25">
      <c r="A53" s="23">
        <v>51</v>
      </c>
      <c r="C53" s="45"/>
      <c r="D53" s="42"/>
      <c r="E53" s="17"/>
      <c r="F53" s="17"/>
      <c r="G53" s="17"/>
      <c r="H53" s="17"/>
      <c r="I53" s="17"/>
      <c r="J53" s="36"/>
      <c r="K53" s="42"/>
      <c r="L53" s="17"/>
      <c r="M53" s="17"/>
      <c r="N53" s="17"/>
      <c r="O53" s="17"/>
      <c r="P53" s="17"/>
      <c r="Q53" s="36"/>
      <c r="R53" s="42"/>
      <c r="S53" s="17"/>
      <c r="T53" s="17"/>
      <c r="U53" s="17"/>
      <c r="V53" s="17"/>
      <c r="W53" s="17"/>
      <c r="X53" s="36"/>
      <c r="Y53" s="1">
        <f>VLOOKUP(COUNT(D53:J53),Data!T:U,2,FALSE)</f>
        <v>0</v>
      </c>
    </row>
    <row r="54" spans="1:25" ht="15.75" thickBot="1" x14ac:dyDescent="0.3">
      <c r="A54" s="23">
        <v>52</v>
      </c>
      <c r="C54" s="46"/>
      <c r="D54" s="47"/>
      <c r="E54" s="48"/>
      <c r="F54" s="48"/>
      <c r="G54" s="48"/>
      <c r="H54" s="48"/>
      <c r="I54" s="48"/>
      <c r="J54" s="49"/>
      <c r="K54" s="47"/>
      <c r="L54" s="48"/>
      <c r="M54" s="48"/>
      <c r="N54" s="48"/>
      <c r="O54" s="48"/>
      <c r="P54" s="48"/>
      <c r="Q54" s="49"/>
      <c r="R54" s="47"/>
      <c r="S54" s="48"/>
      <c r="T54" s="48"/>
      <c r="U54" s="48"/>
      <c r="V54" s="48"/>
      <c r="W54" s="48"/>
      <c r="X54" s="49"/>
      <c r="Y54" s="1">
        <f>VLOOKUP(COUNT(D54:J54),Data!T:U,2,FALSE)</f>
        <v>0</v>
      </c>
    </row>
  </sheetData>
  <mergeCells count="5">
    <mergeCell ref="A1:A2"/>
    <mergeCell ref="C1:C2"/>
    <mergeCell ref="D1:J1"/>
    <mergeCell ref="K1:Q1"/>
    <mergeCell ref="R1:X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lessThanOrEqual" id="{35C31C2D-EE59-4828-9F1E-FCC8835DF5ED}">
            <xm:f>Data!$B$2</xm:f>
            <x14:dxf>
              <font>
                <b/>
                <i val="0"/>
                <color rgb="FF00B050"/>
              </font>
            </x14:dxf>
          </x14:cfRule>
          <x14:cfRule type="cellIs" priority="8" operator="between" id="{FEF2E763-2687-47F8-A4EE-FD44D35C6127}">
            <xm:f>Data!$B$2</xm:f>
            <xm:f>Data!$C$2</xm:f>
            <x14:dxf>
              <font>
                <b/>
                <i val="0"/>
                <color rgb="FFFFC000"/>
              </font>
            </x14:dxf>
          </x14:cfRule>
          <x14:cfRule type="cellIs" priority="9" operator="greaterThanOrEqual" id="{80DBF912-C257-40CE-A4B7-3DBCDDAA4B15}">
            <xm:f>Data!$C$2</xm:f>
            <x14:dxf>
              <font>
                <b/>
                <i val="0"/>
                <color rgb="FFFF0000"/>
              </font>
            </x14:dxf>
          </x14:cfRule>
          <xm:sqref>D3:J54</xm:sqref>
        </x14:conditionalFormatting>
        <x14:conditionalFormatting xmlns:xm="http://schemas.microsoft.com/office/excel/2006/main">
          <x14:cfRule type="cellIs" priority="4" operator="greaterThanOrEqual" id="{17F420F5-277B-42CA-B123-A2093F5C4333}">
            <xm:f>Data!$B$3</xm:f>
            <x14:dxf>
              <font>
                <b/>
                <i val="0"/>
                <color rgb="FF00B050"/>
              </font>
            </x14:dxf>
          </x14:cfRule>
          <x14:cfRule type="cellIs" priority="5" operator="between" id="{5AAD391C-CB46-477E-B783-6EAD71BE5F67}">
            <xm:f>Data!$B$3</xm:f>
            <xm:f>Data!$C$3</xm:f>
            <x14:dxf>
              <font>
                <b/>
                <i val="0"/>
                <color rgb="FFFFC000"/>
              </font>
            </x14:dxf>
          </x14:cfRule>
          <x14:cfRule type="cellIs" priority="6" operator="lessThanOrEqual" id="{5D7F3359-BA92-473D-9FE0-13142043CD1A}">
            <xm:f>Data!$C$3</xm:f>
            <x14:dxf>
              <font>
                <b/>
                <i val="0"/>
                <color rgb="FFFF0000"/>
              </font>
            </x14:dxf>
          </x14:cfRule>
          <xm:sqref>K3:Q54</xm:sqref>
        </x14:conditionalFormatting>
        <x14:conditionalFormatting xmlns:xm="http://schemas.microsoft.com/office/excel/2006/main">
          <x14:cfRule type="cellIs" priority="1" operator="greaterThanOrEqual" id="{25AC6B8B-F0A8-494C-A2C8-9BD748501BA5}">
            <xm:f>Data!$B$4</xm:f>
            <x14:dxf>
              <font>
                <b/>
                <i val="0"/>
                <color rgb="FF00B050"/>
              </font>
            </x14:dxf>
          </x14:cfRule>
          <x14:cfRule type="cellIs" priority="2" operator="between" id="{8B91F726-FF2F-4E20-9BC3-71511C17D78E}">
            <xm:f>Data!$B$4</xm:f>
            <xm:f>Data!$C$4</xm:f>
            <x14:dxf>
              <font>
                <b/>
                <i val="0"/>
                <color rgb="FFFFC000"/>
              </font>
            </x14:dxf>
          </x14:cfRule>
          <x14:cfRule type="cellIs" priority="3" operator="lessThanOrEqual" id="{37080DE3-66BA-4939-A379-5FFE86D7E982}">
            <xm:f>Data!$C$4</xm:f>
            <x14:dxf>
              <font>
                <b/>
                <i val="0"/>
                <color rgb="FFFF0000"/>
              </font>
            </x14:dxf>
          </x14:cfRule>
          <xm:sqref>R3:X54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 enableFormatConditionsCalculation="0">
    <tabColor theme="8" tint="0.39997558519241921"/>
  </sheetPr>
  <dimension ref="A1:Q53"/>
  <sheetViews>
    <sheetView showGridLines="0" zoomScale="85" zoomScaleNormal="85" zoomScalePageLayoutView="85" workbookViewId="0">
      <selection activeCell="D5" sqref="D5"/>
    </sheetView>
  </sheetViews>
  <sheetFormatPr baseColWidth="10" defaultColWidth="8.85546875" defaultRowHeight="15" x14ac:dyDescent="0.25"/>
  <cols>
    <col min="1" max="1" width="12.7109375" customWidth="1"/>
    <col min="2" max="2" width="12.7109375" style="51" customWidth="1"/>
    <col min="3" max="6" width="12.7109375" style="55" customWidth="1"/>
    <col min="7" max="7" width="8.85546875" style="113"/>
  </cols>
  <sheetData>
    <row r="1" spans="1:17" ht="45" customHeight="1" x14ac:dyDescent="0.25">
      <c r="A1" s="5" t="s">
        <v>0</v>
      </c>
      <c r="B1" s="33" t="s">
        <v>1</v>
      </c>
      <c r="C1" s="52" t="s">
        <v>8</v>
      </c>
      <c r="D1" s="52" t="s">
        <v>9</v>
      </c>
      <c r="E1" s="52" t="s">
        <v>10</v>
      </c>
      <c r="F1" s="52" t="s">
        <v>11</v>
      </c>
      <c r="G1" s="113" t="s">
        <v>17</v>
      </c>
      <c r="J1" s="133" t="s">
        <v>23</v>
      </c>
      <c r="K1" s="133"/>
      <c r="L1" s="133"/>
      <c r="M1" s="133"/>
      <c r="N1" s="133"/>
      <c r="O1" s="133"/>
      <c r="P1" s="133"/>
      <c r="Q1" s="133"/>
    </row>
    <row r="2" spans="1:17" x14ac:dyDescent="0.25">
      <c r="A2" s="4">
        <v>1</v>
      </c>
      <c r="B2" s="50" t="str">
        <f>IF('Data Centrifuge #3'!C3&lt;&gt;"",VLOOKUP(A2,'Data Centrifuge #3'!A:X,3,FALSE),"")</f>
        <v/>
      </c>
      <c r="C2" s="53" t="str">
        <f>IF('Data Centrifuge #3'!C3&lt;&gt;"",1-('Data Centrifuge #3'!D3+'Data Centrifuge #3'!E3+'Data Centrifuge #3'!F3+'Data Centrifuge #3'!G3+'Data Centrifuge #3'!H3+'Data Centrifuge #3'!I3+'Data Centrifuge #3'!J3)/'Data Centrifuge #3'!Y3,"")</f>
        <v/>
      </c>
      <c r="D2" s="53" t="str">
        <f>IF('Data Centrifuge #3'!C3&lt;&gt;"",AVERAGE('Data Centrifuge #3'!K3:Q3)/Data!$G$3,"")</f>
        <v/>
      </c>
      <c r="E2" s="53" t="str">
        <f>IF('Data Centrifuge #3'!C3&lt;&gt;"",AVERAGE('Data Centrifuge #3'!R3:X3)/Data!$G$4,"")</f>
        <v/>
      </c>
      <c r="F2" s="54" t="str">
        <f>IF('Data Centrifuge #3'!C3&lt;&gt;"",C2*D2*E2,"")</f>
        <v/>
      </c>
      <c r="G2" s="14">
        <f>Data!$B$6</f>
        <v>0.95</v>
      </c>
    </row>
    <row r="3" spans="1:17" x14ac:dyDescent="0.25">
      <c r="A3" s="3">
        <v>2</v>
      </c>
      <c r="B3" s="50">
        <f>IF('Data Centrifuge #3'!C4&lt;&gt;"",VLOOKUP(A3,'Data Centrifuge #3'!A:X,3,FALSE),"")</f>
        <v>43466</v>
      </c>
      <c r="C3" s="53">
        <f>IF('Data Centrifuge #3'!C4&lt;&gt;"",1-('Data Centrifuge #3'!D4+'Data Centrifuge #3'!E4+'Data Centrifuge #3'!F4+'Data Centrifuge #3'!G4+'Data Centrifuge #3'!H4+'Data Centrifuge #3'!I4+'Data Centrifuge #3'!J4)/'Data Centrifuge #3'!Y4,"")</f>
        <v>0.91666666666666663</v>
      </c>
      <c r="D3" s="53" t="e">
        <f>IF('Data Centrifuge #3'!C4&lt;&gt;"",AVERAGE('Data Centrifuge #3'!K4:Q4)/Data!$G$3,"")</f>
        <v>#DIV/0!</v>
      </c>
      <c r="E3" s="53" t="e">
        <f>IF('Data Centrifuge #3'!C4&lt;&gt;"",AVERAGE('Data Centrifuge #3'!R4:X4)/Data!$G$4,"")</f>
        <v>#DIV/0!</v>
      </c>
      <c r="F3" s="54" t="e">
        <f>IF('Data Centrifuge #3'!C4&lt;&gt;"",C3*D3*E3,"")</f>
        <v>#DIV/0!</v>
      </c>
      <c r="G3" s="14">
        <f>Data!$B$6</f>
        <v>0.95</v>
      </c>
    </row>
    <row r="4" spans="1:17" x14ac:dyDescent="0.25">
      <c r="A4" s="3">
        <v>3</v>
      </c>
      <c r="B4" s="50" t="str">
        <f>IF('Data Centrifuge #3'!C5&lt;&gt;"",VLOOKUP(A4,'Data Centrifuge #3'!A:X,3,FALSE),"")</f>
        <v/>
      </c>
      <c r="C4" s="53" t="str">
        <f>IF('Data Centrifuge #3'!C5&lt;&gt;"",1-('Data Centrifuge #3'!D5+'Data Centrifuge #3'!E5+'Data Centrifuge #3'!F5+'Data Centrifuge #3'!G5+'Data Centrifuge #3'!H5+'Data Centrifuge #3'!I5+'Data Centrifuge #3'!J5)/'Data Centrifuge #3'!Y5,"")</f>
        <v/>
      </c>
      <c r="D4" s="53" t="str">
        <f>IF('Data Centrifuge #3'!C5&lt;&gt;"",AVERAGE('Data Centrifuge #3'!K5:Q5)/Data!$G$3,"")</f>
        <v/>
      </c>
      <c r="E4" s="53" t="str">
        <f>IF('Data Centrifuge #3'!C5&lt;&gt;"",AVERAGE('Data Centrifuge #3'!R5:X5)/Data!$G$4,"")</f>
        <v/>
      </c>
      <c r="F4" s="54" t="str">
        <f>IF('Data Centrifuge #3'!C5&lt;&gt;"",C4*D4*E4,"")</f>
        <v/>
      </c>
      <c r="G4" s="14">
        <f>Data!$B$6</f>
        <v>0.95</v>
      </c>
    </row>
    <row r="5" spans="1:17" x14ac:dyDescent="0.25">
      <c r="A5" s="3">
        <v>4</v>
      </c>
      <c r="B5" s="50" t="str">
        <f>IF('Data Centrifuge #3'!C6&lt;&gt;"",VLOOKUP(A5,'Data Centrifuge #3'!A:X,3,FALSE),"")</f>
        <v/>
      </c>
      <c r="C5" s="53" t="str">
        <f>IF('Data Centrifuge #3'!C6&lt;&gt;"",1-('Data Centrifuge #3'!D6+'Data Centrifuge #3'!E6+'Data Centrifuge #3'!F6+'Data Centrifuge #3'!G6+'Data Centrifuge #3'!H6+'Data Centrifuge #3'!I6+'Data Centrifuge #3'!J6)/'Data Centrifuge #3'!Y6,"")</f>
        <v/>
      </c>
      <c r="D5" s="53" t="str">
        <f>IF('Data Centrifuge #3'!C6&lt;&gt;"",AVERAGE('Data Centrifuge #3'!K6:Q6)/Data!$G$3,"")</f>
        <v/>
      </c>
      <c r="E5" s="53" t="str">
        <f>IF('Data Centrifuge #3'!C6&lt;&gt;"",AVERAGE('Data Centrifuge #3'!R6:X6)/Data!$G$4,"")</f>
        <v/>
      </c>
      <c r="F5" s="54" t="str">
        <f>IF('Data Centrifuge #3'!C6&lt;&gt;"",C5*D5*E5,"")</f>
        <v/>
      </c>
      <c r="G5" s="14">
        <f>Data!$B$6</f>
        <v>0.95</v>
      </c>
    </row>
    <row r="6" spans="1:17" x14ac:dyDescent="0.25">
      <c r="A6" s="3">
        <v>5</v>
      </c>
      <c r="B6" s="50" t="str">
        <f>IF('Data Centrifuge #3'!C7&lt;&gt;"",VLOOKUP(A6,'Data Centrifuge #3'!A:X,3,FALSE),"")</f>
        <v/>
      </c>
      <c r="C6" s="53" t="str">
        <f>IF('Data Centrifuge #3'!C7&lt;&gt;"",1-('Data Centrifuge #3'!D7+'Data Centrifuge #3'!E7+'Data Centrifuge #3'!F7+'Data Centrifuge #3'!G7+'Data Centrifuge #3'!H7+'Data Centrifuge #3'!I7+'Data Centrifuge #3'!J7)/'Data Centrifuge #3'!Y7,"")</f>
        <v/>
      </c>
      <c r="D6" s="53" t="str">
        <f>IF('Data Centrifuge #3'!C7&lt;&gt;"",AVERAGE('Data Centrifuge #3'!K7:Q7)/Data!$G$3,"")</f>
        <v/>
      </c>
      <c r="E6" s="53" t="str">
        <f>IF('Data Centrifuge #3'!C7&lt;&gt;"",AVERAGE('Data Centrifuge #3'!R7:X7)/Data!$G$4,"")</f>
        <v/>
      </c>
      <c r="F6" s="54" t="str">
        <f>IF('Data Centrifuge #3'!C7&lt;&gt;"",C6*D6*E6,"")</f>
        <v/>
      </c>
      <c r="G6" s="14">
        <f>Data!$B$6</f>
        <v>0.95</v>
      </c>
    </row>
    <row r="7" spans="1:17" x14ac:dyDescent="0.25">
      <c r="A7" s="3">
        <v>6</v>
      </c>
      <c r="B7" s="50" t="str">
        <f>IF('Data Centrifuge #3'!C8&lt;&gt;"",VLOOKUP(A7,'Data Centrifuge #3'!A:X,3,FALSE),"")</f>
        <v/>
      </c>
      <c r="C7" s="53" t="str">
        <f>IF('Data Centrifuge #3'!C8&lt;&gt;"",1-('Data Centrifuge #3'!D8+'Data Centrifuge #3'!E8+'Data Centrifuge #3'!F8+'Data Centrifuge #3'!G8+'Data Centrifuge #3'!H8+'Data Centrifuge #3'!I8+'Data Centrifuge #3'!J8)/'Data Centrifuge #3'!Y8,"")</f>
        <v/>
      </c>
      <c r="D7" s="53" t="str">
        <f>IF('Data Centrifuge #3'!C8&lt;&gt;"",AVERAGE('Data Centrifuge #3'!K8:Q8)/Data!$G$3,"")</f>
        <v/>
      </c>
      <c r="E7" s="53" t="str">
        <f>IF('Data Centrifuge #3'!C8&lt;&gt;"",AVERAGE('Data Centrifuge #3'!R8:X8)/Data!$G$4,"")</f>
        <v/>
      </c>
      <c r="F7" s="54" t="str">
        <f>IF('Data Centrifuge #3'!C8&lt;&gt;"",C7*D7*E7,"")</f>
        <v/>
      </c>
      <c r="G7" s="14">
        <f>Data!$B$6</f>
        <v>0.95</v>
      </c>
    </row>
    <row r="8" spans="1:17" x14ac:dyDescent="0.25">
      <c r="A8" s="3">
        <v>7</v>
      </c>
      <c r="B8" s="50" t="str">
        <f>IF('Data Centrifuge #3'!C9&lt;&gt;"",VLOOKUP(A8,'Data Centrifuge #3'!A:X,3,FALSE),"")</f>
        <v/>
      </c>
      <c r="C8" s="53" t="str">
        <f>IF('Data Centrifuge #3'!C9&lt;&gt;"",1-('Data Centrifuge #3'!D9+'Data Centrifuge #3'!E9+'Data Centrifuge #3'!F9+'Data Centrifuge #3'!G9+'Data Centrifuge #3'!H9+'Data Centrifuge #3'!I9+'Data Centrifuge #3'!J9)/'Data Centrifuge #3'!Y9,"")</f>
        <v/>
      </c>
      <c r="D8" s="53" t="str">
        <f>IF('Data Centrifuge #3'!C9&lt;&gt;"",AVERAGE('Data Centrifuge #3'!K9:Q9)/Data!$G$3,"")</f>
        <v/>
      </c>
      <c r="E8" s="53" t="str">
        <f>IF('Data Centrifuge #3'!C9&lt;&gt;"",AVERAGE('Data Centrifuge #3'!R9:X9)/Data!$G$4,"")</f>
        <v/>
      </c>
      <c r="F8" s="54" t="str">
        <f>IF('Data Centrifuge #3'!C9&lt;&gt;"",C8*D8*E8,"")</f>
        <v/>
      </c>
      <c r="G8" s="14">
        <f>Data!$B$6</f>
        <v>0.95</v>
      </c>
    </row>
    <row r="9" spans="1:17" x14ac:dyDescent="0.25">
      <c r="A9" s="3">
        <v>8</v>
      </c>
      <c r="B9" s="50" t="str">
        <f>IF('Data Centrifuge #3'!C10&lt;&gt;"",VLOOKUP(A9,'Data Centrifuge #3'!A:X,3,FALSE),"")</f>
        <v/>
      </c>
      <c r="C9" s="53" t="str">
        <f>IF('Data Centrifuge #3'!C10&lt;&gt;"",1-('Data Centrifuge #3'!D10+'Data Centrifuge #3'!E10+'Data Centrifuge #3'!F10+'Data Centrifuge #3'!G10+'Data Centrifuge #3'!H10+'Data Centrifuge #3'!I10+'Data Centrifuge #3'!J10)/'Data Centrifuge #3'!Y10,"")</f>
        <v/>
      </c>
      <c r="D9" s="53" t="str">
        <f>IF('Data Centrifuge #3'!C10&lt;&gt;"",AVERAGE('Data Centrifuge #3'!K10:Q10)/Data!$G$3,"")</f>
        <v/>
      </c>
      <c r="E9" s="53" t="str">
        <f>IF('Data Centrifuge #3'!C10&lt;&gt;"",AVERAGE('Data Centrifuge #3'!R10:X10)/Data!$G$4,"")</f>
        <v/>
      </c>
      <c r="F9" s="54" t="str">
        <f>IF('Data Centrifuge #3'!C10&lt;&gt;"",C9*D9*E9,"")</f>
        <v/>
      </c>
      <c r="G9" s="14">
        <f>Data!$B$6</f>
        <v>0.95</v>
      </c>
    </row>
    <row r="10" spans="1:17" x14ac:dyDescent="0.25">
      <c r="A10" s="3">
        <v>9</v>
      </c>
      <c r="B10" s="50" t="str">
        <f>IF('Data Centrifuge #3'!C11&lt;&gt;"",VLOOKUP(A10,'Data Centrifuge #3'!A:X,3,FALSE),"")</f>
        <v/>
      </c>
      <c r="C10" s="53" t="str">
        <f>IF('Data Centrifuge #3'!C11&lt;&gt;"",1-('Data Centrifuge #3'!D11+'Data Centrifuge #3'!E11+'Data Centrifuge #3'!F11+'Data Centrifuge #3'!G11+'Data Centrifuge #3'!H11+'Data Centrifuge #3'!I11+'Data Centrifuge #3'!J11)/'Data Centrifuge #3'!Y11,"")</f>
        <v/>
      </c>
      <c r="D10" s="53" t="str">
        <f>IF('Data Centrifuge #3'!C11&lt;&gt;"",AVERAGE('Data Centrifuge #3'!K11:Q11)/Data!$G$3,"")</f>
        <v/>
      </c>
      <c r="E10" s="53" t="str">
        <f>IF('Data Centrifuge #3'!C11&lt;&gt;"",AVERAGE('Data Centrifuge #3'!R11:X11)/Data!$G$4,"")</f>
        <v/>
      </c>
      <c r="F10" s="54" t="str">
        <f>IF('Data Centrifuge #3'!C11&lt;&gt;"",C10*D10*E10,"")</f>
        <v/>
      </c>
      <c r="G10" s="14">
        <f>Data!$B$6</f>
        <v>0.95</v>
      </c>
    </row>
    <row r="11" spans="1:17" x14ac:dyDescent="0.25">
      <c r="A11" s="3">
        <v>10</v>
      </c>
      <c r="B11" s="50" t="str">
        <f>IF('Data Centrifuge #3'!C12&lt;&gt;"",VLOOKUP(A11,'Data Centrifuge #3'!A:X,3,FALSE),"")</f>
        <v/>
      </c>
      <c r="C11" s="53" t="str">
        <f>IF('Data Centrifuge #3'!C12&lt;&gt;"",1-('Data Centrifuge #3'!D12+'Data Centrifuge #3'!E12+'Data Centrifuge #3'!F12+'Data Centrifuge #3'!G12+'Data Centrifuge #3'!H12+'Data Centrifuge #3'!I12+'Data Centrifuge #3'!J12)/'Data Centrifuge #3'!Y12,"")</f>
        <v/>
      </c>
      <c r="D11" s="53" t="str">
        <f>IF('Data Centrifuge #3'!C12&lt;&gt;"",AVERAGE('Data Centrifuge #3'!K12:Q12)/Data!$G$3,"")</f>
        <v/>
      </c>
      <c r="E11" s="53" t="str">
        <f>IF('Data Centrifuge #3'!C12&lt;&gt;"",AVERAGE('Data Centrifuge #3'!R12:X12)/Data!$G$4,"")</f>
        <v/>
      </c>
      <c r="F11" s="54" t="str">
        <f>IF('Data Centrifuge #3'!C12&lt;&gt;"",C11*D11*E11,"")</f>
        <v/>
      </c>
      <c r="G11" s="14">
        <f>Data!$B$6</f>
        <v>0.95</v>
      </c>
    </row>
    <row r="12" spans="1:17" x14ac:dyDescent="0.25">
      <c r="A12" s="3">
        <v>11</v>
      </c>
      <c r="B12" s="50" t="str">
        <f>IF('Data Centrifuge #3'!C13&lt;&gt;"",VLOOKUP(A12,'Data Centrifuge #3'!A:X,3,FALSE),"")</f>
        <v/>
      </c>
      <c r="C12" s="53" t="str">
        <f>IF('Data Centrifuge #3'!C13&lt;&gt;"",1-('Data Centrifuge #3'!D13+'Data Centrifuge #3'!E13+'Data Centrifuge #3'!F13+'Data Centrifuge #3'!G13+'Data Centrifuge #3'!H13+'Data Centrifuge #3'!I13+'Data Centrifuge #3'!J13)/'Data Centrifuge #3'!Y13,"")</f>
        <v/>
      </c>
      <c r="D12" s="53" t="str">
        <f>IF('Data Centrifuge #3'!C13&lt;&gt;"",AVERAGE('Data Centrifuge #3'!K13:Q13)/Data!$G$3,"")</f>
        <v/>
      </c>
      <c r="E12" s="53" t="str">
        <f>IF('Data Centrifuge #3'!C13&lt;&gt;"",AVERAGE('Data Centrifuge #3'!R13:X13)/Data!$G$4,"")</f>
        <v/>
      </c>
      <c r="F12" s="54" t="str">
        <f>IF('Data Centrifuge #3'!C13&lt;&gt;"",C12*D12*E12,"")</f>
        <v/>
      </c>
      <c r="G12" s="14">
        <f>Data!$B$6</f>
        <v>0.95</v>
      </c>
    </row>
    <row r="13" spans="1:17" x14ac:dyDescent="0.25">
      <c r="A13" s="3">
        <v>12</v>
      </c>
      <c r="B13" s="50" t="str">
        <f>IF('Data Centrifuge #3'!C14&lt;&gt;"",VLOOKUP(A13,'Data Centrifuge #3'!A:X,3,FALSE),"")</f>
        <v/>
      </c>
      <c r="C13" s="53" t="str">
        <f>IF('Data Centrifuge #3'!C14&lt;&gt;"",1-('Data Centrifuge #3'!D14+'Data Centrifuge #3'!E14+'Data Centrifuge #3'!F14+'Data Centrifuge #3'!G14+'Data Centrifuge #3'!H14+'Data Centrifuge #3'!I14+'Data Centrifuge #3'!J14)/'Data Centrifuge #3'!Y14,"")</f>
        <v/>
      </c>
      <c r="D13" s="53" t="str">
        <f>IF('Data Centrifuge #3'!C14&lt;&gt;"",AVERAGE('Data Centrifuge #3'!K14:Q14)/Data!$G$3,"")</f>
        <v/>
      </c>
      <c r="E13" s="53" t="str">
        <f>IF('Data Centrifuge #3'!C14&lt;&gt;"",AVERAGE('Data Centrifuge #3'!R14:X14)/Data!$G$4,"")</f>
        <v/>
      </c>
      <c r="F13" s="54" t="str">
        <f>IF('Data Centrifuge #3'!C14&lt;&gt;"",C13*D13*E13,"")</f>
        <v/>
      </c>
      <c r="G13" s="14">
        <f>Data!$B$6</f>
        <v>0.95</v>
      </c>
    </row>
    <row r="14" spans="1:17" x14ac:dyDescent="0.25">
      <c r="A14" s="3">
        <v>13</v>
      </c>
      <c r="B14" s="50" t="str">
        <f>IF('Data Centrifuge #3'!C15&lt;&gt;"",VLOOKUP(A14,'Data Centrifuge #3'!A:X,3,FALSE),"")</f>
        <v/>
      </c>
      <c r="C14" s="53" t="str">
        <f>IF('Data Centrifuge #3'!C15&lt;&gt;"",1-('Data Centrifuge #3'!D15+'Data Centrifuge #3'!E15+'Data Centrifuge #3'!F15+'Data Centrifuge #3'!G15+'Data Centrifuge #3'!H15+'Data Centrifuge #3'!I15+'Data Centrifuge #3'!J15)/'Data Centrifuge #3'!Y15,"")</f>
        <v/>
      </c>
      <c r="D14" s="53" t="str">
        <f>IF('Data Centrifuge #3'!C15&lt;&gt;"",AVERAGE('Data Centrifuge #3'!K15:Q15)/Data!$G$3,"")</f>
        <v/>
      </c>
      <c r="E14" s="53" t="str">
        <f>IF('Data Centrifuge #3'!C15&lt;&gt;"",AVERAGE('Data Centrifuge #3'!R15:X15)/Data!$G$4,"")</f>
        <v/>
      </c>
      <c r="F14" s="54" t="str">
        <f>IF('Data Centrifuge #3'!C15&lt;&gt;"",C14*D14*E14,"")</f>
        <v/>
      </c>
      <c r="G14" s="14">
        <f>Data!$B$6</f>
        <v>0.95</v>
      </c>
    </row>
    <row r="15" spans="1:17" x14ac:dyDescent="0.25">
      <c r="A15" s="3">
        <v>14</v>
      </c>
      <c r="B15" s="50" t="str">
        <f>IF('Data Centrifuge #3'!C16&lt;&gt;"",VLOOKUP(A15,'Data Centrifuge #3'!A:X,3,FALSE),"")</f>
        <v/>
      </c>
      <c r="C15" s="53" t="str">
        <f>IF('Data Centrifuge #3'!C16&lt;&gt;"",1-('Data Centrifuge #3'!D16+'Data Centrifuge #3'!E16+'Data Centrifuge #3'!F16+'Data Centrifuge #3'!G16+'Data Centrifuge #3'!H16+'Data Centrifuge #3'!I16+'Data Centrifuge #3'!J16)/'Data Centrifuge #3'!Y16,"")</f>
        <v/>
      </c>
      <c r="D15" s="53" t="str">
        <f>IF('Data Centrifuge #3'!C16&lt;&gt;"",AVERAGE('Data Centrifuge #3'!K16:Q16)/Data!$G$3,"")</f>
        <v/>
      </c>
      <c r="E15" s="53" t="str">
        <f>IF('Data Centrifuge #3'!C16&lt;&gt;"",AVERAGE('Data Centrifuge #3'!R16:X16)/Data!$G$4,"")</f>
        <v/>
      </c>
      <c r="F15" s="54" t="str">
        <f>IF('Data Centrifuge #3'!C16&lt;&gt;"",C15*D15*E15,"")</f>
        <v/>
      </c>
      <c r="G15" s="14">
        <f>Data!$B$6</f>
        <v>0.95</v>
      </c>
    </row>
    <row r="16" spans="1:17" x14ac:dyDescent="0.25">
      <c r="A16" s="3">
        <v>15</v>
      </c>
      <c r="B16" s="50" t="str">
        <f>IF('Data Centrifuge #3'!C17&lt;&gt;"",VLOOKUP(A16,'Data Centrifuge #3'!A:X,3,FALSE),"")</f>
        <v/>
      </c>
      <c r="C16" s="53" t="str">
        <f>IF('Data Centrifuge #3'!C17&lt;&gt;"",1-('Data Centrifuge #3'!D17+'Data Centrifuge #3'!E17+'Data Centrifuge #3'!F17+'Data Centrifuge #3'!G17+'Data Centrifuge #3'!H17+'Data Centrifuge #3'!I17+'Data Centrifuge #3'!J17)/'Data Centrifuge #3'!Y17,"")</f>
        <v/>
      </c>
      <c r="D16" s="53" t="str">
        <f>IF('Data Centrifuge #3'!C17&lt;&gt;"",AVERAGE('Data Centrifuge #3'!K17:Q17)/Data!$G$3,"")</f>
        <v/>
      </c>
      <c r="E16" s="53" t="str">
        <f>IF('Data Centrifuge #3'!C17&lt;&gt;"",AVERAGE('Data Centrifuge #3'!R17:X17)/Data!$G$4,"")</f>
        <v/>
      </c>
      <c r="F16" s="54" t="str">
        <f>IF('Data Centrifuge #3'!C17&lt;&gt;"",C16*D16*E16,"")</f>
        <v/>
      </c>
      <c r="G16" s="14">
        <f>Data!$B$6</f>
        <v>0.95</v>
      </c>
    </row>
    <row r="17" spans="1:7" x14ac:dyDescent="0.25">
      <c r="A17" s="3">
        <v>16</v>
      </c>
      <c r="B17" s="50" t="str">
        <f>IF('Data Centrifuge #3'!C18&lt;&gt;"",VLOOKUP(A17,'Data Centrifuge #3'!A:X,3,FALSE),"")</f>
        <v/>
      </c>
      <c r="C17" s="53" t="str">
        <f>IF('Data Centrifuge #3'!C18&lt;&gt;"",1-('Data Centrifuge #3'!D18+'Data Centrifuge #3'!E18+'Data Centrifuge #3'!F18+'Data Centrifuge #3'!G18+'Data Centrifuge #3'!H18+'Data Centrifuge #3'!I18+'Data Centrifuge #3'!J18)/'Data Centrifuge #3'!Y18,"")</f>
        <v/>
      </c>
      <c r="D17" s="53" t="str">
        <f>IF('Data Centrifuge #3'!C18&lt;&gt;"",AVERAGE('Data Centrifuge #3'!K18:Q18)/Data!$G$3,"")</f>
        <v/>
      </c>
      <c r="E17" s="53" t="str">
        <f>IF('Data Centrifuge #3'!C18&lt;&gt;"",AVERAGE('Data Centrifuge #3'!R18:X18)/Data!$G$4,"")</f>
        <v/>
      </c>
      <c r="F17" s="54" t="str">
        <f>IF('Data Centrifuge #3'!C18&lt;&gt;"",C17*D17*E17,"")</f>
        <v/>
      </c>
      <c r="G17" s="14">
        <f>Data!$B$6</f>
        <v>0.95</v>
      </c>
    </row>
    <row r="18" spans="1:7" x14ac:dyDescent="0.25">
      <c r="A18" s="3">
        <v>17</v>
      </c>
      <c r="B18" s="50" t="str">
        <f>IF('Data Centrifuge #3'!C19&lt;&gt;"",VLOOKUP(A18,'Data Centrifuge #3'!A:X,3,FALSE),"")</f>
        <v/>
      </c>
      <c r="C18" s="53" t="str">
        <f>IF('Data Centrifuge #3'!C19&lt;&gt;"",1-('Data Centrifuge #3'!D19+'Data Centrifuge #3'!E19+'Data Centrifuge #3'!F19+'Data Centrifuge #3'!G19+'Data Centrifuge #3'!H19+'Data Centrifuge #3'!I19+'Data Centrifuge #3'!J19)/'Data Centrifuge #3'!Y19,"")</f>
        <v/>
      </c>
      <c r="D18" s="53" t="str">
        <f>IF('Data Centrifuge #3'!C19&lt;&gt;"",AVERAGE('Data Centrifuge #3'!K19:Q19)/Data!$G$3,"")</f>
        <v/>
      </c>
      <c r="E18" s="53" t="str">
        <f>IF('Data Centrifuge #3'!C19&lt;&gt;"",AVERAGE('Data Centrifuge #3'!R19:X19)/Data!$G$4,"")</f>
        <v/>
      </c>
      <c r="F18" s="54" t="str">
        <f>IF('Data Centrifuge #3'!C19&lt;&gt;"",C18*D18*E18,"")</f>
        <v/>
      </c>
      <c r="G18" s="14">
        <f>Data!$B$6</f>
        <v>0.95</v>
      </c>
    </row>
    <row r="19" spans="1:7" x14ac:dyDescent="0.25">
      <c r="A19" s="3">
        <v>18</v>
      </c>
      <c r="B19" s="50" t="str">
        <f>IF('Data Centrifuge #3'!C20&lt;&gt;"",VLOOKUP(A19,'Data Centrifuge #3'!A:X,3,FALSE),"")</f>
        <v/>
      </c>
      <c r="C19" s="53" t="str">
        <f>IF('Data Centrifuge #3'!C20&lt;&gt;"",1-('Data Centrifuge #3'!D20+'Data Centrifuge #3'!E20+'Data Centrifuge #3'!F20+'Data Centrifuge #3'!G20+'Data Centrifuge #3'!H20+'Data Centrifuge #3'!I20+'Data Centrifuge #3'!J20)/'Data Centrifuge #3'!Y20,"")</f>
        <v/>
      </c>
      <c r="D19" s="53" t="str">
        <f>IF('Data Centrifuge #3'!C20&lt;&gt;"",AVERAGE('Data Centrifuge #3'!K20:Q20)/Data!$G$3,"")</f>
        <v/>
      </c>
      <c r="E19" s="53" t="str">
        <f>IF('Data Centrifuge #3'!C20&lt;&gt;"",AVERAGE('Data Centrifuge #3'!R20:X20)/Data!$G$4,"")</f>
        <v/>
      </c>
      <c r="F19" s="54" t="str">
        <f>IF('Data Centrifuge #3'!C20&lt;&gt;"",C19*D19*E19,"")</f>
        <v/>
      </c>
      <c r="G19" s="14">
        <f>Data!$B$6</f>
        <v>0.95</v>
      </c>
    </row>
    <row r="20" spans="1:7" x14ac:dyDescent="0.25">
      <c r="A20" s="3">
        <v>19</v>
      </c>
      <c r="B20" s="50" t="str">
        <f>IF('Data Centrifuge #3'!C21&lt;&gt;"",VLOOKUP(A20,'Data Centrifuge #3'!A:X,3,FALSE),"")</f>
        <v/>
      </c>
      <c r="C20" s="53" t="str">
        <f>IF('Data Centrifuge #3'!C21&lt;&gt;"",1-('Data Centrifuge #3'!D21+'Data Centrifuge #3'!E21+'Data Centrifuge #3'!F21+'Data Centrifuge #3'!G21+'Data Centrifuge #3'!H21+'Data Centrifuge #3'!I21+'Data Centrifuge #3'!J21)/'Data Centrifuge #3'!Y21,"")</f>
        <v/>
      </c>
      <c r="D20" s="53" t="str">
        <f>IF('Data Centrifuge #3'!C21&lt;&gt;"",AVERAGE('Data Centrifuge #3'!K21:Q21)/Data!$G$3,"")</f>
        <v/>
      </c>
      <c r="E20" s="53" t="str">
        <f>IF('Data Centrifuge #3'!C21&lt;&gt;"",AVERAGE('Data Centrifuge #3'!R21:X21)/Data!$G$4,"")</f>
        <v/>
      </c>
      <c r="F20" s="54" t="str">
        <f>IF('Data Centrifuge #3'!C21&lt;&gt;"",C20*D20*E20,"")</f>
        <v/>
      </c>
      <c r="G20" s="14">
        <f>Data!$B$6</f>
        <v>0.95</v>
      </c>
    </row>
    <row r="21" spans="1:7" x14ac:dyDescent="0.25">
      <c r="A21" s="3">
        <v>20</v>
      </c>
      <c r="B21" s="50" t="str">
        <f>IF('Data Centrifuge #3'!C22&lt;&gt;"",VLOOKUP(A21,'Data Centrifuge #3'!A:X,3,FALSE),"")</f>
        <v/>
      </c>
      <c r="C21" s="53" t="str">
        <f>IF('Data Centrifuge #3'!C22&lt;&gt;"",1-('Data Centrifuge #3'!D22+'Data Centrifuge #3'!E22+'Data Centrifuge #3'!F22+'Data Centrifuge #3'!G22+'Data Centrifuge #3'!H22+'Data Centrifuge #3'!I22+'Data Centrifuge #3'!J22)/'Data Centrifuge #3'!Y22,"")</f>
        <v/>
      </c>
      <c r="D21" s="53" t="str">
        <f>IF('Data Centrifuge #3'!C22&lt;&gt;"",AVERAGE('Data Centrifuge #3'!K22:Q22)/Data!$G$3,"")</f>
        <v/>
      </c>
      <c r="E21" s="53" t="str">
        <f>IF('Data Centrifuge #3'!C22&lt;&gt;"",AVERAGE('Data Centrifuge #3'!R22:X22)/Data!$G$4,"")</f>
        <v/>
      </c>
      <c r="F21" s="54" t="str">
        <f>IF('Data Centrifuge #3'!C22&lt;&gt;"",C21*D21*E21,"")</f>
        <v/>
      </c>
      <c r="G21" s="14">
        <f>Data!$B$6</f>
        <v>0.95</v>
      </c>
    </row>
    <row r="22" spans="1:7" x14ac:dyDescent="0.25">
      <c r="A22" s="3">
        <v>21</v>
      </c>
      <c r="B22" s="50" t="str">
        <f>IF('Data Centrifuge #3'!C23&lt;&gt;"",VLOOKUP(A22,'Data Centrifuge #3'!A:X,3,FALSE),"")</f>
        <v/>
      </c>
      <c r="C22" s="53" t="str">
        <f>IF('Data Centrifuge #3'!C23&lt;&gt;"",1-('Data Centrifuge #3'!D23+'Data Centrifuge #3'!E23+'Data Centrifuge #3'!F23+'Data Centrifuge #3'!G23+'Data Centrifuge #3'!H23+'Data Centrifuge #3'!I23+'Data Centrifuge #3'!J23)/'Data Centrifuge #3'!Y23,"")</f>
        <v/>
      </c>
      <c r="D22" s="53" t="str">
        <f>IF('Data Centrifuge #3'!C23&lt;&gt;"",AVERAGE('Data Centrifuge #3'!K23:Q23)/Data!$G$3,"")</f>
        <v/>
      </c>
      <c r="E22" s="53" t="str">
        <f>IF('Data Centrifuge #3'!C23&lt;&gt;"",AVERAGE('Data Centrifuge #3'!R23:X23)/Data!$G$4,"")</f>
        <v/>
      </c>
      <c r="F22" s="54" t="str">
        <f>IF('Data Centrifuge #3'!C23&lt;&gt;"",C22*D22*E22,"")</f>
        <v/>
      </c>
      <c r="G22" s="14">
        <f>Data!$B$6</f>
        <v>0.95</v>
      </c>
    </row>
    <row r="23" spans="1:7" x14ac:dyDescent="0.25">
      <c r="A23" s="3">
        <v>22</v>
      </c>
      <c r="B23" s="50" t="str">
        <f>IF('Data Centrifuge #3'!C24&lt;&gt;"",VLOOKUP(A23,'Data Centrifuge #3'!A:X,3,FALSE),"")</f>
        <v/>
      </c>
      <c r="C23" s="53" t="str">
        <f>IF('Data Centrifuge #3'!C24&lt;&gt;"",1-('Data Centrifuge #3'!D24+'Data Centrifuge #3'!E24+'Data Centrifuge #3'!F24+'Data Centrifuge #3'!G24+'Data Centrifuge #3'!H24+'Data Centrifuge #3'!I24+'Data Centrifuge #3'!J24)/'Data Centrifuge #3'!Y24,"")</f>
        <v/>
      </c>
      <c r="D23" s="53" t="str">
        <f>IF('Data Centrifuge #3'!C24&lt;&gt;"",AVERAGE('Data Centrifuge #3'!K24:Q24)/Data!$G$3,"")</f>
        <v/>
      </c>
      <c r="E23" s="53" t="str">
        <f>IF('Data Centrifuge #3'!C24&lt;&gt;"",AVERAGE('Data Centrifuge #3'!R24:X24)/Data!$G$4,"")</f>
        <v/>
      </c>
      <c r="F23" s="54" t="str">
        <f>IF('Data Centrifuge #3'!C24&lt;&gt;"",C23*D23*E23,"")</f>
        <v/>
      </c>
      <c r="G23" s="14">
        <f>Data!$B$6</f>
        <v>0.95</v>
      </c>
    </row>
    <row r="24" spans="1:7" x14ac:dyDescent="0.25">
      <c r="A24" s="3">
        <v>23</v>
      </c>
      <c r="B24" s="50" t="str">
        <f>IF('Data Centrifuge #3'!C25&lt;&gt;"",VLOOKUP(A24,'Data Centrifuge #3'!A:X,3,FALSE),"")</f>
        <v/>
      </c>
      <c r="C24" s="53" t="str">
        <f>IF('Data Centrifuge #3'!C25&lt;&gt;"",1-('Data Centrifuge #3'!D25+'Data Centrifuge #3'!E25+'Data Centrifuge #3'!F25+'Data Centrifuge #3'!G25+'Data Centrifuge #3'!H25+'Data Centrifuge #3'!I25+'Data Centrifuge #3'!J25)/'Data Centrifuge #3'!Y25,"")</f>
        <v/>
      </c>
      <c r="D24" s="53" t="str">
        <f>IF('Data Centrifuge #3'!C25&lt;&gt;"",AVERAGE('Data Centrifuge #3'!K25:Q25)/Data!$G$3,"")</f>
        <v/>
      </c>
      <c r="E24" s="53" t="str">
        <f>IF('Data Centrifuge #3'!C25&lt;&gt;"",AVERAGE('Data Centrifuge #3'!R25:X25)/Data!$G$4,"")</f>
        <v/>
      </c>
      <c r="F24" s="54" t="str">
        <f>IF('Data Centrifuge #3'!C25&lt;&gt;"",C24*D24*E24,"")</f>
        <v/>
      </c>
      <c r="G24" s="14">
        <f>Data!$B$6</f>
        <v>0.95</v>
      </c>
    </row>
    <row r="25" spans="1:7" x14ac:dyDescent="0.25">
      <c r="A25" s="3">
        <v>24</v>
      </c>
      <c r="B25" s="50" t="str">
        <f>IF('Data Centrifuge #3'!C26&lt;&gt;"",VLOOKUP(A25,'Data Centrifuge #3'!A:X,3,FALSE),"")</f>
        <v/>
      </c>
      <c r="C25" s="53" t="str">
        <f>IF('Data Centrifuge #3'!C26&lt;&gt;"",1-('Data Centrifuge #3'!D26+'Data Centrifuge #3'!E26+'Data Centrifuge #3'!F26+'Data Centrifuge #3'!G26+'Data Centrifuge #3'!H26+'Data Centrifuge #3'!I26+'Data Centrifuge #3'!J26)/'Data Centrifuge #3'!Y26,"")</f>
        <v/>
      </c>
      <c r="D25" s="53" t="str">
        <f>IF('Data Centrifuge #3'!C26&lt;&gt;"",AVERAGE('Data Centrifuge #3'!K26:Q26)/Data!$G$3,"")</f>
        <v/>
      </c>
      <c r="E25" s="53" t="str">
        <f>IF('Data Centrifuge #3'!C26&lt;&gt;"",AVERAGE('Data Centrifuge #3'!R26:X26)/Data!$G$4,"")</f>
        <v/>
      </c>
      <c r="F25" s="54" t="str">
        <f>IF('Data Centrifuge #3'!C26&lt;&gt;"",C25*D25*E25,"")</f>
        <v/>
      </c>
      <c r="G25" s="14">
        <f>Data!$B$6</f>
        <v>0.95</v>
      </c>
    </row>
    <row r="26" spans="1:7" x14ac:dyDescent="0.25">
      <c r="A26" s="3">
        <v>25</v>
      </c>
      <c r="B26" s="50" t="str">
        <f>IF('Data Centrifuge #3'!C27&lt;&gt;"",VLOOKUP(A26,'Data Centrifuge #3'!A:X,3,FALSE),"")</f>
        <v/>
      </c>
      <c r="C26" s="53" t="str">
        <f>IF('Data Centrifuge #3'!C27&lt;&gt;"",1-('Data Centrifuge #3'!D27+'Data Centrifuge #3'!E27+'Data Centrifuge #3'!F27+'Data Centrifuge #3'!G27+'Data Centrifuge #3'!H27+'Data Centrifuge #3'!I27+'Data Centrifuge #3'!J27)/'Data Centrifuge #3'!Y27,"")</f>
        <v/>
      </c>
      <c r="D26" s="53" t="str">
        <f>IF('Data Centrifuge #3'!C27&lt;&gt;"",AVERAGE('Data Centrifuge #3'!K27:Q27)/Data!$G$3,"")</f>
        <v/>
      </c>
      <c r="E26" s="53" t="str">
        <f>IF('Data Centrifuge #3'!C27&lt;&gt;"",AVERAGE('Data Centrifuge #3'!R27:X27)/Data!$G$4,"")</f>
        <v/>
      </c>
      <c r="F26" s="54" t="str">
        <f>IF('Data Centrifuge #3'!C27&lt;&gt;"",C26*D26*E26,"")</f>
        <v/>
      </c>
      <c r="G26" s="14">
        <f>Data!$B$6</f>
        <v>0.95</v>
      </c>
    </row>
    <row r="27" spans="1:7" x14ac:dyDescent="0.25">
      <c r="A27" s="3">
        <v>26</v>
      </c>
      <c r="B27" s="50" t="str">
        <f>IF('Data Centrifuge #3'!C28&lt;&gt;"",VLOOKUP(A27,'Data Centrifuge #3'!A:X,3,FALSE),"")</f>
        <v/>
      </c>
      <c r="C27" s="53" t="str">
        <f>IF('Data Centrifuge #3'!C28&lt;&gt;"",1-('Data Centrifuge #3'!D28+'Data Centrifuge #3'!E28+'Data Centrifuge #3'!F28+'Data Centrifuge #3'!G28+'Data Centrifuge #3'!H28+'Data Centrifuge #3'!I28+'Data Centrifuge #3'!J28)/'Data Centrifuge #3'!Y28,"")</f>
        <v/>
      </c>
      <c r="D27" s="53" t="str">
        <f>IF('Data Centrifuge #3'!C28&lt;&gt;"",AVERAGE('Data Centrifuge #3'!K28:Q28)/Data!$G$3,"")</f>
        <v/>
      </c>
      <c r="E27" s="53" t="str">
        <f>IF('Data Centrifuge #3'!C28&lt;&gt;"",AVERAGE('Data Centrifuge #3'!R28:X28)/Data!$G$4,"")</f>
        <v/>
      </c>
      <c r="F27" s="54" t="str">
        <f>IF('Data Centrifuge #3'!C28&lt;&gt;"",C27*D27*E27,"")</f>
        <v/>
      </c>
      <c r="G27" s="14">
        <f>Data!$B$6</f>
        <v>0.95</v>
      </c>
    </row>
    <row r="28" spans="1:7" x14ac:dyDescent="0.25">
      <c r="A28" s="3">
        <v>27</v>
      </c>
      <c r="B28" s="50" t="str">
        <f>IF('Data Centrifuge #3'!C29&lt;&gt;"",VLOOKUP(A28,'Data Centrifuge #3'!A:X,3,FALSE),"")</f>
        <v/>
      </c>
      <c r="C28" s="53" t="str">
        <f>IF('Data Centrifuge #3'!C29&lt;&gt;"",1-('Data Centrifuge #3'!D29+'Data Centrifuge #3'!E29+'Data Centrifuge #3'!F29+'Data Centrifuge #3'!G29+'Data Centrifuge #3'!H29+'Data Centrifuge #3'!I29+'Data Centrifuge #3'!J29)/'Data Centrifuge #3'!Y29,"")</f>
        <v/>
      </c>
      <c r="D28" s="53" t="str">
        <f>IF('Data Centrifuge #3'!C29&lt;&gt;"",AVERAGE('Data Centrifuge #3'!K29:Q29)/Data!$G$3,"")</f>
        <v/>
      </c>
      <c r="E28" s="53" t="str">
        <f>IF('Data Centrifuge #3'!C29&lt;&gt;"",AVERAGE('Data Centrifuge #3'!R29:X29)/Data!$G$4,"")</f>
        <v/>
      </c>
      <c r="F28" s="54" t="str">
        <f>IF('Data Centrifuge #3'!C29&lt;&gt;"",C28*D28*E28,"")</f>
        <v/>
      </c>
      <c r="G28" s="14">
        <f>Data!$B$6</f>
        <v>0.95</v>
      </c>
    </row>
    <row r="29" spans="1:7" x14ac:dyDescent="0.25">
      <c r="A29" s="3">
        <v>28</v>
      </c>
      <c r="B29" s="50" t="str">
        <f>IF('Data Centrifuge #3'!C30&lt;&gt;"",VLOOKUP(A29,'Data Centrifuge #3'!A:X,3,FALSE),"")</f>
        <v/>
      </c>
      <c r="C29" s="53" t="str">
        <f>IF('Data Centrifuge #3'!C30&lt;&gt;"",1-('Data Centrifuge #3'!D30+'Data Centrifuge #3'!E30+'Data Centrifuge #3'!F30+'Data Centrifuge #3'!G30+'Data Centrifuge #3'!H30+'Data Centrifuge #3'!I30+'Data Centrifuge #3'!J30)/'Data Centrifuge #3'!Y30,"")</f>
        <v/>
      </c>
      <c r="D29" s="53" t="str">
        <f>IF('Data Centrifuge #3'!C30&lt;&gt;"",AVERAGE('Data Centrifuge #3'!K30:Q30)/Data!$G$3,"")</f>
        <v/>
      </c>
      <c r="E29" s="53" t="str">
        <f>IF('Data Centrifuge #3'!C30&lt;&gt;"",AVERAGE('Data Centrifuge #3'!R30:X30)/Data!$G$4,"")</f>
        <v/>
      </c>
      <c r="F29" s="54" t="str">
        <f>IF('Data Centrifuge #3'!C30&lt;&gt;"",C29*D29*E29,"")</f>
        <v/>
      </c>
      <c r="G29" s="14">
        <f>Data!$B$6</f>
        <v>0.95</v>
      </c>
    </row>
    <row r="30" spans="1:7" x14ac:dyDescent="0.25">
      <c r="A30" s="3">
        <v>29</v>
      </c>
      <c r="B30" s="50" t="str">
        <f>IF('Data Centrifuge #3'!C31&lt;&gt;"",VLOOKUP(A30,'Data Centrifuge #3'!A:X,3,FALSE),"")</f>
        <v/>
      </c>
      <c r="C30" s="53" t="str">
        <f>IF('Data Centrifuge #3'!C31&lt;&gt;"",1-('Data Centrifuge #3'!D31+'Data Centrifuge #3'!E31+'Data Centrifuge #3'!F31+'Data Centrifuge #3'!G31+'Data Centrifuge #3'!H31+'Data Centrifuge #3'!I31+'Data Centrifuge #3'!J31)/'Data Centrifuge #3'!Y31,"")</f>
        <v/>
      </c>
      <c r="D30" s="53" t="str">
        <f>IF('Data Centrifuge #3'!C31&lt;&gt;"",AVERAGE('Data Centrifuge #3'!K31:Q31)/Data!$G$3,"")</f>
        <v/>
      </c>
      <c r="E30" s="53" t="str">
        <f>IF('Data Centrifuge #3'!C31&lt;&gt;"",AVERAGE('Data Centrifuge #3'!R31:X31)/Data!$G$4,"")</f>
        <v/>
      </c>
      <c r="F30" s="54" t="str">
        <f>IF('Data Centrifuge #3'!C31&lt;&gt;"",C30*D30*E30,"")</f>
        <v/>
      </c>
      <c r="G30" s="14">
        <f>Data!$B$6</f>
        <v>0.95</v>
      </c>
    </row>
    <row r="31" spans="1:7" x14ac:dyDescent="0.25">
      <c r="A31" s="3">
        <v>30</v>
      </c>
      <c r="B31" s="50" t="str">
        <f>IF('Data Centrifuge #3'!C32&lt;&gt;"",VLOOKUP(A31,'Data Centrifuge #3'!A:X,3,FALSE),"")</f>
        <v/>
      </c>
      <c r="C31" s="53" t="str">
        <f>IF('Data Centrifuge #3'!C32&lt;&gt;"",1-('Data Centrifuge #3'!D32+'Data Centrifuge #3'!E32+'Data Centrifuge #3'!F32+'Data Centrifuge #3'!G32+'Data Centrifuge #3'!H32+'Data Centrifuge #3'!I32+'Data Centrifuge #3'!J32)/'Data Centrifuge #3'!Y32,"")</f>
        <v/>
      </c>
      <c r="D31" s="53" t="str">
        <f>IF('Data Centrifuge #3'!C32&lt;&gt;"",AVERAGE('Data Centrifuge #3'!K32:Q32)/Data!$G$3,"")</f>
        <v/>
      </c>
      <c r="E31" s="53" t="str">
        <f>IF('Data Centrifuge #3'!C32&lt;&gt;"",AVERAGE('Data Centrifuge #3'!R32:X32)/Data!$G$4,"")</f>
        <v/>
      </c>
      <c r="F31" s="54" t="str">
        <f>IF('Data Centrifuge #3'!C32&lt;&gt;"",C31*D31*E31,"")</f>
        <v/>
      </c>
      <c r="G31" s="14">
        <f>Data!$B$6</f>
        <v>0.95</v>
      </c>
    </row>
    <row r="32" spans="1:7" x14ac:dyDescent="0.25">
      <c r="A32" s="3">
        <v>31</v>
      </c>
      <c r="B32" s="50" t="str">
        <f>IF('Data Centrifuge #3'!C33&lt;&gt;"",VLOOKUP(A32,'Data Centrifuge #3'!A:X,3,FALSE),"")</f>
        <v/>
      </c>
      <c r="C32" s="53" t="str">
        <f>IF('Data Centrifuge #3'!C33&lt;&gt;"",1-('Data Centrifuge #3'!D33+'Data Centrifuge #3'!E33+'Data Centrifuge #3'!F33+'Data Centrifuge #3'!G33+'Data Centrifuge #3'!H33+'Data Centrifuge #3'!I33+'Data Centrifuge #3'!J33)/'Data Centrifuge #3'!Y33,"")</f>
        <v/>
      </c>
      <c r="D32" s="53" t="str">
        <f>IF('Data Centrifuge #3'!C33&lt;&gt;"",AVERAGE('Data Centrifuge #3'!K33:Q33)/Data!$G$3,"")</f>
        <v/>
      </c>
      <c r="E32" s="53" t="str">
        <f>IF('Data Centrifuge #3'!C33&lt;&gt;"",AVERAGE('Data Centrifuge #3'!R33:X33)/Data!$G$4,"")</f>
        <v/>
      </c>
      <c r="F32" s="54" t="str">
        <f>IF('Data Centrifuge #3'!C33&lt;&gt;"",C32*D32*E32,"")</f>
        <v/>
      </c>
      <c r="G32" s="14">
        <f>Data!$B$6</f>
        <v>0.95</v>
      </c>
    </row>
    <row r="33" spans="1:7" x14ac:dyDescent="0.25">
      <c r="A33" s="3">
        <v>32</v>
      </c>
      <c r="B33" s="50" t="str">
        <f>IF('Data Centrifuge #3'!C34&lt;&gt;"",VLOOKUP(A33,'Data Centrifuge #3'!A:X,3,FALSE),"")</f>
        <v/>
      </c>
      <c r="C33" s="53" t="str">
        <f>IF('Data Centrifuge #3'!C34&lt;&gt;"",1-('Data Centrifuge #3'!D34+'Data Centrifuge #3'!E34+'Data Centrifuge #3'!F34+'Data Centrifuge #3'!G34+'Data Centrifuge #3'!H34+'Data Centrifuge #3'!I34+'Data Centrifuge #3'!J34)/'Data Centrifuge #3'!Y34,"")</f>
        <v/>
      </c>
      <c r="D33" s="53" t="str">
        <f>IF('Data Centrifuge #3'!C34&lt;&gt;"",AVERAGE('Data Centrifuge #3'!K34:Q34)/Data!$G$3,"")</f>
        <v/>
      </c>
      <c r="E33" s="53" t="str">
        <f>IF('Data Centrifuge #3'!C34&lt;&gt;"",AVERAGE('Data Centrifuge #3'!R34:X34)/Data!$G$4,"")</f>
        <v/>
      </c>
      <c r="F33" s="54" t="str">
        <f>IF('Data Centrifuge #3'!C34&lt;&gt;"",C33*D33*E33,"")</f>
        <v/>
      </c>
      <c r="G33" s="14">
        <f>Data!$B$6</f>
        <v>0.95</v>
      </c>
    </row>
    <row r="34" spans="1:7" x14ac:dyDescent="0.25">
      <c r="A34" s="3">
        <v>33</v>
      </c>
      <c r="B34" s="50" t="str">
        <f>IF('Data Centrifuge #3'!C35&lt;&gt;"",VLOOKUP(A34,'Data Centrifuge #3'!A:X,3,FALSE),"")</f>
        <v/>
      </c>
      <c r="C34" s="53" t="str">
        <f>IF('Data Centrifuge #3'!C35&lt;&gt;"",1-('Data Centrifuge #3'!D35+'Data Centrifuge #3'!E35+'Data Centrifuge #3'!F35+'Data Centrifuge #3'!G35+'Data Centrifuge #3'!H35+'Data Centrifuge #3'!I35+'Data Centrifuge #3'!J35)/'Data Centrifuge #3'!Y35,"")</f>
        <v/>
      </c>
      <c r="D34" s="53" t="str">
        <f>IF('Data Centrifuge #3'!C35&lt;&gt;"",AVERAGE('Data Centrifuge #3'!K35:Q35)/Data!$G$3,"")</f>
        <v/>
      </c>
      <c r="E34" s="53" t="str">
        <f>IF('Data Centrifuge #3'!C35&lt;&gt;"",AVERAGE('Data Centrifuge #3'!R35:X35)/Data!$G$4,"")</f>
        <v/>
      </c>
      <c r="F34" s="54" t="str">
        <f>IF('Data Centrifuge #3'!C35&lt;&gt;"",C34*D34*E34,"")</f>
        <v/>
      </c>
      <c r="G34" s="14">
        <f>Data!$B$6</f>
        <v>0.95</v>
      </c>
    </row>
    <row r="35" spans="1:7" x14ac:dyDescent="0.25">
      <c r="A35" s="3">
        <v>34</v>
      </c>
      <c r="B35" s="50" t="str">
        <f>IF('Data Centrifuge #3'!C36&lt;&gt;"",VLOOKUP(A35,'Data Centrifuge #3'!A:X,3,FALSE),"")</f>
        <v/>
      </c>
      <c r="C35" s="53" t="str">
        <f>IF('Data Centrifuge #3'!C36&lt;&gt;"",1-('Data Centrifuge #3'!D36+'Data Centrifuge #3'!E36+'Data Centrifuge #3'!F36+'Data Centrifuge #3'!G36+'Data Centrifuge #3'!H36+'Data Centrifuge #3'!I36+'Data Centrifuge #3'!J36)/'Data Centrifuge #3'!Y36,"")</f>
        <v/>
      </c>
      <c r="D35" s="53" t="str">
        <f>IF('Data Centrifuge #3'!C36&lt;&gt;"",AVERAGE('Data Centrifuge #3'!K36:Q36)/Data!$G$3,"")</f>
        <v/>
      </c>
      <c r="E35" s="53" t="str">
        <f>IF('Data Centrifuge #3'!C36&lt;&gt;"",AVERAGE('Data Centrifuge #3'!R36:X36)/Data!$G$4,"")</f>
        <v/>
      </c>
      <c r="F35" s="54" t="str">
        <f>IF('Data Centrifuge #3'!C36&lt;&gt;"",C35*D35*E35,"")</f>
        <v/>
      </c>
      <c r="G35" s="14">
        <f>Data!$B$6</f>
        <v>0.95</v>
      </c>
    </row>
    <row r="36" spans="1:7" x14ac:dyDescent="0.25">
      <c r="A36" s="3">
        <v>35</v>
      </c>
      <c r="B36" s="50" t="str">
        <f>IF('Data Centrifuge #3'!C37&lt;&gt;"",VLOOKUP(A36,'Data Centrifuge #3'!A:X,3,FALSE),"")</f>
        <v/>
      </c>
      <c r="C36" s="53" t="str">
        <f>IF('Data Centrifuge #3'!C37&lt;&gt;"",1-('Data Centrifuge #3'!D37+'Data Centrifuge #3'!E37+'Data Centrifuge #3'!F37+'Data Centrifuge #3'!G37+'Data Centrifuge #3'!H37+'Data Centrifuge #3'!I37+'Data Centrifuge #3'!J37)/'Data Centrifuge #3'!Y37,"")</f>
        <v/>
      </c>
      <c r="D36" s="53" t="str">
        <f>IF('Data Centrifuge #3'!C37&lt;&gt;"",AVERAGE('Data Centrifuge #3'!K37:Q37)/Data!$G$3,"")</f>
        <v/>
      </c>
      <c r="E36" s="53" t="str">
        <f>IF('Data Centrifuge #3'!C37&lt;&gt;"",AVERAGE('Data Centrifuge #3'!R37:X37)/Data!$G$4,"")</f>
        <v/>
      </c>
      <c r="F36" s="54" t="str">
        <f>IF('Data Centrifuge #3'!C37&lt;&gt;"",C36*D36*E36,"")</f>
        <v/>
      </c>
      <c r="G36" s="14">
        <f>Data!$B$6</f>
        <v>0.95</v>
      </c>
    </row>
    <row r="37" spans="1:7" x14ac:dyDescent="0.25">
      <c r="A37" s="3">
        <v>36</v>
      </c>
      <c r="B37" s="50" t="str">
        <f>IF('Data Centrifuge #3'!C38&lt;&gt;"",VLOOKUP(A37,'Data Centrifuge #3'!A:X,3,FALSE),"")</f>
        <v/>
      </c>
      <c r="C37" s="53" t="str">
        <f>IF('Data Centrifuge #3'!C38&lt;&gt;"",1-('Data Centrifuge #3'!D38+'Data Centrifuge #3'!E38+'Data Centrifuge #3'!F38+'Data Centrifuge #3'!G38+'Data Centrifuge #3'!H38+'Data Centrifuge #3'!I38+'Data Centrifuge #3'!J38)/'Data Centrifuge #3'!Y38,"")</f>
        <v/>
      </c>
      <c r="D37" s="53" t="str">
        <f>IF('Data Centrifuge #3'!C38&lt;&gt;"",AVERAGE('Data Centrifuge #3'!K38:Q38)/Data!$G$3,"")</f>
        <v/>
      </c>
      <c r="E37" s="53" t="str">
        <f>IF('Data Centrifuge #3'!C38&lt;&gt;"",AVERAGE('Data Centrifuge #3'!R38:X38)/Data!$G$4,"")</f>
        <v/>
      </c>
      <c r="F37" s="54" t="str">
        <f>IF('Data Centrifuge #3'!C38&lt;&gt;"",C37*D37*E37,"")</f>
        <v/>
      </c>
      <c r="G37" s="14">
        <f>Data!$B$6</f>
        <v>0.95</v>
      </c>
    </row>
    <row r="38" spans="1:7" x14ac:dyDescent="0.25">
      <c r="A38" s="3">
        <v>37</v>
      </c>
      <c r="B38" s="50" t="str">
        <f>IF('Data Centrifuge #3'!C39&lt;&gt;"",VLOOKUP(A38,'Data Centrifuge #3'!A:X,3,FALSE),"")</f>
        <v/>
      </c>
      <c r="C38" s="53" t="str">
        <f>IF('Data Centrifuge #3'!C39&lt;&gt;"",1-('Data Centrifuge #3'!D39+'Data Centrifuge #3'!E39+'Data Centrifuge #3'!F39+'Data Centrifuge #3'!G39+'Data Centrifuge #3'!H39+'Data Centrifuge #3'!I39+'Data Centrifuge #3'!J39)/'Data Centrifuge #3'!Y39,"")</f>
        <v/>
      </c>
      <c r="D38" s="53" t="str">
        <f>IF('Data Centrifuge #3'!C39&lt;&gt;"",AVERAGE('Data Centrifuge #3'!K39:Q39)/Data!$G$3,"")</f>
        <v/>
      </c>
      <c r="E38" s="53" t="str">
        <f>IF('Data Centrifuge #3'!C39&lt;&gt;"",AVERAGE('Data Centrifuge #3'!R39:X39)/Data!$G$4,"")</f>
        <v/>
      </c>
      <c r="F38" s="54" t="str">
        <f>IF('Data Centrifuge #3'!C39&lt;&gt;"",C38*D38*E38,"")</f>
        <v/>
      </c>
      <c r="G38" s="14">
        <f>Data!$B$6</f>
        <v>0.95</v>
      </c>
    </row>
    <row r="39" spans="1:7" x14ac:dyDescent="0.25">
      <c r="A39" s="3">
        <v>38</v>
      </c>
      <c r="B39" s="50" t="str">
        <f>IF('Data Centrifuge #3'!C40&lt;&gt;"",VLOOKUP(A39,'Data Centrifuge #3'!A:X,3,FALSE),"")</f>
        <v/>
      </c>
      <c r="C39" s="53" t="str">
        <f>IF('Data Centrifuge #3'!C40&lt;&gt;"",1-('Data Centrifuge #3'!D40+'Data Centrifuge #3'!E40+'Data Centrifuge #3'!F40+'Data Centrifuge #3'!G40+'Data Centrifuge #3'!H40+'Data Centrifuge #3'!I40+'Data Centrifuge #3'!J40)/'Data Centrifuge #3'!Y40,"")</f>
        <v/>
      </c>
      <c r="D39" s="53" t="str">
        <f>IF('Data Centrifuge #3'!C40&lt;&gt;"",AVERAGE('Data Centrifuge #3'!K40:Q40)/Data!$G$3,"")</f>
        <v/>
      </c>
      <c r="E39" s="53" t="str">
        <f>IF('Data Centrifuge #3'!C40&lt;&gt;"",AVERAGE('Data Centrifuge #3'!R40:X40)/Data!$G$4,"")</f>
        <v/>
      </c>
      <c r="F39" s="54" t="str">
        <f>IF('Data Centrifuge #3'!C40&lt;&gt;"",C39*D39*E39,"")</f>
        <v/>
      </c>
      <c r="G39" s="14">
        <f>Data!$B$6</f>
        <v>0.95</v>
      </c>
    </row>
    <row r="40" spans="1:7" x14ac:dyDescent="0.25">
      <c r="A40" s="3">
        <v>39</v>
      </c>
      <c r="B40" s="50" t="str">
        <f>IF('Data Centrifuge #3'!C41&lt;&gt;"",VLOOKUP(A40,'Data Centrifuge #3'!A:X,3,FALSE),"")</f>
        <v/>
      </c>
      <c r="C40" s="53" t="str">
        <f>IF('Data Centrifuge #3'!C41&lt;&gt;"",1-('Data Centrifuge #3'!D41+'Data Centrifuge #3'!E41+'Data Centrifuge #3'!F41+'Data Centrifuge #3'!G41+'Data Centrifuge #3'!H41+'Data Centrifuge #3'!I41+'Data Centrifuge #3'!J41)/'Data Centrifuge #3'!Y41,"")</f>
        <v/>
      </c>
      <c r="D40" s="53" t="str">
        <f>IF('Data Centrifuge #3'!C41&lt;&gt;"",AVERAGE('Data Centrifuge #3'!K41:Q41)/Data!$G$3,"")</f>
        <v/>
      </c>
      <c r="E40" s="53" t="str">
        <f>IF('Data Centrifuge #3'!C41&lt;&gt;"",AVERAGE('Data Centrifuge #3'!R41:X41)/Data!$G$4,"")</f>
        <v/>
      </c>
      <c r="F40" s="54" t="str">
        <f>IF('Data Centrifuge #3'!C41&lt;&gt;"",C40*D40*E40,"")</f>
        <v/>
      </c>
      <c r="G40" s="14">
        <f>Data!$B$6</f>
        <v>0.95</v>
      </c>
    </row>
    <row r="41" spans="1:7" x14ac:dyDescent="0.25">
      <c r="A41" s="3">
        <v>40</v>
      </c>
      <c r="B41" s="50" t="str">
        <f>IF('Data Centrifuge #3'!C42&lt;&gt;"",VLOOKUP(A41,'Data Centrifuge #3'!A:X,3,FALSE),"")</f>
        <v/>
      </c>
      <c r="C41" s="53" t="str">
        <f>IF('Data Centrifuge #3'!C42&lt;&gt;"",1-('Data Centrifuge #3'!D42+'Data Centrifuge #3'!E42+'Data Centrifuge #3'!F42+'Data Centrifuge #3'!G42+'Data Centrifuge #3'!H42+'Data Centrifuge #3'!I42+'Data Centrifuge #3'!J42)/'Data Centrifuge #3'!Y42,"")</f>
        <v/>
      </c>
      <c r="D41" s="53" t="str">
        <f>IF('Data Centrifuge #3'!C42&lt;&gt;"",AVERAGE('Data Centrifuge #3'!K42:Q42)/Data!$G$3,"")</f>
        <v/>
      </c>
      <c r="E41" s="53" t="str">
        <f>IF('Data Centrifuge #3'!C42&lt;&gt;"",AVERAGE('Data Centrifuge #3'!R42:X42)/Data!$G$4,"")</f>
        <v/>
      </c>
      <c r="F41" s="54" t="str">
        <f>IF('Data Centrifuge #3'!C42&lt;&gt;"",C41*D41*E41,"")</f>
        <v/>
      </c>
      <c r="G41" s="14">
        <f>Data!$B$6</f>
        <v>0.95</v>
      </c>
    </row>
    <row r="42" spans="1:7" x14ac:dyDescent="0.25">
      <c r="A42" s="3">
        <v>41</v>
      </c>
      <c r="B42" s="50" t="str">
        <f>IF('Data Centrifuge #3'!C43&lt;&gt;"",VLOOKUP(A42,'Data Centrifuge #3'!A:X,3,FALSE),"")</f>
        <v/>
      </c>
      <c r="C42" s="53" t="str">
        <f>IF('Data Centrifuge #3'!C43&lt;&gt;"",1-('Data Centrifuge #3'!D43+'Data Centrifuge #3'!E43+'Data Centrifuge #3'!F43+'Data Centrifuge #3'!G43+'Data Centrifuge #3'!H43+'Data Centrifuge #3'!I43+'Data Centrifuge #3'!J43)/'Data Centrifuge #3'!Y43,"")</f>
        <v/>
      </c>
      <c r="D42" s="53" t="str">
        <f>IF('Data Centrifuge #3'!C43&lt;&gt;"",AVERAGE('Data Centrifuge #3'!K43:Q43)/Data!$G$3,"")</f>
        <v/>
      </c>
      <c r="E42" s="53" t="str">
        <f>IF('Data Centrifuge #3'!C43&lt;&gt;"",AVERAGE('Data Centrifuge #3'!R43:X43)/Data!$G$4,"")</f>
        <v/>
      </c>
      <c r="F42" s="54" t="str">
        <f>IF('Data Centrifuge #3'!C43&lt;&gt;"",C42*D42*E42,"")</f>
        <v/>
      </c>
      <c r="G42" s="14">
        <f>Data!$B$6</f>
        <v>0.95</v>
      </c>
    </row>
    <row r="43" spans="1:7" x14ac:dyDescent="0.25">
      <c r="A43" s="3">
        <v>42</v>
      </c>
      <c r="B43" s="50" t="str">
        <f>IF('Data Centrifuge #3'!C44&lt;&gt;"",VLOOKUP(A43,'Data Centrifuge #3'!A:X,3,FALSE),"")</f>
        <v/>
      </c>
      <c r="C43" s="53" t="str">
        <f>IF('Data Centrifuge #3'!C44&lt;&gt;"",1-('Data Centrifuge #3'!D44+'Data Centrifuge #3'!E44+'Data Centrifuge #3'!F44+'Data Centrifuge #3'!G44+'Data Centrifuge #3'!H44+'Data Centrifuge #3'!I44+'Data Centrifuge #3'!J44)/'Data Centrifuge #3'!Y44,"")</f>
        <v/>
      </c>
      <c r="D43" s="53" t="str">
        <f>IF('Data Centrifuge #3'!C44&lt;&gt;"",AVERAGE('Data Centrifuge #3'!K44:Q44)/Data!$G$3,"")</f>
        <v/>
      </c>
      <c r="E43" s="53" t="str">
        <f>IF('Data Centrifuge #3'!C44&lt;&gt;"",AVERAGE('Data Centrifuge #3'!R44:X44)/Data!$G$4,"")</f>
        <v/>
      </c>
      <c r="F43" s="54" t="str">
        <f>IF('Data Centrifuge #3'!C44&lt;&gt;"",C43*D43*E43,"")</f>
        <v/>
      </c>
      <c r="G43" s="14">
        <f>Data!$B$6</f>
        <v>0.95</v>
      </c>
    </row>
    <row r="44" spans="1:7" x14ac:dyDescent="0.25">
      <c r="A44" s="3">
        <v>43</v>
      </c>
      <c r="B44" s="50" t="str">
        <f>IF('Data Centrifuge #3'!C45&lt;&gt;"",VLOOKUP(A44,'Data Centrifuge #3'!A:X,3,FALSE),"")</f>
        <v/>
      </c>
      <c r="C44" s="53" t="str">
        <f>IF('Data Centrifuge #3'!C45&lt;&gt;"",1-('Data Centrifuge #3'!D45+'Data Centrifuge #3'!E45+'Data Centrifuge #3'!F45+'Data Centrifuge #3'!G45+'Data Centrifuge #3'!H45+'Data Centrifuge #3'!I45+'Data Centrifuge #3'!J45)/'Data Centrifuge #3'!Y45,"")</f>
        <v/>
      </c>
      <c r="D44" s="53" t="str">
        <f>IF('Data Centrifuge #3'!C45&lt;&gt;"",AVERAGE('Data Centrifuge #3'!K45:Q45)/Data!$G$3,"")</f>
        <v/>
      </c>
      <c r="E44" s="53" t="str">
        <f>IF('Data Centrifuge #3'!C45&lt;&gt;"",AVERAGE('Data Centrifuge #3'!R45:X45)/Data!$G$4,"")</f>
        <v/>
      </c>
      <c r="F44" s="54" t="str">
        <f>IF('Data Centrifuge #3'!C45&lt;&gt;"",C44*D44*E44,"")</f>
        <v/>
      </c>
      <c r="G44" s="14">
        <f>Data!$B$6</f>
        <v>0.95</v>
      </c>
    </row>
    <row r="45" spans="1:7" x14ac:dyDescent="0.25">
      <c r="A45" s="3">
        <v>44</v>
      </c>
      <c r="B45" s="50" t="str">
        <f>IF('Data Centrifuge #3'!C46&lt;&gt;"",VLOOKUP(A45,'Data Centrifuge #3'!A:X,3,FALSE),"")</f>
        <v/>
      </c>
      <c r="C45" s="53" t="str">
        <f>IF('Data Centrifuge #3'!C46&lt;&gt;"",1-('Data Centrifuge #3'!D46+'Data Centrifuge #3'!E46+'Data Centrifuge #3'!F46+'Data Centrifuge #3'!G46+'Data Centrifuge #3'!H46+'Data Centrifuge #3'!I46+'Data Centrifuge #3'!J46)/'Data Centrifuge #3'!Y46,"")</f>
        <v/>
      </c>
      <c r="D45" s="53" t="str">
        <f>IF('Data Centrifuge #3'!C46&lt;&gt;"",AVERAGE('Data Centrifuge #3'!K46:Q46)/Data!$G$3,"")</f>
        <v/>
      </c>
      <c r="E45" s="53" t="str">
        <f>IF('Data Centrifuge #3'!C46&lt;&gt;"",AVERAGE('Data Centrifuge #3'!R46:X46)/Data!$G$4,"")</f>
        <v/>
      </c>
      <c r="F45" s="54" t="str">
        <f>IF('Data Centrifuge #3'!C46&lt;&gt;"",C45*D45*E45,"")</f>
        <v/>
      </c>
      <c r="G45" s="14">
        <f>Data!$B$6</f>
        <v>0.95</v>
      </c>
    </row>
    <row r="46" spans="1:7" x14ac:dyDescent="0.25">
      <c r="A46" s="3">
        <v>45</v>
      </c>
      <c r="B46" s="50" t="str">
        <f>IF('Data Centrifuge #3'!C47&lt;&gt;"",VLOOKUP(A46,'Data Centrifuge #3'!A:X,3,FALSE),"")</f>
        <v/>
      </c>
      <c r="C46" s="53" t="str">
        <f>IF('Data Centrifuge #3'!C47&lt;&gt;"",1-('Data Centrifuge #3'!D47+'Data Centrifuge #3'!E47+'Data Centrifuge #3'!F47+'Data Centrifuge #3'!G47+'Data Centrifuge #3'!H47+'Data Centrifuge #3'!I47+'Data Centrifuge #3'!J47)/'Data Centrifuge #3'!Y47,"")</f>
        <v/>
      </c>
      <c r="D46" s="53" t="str">
        <f>IF('Data Centrifuge #3'!C47&lt;&gt;"",AVERAGE('Data Centrifuge #3'!K47:Q47)/Data!$G$3,"")</f>
        <v/>
      </c>
      <c r="E46" s="53" t="str">
        <f>IF('Data Centrifuge #3'!C47&lt;&gt;"",AVERAGE('Data Centrifuge #3'!R47:X47)/Data!$G$4,"")</f>
        <v/>
      </c>
      <c r="F46" s="54" t="str">
        <f>IF('Data Centrifuge #3'!C47&lt;&gt;"",C46*D46*E46,"")</f>
        <v/>
      </c>
      <c r="G46" s="14">
        <f>Data!$B$6</f>
        <v>0.95</v>
      </c>
    </row>
    <row r="47" spans="1:7" x14ac:dyDescent="0.25">
      <c r="A47" s="3">
        <v>46</v>
      </c>
      <c r="B47" s="50" t="str">
        <f>IF('Data Centrifuge #3'!C48&lt;&gt;"",VLOOKUP(A47,'Data Centrifuge #3'!A:X,3,FALSE),"")</f>
        <v/>
      </c>
      <c r="C47" s="53" t="str">
        <f>IF('Data Centrifuge #3'!C48&lt;&gt;"",1-('Data Centrifuge #3'!D48+'Data Centrifuge #3'!E48+'Data Centrifuge #3'!F48+'Data Centrifuge #3'!G48+'Data Centrifuge #3'!H48+'Data Centrifuge #3'!I48+'Data Centrifuge #3'!J48)/'Data Centrifuge #3'!Y48,"")</f>
        <v/>
      </c>
      <c r="D47" s="53" t="str">
        <f>IF('Data Centrifuge #3'!C48&lt;&gt;"",AVERAGE('Data Centrifuge #3'!K48:Q48)/Data!$G$3,"")</f>
        <v/>
      </c>
      <c r="E47" s="53" t="str">
        <f>IF('Data Centrifuge #3'!C48&lt;&gt;"",AVERAGE('Data Centrifuge #3'!R48:X48)/Data!$G$4,"")</f>
        <v/>
      </c>
      <c r="F47" s="54" t="str">
        <f>IF('Data Centrifuge #3'!C48&lt;&gt;"",C47*D47*E47,"")</f>
        <v/>
      </c>
      <c r="G47" s="14">
        <f>Data!$B$6</f>
        <v>0.95</v>
      </c>
    </row>
    <row r="48" spans="1:7" x14ac:dyDescent="0.25">
      <c r="A48" s="3">
        <v>47</v>
      </c>
      <c r="B48" s="50" t="str">
        <f>IF('Data Centrifuge #3'!C49&lt;&gt;"",VLOOKUP(A48,'Data Centrifuge #3'!A:X,3,FALSE),"")</f>
        <v/>
      </c>
      <c r="C48" s="53" t="str">
        <f>IF('Data Centrifuge #3'!C49&lt;&gt;"",1-('Data Centrifuge #3'!D49+'Data Centrifuge #3'!E49+'Data Centrifuge #3'!F49+'Data Centrifuge #3'!G49+'Data Centrifuge #3'!H49+'Data Centrifuge #3'!I49+'Data Centrifuge #3'!J49)/'Data Centrifuge #3'!Y49,"")</f>
        <v/>
      </c>
      <c r="D48" s="53" t="str">
        <f>IF('Data Centrifuge #3'!C49&lt;&gt;"",AVERAGE('Data Centrifuge #3'!K49:Q49)/Data!$G$3,"")</f>
        <v/>
      </c>
      <c r="E48" s="53" t="str">
        <f>IF('Data Centrifuge #3'!C49&lt;&gt;"",AVERAGE('Data Centrifuge #3'!R49:X49)/Data!$G$4,"")</f>
        <v/>
      </c>
      <c r="F48" s="54" t="str">
        <f>IF('Data Centrifuge #3'!C49&lt;&gt;"",C48*D48*E48,"")</f>
        <v/>
      </c>
      <c r="G48" s="14">
        <f>Data!$B$6</f>
        <v>0.95</v>
      </c>
    </row>
    <row r="49" spans="1:7" x14ac:dyDescent="0.25">
      <c r="A49" s="3">
        <v>48</v>
      </c>
      <c r="B49" s="50" t="str">
        <f>IF('Data Centrifuge #3'!C50&lt;&gt;"",VLOOKUP(A49,'Data Centrifuge #3'!A:X,3,FALSE),"")</f>
        <v/>
      </c>
      <c r="C49" s="53" t="str">
        <f>IF('Data Centrifuge #3'!C50&lt;&gt;"",1-('Data Centrifuge #3'!D50+'Data Centrifuge #3'!E50+'Data Centrifuge #3'!F50+'Data Centrifuge #3'!G50+'Data Centrifuge #3'!H50+'Data Centrifuge #3'!I50+'Data Centrifuge #3'!J50)/'Data Centrifuge #3'!Y50,"")</f>
        <v/>
      </c>
      <c r="D49" s="53" t="str">
        <f>IF('Data Centrifuge #3'!C50&lt;&gt;"",AVERAGE('Data Centrifuge #3'!K50:Q50)/Data!$G$3,"")</f>
        <v/>
      </c>
      <c r="E49" s="53" t="str">
        <f>IF('Data Centrifuge #3'!C50&lt;&gt;"",AVERAGE('Data Centrifuge #3'!R50:X50)/Data!$G$4,"")</f>
        <v/>
      </c>
      <c r="F49" s="54" t="str">
        <f>IF('Data Centrifuge #3'!C50&lt;&gt;"",C49*D49*E49,"")</f>
        <v/>
      </c>
      <c r="G49" s="14">
        <f>Data!$B$6</f>
        <v>0.95</v>
      </c>
    </row>
    <row r="50" spans="1:7" x14ac:dyDescent="0.25">
      <c r="A50" s="3">
        <v>49</v>
      </c>
      <c r="B50" s="50" t="str">
        <f>IF('Data Centrifuge #3'!C51&lt;&gt;"",VLOOKUP(A50,'Data Centrifuge #3'!A:X,3,FALSE),"")</f>
        <v/>
      </c>
      <c r="C50" s="53" t="str">
        <f>IF('Data Centrifuge #3'!C51&lt;&gt;"",1-('Data Centrifuge #3'!D51+'Data Centrifuge #3'!E51+'Data Centrifuge #3'!F51+'Data Centrifuge #3'!G51+'Data Centrifuge #3'!H51+'Data Centrifuge #3'!I51+'Data Centrifuge #3'!J51)/'Data Centrifuge #3'!Y51,"")</f>
        <v/>
      </c>
      <c r="D50" s="53" t="str">
        <f>IF('Data Centrifuge #3'!C51&lt;&gt;"",AVERAGE('Data Centrifuge #3'!K51:Q51)/Data!$G$3,"")</f>
        <v/>
      </c>
      <c r="E50" s="53" t="str">
        <f>IF('Data Centrifuge #3'!C51&lt;&gt;"",AVERAGE('Data Centrifuge #3'!R51:X51)/Data!$G$4,"")</f>
        <v/>
      </c>
      <c r="F50" s="54" t="str">
        <f>IF('Data Centrifuge #3'!C51&lt;&gt;"",C50*D50*E50,"")</f>
        <v/>
      </c>
      <c r="G50" s="14">
        <f>Data!$B$6</f>
        <v>0.95</v>
      </c>
    </row>
    <row r="51" spans="1:7" x14ac:dyDescent="0.25">
      <c r="A51" s="3">
        <v>50</v>
      </c>
      <c r="B51" s="50" t="str">
        <f>IF('Data Centrifuge #3'!C52&lt;&gt;"",VLOOKUP(A51,'Data Centrifuge #3'!A:X,3,FALSE),"")</f>
        <v/>
      </c>
      <c r="C51" s="53" t="str">
        <f>IF('Data Centrifuge #3'!C52&lt;&gt;"",1-('Data Centrifuge #3'!D52+'Data Centrifuge #3'!E52+'Data Centrifuge #3'!F52+'Data Centrifuge #3'!G52+'Data Centrifuge #3'!H52+'Data Centrifuge #3'!I52+'Data Centrifuge #3'!J52)/'Data Centrifuge #3'!Y52,"")</f>
        <v/>
      </c>
      <c r="D51" s="53" t="str">
        <f>IF('Data Centrifuge #3'!C52&lt;&gt;"",AVERAGE('Data Centrifuge #3'!K52:Q52)/Data!$G$3,"")</f>
        <v/>
      </c>
      <c r="E51" s="53" t="str">
        <f>IF('Data Centrifuge #3'!C52&lt;&gt;"",AVERAGE('Data Centrifuge #3'!R52:X52)/Data!$G$4,"")</f>
        <v/>
      </c>
      <c r="F51" s="54" t="str">
        <f>IF('Data Centrifuge #3'!C52&lt;&gt;"",C51*D51*E51,"")</f>
        <v/>
      </c>
      <c r="G51" s="14">
        <f>Data!$B$6</f>
        <v>0.95</v>
      </c>
    </row>
    <row r="52" spans="1:7" x14ac:dyDescent="0.25">
      <c r="A52" s="3">
        <v>51</v>
      </c>
      <c r="B52" s="50" t="str">
        <f>IF('Data Centrifuge #3'!C53&lt;&gt;"",VLOOKUP(A52,'Data Centrifuge #3'!A:X,3,FALSE),"")</f>
        <v/>
      </c>
      <c r="C52" s="53" t="str">
        <f>IF('Data Centrifuge #3'!C53&lt;&gt;"",1-('Data Centrifuge #3'!D53+'Data Centrifuge #3'!E53+'Data Centrifuge #3'!F53+'Data Centrifuge #3'!G53+'Data Centrifuge #3'!H53+'Data Centrifuge #3'!I53+'Data Centrifuge #3'!J53)/'Data Centrifuge #3'!Y53,"")</f>
        <v/>
      </c>
      <c r="D52" s="53" t="str">
        <f>IF('Data Centrifuge #3'!C53&lt;&gt;"",AVERAGE('Data Centrifuge #3'!K53:Q53)/Data!$G$3,"")</f>
        <v/>
      </c>
      <c r="E52" s="53" t="str">
        <f>IF('Data Centrifuge #3'!C53&lt;&gt;"",AVERAGE('Data Centrifuge #3'!R53:X53)/Data!$G$4,"")</f>
        <v/>
      </c>
      <c r="F52" s="54" t="str">
        <f>IF('Data Centrifuge #3'!C53&lt;&gt;"",C52*D52*E52,"")</f>
        <v/>
      </c>
      <c r="G52" s="14">
        <f>Data!$B$6</f>
        <v>0.95</v>
      </c>
    </row>
    <row r="53" spans="1:7" x14ac:dyDescent="0.25">
      <c r="A53" s="15">
        <v>52</v>
      </c>
      <c r="B53" s="50" t="str">
        <f>IF('Data Centrifuge #3'!C54&lt;&gt;"",VLOOKUP(A53,'Data Centrifuge #3'!A:X,3,FALSE),"")</f>
        <v/>
      </c>
      <c r="C53" s="53" t="str">
        <f>IF('Data Centrifuge #3'!C54&lt;&gt;"",1-('Data Centrifuge #3'!D54+'Data Centrifuge #3'!E54+'Data Centrifuge #3'!F54+'Data Centrifuge #3'!G54+'Data Centrifuge #3'!H54+'Data Centrifuge #3'!I54+'Data Centrifuge #3'!J54)/'Data Centrifuge #3'!Y54,"")</f>
        <v/>
      </c>
      <c r="D53" s="53" t="str">
        <f>IF('Data Centrifuge #3'!C54&lt;&gt;"",AVERAGE('Data Centrifuge #3'!K54:Q54)/Data!$G$3,"")</f>
        <v/>
      </c>
      <c r="E53" s="53" t="str">
        <f>IF('Data Centrifuge #3'!C54&lt;&gt;"",AVERAGE('Data Centrifuge #3'!R54:X54)/Data!$G$4,"")</f>
        <v/>
      </c>
      <c r="F53" s="54" t="str">
        <f>IF('Data Centrifuge #3'!C54&lt;&gt;"",C53*D53*E53,"")</f>
        <v/>
      </c>
      <c r="G53" s="14">
        <f>Data!$B$6</f>
        <v>0.95</v>
      </c>
    </row>
  </sheetData>
  <mergeCells count="1">
    <mergeCell ref="J1:Q1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greaterThanOrEqual" id="{7737BBFE-7472-43F7-90FE-FB10A87691FD}">
            <xm:f>Data!$B$6</xm:f>
            <x14:dxf>
              <font>
                <b/>
                <i val="0"/>
                <color rgb="FF00B050"/>
              </font>
            </x14:dxf>
          </x14:cfRule>
          <x14:cfRule type="cellIs" priority="2" operator="between" id="{199EB9CD-FB7F-4E77-B258-C8AF2557D290}">
            <xm:f>Data!$B$6</xm:f>
            <xm:f>Data!$C$6</xm:f>
            <x14:dxf>
              <font>
                <b/>
                <i val="0"/>
                <color rgb="FFFFC000"/>
              </font>
            </x14:dxf>
          </x14:cfRule>
          <x14:cfRule type="cellIs" priority="3" operator="lessThan" id="{64C2C164-CDA4-4DB8-9988-FDA9857ACF6B}">
            <xm:f>Data!$C$6</xm:f>
            <x14:dxf>
              <font>
                <b/>
                <i val="0"/>
                <color rgb="FFFF0000"/>
              </font>
            </x14:dxf>
          </x14:cfRule>
          <xm:sqref>C2:F53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 enableFormatConditionsCalculation="0">
    <tabColor theme="8" tint="0.39997558519241921"/>
  </sheetPr>
  <dimension ref="A1:Z54"/>
  <sheetViews>
    <sheetView zoomScale="85" zoomScaleNormal="85" zoomScalePageLayoutView="85" workbookViewId="0">
      <selection activeCell="D12" sqref="D12"/>
    </sheetView>
  </sheetViews>
  <sheetFormatPr baseColWidth="10" defaultColWidth="9.140625" defaultRowHeight="15" x14ac:dyDescent="0.25"/>
  <cols>
    <col min="1" max="1" width="14.42578125" style="7" customWidth="1"/>
    <col min="2" max="2" width="14.42578125" style="7" hidden="1" customWidth="1"/>
    <col min="3" max="3" width="14.42578125" style="8" customWidth="1"/>
    <col min="4" max="24" width="9.140625" style="12"/>
    <col min="25" max="26" width="9.140625" style="1"/>
  </cols>
  <sheetData>
    <row r="1" spans="1:26" x14ac:dyDescent="0.25">
      <c r="A1" s="134" t="s">
        <v>0</v>
      </c>
      <c r="B1" s="20" t="s">
        <v>12</v>
      </c>
      <c r="C1" s="135" t="s">
        <v>1</v>
      </c>
      <c r="D1" s="128" t="s">
        <v>14</v>
      </c>
      <c r="E1" s="129"/>
      <c r="F1" s="129"/>
      <c r="G1" s="129"/>
      <c r="H1" s="129"/>
      <c r="I1" s="129"/>
      <c r="J1" s="130"/>
      <c r="K1" s="128" t="s">
        <v>15</v>
      </c>
      <c r="L1" s="129"/>
      <c r="M1" s="129"/>
      <c r="N1" s="129"/>
      <c r="O1" s="129"/>
      <c r="P1" s="129"/>
      <c r="Q1" s="130"/>
      <c r="R1" s="128" t="s">
        <v>16</v>
      </c>
      <c r="S1" s="129"/>
      <c r="T1" s="129"/>
      <c r="U1" s="129"/>
      <c r="V1" s="129"/>
      <c r="W1" s="129"/>
      <c r="X1" s="130"/>
    </row>
    <row r="2" spans="1:26" ht="15.75" thickBot="1" x14ac:dyDescent="0.3">
      <c r="A2" s="134"/>
      <c r="B2" s="20">
        <v>0</v>
      </c>
      <c r="C2" s="135"/>
      <c r="D2" s="41" t="s">
        <v>2</v>
      </c>
      <c r="E2" s="34" t="s">
        <v>3</v>
      </c>
      <c r="F2" s="34" t="s">
        <v>4</v>
      </c>
      <c r="G2" s="34" t="s">
        <v>5</v>
      </c>
      <c r="H2" s="34" t="s">
        <v>6</v>
      </c>
      <c r="I2" s="34" t="s">
        <v>13</v>
      </c>
      <c r="J2" s="35" t="s">
        <v>7</v>
      </c>
      <c r="K2" s="41" t="s">
        <v>2</v>
      </c>
      <c r="L2" s="34" t="s">
        <v>3</v>
      </c>
      <c r="M2" s="34" t="s">
        <v>4</v>
      </c>
      <c r="N2" s="34" t="s">
        <v>5</v>
      </c>
      <c r="O2" s="34" t="s">
        <v>6</v>
      </c>
      <c r="P2" s="34" t="s">
        <v>13</v>
      </c>
      <c r="Q2" s="35" t="s">
        <v>7</v>
      </c>
      <c r="R2" s="41" t="s">
        <v>2</v>
      </c>
      <c r="S2" s="34" t="s">
        <v>3</v>
      </c>
      <c r="T2" s="34" t="s">
        <v>4</v>
      </c>
      <c r="U2" s="34" t="s">
        <v>5</v>
      </c>
      <c r="V2" s="34" t="s">
        <v>6</v>
      </c>
      <c r="W2" s="34" t="s">
        <v>13</v>
      </c>
      <c r="X2" s="35" t="s">
        <v>7</v>
      </c>
    </row>
    <row r="3" spans="1:26" x14ac:dyDescent="0.25">
      <c r="A3" s="23">
        <v>1</v>
      </c>
      <c r="B3" s="12" t="s">
        <v>22</v>
      </c>
      <c r="C3" s="56"/>
      <c r="D3" s="29"/>
      <c r="E3" s="27"/>
      <c r="F3" s="27"/>
      <c r="G3" s="27"/>
      <c r="H3" s="27"/>
      <c r="I3" s="27"/>
      <c r="J3" s="30"/>
      <c r="K3" s="29"/>
      <c r="L3" s="27"/>
      <c r="M3" s="27"/>
      <c r="N3" s="27"/>
      <c r="O3" s="27"/>
      <c r="P3" s="27"/>
      <c r="Q3" s="30"/>
      <c r="R3" s="29"/>
      <c r="S3" s="27"/>
      <c r="T3" s="27"/>
      <c r="U3" s="27"/>
      <c r="V3" s="27"/>
      <c r="W3" s="27"/>
      <c r="X3" s="30"/>
      <c r="Y3" s="1">
        <f>VLOOKUP(COUNT(D3:J3),Data!T:U,2,FALSE)</f>
        <v>0</v>
      </c>
    </row>
    <row r="4" spans="1:26" x14ac:dyDescent="0.25">
      <c r="A4" s="23">
        <v>2</v>
      </c>
      <c r="B4" s="12"/>
      <c r="C4" s="45">
        <v>43466</v>
      </c>
      <c r="D4" s="42"/>
      <c r="E4" s="17"/>
      <c r="F4" s="17">
        <v>2</v>
      </c>
      <c r="G4" s="17">
        <v>2</v>
      </c>
      <c r="H4" s="17"/>
      <c r="I4" s="17"/>
      <c r="J4" s="36"/>
      <c r="K4" s="42"/>
      <c r="L4" s="17"/>
      <c r="M4" s="17"/>
      <c r="N4" s="17"/>
      <c r="O4" s="17"/>
      <c r="P4" s="17"/>
      <c r="Q4" s="36"/>
      <c r="R4" s="42"/>
      <c r="S4" s="17"/>
      <c r="T4" s="17"/>
      <c r="U4" s="17"/>
      <c r="V4" s="17"/>
      <c r="W4" s="17"/>
      <c r="X4" s="36"/>
      <c r="Y4" s="1">
        <f>VLOOKUP(COUNT(D4:J4),Data!T:U,2,FALSE)</f>
        <v>48</v>
      </c>
    </row>
    <row r="5" spans="1:26" x14ac:dyDescent="0.25">
      <c r="A5" s="23">
        <v>3</v>
      </c>
      <c r="C5" s="45"/>
      <c r="D5" s="42"/>
      <c r="E5" s="17"/>
      <c r="F5" s="17"/>
      <c r="G5" s="17"/>
      <c r="H5" s="17"/>
      <c r="I5" s="17"/>
      <c r="J5" s="36"/>
      <c r="K5" s="42"/>
      <c r="L5" s="17"/>
      <c r="M5" s="17"/>
      <c r="N5" s="17"/>
      <c r="O5" s="17"/>
      <c r="P5" s="17"/>
      <c r="Q5" s="36"/>
      <c r="R5" s="42"/>
      <c r="S5" s="17"/>
      <c r="T5" s="17"/>
      <c r="U5" s="17"/>
      <c r="V5" s="17"/>
      <c r="W5" s="17"/>
      <c r="X5" s="36"/>
      <c r="Y5" s="1">
        <f>VLOOKUP(COUNT(D5:J5),Data!T:U,2,FALSE)</f>
        <v>0</v>
      </c>
      <c r="Z5"/>
    </row>
    <row r="6" spans="1:26" x14ac:dyDescent="0.25">
      <c r="A6" s="23">
        <v>4</v>
      </c>
      <c r="C6" s="45"/>
      <c r="D6" s="42"/>
      <c r="E6" s="17"/>
      <c r="F6" s="17"/>
      <c r="G6" s="17"/>
      <c r="H6" s="17"/>
      <c r="I6" s="17"/>
      <c r="J6" s="36"/>
      <c r="K6" s="42"/>
      <c r="L6" s="17"/>
      <c r="M6" s="17"/>
      <c r="N6" s="17"/>
      <c r="O6" s="17"/>
      <c r="P6" s="17"/>
      <c r="Q6" s="36"/>
      <c r="R6" s="42"/>
      <c r="S6" s="17"/>
      <c r="T6" s="17"/>
      <c r="U6" s="17"/>
      <c r="V6" s="17"/>
      <c r="W6" s="17"/>
      <c r="X6" s="36"/>
      <c r="Y6" s="1">
        <f>VLOOKUP(COUNT(D6:J6),Data!T:U,2,FALSE)</f>
        <v>0</v>
      </c>
    </row>
    <row r="7" spans="1:26" x14ac:dyDescent="0.25">
      <c r="A7" s="23">
        <v>5</v>
      </c>
      <c r="C7" s="45"/>
      <c r="D7" s="42"/>
      <c r="E7" s="17"/>
      <c r="F7" s="17"/>
      <c r="G7" s="17"/>
      <c r="H7" s="17"/>
      <c r="I7" s="17"/>
      <c r="J7" s="36"/>
      <c r="K7" s="42"/>
      <c r="L7" s="17"/>
      <c r="M7" s="17"/>
      <c r="N7" s="17"/>
      <c r="O7" s="17"/>
      <c r="P7" s="17"/>
      <c r="Q7" s="36"/>
      <c r="R7" s="42"/>
      <c r="S7" s="17"/>
      <c r="T7" s="17"/>
      <c r="U7" s="17"/>
      <c r="V7" s="17"/>
      <c r="W7" s="17"/>
      <c r="X7" s="36"/>
      <c r="Y7" s="1">
        <f>VLOOKUP(COUNT(D7:J7),Data!T:U,2,FALSE)</f>
        <v>0</v>
      </c>
    </row>
    <row r="8" spans="1:26" x14ac:dyDescent="0.25">
      <c r="A8" s="23">
        <v>6</v>
      </c>
      <c r="C8" s="45"/>
      <c r="D8" s="42"/>
      <c r="E8" s="17"/>
      <c r="F8" s="17"/>
      <c r="G8" s="17"/>
      <c r="H8" s="17"/>
      <c r="I8" s="17"/>
      <c r="J8" s="36"/>
      <c r="K8" s="42"/>
      <c r="L8" s="17"/>
      <c r="M8" s="17"/>
      <c r="N8" s="17"/>
      <c r="O8" s="17"/>
      <c r="P8" s="17"/>
      <c r="Q8" s="36"/>
      <c r="R8" s="42"/>
      <c r="S8" s="17"/>
      <c r="T8" s="17"/>
      <c r="U8" s="17"/>
      <c r="V8" s="17"/>
      <c r="W8" s="17"/>
      <c r="X8" s="36"/>
      <c r="Y8" s="1">
        <f>VLOOKUP(COUNT(D8:J8),Data!T:U,2,FALSE)</f>
        <v>0</v>
      </c>
    </row>
    <row r="9" spans="1:26" x14ac:dyDescent="0.25">
      <c r="A9" s="23">
        <v>7</v>
      </c>
      <c r="C9" s="45"/>
      <c r="D9" s="42"/>
      <c r="E9" s="17"/>
      <c r="F9" s="17"/>
      <c r="G9" s="17"/>
      <c r="H9" s="17"/>
      <c r="I9" s="17"/>
      <c r="J9" s="36"/>
      <c r="K9" s="42"/>
      <c r="L9" s="17"/>
      <c r="M9" s="17"/>
      <c r="N9" s="17"/>
      <c r="O9" s="17"/>
      <c r="P9" s="17"/>
      <c r="Q9" s="36"/>
      <c r="R9" s="42"/>
      <c r="S9" s="17"/>
      <c r="T9" s="17"/>
      <c r="U9" s="17"/>
      <c r="V9" s="17"/>
      <c r="W9" s="17"/>
      <c r="X9" s="36"/>
      <c r="Y9" s="1">
        <f>VLOOKUP(COUNT(D9:J9),Data!T:U,2,FALSE)</f>
        <v>0</v>
      </c>
    </row>
    <row r="10" spans="1:26" x14ac:dyDescent="0.25">
      <c r="A10" s="23">
        <v>8</v>
      </c>
      <c r="C10" s="45"/>
      <c r="D10" s="42"/>
      <c r="E10" s="17"/>
      <c r="F10" s="17"/>
      <c r="G10" s="17"/>
      <c r="H10" s="17"/>
      <c r="I10" s="17"/>
      <c r="J10" s="36"/>
      <c r="K10" s="42"/>
      <c r="L10" s="17"/>
      <c r="M10" s="17"/>
      <c r="N10" s="17"/>
      <c r="O10" s="17"/>
      <c r="P10" s="17"/>
      <c r="Q10" s="36"/>
      <c r="R10" s="42"/>
      <c r="S10" s="17"/>
      <c r="T10" s="17"/>
      <c r="U10" s="17"/>
      <c r="V10" s="17"/>
      <c r="W10" s="17"/>
      <c r="X10" s="36"/>
      <c r="Y10" s="1">
        <f>VLOOKUP(COUNT(D10:J10),Data!T:U,2,FALSE)</f>
        <v>0</v>
      </c>
    </row>
    <row r="11" spans="1:26" x14ac:dyDescent="0.25">
      <c r="A11" s="23">
        <v>9</v>
      </c>
      <c r="C11" s="45"/>
      <c r="D11" s="42"/>
      <c r="E11" s="17"/>
      <c r="F11" s="17"/>
      <c r="G11" s="17"/>
      <c r="H11" s="17"/>
      <c r="I11" s="17"/>
      <c r="J11" s="36"/>
      <c r="K11" s="42"/>
      <c r="L11" s="17"/>
      <c r="M11" s="17"/>
      <c r="N11" s="17"/>
      <c r="O11" s="17"/>
      <c r="P11" s="17"/>
      <c r="Q11" s="36"/>
      <c r="R11" s="42"/>
      <c r="S11" s="17"/>
      <c r="T11" s="17"/>
      <c r="U11" s="17"/>
      <c r="V11" s="17"/>
      <c r="W11" s="17"/>
      <c r="X11" s="36"/>
      <c r="Y11" s="1">
        <f>VLOOKUP(COUNT(D11:J11),Data!T:U,2,FALSE)</f>
        <v>0</v>
      </c>
    </row>
    <row r="12" spans="1:26" x14ac:dyDescent="0.25">
      <c r="A12" s="23">
        <v>10</v>
      </c>
      <c r="C12" s="45"/>
      <c r="D12" s="42"/>
      <c r="E12" s="17"/>
      <c r="F12" s="17"/>
      <c r="G12" s="17"/>
      <c r="H12" s="17"/>
      <c r="I12" s="17"/>
      <c r="J12" s="36"/>
      <c r="K12" s="42"/>
      <c r="L12" s="17"/>
      <c r="M12" s="17"/>
      <c r="N12" s="17"/>
      <c r="O12" s="17"/>
      <c r="P12" s="17"/>
      <c r="Q12" s="36"/>
      <c r="R12" s="42"/>
      <c r="S12" s="17"/>
      <c r="T12" s="17"/>
      <c r="U12" s="17"/>
      <c r="V12" s="17"/>
      <c r="W12" s="17"/>
      <c r="X12" s="36"/>
      <c r="Y12" s="1">
        <f>VLOOKUP(COUNT(D12:J12),Data!T:U,2,FALSE)</f>
        <v>0</v>
      </c>
    </row>
    <row r="13" spans="1:26" x14ac:dyDescent="0.25">
      <c r="A13" s="23">
        <v>11</v>
      </c>
      <c r="C13" s="45"/>
      <c r="D13" s="42"/>
      <c r="E13" s="17"/>
      <c r="F13" s="17"/>
      <c r="G13" s="17"/>
      <c r="H13" s="17"/>
      <c r="I13" s="17"/>
      <c r="J13" s="36"/>
      <c r="K13" s="42"/>
      <c r="L13" s="17"/>
      <c r="M13" s="17"/>
      <c r="N13" s="17"/>
      <c r="O13" s="17"/>
      <c r="P13" s="17"/>
      <c r="Q13" s="36"/>
      <c r="R13" s="42"/>
      <c r="S13" s="17"/>
      <c r="T13" s="17"/>
      <c r="U13" s="17"/>
      <c r="V13" s="17"/>
      <c r="W13" s="17"/>
      <c r="X13" s="36"/>
      <c r="Y13" s="1">
        <f>VLOOKUP(COUNT(D13:J13),Data!T:U,2,FALSE)</f>
        <v>0</v>
      </c>
    </row>
    <row r="14" spans="1:26" x14ac:dyDescent="0.25">
      <c r="A14" s="23">
        <v>12</v>
      </c>
      <c r="C14" s="45"/>
      <c r="D14" s="42"/>
      <c r="E14" s="17"/>
      <c r="F14" s="17"/>
      <c r="G14" s="17"/>
      <c r="H14" s="17"/>
      <c r="I14" s="17"/>
      <c r="J14" s="36"/>
      <c r="K14" s="42"/>
      <c r="L14" s="17"/>
      <c r="M14" s="17"/>
      <c r="N14" s="17"/>
      <c r="O14" s="17"/>
      <c r="P14" s="17"/>
      <c r="Q14" s="36"/>
      <c r="R14" s="42"/>
      <c r="S14" s="17"/>
      <c r="T14" s="17"/>
      <c r="U14" s="17"/>
      <c r="V14" s="17"/>
      <c r="W14" s="17"/>
      <c r="X14" s="36"/>
      <c r="Y14" s="1">
        <f>VLOOKUP(COUNT(D14:J14),Data!T:U,2,FALSE)</f>
        <v>0</v>
      </c>
    </row>
    <row r="15" spans="1:26" x14ac:dyDescent="0.25">
      <c r="A15" s="23">
        <v>13</v>
      </c>
      <c r="C15" s="45"/>
      <c r="D15" s="42"/>
      <c r="E15" s="17"/>
      <c r="F15" s="17"/>
      <c r="G15" s="17"/>
      <c r="H15" s="17"/>
      <c r="I15" s="17"/>
      <c r="J15" s="36"/>
      <c r="K15" s="42"/>
      <c r="L15" s="17"/>
      <c r="M15" s="17"/>
      <c r="N15" s="17"/>
      <c r="O15" s="17"/>
      <c r="P15" s="17"/>
      <c r="Q15" s="36"/>
      <c r="R15" s="42"/>
      <c r="S15" s="17"/>
      <c r="T15" s="17"/>
      <c r="U15" s="17"/>
      <c r="V15" s="17"/>
      <c r="W15" s="17"/>
      <c r="X15" s="36"/>
      <c r="Y15" s="1">
        <f>VLOOKUP(COUNT(D15:J15),Data!T:U,2,FALSE)</f>
        <v>0</v>
      </c>
    </row>
    <row r="16" spans="1:26" x14ac:dyDescent="0.25">
      <c r="A16" s="23">
        <v>14</v>
      </c>
      <c r="C16" s="45"/>
      <c r="D16" s="42"/>
      <c r="E16" s="17"/>
      <c r="F16" s="17"/>
      <c r="G16" s="17"/>
      <c r="H16" s="17"/>
      <c r="I16" s="17"/>
      <c r="J16" s="36"/>
      <c r="K16" s="42"/>
      <c r="L16" s="17"/>
      <c r="M16" s="17"/>
      <c r="N16" s="17"/>
      <c r="O16" s="17"/>
      <c r="P16" s="17"/>
      <c r="Q16" s="36"/>
      <c r="R16" s="42"/>
      <c r="S16" s="17"/>
      <c r="T16" s="17"/>
      <c r="U16" s="17"/>
      <c r="V16" s="17"/>
      <c r="W16" s="17"/>
      <c r="X16" s="36"/>
      <c r="Y16" s="1">
        <f>VLOOKUP(COUNT(D16:J16),Data!T:U,2,FALSE)</f>
        <v>0</v>
      </c>
    </row>
    <row r="17" spans="1:25" x14ac:dyDescent="0.25">
      <c r="A17" s="23">
        <v>15</v>
      </c>
      <c r="C17" s="45"/>
      <c r="D17" s="42"/>
      <c r="E17" s="17"/>
      <c r="F17" s="17"/>
      <c r="G17" s="17"/>
      <c r="H17" s="17"/>
      <c r="I17" s="17"/>
      <c r="J17" s="36"/>
      <c r="K17" s="42"/>
      <c r="L17" s="17"/>
      <c r="M17" s="17"/>
      <c r="N17" s="17"/>
      <c r="O17" s="17"/>
      <c r="P17" s="17"/>
      <c r="Q17" s="36"/>
      <c r="R17" s="42"/>
      <c r="S17" s="17"/>
      <c r="T17" s="17"/>
      <c r="U17" s="17"/>
      <c r="V17" s="17"/>
      <c r="W17" s="17"/>
      <c r="X17" s="36"/>
      <c r="Y17" s="1">
        <f>VLOOKUP(COUNT(D17:J17),Data!T:U,2,FALSE)</f>
        <v>0</v>
      </c>
    </row>
    <row r="18" spans="1:25" x14ac:dyDescent="0.25">
      <c r="A18" s="23">
        <v>16</v>
      </c>
      <c r="C18" s="45"/>
      <c r="D18" s="42"/>
      <c r="E18" s="17"/>
      <c r="F18" s="17"/>
      <c r="G18" s="17"/>
      <c r="H18" s="17"/>
      <c r="I18" s="17"/>
      <c r="J18" s="36"/>
      <c r="K18" s="42"/>
      <c r="L18" s="17"/>
      <c r="M18" s="17"/>
      <c r="N18" s="17"/>
      <c r="O18" s="17"/>
      <c r="P18" s="17"/>
      <c r="Q18" s="36"/>
      <c r="R18" s="42"/>
      <c r="S18" s="17"/>
      <c r="T18" s="17"/>
      <c r="U18" s="17"/>
      <c r="V18" s="17"/>
      <c r="W18" s="17"/>
      <c r="X18" s="36"/>
      <c r="Y18" s="1">
        <f>VLOOKUP(COUNT(D18:J18),Data!T:U,2,FALSE)</f>
        <v>0</v>
      </c>
    </row>
    <row r="19" spans="1:25" x14ac:dyDescent="0.25">
      <c r="A19" s="23">
        <v>17</v>
      </c>
      <c r="C19" s="45"/>
      <c r="D19" s="42"/>
      <c r="E19" s="17"/>
      <c r="F19" s="17"/>
      <c r="G19" s="17"/>
      <c r="H19" s="17"/>
      <c r="I19" s="17"/>
      <c r="J19" s="36"/>
      <c r="K19" s="42"/>
      <c r="L19" s="17"/>
      <c r="M19" s="17"/>
      <c r="N19" s="17"/>
      <c r="O19" s="17"/>
      <c r="P19" s="17"/>
      <c r="Q19" s="36"/>
      <c r="R19" s="42"/>
      <c r="S19" s="17"/>
      <c r="T19" s="17"/>
      <c r="U19" s="17"/>
      <c r="V19" s="17"/>
      <c r="W19" s="17"/>
      <c r="X19" s="36"/>
      <c r="Y19" s="1">
        <f>VLOOKUP(COUNT(D19:J19),Data!T:U,2,FALSE)</f>
        <v>0</v>
      </c>
    </row>
    <row r="20" spans="1:25" x14ac:dyDescent="0.25">
      <c r="A20" s="23">
        <v>18</v>
      </c>
      <c r="C20" s="45"/>
      <c r="D20" s="42"/>
      <c r="E20" s="17"/>
      <c r="F20" s="17"/>
      <c r="G20" s="17"/>
      <c r="H20" s="17"/>
      <c r="I20" s="17"/>
      <c r="J20" s="36"/>
      <c r="K20" s="42"/>
      <c r="L20" s="17"/>
      <c r="M20" s="17"/>
      <c r="N20" s="17"/>
      <c r="O20" s="17"/>
      <c r="P20" s="17"/>
      <c r="Q20" s="36"/>
      <c r="R20" s="42"/>
      <c r="S20" s="17"/>
      <c r="T20" s="17"/>
      <c r="U20" s="17"/>
      <c r="V20" s="17"/>
      <c r="W20" s="17"/>
      <c r="X20" s="36"/>
      <c r="Y20" s="1">
        <f>VLOOKUP(COUNT(D20:J20),Data!T:U,2,FALSE)</f>
        <v>0</v>
      </c>
    </row>
    <row r="21" spans="1:25" x14ac:dyDescent="0.25">
      <c r="A21" s="23">
        <v>19</v>
      </c>
      <c r="C21" s="45"/>
      <c r="D21" s="42"/>
      <c r="E21" s="17"/>
      <c r="F21" s="17"/>
      <c r="G21" s="17"/>
      <c r="H21" s="17"/>
      <c r="I21" s="17"/>
      <c r="J21" s="36"/>
      <c r="K21" s="42"/>
      <c r="L21" s="17"/>
      <c r="M21" s="17"/>
      <c r="N21" s="17"/>
      <c r="O21" s="17"/>
      <c r="P21" s="17"/>
      <c r="Q21" s="36"/>
      <c r="R21" s="42"/>
      <c r="S21" s="17"/>
      <c r="T21" s="17"/>
      <c r="U21" s="17"/>
      <c r="V21" s="17"/>
      <c r="W21" s="17"/>
      <c r="X21" s="36"/>
      <c r="Y21" s="1">
        <f>VLOOKUP(COUNT(D21:J21),Data!T:U,2,FALSE)</f>
        <v>0</v>
      </c>
    </row>
    <row r="22" spans="1:25" x14ac:dyDescent="0.25">
      <c r="A22" s="23">
        <v>20</v>
      </c>
      <c r="C22" s="45"/>
      <c r="D22" s="42"/>
      <c r="E22" s="17"/>
      <c r="F22" s="17"/>
      <c r="G22" s="17"/>
      <c r="H22" s="17"/>
      <c r="I22" s="17"/>
      <c r="J22" s="36"/>
      <c r="K22" s="42"/>
      <c r="L22" s="17"/>
      <c r="M22" s="17"/>
      <c r="N22" s="17"/>
      <c r="O22" s="17"/>
      <c r="P22" s="17"/>
      <c r="Q22" s="36"/>
      <c r="R22" s="42"/>
      <c r="S22" s="17"/>
      <c r="T22" s="17"/>
      <c r="U22" s="17"/>
      <c r="V22" s="17"/>
      <c r="W22" s="17"/>
      <c r="X22" s="36"/>
      <c r="Y22" s="1">
        <f>VLOOKUP(COUNT(D22:J22),Data!T:U,2,FALSE)</f>
        <v>0</v>
      </c>
    </row>
    <row r="23" spans="1:25" x14ac:dyDescent="0.25">
      <c r="A23" s="23">
        <v>21</v>
      </c>
      <c r="C23" s="45"/>
      <c r="D23" s="42"/>
      <c r="E23" s="17"/>
      <c r="F23" s="17"/>
      <c r="G23" s="17"/>
      <c r="H23" s="17"/>
      <c r="I23" s="17"/>
      <c r="J23" s="36"/>
      <c r="K23" s="42"/>
      <c r="L23" s="17"/>
      <c r="M23" s="17"/>
      <c r="N23" s="17"/>
      <c r="O23" s="17"/>
      <c r="P23" s="17"/>
      <c r="Q23" s="36"/>
      <c r="R23" s="42"/>
      <c r="S23" s="17"/>
      <c r="T23" s="17"/>
      <c r="U23" s="17"/>
      <c r="V23" s="17"/>
      <c r="W23" s="17"/>
      <c r="X23" s="36"/>
      <c r="Y23" s="1">
        <f>VLOOKUP(COUNT(D23:J23),Data!T:U,2,FALSE)</f>
        <v>0</v>
      </c>
    </row>
    <row r="24" spans="1:25" x14ac:dyDescent="0.25">
      <c r="A24" s="23">
        <v>22</v>
      </c>
      <c r="C24" s="45"/>
      <c r="D24" s="42"/>
      <c r="E24" s="17"/>
      <c r="F24" s="17"/>
      <c r="G24" s="17"/>
      <c r="H24" s="17"/>
      <c r="I24" s="17"/>
      <c r="J24" s="36"/>
      <c r="K24" s="42"/>
      <c r="L24" s="17"/>
      <c r="M24" s="17"/>
      <c r="N24" s="17"/>
      <c r="O24" s="17"/>
      <c r="P24" s="17"/>
      <c r="Q24" s="36"/>
      <c r="R24" s="42"/>
      <c r="S24" s="17"/>
      <c r="T24" s="17"/>
      <c r="U24" s="17"/>
      <c r="V24" s="17"/>
      <c r="W24" s="17"/>
      <c r="X24" s="36"/>
      <c r="Y24" s="1">
        <f>VLOOKUP(COUNT(D24:J24),Data!T:U,2,FALSE)</f>
        <v>0</v>
      </c>
    </row>
    <row r="25" spans="1:25" x14ac:dyDescent="0.25">
      <c r="A25" s="23">
        <v>23</v>
      </c>
      <c r="C25" s="45"/>
      <c r="D25" s="42"/>
      <c r="E25" s="17"/>
      <c r="F25" s="17"/>
      <c r="G25" s="17"/>
      <c r="H25" s="17"/>
      <c r="I25" s="17"/>
      <c r="J25" s="36"/>
      <c r="K25" s="42"/>
      <c r="L25" s="17"/>
      <c r="M25" s="17"/>
      <c r="N25" s="17"/>
      <c r="O25" s="17"/>
      <c r="P25" s="17"/>
      <c r="Q25" s="36"/>
      <c r="R25" s="42"/>
      <c r="S25" s="17"/>
      <c r="T25" s="17"/>
      <c r="U25" s="17"/>
      <c r="V25" s="17"/>
      <c r="W25" s="17"/>
      <c r="X25" s="36"/>
      <c r="Y25" s="1">
        <f>VLOOKUP(COUNT(D25:J25),Data!T:U,2,FALSE)</f>
        <v>0</v>
      </c>
    </row>
    <row r="26" spans="1:25" x14ac:dyDescent="0.25">
      <c r="A26" s="23">
        <v>24</v>
      </c>
      <c r="C26" s="45"/>
      <c r="D26" s="42"/>
      <c r="E26" s="17"/>
      <c r="F26" s="17"/>
      <c r="G26" s="17"/>
      <c r="H26" s="17"/>
      <c r="I26" s="17"/>
      <c r="J26" s="36"/>
      <c r="K26" s="42"/>
      <c r="L26" s="17"/>
      <c r="M26" s="17"/>
      <c r="N26" s="17"/>
      <c r="O26" s="17"/>
      <c r="P26" s="17"/>
      <c r="Q26" s="36"/>
      <c r="R26" s="42"/>
      <c r="S26" s="17"/>
      <c r="T26" s="17"/>
      <c r="U26" s="17"/>
      <c r="V26" s="17"/>
      <c r="W26" s="17"/>
      <c r="X26" s="36"/>
      <c r="Y26" s="1">
        <f>VLOOKUP(COUNT(D26:J26),Data!T:U,2,FALSE)</f>
        <v>0</v>
      </c>
    </row>
    <row r="27" spans="1:25" x14ac:dyDescent="0.25">
      <c r="A27" s="23">
        <v>25</v>
      </c>
      <c r="C27" s="45"/>
      <c r="D27" s="42"/>
      <c r="E27" s="17"/>
      <c r="F27" s="17"/>
      <c r="G27" s="17"/>
      <c r="H27" s="17"/>
      <c r="I27" s="17"/>
      <c r="J27" s="36"/>
      <c r="K27" s="42"/>
      <c r="L27" s="17"/>
      <c r="M27" s="17"/>
      <c r="N27" s="17"/>
      <c r="O27" s="17"/>
      <c r="P27" s="17"/>
      <c r="Q27" s="36"/>
      <c r="R27" s="42"/>
      <c r="S27" s="17"/>
      <c r="T27" s="17"/>
      <c r="U27" s="17"/>
      <c r="V27" s="17"/>
      <c r="W27" s="17"/>
      <c r="X27" s="36"/>
      <c r="Y27" s="1">
        <f>VLOOKUP(COUNT(D27:J27),Data!T:U,2,FALSE)</f>
        <v>0</v>
      </c>
    </row>
    <row r="28" spans="1:25" x14ac:dyDescent="0.25">
      <c r="A28" s="23">
        <v>26</v>
      </c>
      <c r="C28" s="45"/>
      <c r="D28" s="42"/>
      <c r="E28" s="17"/>
      <c r="F28" s="17"/>
      <c r="G28" s="17"/>
      <c r="H28" s="17"/>
      <c r="I28" s="17"/>
      <c r="J28" s="36"/>
      <c r="K28" s="42"/>
      <c r="L28" s="17"/>
      <c r="M28" s="17"/>
      <c r="N28" s="17"/>
      <c r="O28" s="17"/>
      <c r="P28" s="17"/>
      <c r="Q28" s="36"/>
      <c r="R28" s="42"/>
      <c r="S28" s="17"/>
      <c r="T28" s="17"/>
      <c r="U28" s="17"/>
      <c r="V28" s="17"/>
      <c r="W28" s="17"/>
      <c r="X28" s="36"/>
      <c r="Y28" s="1">
        <f>VLOOKUP(COUNT(D28:J28),Data!T:U,2,FALSE)</f>
        <v>0</v>
      </c>
    </row>
    <row r="29" spans="1:25" x14ac:dyDescent="0.25">
      <c r="A29" s="23">
        <v>27</v>
      </c>
      <c r="C29" s="45"/>
      <c r="D29" s="42"/>
      <c r="E29" s="17"/>
      <c r="F29" s="17"/>
      <c r="G29" s="17"/>
      <c r="H29" s="17"/>
      <c r="I29" s="17"/>
      <c r="J29" s="36"/>
      <c r="K29" s="42"/>
      <c r="L29" s="17"/>
      <c r="M29" s="17"/>
      <c r="N29" s="17"/>
      <c r="O29" s="17"/>
      <c r="P29" s="17"/>
      <c r="Q29" s="36"/>
      <c r="R29" s="42"/>
      <c r="S29" s="17"/>
      <c r="T29" s="17"/>
      <c r="U29" s="17"/>
      <c r="V29" s="17"/>
      <c r="W29" s="17"/>
      <c r="X29" s="36"/>
      <c r="Y29" s="1">
        <f>VLOOKUP(COUNT(D29:J29),Data!T:U,2,FALSE)</f>
        <v>0</v>
      </c>
    </row>
    <row r="30" spans="1:25" x14ac:dyDescent="0.25">
      <c r="A30" s="23">
        <v>28</v>
      </c>
      <c r="C30" s="45"/>
      <c r="D30" s="42"/>
      <c r="E30" s="17"/>
      <c r="F30" s="17"/>
      <c r="G30" s="17"/>
      <c r="H30" s="17"/>
      <c r="I30" s="17"/>
      <c r="J30" s="36"/>
      <c r="K30" s="42"/>
      <c r="L30" s="17"/>
      <c r="M30" s="17"/>
      <c r="N30" s="17"/>
      <c r="O30" s="17"/>
      <c r="P30" s="17"/>
      <c r="Q30" s="36"/>
      <c r="R30" s="42"/>
      <c r="S30" s="17"/>
      <c r="T30" s="17"/>
      <c r="U30" s="17"/>
      <c r="V30" s="17"/>
      <c r="W30" s="17"/>
      <c r="X30" s="36"/>
      <c r="Y30" s="1">
        <f>VLOOKUP(COUNT(D30:J30),Data!T:U,2,FALSE)</f>
        <v>0</v>
      </c>
    </row>
    <row r="31" spans="1:25" x14ac:dyDescent="0.25">
      <c r="A31" s="23">
        <v>29</v>
      </c>
      <c r="C31" s="45"/>
      <c r="D31" s="42"/>
      <c r="E31" s="17"/>
      <c r="F31" s="17"/>
      <c r="G31" s="17"/>
      <c r="H31" s="17"/>
      <c r="I31" s="17"/>
      <c r="J31" s="36"/>
      <c r="K31" s="42"/>
      <c r="L31" s="17"/>
      <c r="M31" s="17"/>
      <c r="N31" s="17"/>
      <c r="O31" s="17"/>
      <c r="P31" s="17"/>
      <c r="Q31" s="36"/>
      <c r="R31" s="42"/>
      <c r="S31" s="17"/>
      <c r="T31" s="17"/>
      <c r="U31" s="17"/>
      <c r="V31" s="17"/>
      <c r="W31" s="17"/>
      <c r="X31" s="36"/>
      <c r="Y31" s="1">
        <f>VLOOKUP(COUNT(D31:J31),Data!T:U,2,FALSE)</f>
        <v>0</v>
      </c>
    </row>
    <row r="32" spans="1:25" x14ac:dyDescent="0.25">
      <c r="A32" s="23">
        <v>30</v>
      </c>
      <c r="C32" s="45"/>
      <c r="D32" s="42"/>
      <c r="E32" s="17"/>
      <c r="F32" s="17"/>
      <c r="G32" s="17"/>
      <c r="H32" s="17"/>
      <c r="I32" s="17"/>
      <c r="J32" s="36"/>
      <c r="K32" s="42"/>
      <c r="L32" s="17"/>
      <c r="M32" s="17"/>
      <c r="N32" s="17"/>
      <c r="O32" s="17"/>
      <c r="P32" s="17"/>
      <c r="Q32" s="36"/>
      <c r="R32" s="42"/>
      <c r="S32" s="17"/>
      <c r="T32" s="17"/>
      <c r="U32" s="17"/>
      <c r="V32" s="17"/>
      <c r="W32" s="17"/>
      <c r="X32" s="36"/>
      <c r="Y32" s="1">
        <f>VLOOKUP(COUNT(D32:J32),Data!T:U,2,FALSE)</f>
        <v>0</v>
      </c>
    </row>
    <row r="33" spans="1:25" x14ac:dyDescent="0.25">
      <c r="A33" s="23">
        <v>31</v>
      </c>
      <c r="C33" s="45"/>
      <c r="D33" s="42"/>
      <c r="E33" s="17"/>
      <c r="F33" s="17"/>
      <c r="G33" s="17"/>
      <c r="H33" s="17"/>
      <c r="I33" s="17"/>
      <c r="J33" s="36"/>
      <c r="K33" s="42"/>
      <c r="L33" s="17"/>
      <c r="M33" s="17"/>
      <c r="N33" s="17"/>
      <c r="O33" s="17"/>
      <c r="P33" s="17"/>
      <c r="Q33" s="36"/>
      <c r="R33" s="42"/>
      <c r="S33" s="17"/>
      <c r="T33" s="17"/>
      <c r="U33" s="17"/>
      <c r="V33" s="17"/>
      <c r="W33" s="17"/>
      <c r="X33" s="36"/>
      <c r="Y33" s="1">
        <f>VLOOKUP(COUNT(D33:J33),Data!T:U,2,FALSE)</f>
        <v>0</v>
      </c>
    </row>
    <row r="34" spans="1:25" x14ac:dyDescent="0.25">
      <c r="A34" s="23">
        <v>32</v>
      </c>
      <c r="C34" s="45"/>
      <c r="D34" s="42"/>
      <c r="E34" s="17"/>
      <c r="F34" s="17"/>
      <c r="G34" s="17"/>
      <c r="H34" s="17"/>
      <c r="I34" s="17"/>
      <c r="J34" s="36"/>
      <c r="K34" s="42"/>
      <c r="L34" s="17"/>
      <c r="M34" s="17"/>
      <c r="N34" s="17"/>
      <c r="O34" s="17"/>
      <c r="P34" s="17"/>
      <c r="Q34" s="36"/>
      <c r="R34" s="42"/>
      <c r="S34" s="17"/>
      <c r="T34" s="17"/>
      <c r="U34" s="17"/>
      <c r="V34" s="17"/>
      <c r="W34" s="17"/>
      <c r="X34" s="36"/>
      <c r="Y34" s="1">
        <f>VLOOKUP(COUNT(D34:J34),Data!T:U,2,FALSE)</f>
        <v>0</v>
      </c>
    </row>
    <row r="35" spans="1:25" x14ac:dyDescent="0.25">
      <c r="A35" s="23">
        <v>33</v>
      </c>
      <c r="C35" s="45"/>
      <c r="D35" s="42"/>
      <c r="E35" s="17"/>
      <c r="F35" s="17"/>
      <c r="G35" s="17"/>
      <c r="H35" s="17"/>
      <c r="I35" s="17"/>
      <c r="J35" s="36"/>
      <c r="K35" s="42"/>
      <c r="L35" s="17"/>
      <c r="M35" s="17"/>
      <c r="N35" s="17"/>
      <c r="O35" s="17"/>
      <c r="P35" s="17"/>
      <c r="Q35" s="36"/>
      <c r="R35" s="42"/>
      <c r="S35" s="17"/>
      <c r="T35" s="17"/>
      <c r="U35" s="17"/>
      <c r="V35" s="17"/>
      <c r="W35" s="17"/>
      <c r="X35" s="36"/>
      <c r="Y35" s="1">
        <f>VLOOKUP(COUNT(D35:J35),Data!T:U,2,FALSE)</f>
        <v>0</v>
      </c>
    </row>
    <row r="36" spans="1:25" x14ac:dyDescent="0.25">
      <c r="A36" s="23">
        <v>34</v>
      </c>
      <c r="C36" s="45"/>
      <c r="D36" s="42"/>
      <c r="E36" s="17"/>
      <c r="F36" s="17"/>
      <c r="G36" s="17"/>
      <c r="H36" s="17"/>
      <c r="I36" s="17"/>
      <c r="J36" s="36"/>
      <c r="K36" s="42"/>
      <c r="L36" s="17"/>
      <c r="M36" s="17"/>
      <c r="N36" s="17"/>
      <c r="O36" s="17"/>
      <c r="P36" s="17"/>
      <c r="Q36" s="36"/>
      <c r="R36" s="42"/>
      <c r="S36" s="17"/>
      <c r="T36" s="17"/>
      <c r="U36" s="17"/>
      <c r="V36" s="17"/>
      <c r="W36" s="17"/>
      <c r="X36" s="36"/>
      <c r="Y36" s="1">
        <f>VLOOKUP(COUNT(D36:J36),Data!T:U,2,FALSE)</f>
        <v>0</v>
      </c>
    </row>
    <row r="37" spans="1:25" x14ac:dyDescent="0.25">
      <c r="A37" s="23">
        <v>35</v>
      </c>
      <c r="C37" s="45"/>
      <c r="D37" s="42"/>
      <c r="E37" s="17"/>
      <c r="F37" s="17"/>
      <c r="G37" s="17"/>
      <c r="H37" s="17"/>
      <c r="I37" s="17"/>
      <c r="J37" s="36"/>
      <c r="K37" s="42"/>
      <c r="L37" s="17"/>
      <c r="M37" s="17"/>
      <c r="N37" s="17"/>
      <c r="O37" s="17"/>
      <c r="P37" s="17"/>
      <c r="Q37" s="36"/>
      <c r="R37" s="42"/>
      <c r="S37" s="17"/>
      <c r="T37" s="17"/>
      <c r="U37" s="17"/>
      <c r="V37" s="17"/>
      <c r="W37" s="17"/>
      <c r="X37" s="36"/>
      <c r="Y37" s="1">
        <f>VLOOKUP(COUNT(D37:J37),Data!T:U,2,FALSE)</f>
        <v>0</v>
      </c>
    </row>
    <row r="38" spans="1:25" x14ac:dyDescent="0.25">
      <c r="A38" s="23">
        <v>36</v>
      </c>
      <c r="C38" s="45"/>
      <c r="D38" s="42"/>
      <c r="E38" s="17"/>
      <c r="F38" s="17"/>
      <c r="G38" s="17"/>
      <c r="H38" s="17"/>
      <c r="I38" s="17"/>
      <c r="J38" s="36"/>
      <c r="K38" s="42"/>
      <c r="L38" s="17"/>
      <c r="M38" s="17"/>
      <c r="N38" s="17"/>
      <c r="O38" s="17"/>
      <c r="P38" s="17"/>
      <c r="Q38" s="36"/>
      <c r="R38" s="42"/>
      <c r="S38" s="17"/>
      <c r="T38" s="17"/>
      <c r="U38" s="17"/>
      <c r="V38" s="17"/>
      <c r="W38" s="17"/>
      <c r="X38" s="36"/>
      <c r="Y38" s="1">
        <f>VLOOKUP(COUNT(D38:J38),Data!T:U,2,FALSE)</f>
        <v>0</v>
      </c>
    </row>
    <row r="39" spans="1:25" x14ac:dyDescent="0.25">
      <c r="A39" s="23">
        <v>37</v>
      </c>
      <c r="C39" s="45"/>
      <c r="D39" s="42"/>
      <c r="E39" s="17"/>
      <c r="F39" s="17"/>
      <c r="G39" s="17"/>
      <c r="H39" s="17"/>
      <c r="I39" s="17"/>
      <c r="J39" s="36"/>
      <c r="K39" s="42"/>
      <c r="L39" s="17"/>
      <c r="M39" s="17"/>
      <c r="N39" s="17"/>
      <c r="O39" s="17"/>
      <c r="P39" s="17"/>
      <c r="Q39" s="36"/>
      <c r="R39" s="42"/>
      <c r="S39" s="17"/>
      <c r="T39" s="17"/>
      <c r="U39" s="17"/>
      <c r="V39" s="17"/>
      <c r="W39" s="17"/>
      <c r="X39" s="36"/>
      <c r="Y39" s="1">
        <f>VLOOKUP(COUNT(D39:J39),Data!T:U,2,FALSE)</f>
        <v>0</v>
      </c>
    </row>
    <row r="40" spans="1:25" x14ac:dyDescent="0.25">
      <c r="A40" s="23">
        <v>38</v>
      </c>
      <c r="C40" s="45"/>
      <c r="D40" s="42"/>
      <c r="E40" s="17"/>
      <c r="F40" s="17"/>
      <c r="G40" s="17"/>
      <c r="H40" s="17"/>
      <c r="I40" s="17"/>
      <c r="J40" s="36"/>
      <c r="K40" s="42"/>
      <c r="L40" s="17"/>
      <c r="M40" s="17"/>
      <c r="N40" s="17"/>
      <c r="O40" s="17"/>
      <c r="P40" s="17"/>
      <c r="Q40" s="36"/>
      <c r="R40" s="42"/>
      <c r="S40" s="17"/>
      <c r="T40" s="17"/>
      <c r="U40" s="17"/>
      <c r="V40" s="17"/>
      <c r="W40" s="17"/>
      <c r="X40" s="36"/>
      <c r="Y40" s="1">
        <f>VLOOKUP(COUNT(D40:J40),Data!T:U,2,FALSE)</f>
        <v>0</v>
      </c>
    </row>
    <row r="41" spans="1:25" x14ac:dyDescent="0.25">
      <c r="A41" s="23">
        <v>39</v>
      </c>
      <c r="C41" s="45"/>
      <c r="D41" s="42"/>
      <c r="E41" s="17"/>
      <c r="F41" s="17"/>
      <c r="G41" s="17"/>
      <c r="H41" s="17"/>
      <c r="I41" s="17"/>
      <c r="J41" s="36"/>
      <c r="K41" s="42"/>
      <c r="L41" s="17"/>
      <c r="M41" s="17"/>
      <c r="N41" s="17"/>
      <c r="O41" s="17"/>
      <c r="P41" s="17"/>
      <c r="Q41" s="36"/>
      <c r="R41" s="42"/>
      <c r="S41" s="17"/>
      <c r="T41" s="17"/>
      <c r="U41" s="17"/>
      <c r="V41" s="17"/>
      <c r="W41" s="17"/>
      <c r="X41" s="36"/>
      <c r="Y41" s="1">
        <f>VLOOKUP(COUNT(D41:J41),Data!T:U,2,FALSE)</f>
        <v>0</v>
      </c>
    </row>
    <row r="42" spans="1:25" x14ac:dyDescent="0.25">
      <c r="A42" s="23">
        <v>40</v>
      </c>
      <c r="C42" s="45"/>
      <c r="D42" s="42"/>
      <c r="E42" s="17"/>
      <c r="F42" s="17"/>
      <c r="G42" s="17"/>
      <c r="H42" s="17"/>
      <c r="I42" s="17"/>
      <c r="J42" s="36"/>
      <c r="K42" s="42"/>
      <c r="L42" s="17"/>
      <c r="M42" s="17"/>
      <c r="N42" s="17"/>
      <c r="O42" s="17"/>
      <c r="P42" s="17"/>
      <c r="Q42" s="36"/>
      <c r="R42" s="42"/>
      <c r="S42" s="17"/>
      <c r="T42" s="17"/>
      <c r="U42" s="17"/>
      <c r="V42" s="17"/>
      <c r="W42" s="17"/>
      <c r="X42" s="36"/>
      <c r="Y42" s="1">
        <f>VLOOKUP(COUNT(D42:J42),Data!T:U,2,FALSE)</f>
        <v>0</v>
      </c>
    </row>
    <row r="43" spans="1:25" x14ac:dyDescent="0.25">
      <c r="A43" s="23">
        <v>41</v>
      </c>
      <c r="C43" s="45"/>
      <c r="D43" s="42"/>
      <c r="E43" s="17"/>
      <c r="F43" s="17"/>
      <c r="G43" s="17"/>
      <c r="H43" s="17"/>
      <c r="I43" s="17"/>
      <c r="J43" s="36"/>
      <c r="K43" s="42"/>
      <c r="L43" s="17"/>
      <c r="M43" s="17"/>
      <c r="N43" s="17"/>
      <c r="O43" s="17"/>
      <c r="P43" s="17"/>
      <c r="Q43" s="36"/>
      <c r="R43" s="42"/>
      <c r="S43" s="17"/>
      <c r="T43" s="17"/>
      <c r="U43" s="17"/>
      <c r="V43" s="17"/>
      <c r="W43" s="17"/>
      <c r="X43" s="36"/>
      <c r="Y43" s="1">
        <f>VLOOKUP(COUNT(D43:J43),Data!T:U,2,FALSE)</f>
        <v>0</v>
      </c>
    </row>
    <row r="44" spans="1:25" x14ac:dyDescent="0.25">
      <c r="A44" s="23">
        <v>42</v>
      </c>
      <c r="C44" s="45"/>
      <c r="D44" s="42"/>
      <c r="E44" s="17"/>
      <c r="F44" s="17"/>
      <c r="G44" s="17"/>
      <c r="H44" s="17"/>
      <c r="I44" s="17"/>
      <c r="J44" s="36"/>
      <c r="K44" s="42"/>
      <c r="L44" s="17"/>
      <c r="M44" s="17"/>
      <c r="N44" s="17"/>
      <c r="O44" s="17"/>
      <c r="P44" s="17"/>
      <c r="Q44" s="36"/>
      <c r="R44" s="42"/>
      <c r="S44" s="17"/>
      <c r="T44" s="17"/>
      <c r="U44" s="17"/>
      <c r="V44" s="17"/>
      <c r="W44" s="17"/>
      <c r="X44" s="36"/>
      <c r="Y44" s="1">
        <f>VLOOKUP(COUNT(D44:J44),Data!T:U,2,FALSE)</f>
        <v>0</v>
      </c>
    </row>
    <row r="45" spans="1:25" x14ac:dyDescent="0.25">
      <c r="A45" s="23">
        <v>43</v>
      </c>
      <c r="C45" s="45"/>
      <c r="D45" s="42"/>
      <c r="E45" s="17"/>
      <c r="F45" s="17"/>
      <c r="G45" s="17"/>
      <c r="H45" s="17"/>
      <c r="I45" s="17"/>
      <c r="J45" s="36"/>
      <c r="K45" s="42"/>
      <c r="L45" s="17"/>
      <c r="M45" s="17"/>
      <c r="N45" s="17"/>
      <c r="O45" s="17"/>
      <c r="P45" s="17"/>
      <c r="Q45" s="36"/>
      <c r="R45" s="42"/>
      <c r="S45" s="17"/>
      <c r="T45" s="17"/>
      <c r="U45" s="17"/>
      <c r="V45" s="17"/>
      <c r="W45" s="17"/>
      <c r="X45" s="36"/>
      <c r="Y45" s="1">
        <f>VLOOKUP(COUNT(D45:J45),Data!T:U,2,FALSE)</f>
        <v>0</v>
      </c>
    </row>
    <row r="46" spans="1:25" x14ac:dyDescent="0.25">
      <c r="A46" s="23">
        <v>44</v>
      </c>
      <c r="C46" s="45"/>
      <c r="D46" s="42"/>
      <c r="E46" s="17"/>
      <c r="F46" s="17"/>
      <c r="G46" s="17"/>
      <c r="H46" s="17"/>
      <c r="I46" s="17"/>
      <c r="J46" s="36"/>
      <c r="K46" s="42"/>
      <c r="L46" s="17"/>
      <c r="M46" s="17"/>
      <c r="N46" s="17"/>
      <c r="O46" s="17"/>
      <c r="P46" s="17"/>
      <c r="Q46" s="36"/>
      <c r="R46" s="42"/>
      <c r="S46" s="17"/>
      <c r="T46" s="17"/>
      <c r="U46" s="17"/>
      <c r="V46" s="17"/>
      <c r="W46" s="17"/>
      <c r="X46" s="36"/>
      <c r="Y46" s="1">
        <f>VLOOKUP(COUNT(D46:J46),Data!T:U,2,FALSE)</f>
        <v>0</v>
      </c>
    </row>
    <row r="47" spans="1:25" x14ac:dyDescent="0.25">
      <c r="A47" s="23">
        <v>45</v>
      </c>
      <c r="C47" s="45"/>
      <c r="D47" s="42"/>
      <c r="E47" s="17"/>
      <c r="F47" s="17"/>
      <c r="G47" s="17"/>
      <c r="H47" s="17"/>
      <c r="I47" s="17"/>
      <c r="J47" s="36"/>
      <c r="K47" s="42"/>
      <c r="L47" s="17"/>
      <c r="M47" s="17"/>
      <c r="N47" s="17"/>
      <c r="O47" s="17"/>
      <c r="P47" s="17"/>
      <c r="Q47" s="36"/>
      <c r="R47" s="42"/>
      <c r="S47" s="17"/>
      <c r="T47" s="17"/>
      <c r="U47" s="17"/>
      <c r="V47" s="17"/>
      <c r="W47" s="17"/>
      <c r="X47" s="36"/>
      <c r="Y47" s="1">
        <f>VLOOKUP(COUNT(D47:J47),Data!T:U,2,FALSE)</f>
        <v>0</v>
      </c>
    </row>
    <row r="48" spans="1:25" x14ac:dyDescent="0.25">
      <c r="A48" s="23">
        <v>46</v>
      </c>
      <c r="C48" s="45"/>
      <c r="D48" s="42"/>
      <c r="E48" s="17"/>
      <c r="F48" s="17"/>
      <c r="G48" s="17"/>
      <c r="H48" s="17"/>
      <c r="I48" s="17"/>
      <c r="J48" s="36"/>
      <c r="K48" s="42"/>
      <c r="L48" s="17"/>
      <c r="M48" s="17"/>
      <c r="N48" s="17"/>
      <c r="O48" s="17"/>
      <c r="P48" s="17"/>
      <c r="Q48" s="36"/>
      <c r="R48" s="42"/>
      <c r="S48" s="17"/>
      <c r="T48" s="17"/>
      <c r="U48" s="17"/>
      <c r="V48" s="17"/>
      <c r="W48" s="17"/>
      <c r="X48" s="36"/>
      <c r="Y48" s="1">
        <f>VLOOKUP(COUNT(D48:J48),Data!T:U,2,FALSE)</f>
        <v>0</v>
      </c>
    </row>
    <row r="49" spans="1:25" x14ac:dyDescent="0.25">
      <c r="A49" s="23">
        <v>47</v>
      </c>
      <c r="C49" s="45"/>
      <c r="D49" s="42"/>
      <c r="E49" s="17"/>
      <c r="F49" s="17"/>
      <c r="G49" s="17"/>
      <c r="H49" s="17"/>
      <c r="I49" s="17"/>
      <c r="J49" s="36"/>
      <c r="K49" s="42"/>
      <c r="L49" s="17"/>
      <c r="M49" s="17"/>
      <c r="N49" s="17"/>
      <c r="O49" s="17"/>
      <c r="P49" s="17"/>
      <c r="Q49" s="36"/>
      <c r="R49" s="42"/>
      <c r="S49" s="17"/>
      <c r="T49" s="17"/>
      <c r="U49" s="17"/>
      <c r="V49" s="17"/>
      <c r="W49" s="17"/>
      <c r="X49" s="36"/>
      <c r="Y49" s="1">
        <f>VLOOKUP(COUNT(D49:J49),Data!T:U,2,FALSE)</f>
        <v>0</v>
      </c>
    </row>
    <row r="50" spans="1:25" x14ac:dyDescent="0.25">
      <c r="A50" s="23">
        <v>48</v>
      </c>
      <c r="C50" s="45"/>
      <c r="D50" s="42"/>
      <c r="E50" s="17"/>
      <c r="F50" s="17"/>
      <c r="G50" s="17"/>
      <c r="H50" s="17"/>
      <c r="I50" s="17"/>
      <c r="J50" s="36"/>
      <c r="K50" s="42"/>
      <c r="L50" s="17"/>
      <c r="M50" s="17"/>
      <c r="N50" s="17"/>
      <c r="O50" s="17"/>
      <c r="P50" s="17"/>
      <c r="Q50" s="36"/>
      <c r="R50" s="42"/>
      <c r="S50" s="17"/>
      <c r="T50" s="17"/>
      <c r="U50" s="17"/>
      <c r="V50" s="17"/>
      <c r="W50" s="17"/>
      <c r="X50" s="36"/>
      <c r="Y50" s="1">
        <f>VLOOKUP(COUNT(D50:J50),Data!T:U,2,FALSE)</f>
        <v>0</v>
      </c>
    </row>
    <row r="51" spans="1:25" x14ac:dyDescent="0.25">
      <c r="A51" s="23">
        <v>49</v>
      </c>
      <c r="C51" s="45"/>
      <c r="D51" s="42"/>
      <c r="E51" s="17"/>
      <c r="F51" s="17"/>
      <c r="G51" s="17"/>
      <c r="H51" s="17"/>
      <c r="I51" s="17"/>
      <c r="J51" s="36"/>
      <c r="K51" s="42"/>
      <c r="L51" s="17"/>
      <c r="M51" s="17"/>
      <c r="N51" s="17"/>
      <c r="O51" s="17"/>
      <c r="P51" s="17"/>
      <c r="Q51" s="36"/>
      <c r="R51" s="42"/>
      <c r="S51" s="17"/>
      <c r="T51" s="17"/>
      <c r="U51" s="17"/>
      <c r="V51" s="17"/>
      <c r="W51" s="17"/>
      <c r="X51" s="36"/>
      <c r="Y51" s="1">
        <f>VLOOKUP(COUNT(D51:J51),Data!T:U,2,FALSE)</f>
        <v>0</v>
      </c>
    </row>
    <row r="52" spans="1:25" x14ac:dyDescent="0.25">
      <c r="A52" s="23">
        <v>50</v>
      </c>
      <c r="C52" s="45"/>
      <c r="D52" s="42"/>
      <c r="E52" s="17"/>
      <c r="F52" s="17"/>
      <c r="G52" s="17"/>
      <c r="H52" s="17"/>
      <c r="I52" s="17"/>
      <c r="J52" s="36"/>
      <c r="K52" s="42"/>
      <c r="L52" s="17"/>
      <c r="M52" s="17"/>
      <c r="N52" s="17"/>
      <c r="O52" s="17"/>
      <c r="P52" s="17"/>
      <c r="Q52" s="36"/>
      <c r="R52" s="42"/>
      <c r="S52" s="17"/>
      <c r="T52" s="17"/>
      <c r="U52" s="17"/>
      <c r="V52" s="17"/>
      <c r="W52" s="17"/>
      <c r="X52" s="36"/>
      <c r="Y52" s="1">
        <f>VLOOKUP(COUNT(D52:J52),Data!T:U,2,FALSE)</f>
        <v>0</v>
      </c>
    </row>
    <row r="53" spans="1:25" x14ac:dyDescent="0.25">
      <c r="A53" s="23">
        <v>51</v>
      </c>
      <c r="C53" s="45"/>
      <c r="D53" s="42"/>
      <c r="E53" s="17"/>
      <c r="F53" s="17"/>
      <c r="G53" s="17"/>
      <c r="H53" s="17"/>
      <c r="I53" s="17"/>
      <c r="J53" s="36"/>
      <c r="K53" s="42"/>
      <c r="L53" s="17"/>
      <c r="M53" s="17"/>
      <c r="N53" s="17"/>
      <c r="O53" s="17"/>
      <c r="P53" s="17"/>
      <c r="Q53" s="36"/>
      <c r="R53" s="42"/>
      <c r="S53" s="17"/>
      <c r="T53" s="17"/>
      <c r="U53" s="17"/>
      <c r="V53" s="17"/>
      <c r="W53" s="17"/>
      <c r="X53" s="36"/>
      <c r="Y53" s="1">
        <f>VLOOKUP(COUNT(D53:J53),Data!T:U,2,FALSE)</f>
        <v>0</v>
      </c>
    </row>
    <row r="54" spans="1:25" ht="15.75" thickBot="1" x14ac:dyDescent="0.3">
      <c r="A54" s="23">
        <v>52</v>
      </c>
      <c r="C54" s="46"/>
      <c r="D54" s="47"/>
      <c r="E54" s="48"/>
      <c r="F54" s="48"/>
      <c r="G54" s="48"/>
      <c r="H54" s="48"/>
      <c r="I54" s="48"/>
      <c r="J54" s="49"/>
      <c r="K54" s="47"/>
      <c r="L54" s="48"/>
      <c r="M54" s="48"/>
      <c r="N54" s="48"/>
      <c r="O54" s="48"/>
      <c r="P54" s="48"/>
      <c r="Q54" s="49"/>
      <c r="R54" s="47"/>
      <c r="S54" s="48"/>
      <c r="T54" s="48"/>
      <c r="U54" s="48"/>
      <c r="V54" s="48"/>
      <c r="W54" s="48"/>
      <c r="X54" s="49"/>
      <c r="Y54" s="1">
        <f>VLOOKUP(COUNT(D54:J54),Data!T:U,2,FALSE)</f>
        <v>0</v>
      </c>
    </row>
  </sheetData>
  <mergeCells count="5">
    <mergeCell ref="A1:A2"/>
    <mergeCell ref="C1:C2"/>
    <mergeCell ref="D1:J1"/>
    <mergeCell ref="K1:Q1"/>
    <mergeCell ref="R1:X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lessThanOrEqual" id="{088DA965-0442-450E-9AB2-79420978AC42}">
            <xm:f>Data!$B$2</xm:f>
            <x14:dxf>
              <font>
                <b/>
                <i val="0"/>
                <color rgb="FF00B050"/>
              </font>
            </x14:dxf>
          </x14:cfRule>
          <x14:cfRule type="cellIs" priority="8" operator="between" id="{5A49E432-51B5-4535-9AAC-AD7F8C040FE5}">
            <xm:f>Data!$B$2</xm:f>
            <xm:f>Data!$C$2</xm:f>
            <x14:dxf>
              <font>
                <b/>
                <i val="0"/>
                <color rgb="FFFFC000"/>
              </font>
            </x14:dxf>
          </x14:cfRule>
          <x14:cfRule type="cellIs" priority="9" operator="greaterThanOrEqual" id="{E0CC3DD3-EAB5-4061-93A0-3A9DC7047271}">
            <xm:f>Data!$C$2</xm:f>
            <x14:dxf>
              <font>
                <b/>
                <i val="0"/>
                <color rgb="FFFF0000"/>
              </font>
            </x14:dxf>
          </x14:cfRule>
          <xm:sqref>D3:J54</xm:sqref>
        </x14:conditionalFormatting>
        <x14:conditionalFormatting xmlns:xm="http://schemas.microsoft.com/office/excel/2006/main">
          <x14:cfRule type="cellIs" priority="4" operator="greaterThanOrEqual" id="{B0883D37-0E9A-48A6-B2A2-D17725A87BF1}">
            <xm:f>Data!$B$3</xm:f>
            <x14:dxf>
              <font>
                <b/>
                <i val="0"/>
                <color rgb="FF00B050"/>
              </font>
            </x14:dxf>
          </x14:cfRule>
          <x14:cfRule type="cellIs" priority="5" operator="between" id="{CD173BB1-1F43-459D-AEA1-BFE8AC505844}">
            <xm:f>Data!$B$3</xm:f>
            <xm:f>Data!$C$3</xm:f>
            <x14:dxf>
              <font>
                <b/>
                <i val="0"/>
                <color rgb="FFFFC000"/>
              </font>
            </x14:dxf>
          </x14:cfRule>
          <x14:cfRule type="cellIs" priority="6" operator="lessThanOrEqual" id="{951CB0F1-751E-4409-973D-17EDA04B49D8}">
            <xm:f>Data!$C$3</xm:f>
            <x14:dxf>
              <font>
                <b/>
                <i val="0"/>
                <color rgb="FFFF0000"/>
              </font>
            </x14:dxf>
          </x14:cfRule>
          <xm:sqref>K3:Q54</xm:sqref>
        </x14:conditionalFormatting>
        <x14:conditionalFormatting xmlns:xm="http://schemas.microsoft.com/office/excel/2006/main">
          <x14:cfRule type="cellIs" priority="1" operator="greaterThanOrEqual" id="{96DB2FF8-2E68-4C76-8734-A0F45BAB5F4B}">
            <xm:f>Data!$B$4</xm:f>
            <x14:dxf>
              <font>
                <b/>
                <i val="0"/>
                <color rgb="FF00B050"/>
              </font>
            </x14:dxf>
          </x14:cfRule>
          <x14:cfRule type="cellIs" priority="2" operator="between" id="{0781EA51-7F61-485F-99F4-560D880AB11B}">
            <xm:f>Data!$B$4</xm:f>
            <xm:f>Data!$C$4</xm:f>
            <x14:dxf>
              <font>
                <b/>
                <i val="0"/>
                <color rgb="FFFFC000"/>
              </font>
            </x14:dxf>
          </x14:cfRule>
          <x14:cfRule type="cellIs" priority="3" operator="lessThanOrEqual" id="{CD360D91-3451-4039-A2A9-3DBE16DC61DA}">
            <xm:f>Data!$C$4</xm:f>
            <x14:dxf>
              <font>
                <b/>
                <i val="0"/>
                <color rgb="FFFF0000"/>
              </font>
            </x14:dxf>
          </x14:cfRule>
          <xm:sqref>R3:X54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How to Use</vt:lpstr>
      <vt:lpstr>Data</vt:lpstr>
      <vt:lpstr>Centrifuge #1</vt:lpstr>
      <vt:lpstr>Data Centrifuge #1</vt:lpstr>
      <vt:lpstr>Centrifuge #2</vt:lpstr>
      <vt:lpstr>Data Centrifuge #2</vt:lpstr>
      <vt:lpstr>Centrifuge #3</vt:lpstr>
      <vt:lpstr>Data Centrifuge #3</vt:lpstr>
    </vt:vector>
  </TitlesOfParts>
  <Company>Welsh Water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Tardy Kevin</dc:creator>
  <cp:lastModifiedBy>isabelle</cp:lastModifiedBy>
  <dcterms:created xsi:type="dcterms:W3CDTF">2019-04-23T07:28:23Z</dcterms:created>
  <dcterms:modified xsi:type="dcterms:W3CDTF">2019-05-01T17:19:25Z</dcterms:modified>
</cp:coreProperties>
</file>