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5" windowWidth="19755" windowHeight="7755" activeTab="1"/>
  </bookViews>
  <sheets>
    <sheet name="Accueil" sheetId="13" r:id="rId1"/>
    <sheet name="formule" sheetId="15" r:id="rId2"/>
    <sheet name="Heures sidérales" sheetId="11" r:id="rId3"/>
    <sheet name="signe" sheetId="14" r:id="rId4"/>
    <sheet name="ascendant" sheetId="12" r:id="rId5"/>
    <sheet name="Année Bis." sheetId="10" r:id="rId6"/>
  </sheets>
  <calcPr calcId="145621"/>
</workbook>
</file>

<file path=xl/calcChain.xml><?xml version="1.0" encoding="utf-8"?>
<calcChain xmlns="http://schemas.openxmlformats.org/spreadsheetml/2006/main">
  <c r="I30" i="15" l="1"/>
  <c r="I29" i="15"/>
  <c r="I28" i="15"/>
  <c r="J28" i="15"/>
  <c r="J29" i="15"/>
  <c r="J30" i="15"/>
  <c r="F30" i="15"/>
  <c r="F29" i="15"/>
  <c r="F28" i="15"/>
  <c r="B3" i="15"/>
  <c r="A3" i="15"/>
  <c r="F3" i="15" s="1"/>
  <c r="C28" i="15"/>
  <c r="C29" i="15"/>
  <c r="C30" i="15"/>
  <c r="C3" i="15"/>
  <c r="I3" i="15" l="1"/>
  <c r="E5" i="13" s="1"/>
  <c r="J3" i="15"/>
  <c r="F5" i="13" s="1"/>
  <c r="D30" i="15"/>
  <c r="D29" i="15"/>
  <c r="D28" i="15"/>
  <c r="D3" i="15"/>
  <c r="E29" i="15" l="1"/>
  <c r="H29" i="15" s="1"/>
  <c r="L29" i="15" s="1"/>
  <c r="K29" i="15" s="1"/>
  <c r="E30" i="15"/>
  <c r="H30" i="15" s="1"/>
  <c r="L30" i="15" s="1"/>
  <c r="K30" i="15" s="1"/>
  <c r="E28" i="15"/>
  <c r="H28" i="15" s="1"/>
  <c r="L28" i="15" s="1"/>
  <c r="K28" i="15" s="1"/>
  <c r="E3" i="15"/>
  <c r="H3" i="15" s="1"/>
  <c r="L3" i="15" s="1"/>
  <c r="K3" i="15" s="1"/>
  <c r="E8" i="13" s="1"/>
  <c r="F8" i="13" l="1"/>
</calcChain>
</file>

<file path=xl/sharedStrings.xml><?xml version="1.0" encoding="utf-8"?>
<sst xmlns="http://schemas.openxmlformats.org/spreadsheetml/2006/main" count="103" uniqueCount="70">
  <si>
    <t>Prénom</t>
  </si>
  <si>
    <t>Nom</t>
  </si>
  <si>
    <t>Lui</t>
  </si>
  <si>
    <t>Signe astro</t>
  </si>
  <si>
    <t>Ascendant</t>
  </si>
  <si>
    <t>Taureau</t>
  </si>
  <si>
    <t>Lion</t>
  </si>
  <si>
    <t>Balance</t>
  </si>
  <si>
    <t>Marseille</t>
  </si>
  <si>
    <t>Capricorne</t>
  </si>
  <si>
    <t>Verseau</t>
  </si>
  <si>
    <t>Poissons</t>
  </si>
  <si>
    <t>Bélier</t>
  </si>
  <si>
    <t>jour</t>
  </si>
  <si>
    <t>mois</t>
  </si>
  <si>
    <t>signe</t>
  </si>
  <si>
    <t>Gémeaux</t>
  </si>
  <si>
    <t>Cancer</t>
  </si>
  <si>
    <t>Vierge</t>
  </si>
  <si>
    <t>Scorpion</t>
  </si>
  <si>
    <t>Sagittaire</t>
  </si>
  <si>
    <t>année</t>
  </si>
  <si>
    <t>heure</t>
  </si>
  <si>
    <t>minute</t>
  </si>
  <si>
    <t>lieux</t>
  </si>
  <si>
    <t>S</t>
  </si>
  <si>
    <t>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</si>
  <si>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</si>
  <si>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</si>
  <si>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</si>
  <si>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</si>
  <si>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</si>
  <si>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</si>
  <si>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</si>
  <si>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</si>
  <si>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</si>
  <si>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</si>
  <si>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</si>
  <si>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</si>
  <si>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sidérales</t>
  </si>
  <si>
    <t>Tableau 2</t>
  </si>
  <si>
    <t>De :</t>
  </si>
  <si>
    <t>à</t>
  </si>
  <si>
    <t>ascendant</t>
  </si>
  <si>
    <t>An Bis.</t>
  </si>
  <si>
    <t>Si &gt; 24</t>
  </si>
  <si>
    <t>Année Bis.</t>
  </si>
  <si>
    <t>FORMULE</t>
  </si>
  <si>
    <t>Total</t>
  </si>
  <si>
    <t>résultat</t>
  </si>
  <si>
    <t> ♈</t>
  </si>
  <si>
    <t> ♉</t>
  </si>
  <si>
    <t> ♊</t>
  </si>
  <si>
    <t> ♋</t>
  </si>
  <si>
    <t> ♌</t>
  </si>
  <si>
    <t> ♍</t>
  </si>
  <si>
    <t> ♎</t>
  </si>
  <si>
    <t> ♏</t>
  </si>
  <si>
    <t> ♐</t>
  </si>
  <si>
    <t> ♑</t>
  </si>
  <si>
    <t> ♒</t>
  </si>
  <si>
    <t>Poisson</t>
  </si>
  <si>
    <t> ♓</t>
  </si>
  <si>
    <t>Date</t>
  </si>
  <si>
    <t>Heure</t>
  </si>
  <si>
    <t>sg</t>
  </si>
  <si>
    <t>Né en 83 en hiver</t>
  </si>
  <si>
    <t>exemple de calcul</t>
  </si>
  <si>
    <t>format [H]:mm</t>
  </si>
  <si>
    <t>format h:mm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</si>
</sst>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7" formatCode="[h]:mm"/>
    <numFmt numFmtId="173" formatCode="d\ mmmm"/>
  </numFmts>
  <fonts count="7" x14ac:knownFonts="1">
    <font>
      <sz val="13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Arial"/>
      <family val="2"/>
    </font>
    <font>
      <b/>
      <sz val="13"/>
      <color theme="1"/>
      <name val="Calibri"/>
      <family val="2"/>
    </font>
    <font>
      <sz val="13"/>
      <color rgb="FFFF0000"/>
      <name val="Calibri"/>
      <family val="2"/>
    </font>
    <font>
      <sz val="9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4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5">
    <xf numFmtId="0" fontId="0" fillId="0" borderId="0" xfId="0"/>
    <xf numFmtId="0" fontId="0" fillId="0" borderId="0" xfId="0" applyFill="1" applyBorder="1"/>
    <xf numFmtId="0" fontId="1" fillId="0" borderId="4" xfId="1" applyBorder="1" applyAlignment="1">
      <alignment horizontal="center"/>
    </xf>
    <xf numFmtId="0" fontId="1" fillId="0" borderId="4" xfId="1" applyFont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/>
    </xf>
    <xf numFmtId="0" fontId="0" fillId="0" borderId="14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7" xfId="0" applyFill="1" applyBorder="1"/>
    <xf numFmtId="0" fontId="0" fillId="0" borderId="18" xfId="0" applyFill="1" applyBorder="1"/>
    <xf numFmtId="164" fontId="0" fillId="0" borderId="27" xfId="0" applyNumberFormat="1" applyBorder="1" applyAlignment="1">
      <alignment horizontal="center" vertical="center"/>
    </xf>
    <xf numFmtId="164" fontId="4" fillId="0" borderId="27" xfId="0" applyNumberFormat="1" applyFon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4" fillId="0" borderId="30" xfId="0" applyNumberFormat="1" applyFont="1" applyBorder="1" applyAlignment="1">
      <alignment horizontal="center" vertical="center"/>
    </xf>
    <xf numFmtId="0" fontId="0" fillId="4" borderId="19" xfId="0" applyNumberFormat="1" applyFill="1" applyBorder="1" applyAlignment="1">
      <alignment horizontal="center"/>
    </xf>
    <xf numFmtId="0" fontId="0" fillId="4" borderId="31" xfId="0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/>
    </xf>
    <xf numFmtId="0" fontId="0" fillId="3" borderId="34" xfId="0" applyNumberFormat="1" applyFill="1" applyBorder="1" applyAlignment="1">
      <alignment horizontal="center"/>
    </xf>
    <xf numFmtId="0" fontId="0" fillId="3" borderId="35" xfId="0" applyNumberFormat="1" applyFill="1" applyBorder="1" applyAlignment="1">
      <alignment horizontal="center"/>
    </xf>
    <xf numFmtId="164" fontId="0" fillId="0" borderId="38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164" fontId="4" fillId="0" borderId="39" xfId="0" applyNumberFormat="1" applyFon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7" xfId="0" applyNumberFormat="1" applyBorder="1"/>
    <xf numFmtId="20" fontId="0" fillId="0" borderId="27" xfId="0" applyNumberFormat="1" applyBorder="1"/>
    <xf numFmtId="0" fontId="0" fillId="0" borderId="16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3" xfId="0" applyBorder="1" applyAlignment="1">
      <alignment horizontal="center" vertical="center"/>
    </xf>
    <xf numFmtId="164" fontId="0" fillId="0" borderId="41" xfId="0" applyNumberFormat="1" applyBorder="1"/>
    <xf numFmtId="0" fontId="0" fillId="0" borderId="41" xfId="0" applyBorder="1" applyAlignment="1">
      <alignment horizontal="center" vertical="center"/>
    </xf>
    <xf numFmtId="20" fontId="0" fillId="0" borderId="41" xfId="0" applyNumberFormat="1" applyBorder="1"/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164" fontId="0" fillId="0" borderId="28" xfId="0" applyNumberFormat="1" applyBorder="1"/>
    <xf numFmtId="0" fontId="0" fillId="0" borderId="28" xfId="0" applyBorder="1" applyAlignment="1">
      <alignment horizontal="center" vertical="center"/>
    </xf>
    <xf numFmtId="20" fontId="0" fillId="0" borderId="28" xfId="0" applyNumberFormat="1" applyBorder="1"/>
    <xf numFmtId="0" fontId="0" fillId="0" borderId="38" xfId="0" applyBorder="1" applyAlignment="1">
      <alignment horizontal="center" vertical="center"/>
    </xf>
    <xf numFmtId="164" fontId="2" fillId="0" borderId="36" xfId="0" applyNumberFormat="1" applyFont="1" applyFill="1" applyBorder="1" applyAlignment="1">
      <alignment horizontal="center" vertical="center"/>
    </xf>
    <xf numFmtId="164" fontId="2" fillId="0" borderId="3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2" xfId="0" applyFont="1" applyBorder="1" applyAlignment="1">
      <alignment horizontal="centerContinuous" vertical="distributed"/>
    </xf>
    <xf numFmtId="0" fontId="4" fillId="0" borderId="5" xfId="0" applyFont="1" applyBorder="1" applyAlignment="1">
      <alignment horizontal="centerContinuous" vertical="distributed"/>
    </xf>
    <xf numFmtId="0" fontId="4" fillId="0" borderId="3" xfId="0" applyFont="1" applyBorder="1" applyAlignment="1">
      <alignment horizontal="centerContinuous" vertical="distributed"/>
    </xf>
    <xf numFmtId="173" fontId="0" fillId="0" borderId="0" xfId="0" applyNumberFormat="1"/>
    <xf numFmtId="0" fontId="0" fillId="0" borderId="0" xfId="0" applyFill="1"/>
    <xf numFmtId="0" fontId="0" fillId="0" borderId="2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21" fontId="0" fillId="0" borderId="0" xfId="0" applyNumberForma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20" fontId="0" fillId="6" borderId="0" xfId="0" applyNumberFormat="1" applyFill="1" applyBorder="1" applyAlignment="1">
      <alignment horizontal="center"/>
    </xf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0" xfId="0" applyFill="1" applyBorder="1"/>
    <xf numFmtId="0" fontId="0" fillId="5" borderId="1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5" fillId="0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0" fontId="1" fillId="5" borderId="45" xfId="1" applyFill="1" applyBorder="1" applyAlignment="1">
      <alignment horizontal="center"/>
    </xf>
    <xf numFmtId="0" fontId="2" fillId="5" borderId="36" xfId="0" applyFont="1" applyFill="1" applyBorder="1" applyAlignment="1">
      <alignment horizontal="center" vertical="center"/>
    </xf>
    <xf numFmtId="0" fontId="1" fillId="5" borderId="46" xfId="1" applyFill="1" applyBorder="1" applyAlignment="1">
      <alignment horizontal="center"/>
    </xf>
    <xf numFmtId="0" fontId="2" fillId="5" borderId="47" xfId="0" applyFont="1" applyFill="1" applyBorder="1" applyAlignment="1">
      <alignment horizontal="center" vertical="center"/>
    </xf>
    <xf numFmtId="0" fontId="1" fillId="0" borderId="45" xfId="1" applyFont="1" applyBorder="1" applyAlignment="1">
      <alignment horizontal="centerContinuous"/>
    </xf>
    <xf numFmtId="0" fontId="1" fillId="0" borderId="6" xfId="1" applyFont="1" applyBorder="1" applyAlignment="1">
      <alignment horizontal="centerContinuous"/>
    </xf>
    <xf numFmtId="0" fontId="6" fillId="0" borderId="0" xfId="0" applyFont="1" applyFill="1"/>
    <xf numFmtId="0" fontId="6" fillId="0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0066"/>
      <color rgb="FFFF505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10</xdr:row>
      <xdr:rowOff>161925</xdr:rowOff>
    </xdr:from>
    <xdr:to>
      <xdr:col>3</xdr:col>
      <xdr:colOff>771525</xdr:colOff>
      <xdr:row>21</xdr:row>
      <xdr:rowOff>114300</xdr:rowOff>
    </xdr:to>
    <xdr:pic>
      <xdr:nvPicPr>
        <xdr:cNvPr id="2" name="Picture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1714500"/>
          <a:ext cx="3514725" cy="2362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885825</xdr:colOff>
      <xdr:row>10</xdr:row>
      <xdr:rowOff>161925</xdr:rowOff>
    </xdr:from>
    <xdr:to>
      <xdr:col>7</xdr:col>
      <xdr:colOff>847725</xdr:colOff>
      <xdr:row>22</xdr:row>
      <xdr:rowOff>123825</xdr:rowOff>
    </xdr:to>
    <xdr:pic>
      <xdr:nvPicPr>
        <xdr:cNvPr id="3" name="Picture 22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" y="1714500"/>
          <a:ext cx="3924300" cy="2590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971550</xdr:colOff>
      <xdr:row>10</xdr:row>
      <xdr:rowOff>161925</xdr:rowOff>
    </xdr:from>
    <xdr:to>
      <xdr:col>13</xdr:col>
      <xdr:colOff>200025</xdr:colOff>
      <xdr:row>20</xdr:row>
      <xdr:rowOff>114300</xdr:rowOff>
    </xdr:to>
    <xdr:pic>
      <xdr:nvPicPr>
        <xdr:cNvPr id="4" name="Picture 22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714500"/>
          <a:ext cx="4352925" cy="2143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473075</xdr:colOff>
      <xdr:row>3</xdr:row>
      <xdr:rowOff>44450</xdr:rowOff>
    </xdr:from>
    <xdr:to>
      <xdr:col>3</xdr:col>
      <xdr:colOff>476250</xdr:colOff>
      <xdr:row>4</xdr:row>
      <xdr:rowOff>57150</xdr:rowOff>
    </xdr:to>
    <xdr:cxnSp macro="">
      <xdr:nvCxnSpPr>
        <xdr:cNvPr id="6" name="Connecteur droit avec flèche 5"/>
        <xdr:cNvCxnSpPr/>
      </xdr:nvCxnSpPr>
      <xdr:spPr>
        <a:xfrm>
          <a:off x="33210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473075</xdr:colOff>
      <xdr:row>3</xdr:row>
      <xdr:rowOff>44450</xdr:rowOff>
    </xdr:from>
    <xdr:to>
      <xdr:col>4</xdr:col>
      <xdr:colOff>476250</xdr:colOff>
      <xdr:row>4</xdr:row>
      <xdr:rowOff>57150</xdr:rowOff>
    </xdr:to>
    <xdr:cxnSp macro="">
      <xdr:nvCxnSpPr>
        <xdr:cNvPr id="8" name="Connecteur droit avec flèche 7"/>
        <xdr:cNvCxnSpPr/>
      </xdr:nvCxnSpPr>
      <xdr:spPr>
        <a:xfrm>
          <a:off x="33210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473075</xdr:colOff>
      <xdr:row>3</xdr:row>
      <xdr:rowOff>44450</xdr:rowOff>
    </xdr:from>
    <xdr:to>
      <xdr:col>5</xdr:col>
      <xdr:colOff>476250</xdr:colOff>
      <xdr:row>4</xdr:row>
      <xdr:rowOff>57150</xdr:rowOff>
    </xdr:to>
    <xdr:cxnSp macro="">
      <xdr:nvCxnSpPr>
        <xdr:cNvPr id="9" name="Connecteur droit avec flèche 8"/>
        <xdr:cNvCxnSpPr/>
      </xdr:nvCxnSpPr>
      <xdr:spPr>
        <a:xfrm>
          <a:off x="43116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473075</xdr:colOff>
      <xdr:row>3</xdr:row>
      <xdr:rowOff>44450</xdr:rowOff>
    </xdr:from>
    <xdr:to>
      <xdr:col>2</xdr:col>
      <xdr:colOff>476250</xdr:colOff>
      <xdr:row>4</xdr:row>
      <xdr:rowOff>57150</xdr:rowOff>
    </xdr:to>
    <xdr:cxnSp macro="">
      <xdr:nvCxnSpPr>
        <xdr:cNvPr id="10" name="Connecteur droit avec flèche 9"/>
        <xdr:cNvCxnSpPr/>
      </xdr:nvCxnSpPr>
      <xdr:spPr>
        <a:xfrm>
          <a:off x="53022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473075</xdr:colOff>
      <xdr:row>3</xdr:row>
      <xdr:rowOff>44450</xdr:rowOff>
    </xdr:from>
    <xdr:to>
      <xdr:col>7</xdr:col>
      <xdr:colOff>476250</xdr:colOff>
      <xdr:row>4</xdr:row>
      <xdr:rowOff>57150</xdr:rowOff>
    </xdr:to>
    <xdr:cxnSp macro="">
      <xdr:nvCxnSpPr>
        <xdr:cNvPr id="11" name="Connecteur droit avec flèche 10"/>
        <xdr:cNvCxnSpPr/>
      </xdr:nvCxnSpPr>
      <xdr:spPr>
        <a:xfrm>
          <a:off x="53022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473075</xdr:colOff>
      <xdr:row>3</xdr:row>
      <xdr:rowOff>44450</xdr:rowOff>
    </xdr:from>
    <xdr:to>
      <xdr:col>6</xdr:col>
      <xdr:colOff>476250</xdr:colOff>
      <xdr:row>4</xdr:row>
      <xdr:rowOff>57150</xdr:rowOff>
    </xdr:to>
    <xdr:cxnSp macro="">
      <xdr:nvCxnSpPr>
        <xdr:cNvPr id="12" name="Connecteur droit avec flèche 11"/>
        <xdr:cNvCxnSpPr/>
      </xdr:nvCxnSpPr>
      <xdr:spPr>
        <a:xfrm>
          <a:off x="7283450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473075</xdr:colOff>
      <xdr:row>3</xdr:row>
      <xdr:rowOff>44450</xdr:rowOff>
    </xdr:from>
    <xdr:to>
      <xdr:col>1</xdr:col>
      <xdr:colOff>476250</xdr:colOff>
      <xdr:row>4</xdr:row>
      <xdr:rowOff>57150</xdr:rowOff>
    </xdr:to>
    <xdr:cxnSp macro="">
      <xdr:nvCxnSpPr>
        <xdr:cNvPr id="13" name="Connecteur droit avec flèche 12"/>
        <xdr:cNvCxnSpPr/>
      </xdr:nvCxnSpPr>
      <xdr:spPr>
        <a:xfrm>
          <a:off x="2454275" y="939800"/>
          <a:ext cx="3175" cy="231775"/>
        </a:xfrm>
        <a:prstGeom prst="straightConnector1">
          <a:avLst/>
        </a:prstGeom>
        <a:ln w="15875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showGridLines="0" zoomScale="120" zoomScaleNormal="120" workbookViewId="0">
      <selection sqref="A1:F1"/>
    </sheetView>
  </sheetViews>
  <sheetFormatPr baseColWidth="10" defaultRowHeight="17.25" x14ac:dyDescent="0.3"/>
  <cols>
    <col min="5" max="5" width="2.6640625" customWidth="1"/>
    <col min="6" max="6" width="9" customWidth="1"/>
  </cols>
  <sheetData>
    <row r="1" spans="1:6" ht="18" thickBot="1" x14ac:dyDescent="0.35">
      <c r="A1" s="53" t="s">
        <v>2</v>
      </c>
      <c r="B1" s="54"/>
      <c r="C1" s="54"/>
      <c r="D1" s="54"/>
      <c r="E1" s="54"/>
      <c r="F1" s="55"/>
    </row>
    <row r="2" spans="1:6" x14ac:dyDescent="0.3">
      <c r="A2" s="9" t="s">
        <v>0</v>
      </c>
      <c r="B2" s="56" t="s">
        <v>25</v>
      </c>
      <c r="C2" s="57"/>
      <c r="D2" s="57"/>
      <c r="E2" s="57"/>
      <c r="F2" s="58"/>
    </row>
    <row r="3" spans="1:6" x14ac:dyDescent="0.3">
      <c r="A3" s="10" t="s">
        <v>1</v>
      </c>
      <c r="B3" s="50"/>
      <c r="C3" s="51"/>
      <c r="D3" s="51"/>
      <c r="E3" s="51"/>
      <c r="F3" s="52"/>
    </row>
    <row r="4" spans="1:6" x14ac:dyDescent="0.3">
      <c r="A4" s="10" t="s">
        <v>3</v>
      </c>
      <c r="B4" s="7" t="s">
        <v>13</v>
      </c>
      <c r="C4" s="3" t="s">
        <v>14</v>
      </c>
      <c r="D4" s="3" t="s">
        <v>21</v>
      </c>
      <c r="E4" s="91" t="s">
        <v>15</v>
      </c>
      <c r="F4" s="92"/>
    </row>
    <row r="5" spans="1:6" x14ac:dyDescent="0.3">
      <c r="A5" s="11"/>
      <c r="B5" s="2">
        <v>5</v>
      </c>
      <c r="C5" s="2">
        <v>11</v>
      </c>
      <c r="D5" s="2">
        <v>1963</v>
      </c>
      <c r="E5" s="87" t="str">
        <f>formule!I3</f>
        <v> ♏</v>
      </c>
      <c r="F5" s="89" t="str">
        <f>formule!J3</f>
        <v>Scorpion</v>
      </c>
    </row>
    <row r="6" spans="1:6" x14ac:dyDescent="0.3">
      <c r="A6" s="12"/>
      <c r="B6" s="8"/>
      <c r="C6" s="1"/>
      <c r="D6" s="1"/>
      <c r="E6" s="86"/>
      <c r="F6" s="5"/>
    </row>
    <row r="7" spans="1:6" x14ac:dyDescent="0.3">
      <c r="A7" s="11" t="s">
        <v>4</v>
      </c>
      <c r="B7" s="4" t="s">
        <v>22</v>
      </c>
      <c r="C7" s="4" t="s">
        <v>23</v>
      </c>
      <c r="D7" s="4" t="s">
        <v>24</v>
      </c>
      <c r="E7" s="91" t="s">
        <v>15</v>
      </c>
      <c r="F7" s="92"/>
    </row>
    <row r="8" spans="1:6" ht="18" thickBot="1" x14ac:dyDescent="0.35">
      <c r="A8" s="13"/>
      <c r="B8" s="48">
        <v>0.63611111111111118</v>
      </c>
      <c r="C8" s="49"/>
      <c r="D8" s="6" t="s">
        <v>8</v>
      </c>
      <c r="E8" s="88" t="str">
        <f ca="1">formule!K3</f>
        <v> ♈</v>
      </c>
      <c r="F8" s="90" t="str">
        <f ca="1">formule!L3</f>
        <v>Bélier</v>
      </c>
    </row>
  </sheetData>
  <mergeCells count="4">
    <mergeCell ref="B8:C8"/>
    <mergeCell ref="B3:F3"/>
    <mergeCell ref="A1:F1"/>
    <mergeCell ref="B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showGridLines="0" tabSelected="1" workbookViewId="0">
      <selection activeCell="A3" sqref="A3"/>
    </sheetView>
  </sheetViews>
  <sheetFormatPr baseColWidth="10" defaultRowHeight="17.25" x14ac:dyDescent="0.3"/>
  <cols>
    <col min="1" max="2" width="11.5546875" style="64"/>
    <col min="3" max="3" width="10.109375" style="64" customWidth="1"/>
    <col min="4" max="8" width="11.5546875" style="64"/>
    <col min="9" max="9" width="7.44140625" style="64" customWidth="1"/>
    <col min="10" max="10" width="10.21875" style="64" customWidth="1"/>
    <col min="11" max="11" width="7.44140625" style="64" customWidth="1"/>
    <col min="12" max="16384" width="11.5546875" style="64"/>
  </cols>
  <sheetData>
    <row r="1" spans="1:15" ht="18" thickBot="1" x14ac:dyDescent="0.35">
      <c r="A1" s="64" t="s">
        <v>47</v>
      </c>
    </row>
    <row r="2" spans="1:15" ht="35.25" thickBot="1" x14ac:dyDescent="0.35">
      <c r="A2" s="65" t="s">
        <v>63</v>
      </c>
      <c r="B2" s="66" t="s">
        <v>64</v>
      </c>
      <c r="C2" s="66" t="s">
        <v>39</v>
      </c>
      <c r="D2" s="66" t="s">
        <v>48</v>
      </c>
      <c r="E2" s="66" t="s">
        <v>45</v>
      </c>
      <c r="F2" s="66" t="s">
        <v>44</v>
      </c>
      <c r="G2" s="66" t="s">
        <v>66</v>
      </c>
      <c r="H2" s="67" t="s">
        <v>49</v>
      </c>
      <c r="I2" s="68" t="s">
        <v>65</v>
      </c>
      <c r="J2" s="68" t="s">
        <v>15</v>
      </c>
      <c r="K2" s="68" t="s">
        <v>65</v>
      </c>
      <c r="L2" s="68" t="s">
        <v>43</v>
      </c>
    </row>
    <row r="3" spans="1:15" x14ac:dyDescent="0.3">
      <c r="A3" s="71">
        <f>DATE(Accueil!D5,Accueil!C5,Accueil!B5)</f>
        <v>23320</v>
      </c>
      <c r="B3" s="69">
        <f>Accueil!B8</f>
        <v>0.63611111111111118</v>
      </c>
      <c r="C3" s="69">
        <f ca="1">INDIRECT("'Heures sidérales'!"&amp;ADDRESS(MATCH(DAY(A3),'Heures sidérales'!A:A,0),MONTH(A3)+1))</f>
        <v>0.12083333333333333</v>
      </c>
      <c r="D3" s="70">
        <f ca="1">B3+C3</f>
        <v>0.75694444444444453</v>
      </c>
      <c r="E3" s="69">
        <f ca="1">IF(D3&gt;1,0.0416666666666667,0)</f>
        <v>0</v>
      </c>
      <c r="F3" s="69">
        <f>IF(NOT(ISERROR(MATCH(YEAR(A3),'Année Bis.'!A:A,0))),0.0416666666666667,0)</f>
        <v>0</v>
      </c>
      <c r="G3" s="75"/>
      <c r="H3" s="69">
        <f ca="1">D3-E3-F3</f>
        <v>0.75694444444444453</v>
      </c>
      <c r="I3" s="72" t="str">
        <f>INDEX(signe!E:E,MATCH(DATE(1904,MONTH(A3),DAY(A3)),signe!B:B))</f>
        <v> ♏</v>
      </c>
      <c r="J3" s="72" t="str">
        <f>INDEX(signe!D:D,MATCH(DATE(1904,MONTH(A3),DAY(A3)),signe!B:B))</f>
        <v>Scorpion</v>
      </c>
      <c r="K3" s="72" t="str">
        <f ca="1">INDEX(signe!E:E,MATCH(L3,signe!D:D,0))</f>
        <v> ♈</v>
      </c>
      <c r="L3" s="72" t="str">
        <f ca="1">INDEX(ascendant!F:F,MATCH(H3,ascendant!B:B))</f>
        <v>Bélier</v>
      </c>
    </row>
    <row r="5" spans="1:15" x14ac:dyDescent="0.3">
      <c r="B5" s="94" t="s">
        <v>69</v>
      </c>
      <c r="C5" s="94" t="s">
        <v>69</v>
      </c>
      <c r="D5" s="93" t="s">
        <v>68</v>
      </c>
      <c r="E5" s="93" t="s">
        <v>68</v>
      </c>
      <c r="F5" s="94" t="s">
        <v>69</v>
      </c>
      <c r="G5" s="94" t="s">
        <v>69</v>
      </c>
      <c r="H5" s="94" t="s">
        <v>69</v>
      </c>
    </row>
    <row r="6" spans="1:15" x14ac:dyDescent="0.3">
      <c r="C6" s="94"/>
      <c r="D6" s="93"/>
      <c r="E6" s="93"/>
      <c r="F6" s="94"/>
      <c r="G6" s="94"/>
      <c r="H6" s="94"/>
    </row>
    <row r="7" spans="1:15" x14ac:dyDescent="0.3">
      <c r="C7" s="94"/>
      <c r="D7" s="93"/>
      <c r="E7" s="93"/>
      <c r="F7" s="94"/>
      <c r="G7" s="94"/>
      <c r="H7" s="94"/>
    </row>
    <row r="8" spans="1:15" x14ac:dyDescent="0.3">
      <c r="C8" s="94"/>
      <c r="D8" s="93"/>
      <c r="E8" s="93"/>
      <c r="F8" s="94"/>
      <c r="G8" s="94"/>
      <c r="H8" s="94"/>
    </row>
    <row r="9" spans="1:15" ht="18" thickBot="1" x14ac:dyDescent="0.35"/>
    <row r="10" spans="1:15" x14ac:dyDescent="0.3">
      <c r="A10" s="76"/>
      <c r="B10" s="77"/>
      <c r="C10" s="77"/>
      <c r="D10" s="77"/>
      <c r="E10" s="77"/>
      <c r="F10" s="77"/>
      <c r="G10" s="77"/>
      <c r="H10" s="77"/>
      <c r="I10" s="77"/>
      <c r="J10" s="77"/>
      <c r="K10" s="77"/>
      <c r="L10" s="77"/>
      <c r="M10" s="77"/>
      <c r="N10" s="77"/>
      <c r="O10" s="78"/>
    </row>
    <row r="11" spans="1:15" x14ac:dyDescent="0.3">
      <c r="A11" s="79"/>
      <c r="B11" s="80"/>
      <c r="C11" s="80"/>
      <c r="D11" s="80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1"/>
    </row>
    <row r="12" spans="1:15" x14ac:dyDescent="0.3">
      <c r="A12" s="79"/>
      <c r="B12" s="80"/>
      <c r="C12" s="80"/>
      <c r="D12" s="80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1"/>
    </row>
    <row r="13" spans="1:15" x14ac:dyDescent="0.3">
      <c r="A13" s="79"/>
      <c r="B13" s="80"/>
      <c r="C13" s="80"/>
      <c r="D13" s="80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1"/>
    </row>
    <row r="14" spans="1:15" x14ac:dyDescent="0.3">
      <c r="A14" s="79"/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1"/>
    </row>
    <row r="15" spans="1:15" x14ac:dyDescent="0.3">
      <c r="A15" s="79"/>
      <c r="B15" s="80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1"/>
    </row>
    <row r="16" spans="1:15" x14ac:dyDescent="0.3">
      <c r="A16" s="79"/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1"/>
    </row>
    <row r="17" spans="1:15" x14ac:dyDescent="0.3">
      <c r="A17" s="79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1"/>
    </row>
    <row r="18" spans="1:15" x14ac:dyDescent="0.3">
      <c r="A18" s="79"/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1"/>
    </row>
    <row r="19" spans="1:15" x14ac:dyDescent="0.3">
      <c r="A19" s="79"/>
      <c r="B19" s="80"/>
      <c r="C19" s="80"/>
      <c r="D19" s="80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1"/>
    </row>
    <row r="20" spans="1:15" x14ac:dyDescent="0.3">
      <c r="A20" s="79"/>
      <c r="B20" s="80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1"/>
    </row>
    <row r="21" spans="1:15" x14ac:dyDescent="0.3">
      <c r="A21" s="79"/>
      <c r="B21" s="80"/>
      <c r="C21" s="80"/>
      <c r="D21" s="80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1"/>
    </row>
    <row r="22" spans="1:15" x14ac:dyDescent="0.3">
      <c r="A22" s="79"/>
      <c r="B22" s="80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1"/>
    </row>
    <row r="23" spans="1:15" ht="18" thickBot="1" x14ac:dyDescent="0.35">
      <c r="A23" s="82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4"/>
    </row>
    <row r="24" spans="1:1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ht="18" thickBot="1" x14ac:dyDescent="0.35">
      <c r="A26" s="64" t="s">
        <v>67</v>
      </c>
    </row>
    <row r="27" spans="1:15" ht="35.25" thickBot="1" x14ac:dyDescent="0.35">
      <c r="A27" s="65" t="s">
        <v>63</v>
      </c>
      <c r="B27" s="66" t="s">
        <v>64</v>
      </c>
      <c r="C27" s="66" t="s">
        <v>39</v>
      </c>
      <c r="D27" s="66" t="s">
        <v>48</v>
      </c>
      <c r="E27" s="66" t="s">
        <v>45</v>
      </c>
      <c r="F27" s="66" t="s">
        <v>44</v>
      </c>
      <c r="G27" s="85" t="s">
        <v>66</v>
      </c>
      <c r="H27" s="67" t="s">
        <v>49</v>
      </c>
      <c r="I27" s="68" t="s">
        <v>65</v>
      </c>
      <c r="J27" s="68" t="s">
        <v>15</v>
      </c>
      <c r="K27" s="68" t="s">
        <v>65</v>
      </c>
      <c r="L27" s="68" t="s">
        <v>43</v>
      </c>
    </row>
    <row r="28" spans="1:15" x14ac:dyDescent="0.3">
      <c r="A28" s="71">
        <v>23700</v>
      </c>
      <c r="B28" s="69">
        <v>9.375E-2</v>
      </c>
      <c r="C28" s="69">
        <f ca="1">INDIRECT("'Heures sidérales'!"&amp;ADDRESS(MATCH(DAY(A28),'Heures sidérales'!A:A,0),MONTH(A28)+1))</f>
        <v>0.15763888888888888</v>
      </c>
      <c r="D28" s="70">
        <f t="shared" ref="D28:D30" ca="1" si="0">B28+C28</f>
        <v>0.25138888888888888</v>
      </c>
      <c r="E28" s="70">
        <f t="shared" ref="E28:E29" ca="1" si="1">IF(D28&gt;1,1,0)</f>
        <v>0</v>
      </c>
      <c r="F28" s="69">
        <f>IF(NOT(ISERROR(MATCH(YEAR(A28),'Année Bis.'!A:A,0))),0.0416666666666667,0)</f>
        <v>4.1666666666666699E-2</v>
      </c>
      <c r="G28" s="69"/>
      <c r="H28" s="73">
        <f ca="1">D28-E28-F28-G28</f>
        <v>0.2097222222222222</v>
      </c>
      <c r="I28" s="72" t="str">
        <f>INDEX(signe!E:E,MATCH(DATE(1904,MONTH(A28),DAY(A28)),signe!B:B))</f>
        <v> ♏</v>
      </c>
      <c r="J28" s="72" t="str">
        <f>INDEX(signe!D:D,MATCH(DATE(1904,MONTH(A28),DAY(A28)),signe!B:B))</f>
        <v>Scorpion</v>
      </c>
      <c r="K28" s="72" t="str">
        <f ca="1">INDEX(signe!E:E,MATCH(L28,signe!D:D,0))</f>
        <v> ♍</v>
      </c>
      <c r="L28" s="72" t="str">
        <f ca="1">INDEX(ascendant!F:F,MATCH(H28,ascendant!B:B))</f>
        <v>Vierge</v>
      </c>
    </row>
    <row r="29" spans="1:15" x14ac:dyDescent="0.3">
      <c r="A29" s="71">
        <v>30677</v>
      </c>
      <c r="B29" s="69">
        <v>0.99652777777777779</v>
      </c>
      <c r="C29" s="69">
        <f ca="1">INDIRECT("'Heures sidérales'!"&amp;ADDRESS(MATCH(DAY(A29),'Heures sidérales'!A:A,0),MONTH(A29)+1))</f>
        <v>0.2638888888888889</v>
      </c>
      <c r="D29" s="70">
        <f t="shared" ca="1" si="0"/>
        <v>1.2604166666666667</v>
      </c>
      <c r="E29" s="70">
        <f t="shared" ca="1" si="1"/>
        <v>1</v>
      </c>
      <c r="F29" s="69">
        <f>IF(NOT(ISERROR(MATCH(YEAR(A29),'Année Bis.'!A:A,0))),0.0416666666666667,0)</f>
        <v>0</v>
      </c>
      <c r="G29" s="74">
        <v>4.1666666666666664E-2</v>
      </c>
      <c r="H29" s="73">
        <f t="shared" ref="H29:H30" ca="1" si="2">D29-E29-F29-G29</f>
        <v>0.21875000000000008</v>
      </c>
      <c r="I29" s="72" t="str">
        <f>INDEX(signe!E:E,MATCH(DATE(1904,MONTH(A29),DAY(A29)),signe!B:B))</f>
        <v> ♑</v>
      </c>
      <c r="J29" s="72" t="str">
        <f>INDEX(signe!D:D,MATCH(DATE(1904,MONTH(A29),DAY(A29)),signe!B:B))</f>
        <v>Capricorne</v>
      </c>
      <c r="K29" s="72" t="str">
        <f ca="1">INDEX(signe!E:E,MATCH(L29,signe!D:D,0))</f>
        <v> ♍</v>
      </c>
      <c r="L29" s="72" t="str">
        <f ca="1">INDEX(ascendant!F:F,MATCH(H29,ascendant!B:B))</f>
        <v>Vierge</v>
      </c>
    </row>
    <row r="30" spans="1:15" x14ac:dyDescent="0.3">
      <c r="A30" s="71">
        <v>38183</v>
      </c>
      <c r="B30" s="69">
        <v>0.33680555555555558</v>
      </c>
      <c r="C30" s="69">
        <f ca="1">INDIRECT("'Heures sidérales'!"&amp;ADDRESS(MATCH(DAY(A30),'Heures sidérales'!A:A,0),MONTH(A30)+1))</f>
        <v>0.81041666666666667</v>
      </c>
      <c r="D30" s="70">
        <f t="shared" ca="1" si="0"/>
        <v>1.1472222222222221</v>
      </c>
      <c r="E30" s="70">
        <f ca="1">IF(D30&gt;1,1,0)</f>
        <v>1</v>
      </c>
      <c r="F30" s="69">
        <f>IF(NOT(ISERROR(MATCH(YEAR(A30),'Année Bis.'!A:A,0))),0.0416666666666667,0)</f>
        <v>4.1666666666666699E-2</v>
      </c>
      <c r="G30" s="69"/>
      <c r="H30" s="73">
        <f t="shared" ca="1" si="2"/>
        <v>0.10555555555555544</v>
      </c>
      <c r="I30" s="72" t="str">
        <f>INDEX(signe!E:E,MATCH(DATE(1904,MONTH(A30),DAY(A30)),signe!B:B))</f>
        <v> ♋</v>
      </c>
      <c r="J30" s="72" t="str">
        <f>INDEX(signe!D:D,MATCH(DATE(1904,MONTH(A30),DAY(A30)),signe!B:B))</f>
        <v>Cancer</v>
      </c>
      <c r="K30" s="72" t="str">
        <f ca="1">INDEX(signe!E:E,MATCH(L30,signe!D:D,0))</f>
        <v> ♌</v>
      </c>
      <c r="L30" s="72" t="str">
        <f ca="1">INDEX(ascendant!F:F,MATCH(H30,ascendant!B:B))</f>
        <v>Lion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workbookViewId="0"/>
  </sheetViews>
  <sheetFormatPr baseColWidth="10" defaultRowHeight="17.25" x14ac:dyDescent="0.3"/>
  <sheetData>
    <row r="1" spans="1:13" ht="18" thickBot="1" x14ac:dyDescent="0.35">
      <c r="A1" t="s">
        <v>39</v>
      </c>
    </row>
    <row r="2" spans="1:13" ht="18" thickBot="1" x14ac:dyDescent="0.35">
      <c r="A2" s="20" t="s">
        <v>26</v>
      </c>
      <c r="B2" s="24" t="s">
        <v>27</v>
      </c>
      <c r="C2" s="25" t="s">
        <v>28</v>
      </c>
      <c r="D2" s="25" t="s">
        <v>29</v>
      </c>
      <c r="E2" s="25" t="s">
        <v>30</v>
      </c>
      <c r="F2" s="25" t="s">
        <v>31</v>
      </c>
      <c r="G2" s="25" t="s">
        <v>32</v>
      </c>
      <c r="H2" s="25" t="s">
        <v>33</v>
      </c>
      <c r="I2" s="25" t="s">
        <v>34</v>
      </c>
      <c r="J2" s="25" t="s">
        <v>35</v>
      </c>
      <c r="K2" s="25" t="s">
        <v>36</v>
      </c>
      <c r="L2" s="25" t="s">
        <v>37</v>
      </c>
      <c r="M2" s="26" t="s">
        <v>38</v>
      </c>
    </row>
    <row r="3" spans="1:13" x14ac:dyDescent="0.3">
      <c r="A3" s="21">
        <v>1</v>
      </c>
      <c r="B3" s="17">
        <v>0.27499999999999997</v>
      </c>
      <c r="C3" s="16">
        <v>0.35902777777777778</v>
      </c>
      <c r="D3" s="16">
        <v>0.43888888888888888</v>
      </c>
      <c r="E3" s="16">
        <v>0.52430555555555558</v>
      </c>
      <c r="F3" s="16">
        <v>0.60555555555555551</v>
      </c>
      <c r="G3" s="16">
        <v>0.69097222222222221</v>
      </c>
      <c r="H3" s="16">
        <v>0.77361111111111114</v>
      </c>
      <c r="I3" s="16">
        <v>0.85833333333333339</v>
      </c>
      <c r="J3" s="16">
        <v>0.94305555555555554</v>
      </c>
      <c r="K3" s="16">
        <v>2.4999999999999998E-2</v>
      </c>
      <c r="L3" s="16">
        <v>0.10972222222222222</v>
      </c>
      <c r="M3" s="27">
        <v>0.19236111111111112</v>
      </c>
    </row>
    <row r="4" spans="1:13" x14ac:dyDescent="0.3">
      <c r="A4" s="21">
        <v>2</v>
      </c>
      <c r="B4" s="18">
        <v>0.27708333333333335</v>
      </c>
      <c r="C4" s="14">
        <v>0.36180555555555555</v>
      </c>
      <c r="D4" s="14">
        <v>0.44166666666666665</v>
      </c>
      <c r="E4" s="14">
        <v>0.52708333333333335</v>
      </c>
      <c r="F4" s="14">
        <v>0.60833333333333328</v>
      </c>
      <c r="G4" s="14">
        <v>0.6958333333333333</v>
      </c>
      <c r="H4" s="14">
        <v>0.77569444444444446</v>
      </c>
      <c r="I4" s="14">
        <v>0.86111111111111116</v>
      </c>
      <c r="J4" s="14">
        <v>0.9458333333333333</v>
      </c>
      <c r="K4" s="14">
        <v>2.7777777777777776E-2</v>
      </c>
      <c r="L4" s="14">
        <v>0.1125</v>
      </c>
      <c r="M4" s="28">
        <v>0.19513888888888889</v>
      </c>
    </row>
    <row r="5" spans="1:13" x14ac:dyDescent="0.3">
      <c r="A5" s="21">
        <v>3</v>
      </c>
      <c r="B5" s="18">
        <v>0.27986111111111112</v>
      </c>
      <c r="C5" s="14">
        <v>0.36458333333333331</v>
      </c>
      <c r="D5" s="14">
        <v>0.44375000000000003</v>
      </c>
      <c r="E5" s="14">
        <v>0.52986111111111112</v>
      </c>
      <c r="F5" s="14">
        <v>0.61111111111111105</v>
      </c>
      <c r="G5" s="14">
        <v>0.69861111111111107</v>
      </c>
      <c r="H5" s="14">
        <v>0.77847222222222223</v>
      </c>
      <c r="I5" s="14">
        <v>0.86388888888888893</v>
      </c>
      <c r="J5" s="14">
        <v>0.94861111111111107</v>
      </c>
      <c r="K5" s="14">
        <v>3.0555555555555555E-2</v>
      </c>
      <c r="L5" s="14">
        <v>0.11527777777777777</v>
      </c>
      <c r="M5" s="28">
        <v>0.19791666666666666</v>
      </c>
    </row>
    <row r="6" spans="1:13" x14ac:dyDescent="0.3">
      <c r="A6" s="21">
        <v>4</v>
      </c>
      <c r="B6" s="18">
        <v>0.28263888888888888</v>
      </c>
      <c r="C6" s="14">
        <v>0.36736111111111108</v>
      </c>
      <c r="D6" s="14">
        <v>0.4465277777777778</v>
      </c>
      <c r="E6" s="14">
        <v>0.53263888888888888</v>
      </c>
      <c r="F6" s="14">
        <v>0.61388888888888882</v>
      </c>
      <c r="G6" s="14">
        <v>0.70138888888888884</v>
      </c>
      <c r="H6" s="14">
        <v>0.78125</v>
      </c>
      <c r="I6" s="14">
        <v>0.86736111111111114</v>
      </c>
      <c r="J6" s="14">
        <v>0.95208333333333339</v>
      </c>
      <c r="K6" s="14">
        <v>3.3333333333333333E-2</v>
      </c>
      <c r="L6" s="14">
        <v>0.11805555555555557</v>
      </c>
      <c r="M6" s="28">
        <v>0.20138888888888887</v>
      </c>
    </row>
    <row r="7" spans="1:13" x14ac:dyDescent="0.3">
      <c r="A7" s="21">
        <v>5</v>
      </c>
      <c r="B7" s="18">
        <v>0.28541666666666665</v>
      </c>
      <c r="C7" s="14">
        <v>0.37013888888888885</v>
      </c>
      <c r="D7" s="14">
        <v>0.44930555555555557</v>
      </c>
      <c r="E7" s="14">
        <v>0.53541666666666665</v>
      </c>
      <c r="F7" s="14">
        <v>0.6166666666666667</v>
      </c>
      <c r="G7" s="14">
        <v>0.70416666666666661</v>
      </c>
      <c r="H7" s="14">
        <v>0.78333333333333333</v>
      </c>
      <c r="I7" s="14">
        <v>0.87083333333333324</v>
      </c>
      <c r="J7" s="14">
        <v>0.95416666666666661</v>
      </c>
      <c r="K7" s="14">
        <v>3.7499999999999999E-2</v>
      </c>
      <c r="L7" s="14">
        <v>0.12083333333333333</v>
      </c>
      <c r="M7" s="28">
        <v>0.20347222222222219</v>
      </c>
    </row>
    <row r="8" spans="1:13" x14ac:dyDescent="0.3">
      <c r="A8" s="21">
        <v>6</v>
      </c>
      <c r="B8" s="18">
        <v>0.28819444444444448</v>
      </c>
      <c r="C8" s="14">
        <v>0.37291666666666662</v>
      </c>
      <c r="D8" s="14">
        <v>0.45208333333333334</v>
      </c>
      <c r="E8" s="14">
        <v>0.53749999999999998</v>
      </c>
      <c r="F8" s="14">
        <v>0.61944444444444446</v>
      </c>
      <c r="G8" s="14">
        <v>0.70694444444444438</v>
      </c>
      <c r="H8" s="14">
        <v>0.78680555555555554</v>
      </c>
      <c r="I8" s="14">
        <v>0.87222222222222223</v>
      </c>
      <c r="J8" s="14">
        <v>0.95694444444444438</v>
      </c>
      <c r="K8" s="14">
        <v>3.888888888888889E-2</v>
      </c>
      <c r="L8" s="14">
        <v>0.12361111111111112</v>
      </c>
      <c r="M8" s="28">
        <v>0.20555555555555557</v>
      </c>
    </row>
    <row r="9" spans="1:13" x14ac:dyDescent="0.3">
      <c r="A9" s="21">
        <v>7</v>
      </c>
      <c r="B9" s="18">
        <v>0.29166666666666669</v>
      </c>
      <c r="C9" s="14">
        <v>0.3756944444444445</v>
      </c>
      <c r="D9" s="14">
        <v>0.4548611111111111</v>
      </c>
      <c r="E9" s="14">
        <v>0.5395833333333333</v>
      </c>
      <c r="F9" s="14">
        <v>0.62222222222222223</v>
      </c>
      <c r="G9" s="14">
        <v>0.70972222222222225</v>
      </c>
      <c r="H9" s="14">
        <v>0.7895833333333333</v>
      </c>
      <c r="I9" s="14">
        <v>0.87430555555555556</v>
      </c>
      <c r="J9" s="14">
        <v>0.95972222222222225</v>
      </c>
      <c r="K9" s="14">
        <v>4.1666666666666664E-2</v>
      </c>
      <c r="L9" s="14">
        <v>0.12638888888888888</v>
      </c>
      <c r="M9" s="28">
        <v>0.20833333333333334</v>
      </c>
    </row>
    <row r="10" spans="1:13" x14ac:dyDescent="0.3">
      <c r="A10" s="21">
        <v>8</v>
      </c>
      <c r="B10" s="18">
        <v>0.29375000000000001</v>
      </c>
      <c r="C10" s="14">
        <v>0.37847222222222227</v>
      </c>
      <c r="D10" s="14">
        <v>0.45833333333333331</v>
      </c>
      <c r="E10" s="14">
        <v>0.54236111111111118</v>
      </c>
      <c r="F10" s="14">
        <v>0.625</v>
      </c>
      <c r="G10" s="14">
        <v>0.71250000000000002</v>
      </c>
      <c r="H10" s="14">
        <v>0.79236111111111107</v>
      </c>
      <c r="I10" s="14">
        <v>0.87708333333333333</v>
      </c>
      <c r="J10" s="14">
        <v>0.96250000000000002</v>
      </c>
      <c r="K10" s="14">
        <v>4.5138888888888888E-2</v>
      </c>
      <c r="L10" s="14">
        <v>0.13055555555555556</v>
      </c>
      <c r="M10" s="28">
        <v>0.21111111111111111</v>
      </c>
    </row>
    <row r="11" spans="1:13" x14ac:dyDescent="0.3">
      <c r="A11" s="21">
        <v>9</v>
      </c>
      <c r="B11" s="18">
        <v>0.29652777777777778</v>
      </c>
      <c r="C11" s="14">
        <v>0.38125000000000003</v>
      </c>
      <c r="D11" s="14">
        <v>0.46111111111111108</v>
      </c>
      <c r="E11" s="14">
        <v>0.54583333333333328</v>
      </c>
      <c r="F11" s="14">
        <v>0.62777777777777777</v>
      </c>
      <c r="G11" s="14">
        <v>0.71527777777777779</v>
      </c>
      <c r="H11" s="14">
        <v>0.7944444444444444</v>
      </c>
      <c r="I11" s="14">
        <v>0.87986111111111109</v>
      </c>
      <c r="J11" s="14">
        <v>0.96527777777777779</v>
      </c>
      <c r="K11" s="14">
        <v>4.7916666666666663E-2</v>
      </c>
      <c r="L11" s="14">
        <v>0.13333333333333333</v>
      </c>
      <c r="M11" s="28">
        <v>0.21458333333333335</v>
      </c>
    </row>
    <row r="12" spans="1:13" x14ac:dyDescent="0.3">
      <c r="A12" s="22">
        <v>10</v>
      </c>
      <c r="B12" s="19">
        <v>0.30138888888888887</v>
      </c>
      <c r="C12" s="15">
        <v>0.38819444444444445</v>
      </c>
      <c r="D12" s="15">
        <v>0.4680555555555555</v>
      </c>
      <c r="E12" s="15">
        <v>0.55138888888888882</v>
      </c>
      <c r="F12" s="15">
        <v>0.63124999999999998</v>
      </c>
      <c r="G12" s="15">
        <v>0.71875</v>
      </c>
      <c r="H12" s="15">
        <v>0.7993055555555556</v>
      </c>
      <c r="I12" s="15">
        <v>0.8833333333333333</v>
      </c>
      <c r="J12" s="15">
        <v>0.96805555555555556</v>
      </c>
      <c r="K12" s="15">
        <v>5.1388888888888894E-2</v>
      </c>
      <c r="L12" s="15">
        <v>0.13541666666666666</v>
      </c>
      <c r="M12" s="29">
        <v>0.21736111111111112</v>
      </c>
    </row>
    <row r="13" spans="1:13" x14ac:dyDescent="0.3">
      <c r="A13" s="21">
        <v>11</v>
      </c>
      <c r="B13" s="18">
        <v>0.30277777777777776</v>
      </c>
      <c r="C13" s="14">
        <v>0.39027777777777778</v>
      </c>
      <c r="D13" s="14">
        <v>0.47013888888888888</v>
      </c>
      <c r="E13" s="14">
        <v>0.55347222222222225</v>
      </c>
      <c r="F13" s="14">
        <v>0.63680555555555551</v>
      </c>
      <c r="G13" s="14">
        <v>0.72430555555555554</v>
      </c>
      <c r="H13" s="14">
        <v>0.79999999999999993</v>
      </c>
      <c r="I13" s="14">
        <v>0.88541666666666663</v>
      </c>
      <c r="J13" s="14">
        <v>0.97013888888888899</v>
      </c>
      <c r="K13" s="14">
        <v>5.4166666666666669E-2</v>
      </c>
      <c r="L13" s="14">
        <v>0.13749999999999998</v>
      </c>
      <c r="M13" s="28">
        <v>0.21805555555555556</v>
      </c>
    </row>
    <row r="14" spans="1:13" x14ac:dyDescent="0.3">
      <c r="A14" s="21">
        <v>12</v>
      </c>
      <c r="B14" s="18">
        <v>0.30555555555555552</v>
      </c>
      <c r="C14" s="14">
        <v>0.39097222222222222</v>
      </c>
      <c r="D14" s="14">
        <v>0.47083333333333338</v>
      </c>
      <c r="E14" s="14">
        <v>0.55555555555555558</v>
      </c>
      <c r="F14" s="14">
        <v>0.63888888888888895</v>
      </c>
      <c r="G14" s="14">
        <v>0.72638888888888886</v>
      </c>
      <c r="H14" s="14">
        <v>0.80138888888888893</v>
      </c>
      <c r="I14" s="14">
        <v>0.88611111111111107</v>
      </c>
      <c r="J14" s="14">
        <v>0.97083333333333333</v>
      </c>
      <c r="K14" s="14">
        <v>5.6250000000000001E-2</v>
      </c>
      <c r="L14" s="14">
        <v>0.13958333333333334</v>
      </c>
      <c r="M14" s="28">
        <v>0.22013888888888888</v>
      </c>
    </row>
    <row r="15" spans="1:13" x14ac:dyDescent="0.3">
      <c r="A15" s="21">
        <v>13</v>
      </c>
      <c r="B15" s="18">
        <v>0.30694444444444441</v>
      </c>
      <c r="C15" s="14">
        <v>0.3923611111111111</v>
      </c>
      <c r="D15" s="14">
        <v>0.47222222222222227</v>
      </c>
      <c r="E15" s="14">
        <v>0.55625000000000002</v>
      </c>
      <c r="F15" s="14">
        <v>0.64097222222222217</v>
      </c>
      <c r="G15" s="14">
        <v>0.7284722222222223</v>
      </c>
      <c r="H15" s="14">
        <v>0.8041666666666667</v>
      </c>
      <c r="I15" s="14">
        <v>0.8881944444444444</v>
      </c>
      <c r="J15" s="14">
        <v>0.97361111111111109</v>
      </c>
      <c r="K15" s="14">
        <v>5.6944444444444443E-2</v>
      </c>
      <c r="L15" s="14">
        <v>0.14097222222222222</v>
      </c>
      <c r="M15" s="28">
        <v>0.22222222222222221</v>
      </c>
    </row>
    <row r="16" spans="1:13" x14ac:dyDescent="0.3">
      <c r="A16" s="21">
        <v>14</v>
      </c>
      <c r="B16" s="18">
        <v>0.30902777777777779</v>
      </c>
      <c r="C16" s="14">
        <v>0.39444444444444443</v>
      </c>
      <c r="D16" s="14">
        <v>0.47430555555555554</v>
      </c>
      <c r="E16" s="14">
        <v>0.55833333333333335</v>
      </c>
      <c r="F16" s="14">
        <v>0.64166666666666672</v>
      </c>
      <c r="G16" s="14">
        <v>0.72916666666666663</v>
      </c>
      <c r="H16" s="14">
        <v>0.80694444444444446</v>
      </c>
      <c r="I16" s="14">
        <v>0.89027777777777783</v>
      </c>
      <c r="J16" s="14">
        <v>0.97569444444444453</v>
      </c>
      <c r="K16" s="14">
        <v>5.9027777777777783E-2</v>
      </c>
      <c r="L16" s="14">
        <v>0.14375000000000002</v>
      </c>
      <c r="M16" s="28">
        <v>0.22430555555555556</v>
      </c>
    </row>
    <row r="17" spans="1:13" x14ac:dyDescent="0.3">
      <c r="A17" s="22">
        <v>15</v>
      </c>
      <c r="B17" s="19">
        <v>0.31111111111111112</v>
      </c>
      <c r="C17" s="15">
        <v>0.3979166666666667</v>
      </c>
      <c r="D17" s="15">
        <v>0.47638888888888892</v>
      </c>
      <c r="E17" s="15">
        <v>0.56041666666666667</v>
      </c>
      <c r="F17" s="15">
        <v>0.64374999999999993</v>
      </c>
      <c r="G17" s="15">
        <v>0.73125000000000007</v>
      </c>
      <c r="H17" s="15">
        <v>0.81041666666666667</v>
      </c>
      <c r="I17" s="15">
        <v>0.8930555555555556</v>
      </c>
      <c r="J17" s="15">
        <v>0.9784722222222223</v>
      </c>
      <c r="K17" s="15">
        <v>6.1805555555555558E-2</v>
      </c>
      <c r="L17" s="15">
        <v>0.14652777777777778</v>
      </c>
      <c r="M17" s="29">
        <v>0.22708333333333333</v>
      </c>
    </row>
    <row r="18" spans="1:13" x14ac:dyDescent="0.3">
      <c r="A18" s="21">
        <v>16</v>
      </c>
      <c r="B18" s="18">
        <v>0.31527777777777777</v>
      </c>
      <c r="C18" s="14">
        <v>0.40347222222222223</v>
      </c>
      <c r="D18" s="14">
        <v>0.48055555555555557</v>
      </c>
      <c r="E18" s="14">
        <v>0.56388888888888888</v>
      </c>
      <c r="F18" s="14">
        <v>0.64583333333333337</v>
      </c>
      <c r="G18" s="14">
        <v>0.73333333333333339</v>
      </c>
      <c r="H18" s="14">
        <v>0.8125</v>
      </c>
      <c r="I18" s="14">
        <v>0.89722222222222225</v>
      </c>
      <c r="J18" s="14">
        <v>0.9819444444444444</v>
      </c>
      <c r="K18" s="14">
        <v>6.3888888888888884E-2</v>
      </c>
      <c r="L18" s="14">
        <v>0.14930555555555555</v>
      </c>
      <c r="M18" s="28">
        <v>0.23124999999999998</v>
      </c>
    </row>
    <row r="19" spans="1:13" x14ac:dyDescent="0.3">
      <c r="A19" s="21">
        <v>17</v>
      </c>
      <c r="B19" s="18">
        <v>0.31736111111111115</v>
      </c>
      <c r="C19" s="14">
        <v>0.40486111111111112</v>
      </c>
      <c r="D19" s="14">
        <v>0.4826388888888889</v>
      </c>
      <c r="E19" s="14">
        <v>0.56666666666666665</v>
      </c>
      <c r="F19" s="14">
        <v>0.64930555555555558</v>
      </c>
      <c r="G19" s="14">
        <v>0.7368055555555556</v>
      </c>
      <c r="H19" s="14">
        <v>0.81458333333333333</v>
      </c>
      <c r="I19" s="14">
        <v>0.9</v>
      </c>
      <c r="J19" s="14">
        <v>0.98472222222222217</v>
      </c>
      <c r="K19" s="14">
        <v>6.6666666666666666E-2</v>
      </c>
      <c r="L19" s="14">
        <v>0.15277777777777776</v>
      </c>
      <c r="M19" s="28">
        <v>0.23402777777777781</v>
      </c>
    </row>
    <row r="20" spans="1:13" x14ac:dyDescent="0.3">
      <c r="A20" s="21">
        <v>18</v>
      </c>
      <c r="B20" s="18">
        <v>0.32083333333333336</v>
      </c>
      <c r="C20" s="14">
        <v>0.4069444444444445</v>
      </c>
      <c r="D20" s="14">
        <v>0.48680555555555555</v>
      </c>
      <c r="E20" s="14">
        <v>0.5708333333333333</v>
      </c>
      <c r="F20" s="14">
        <v>0.65138888888888891</v>
      </c>
      <c r="G20" s="14">
        <v>0.73888888888888893</v>
      </c>
      <c r="H20" s="14">
        <v>0.81805555555555554</v>
      </c>
      <c r="I20" s="14">
        <v>0.90347222222222223</v>
      </c>
      <c r="J20" s="14">
        <v>0.98749999999999993</v>
      </c>
      <c r="K20" s="14">
        <v>6.9444444444444434E-2</v>
      </c>
      <c r="L20" s="14">
        <v>0.15486111111111112</v>
      </c>
      <c r="M20" s="28">
        <v>0.23611111111111113</v>
      </c>
    </row>
    <row r="21" spans="1:13" x14ac:dyDescent="0.3">
      <c r="A21" s="21">
        <v>19</v>
      </c>
      <c r="B21" s="18">
        <v>0.32361111111111113</v>
      </c>
      <c r="C21" s="14">
        <v>0.40972222222222227</v>
      </c>
      <c r="D21" s="14">
        <v>0.48888888888888887</v>
      </c>
      <c r="E21" s="14">
        <v>0.57361111111111118</v>
      </c>
      <c r="F21" s="14">
        <v>0.65555555555555556</v>
      </c>
      <c r="G21" s="14">
        <v>0.74305555555555547</v>
      </c>
      <c r="H21" s="14">
        <v>0.8208333333333333</v>
      </c>
      <c r="I21" s="14">
        <v>0.90555555555555556</v>
      </c>
      <c r="J21" s="14">
        <v>0.9902777777777777</v>
      </c>
      <c r="K21" s="14">
        <v>7.2222222222222229E-2</v>
      </c>
      <c r="L21" s="14">
        <v>0.15763888888888888</v>
      </c>
      <c r="M21" s="28">
        <v>0.23958333333333334</v>
      </c>
    </row>
    <row r="22" spans="1:13" x14ac:dyDescent="0.3">
      <c r="A22" s="22">
        <v>20</v>
      </c>
      <c r="B22" s="19">
        <v>0.32708333333333334</v>
      </c>
      <c r="C22" s="15">
        <v>0.41180555555555554</v>
      </c>
      <c r="D22" s="15">
        <v>0.4909722222222222</v>
      </c>
      <c r="E22" s="15">
        <v>0.5756944444444444</v>
      </c>
      <c r="F22" s="15">
        <v>0.65833333333333333</v>
      </c>
      <c r="G22" s="15">
        <v>0.74583333333333324</v>
      </c>
      <c r="H22" s="15">
        <v>0.82361111111111107</v>
      </c>
      <c r="I22" s="15">
        <v>0.90833333333333333</v>
      </c>
      <c r="J22" s="15">
        <v>0.99305555555555547</v>
      </c>
      <c r="K22" s="15">
        <v>7.4999999999999997E-2</v>
      </c>
      <c r="L22" s="15">
        <v>0.15972222222222224</v>
      </c>
      <c r="M22" s="29">
        <v>0.24236111111111111</v>
      </c>
    </row>
    <row r="23" spans="1:13" x14ac:dyDescent="0.3">
      <c r="A23" s="21">
        <v>21</v>
      </c>
      <c r="B23" s="18">
        <v>0.32916666666666666</v>
      </c>
      <c r="C23" s="14">
        <v>0.4145833333333333</v>
      </c>
      <c r="D23" s="14">
        <v>0.49513888888888885</v>
      </c>
      <c r="E23" s="14">
        <v>0.57708333333333328</v>
      </c>
      <c r="F23" s="14">
        <v>0.66041666666666665</v>
      </c>
      <c r="G23" s="14">
        <v>0.74791666666666667</v>
      </c>
      <c r="H23" s="14">
        <v>0.82777777777777783</v>
      </c>
      <c r="I23" s="14">
        <v>0.91319444444444453</v>
      </c>
      <c r="J23" s="14">
        <v>0.99791666666666667</v>
      </c>
      <c r="K23" s="14">
        <v>7.9861111111111105E-2</v>
      </c>
      <c r="L23" s="14">
        <v>0.16458333333333333</v>
      </c>
      <c r="M23" s="28">
        <v>0.24722222222222223</v>
      </c>
    </row>
    <row r="24" spans="1:13" x14ac:dyDescent="0.3">
      <c r="A24" s="21">
        <v>22</v>
      </c>
      <c r="B24" s="18">
        <v>0.33263888888888887</v>
      </c>
      <c r="C24" s="14">
        <v>0.41597222222222219</v>
      </c>
      <c r="D24" s="14">
        <v>0.5</v>
      </c>
      <c r="E24" s="14">
        <v>0.58124999999999993</v>
      </c>
      <c r="F24" s="14">
        <v>0.66180555555555554</v>
      </c>
      <c r="G24" s="14">
        <v>0.74930555555555556</v>
      </c>
      <c r="H24" s="14">
        <v>0.83124999999999993</v>
      </c>
      <c r="I24" s="14">
        <v>0.91666666666666663</v>
      </c>
      <c r="J24" s="14">
        <v>0.99930555555555556</v>
      </c>
      <c r="K24" s="14">
        <v>8.3333333333333329E-2</v>
      </c>
      <c r="L24" s="14">
        <v>0.16805555555555554</v>
      </c>
      <c r="M24" s="28">
        <v>0.25</v>
      </c>
    </row>
    <row r="25" spans="1:13" x14ac:dyDescent="0.3">
      <c r="A25" s="21">
        <v>23</v>
      </c>
      <c r="B25" s="18">
        <v>0.3354166666666667</v>
      </c>
      <c r="C25" s="14">
        <v>0.41875000000000001</v>
      </c>
      <c r="D25" s="14">
        <v>0.50277777777777777</v>
      </c>
      <c r="E25" s="14">
        <v>0.58402777777777781</v>
      </c>
      <c r="F25" s="14">
        <v>0.66597222222222219</v>
      </c>
      <c r="G25" s="14">
        <v>0.75347222222222221</v>
      </c>
      <c r="H25" s="14">
        <v>0.8340277777777777</v>
      </c>
      <c r="I25" s="14">
        <v>0.91875000000000007</v>
      </c>
      <c r="J25" s="14">
        <v>3.472222222222222E-3</v>
      </c>
      <c r="K25" s="14">
        <v>8.5416666666666655E-2</v>
      </c>
      <c r="L25" s="14">
        <v>0.17013888888888887</v>
      </c>
      <c r="M25" s="28">
        <v>0.25277777777777777</v>
      </c>
    </row>
    <row r="26" spans="1:13" x14ac:dyDescent="0.3">
      <c r="A26" s="21">
        <v>24</v>
      </c>
      <c r="B26" s="18">
        <v>0.33819444444444446</v>
      </c>
      <c r="C26" s="14">
        <v>0.42222222222222222</v>
      </c>
      <c r="D26" s="14">
        <v>0.50486111111111109</v>
      </c>
      <c r="E26" s="14">
        <v>0.58750000000000002</v>
      </c>
      <c r="F26" s="14">
        <v>0.66875000000000007</v>
      </c>
      <c r="G26" s="14">
        <v>0.75624999999999998</v>
      </c>
      <c r="H26" s="14">
        <v>0.83750000000000002</v>
      </c>
      <c r="I26" s="14">
        <v>0.92152777777777783</v>
      </c>
      <c r="J26" s="14">
        <v>6.2499999999999995E-3</v>
      </c>
      <c r="K26" s="14">
        <v>8.7500000000000008E-2</v>
      </c>
      <c r="L26" s="14">
        <v>0.17291666666666669</v>
      </c>
      <c r="M26" s="28">
        <v>0.25555555555555559</v>
      </c>
    </row>
    <row r="27" spans="1:13" x14ac:dyDescent="0.3">
      <c r="A27" s="22">
        <v>25</v>
      </c>
      <c r="B27" s="19">
        <v>0.34097222222222223</v>
      </c>
      <c r="C27" s="15">
        <v>0.42569444444444443</v>
      </c>
      <c r="D27" s="15">
        <v>0.50555555555555554</v>
      </c>
      <c r="E27" s="15">
        <v>0.59027777777777779</v>
      </c>
      <c r="F27" s="15">
        <v>0.67222222222222217</v>
      </c>
      <c r="G27" s="15">
        <v>0.7597222222222223</v>
      </c>
      <c r="H27" s="15">
        <v>0.83958333333333324</v>
      </c>
      <c r="I27" s="15">
        <v>0.9243055555555556</v>
      </c>
      <c r="J27" s="15">
        <v>9.0277777777777787E-3</v>
      </c>
      <c r="K27" s="15">
        <v>9.0972222222222218E-2</v>
      </c>
      <c r="L27" s="15">
        <v>0.17569444444444446</v>
      </c>
      <c r="M27" s="29">
        <v>0.25833333333333336</v>
      </c>
    </row>
    <row r="28" spans="1:13" x14ac:dyDescent="0.3">
      <c r="A28" s="21">
        <v>26</v>
      </c>
      <c r="B28" s="18">
        <v>0.34375</v>
      </c>
      <c r="C28" s="14">
        <v>0.4284722222222222</v>
      </c>
      <c r="D28" s="14">
        <v>0.50694444444444442</v>
      </c>
      <c r="E28" s="14">
        <v>0.59305555555555556</v>
      </c>
      <c r="F28" s="14">
        <v>0.67499999999999993</v>
      </c>
      <c r="G28" s="14">
        <v>0.76250000000000007</v>
      </c>
      <c r="H28" s="14">
        <v>0.84305555555555556</v>
      </c>
      <c r="I28" s="14">
        <v>0.92708333333333337</v>
      </c>
      <c r="J28" s="14">
        <v>1.1805555555555555E-2</v>
      </c>
      <c r="K28" s="14">
        <v>9.4444444444444442E-2</v>
      </c>
      <c r="L28" s="14">
        <v>0.17916666666666667</v>
      </c>
      <c r="M28" s="28">
        <v>0.26180555555555557</v>
      </c>
    </row>
    <row r="29" spans="1:13" x14ac:dyDescent="0.3">
      <c r="A29" s="21">
        <v>27</v>
      </c>
      <c r="B29" s="18">
        <v>0.34652777777777777</v>
      </c>
      <c r="C29" s="14">
        <v>0.43124999999999997</v>
      </c>
      <c r="D29" s="14">
        <v>0.50972222222222219</v>
      </c>
      <c r="E29" s="14">
        <v>0.59583333333333333</v>
      </c>
      <c r="F29" s="14">
        <v>0.6777777777777777</v>
      </c>
      <c r="G29" s="14">
        <v>0.76527777777777783</v>
      </c>
      <c r="H29" s="14">
        <v>0.84513888888888899</v>
      </c>
      <c r="I29" s="14">
        <v>0.92986111111111114</v>
      </c>
      <c r="J29" s="14">
        <v>1.5277777777777777E-2</v>
      </c>
      <c r="K29" s="14">
        <v>0.10347222222222223</v>
      </c>
      <c r="L29" s="14">
        <v>0.18124999999999999</v>
      </c>
      <c r="M29" s="28">
        <v>0.2638888888888889</v>
      </c>
    </row>
    <row r="30" spans="1:13" x14ac:dyDescent="0.3">
      <c r="A30" s="21">
        <v>28</v>
      </c>
      <c r="B30" s="18">
        <v>0.34930555555555554</v>
      </c>
      <c r="C30" s="14">
        <v>0.43402777777777773</v>
      </c>
      <c r="D30" s="14">
        <v>0.51388888888888895</v>
      </c>
      <c r="E30" s="14">
        <v>0.59861111111111109</v>
      </c>
      <c r="F30" s="14">
        <v>0.68055555555555547</v>
      </c>
      <c r="G30" s="14">
        <v>0.7680555555555556</v>
      </c>
      <c r="H30" s="14">
        <v>0.84861111111111109</v>
      </c>
      <c r="I30" s="14">
        <v>0.93263888888888891</v>
      </c>
      <c r="J30" s="14">
        <v>1.8055555555555557E-2</v>
      </c>
      <c r="K30" s="14">
        <v>9.930555555555555E-2</v>
      </c>
      <c r="L30" s="14">
        <v>0.18402777777777779</v>
      </c>
      <c r="M30" s="28">
        <v>0.26597222222222222</v>
      </c>
    </row>
    <row r="31" spans="1:13" x14ac:dyDescent="0.3">
      <c r="A31" s="21">
        <v>29</v>
      </c>
      <c r="B31" s="18">
        <v>0.35138888888888892</v>
      </c>
      <c r="C31" s="14">
        <v>0.4368055555555555</v>
      </c>
      <c r="D31" s="14">
        <v>0.51597222222222217</v>
      </c>
      <c r="E31" s="14">
        <v>0.60138888888888886</v>
      </c>
      <c r="F31" s="14">
        <v>0.68333333333333324</v>
      </c>
      <c r="G31" s="14">
        <v>0.77083333333333337</v>
      </c>
      <c r="H31" s="14">
        <v>0.85069444444444453</v>
      </c>
      <c r="I31" s="14">
        <v>0.93472222222222223</v>
      </c>
      <c r="J31" s="14">
        <v>2.013888888888889E-2</v>
      </c>
      <c r="K31" s="14">
        <v>0.10208333333333335</v>
      </c>
      <c r="L31" s="14">
        <v>0.18680555555555556</v>
      </c>
      <c r="M31" s="28">
        <v>0.26874999999999999</v>
      </c>
    </row>
    <row r="32" spans="1:13" x14ac:dyDescent="0.3">
      <c r="A32" s="22">
        <v>30</v>
      </c>
      <c r="B32" s="19">
        <v>0.35416666666666669</v>
      </c>
      <c r="C32" s="15"/>
      <c r="D32" s="15">
        <v>0.5180555555555556</v>
      </c>
      <c r="E32" s="15">
        <v>0.60347222222222219</v>
      </c>
      <c r="F32" s="15">
        <v>0.68611111111111101</v>
      </c>
      <c r="G32" s="15">
        <v>0.7729166666666667</v>
      </c>
      <c r="H32" s="15">
        <v>0.8534722222222223</v>
      </c>
      <c r="I32" s="15">
        <v>0.9375</v>
      </c>
      <c r="J32" s="15">
        <v>2.361111111111111E-2</v>
      </c>
      <c r="K32" s="15">
        <v>0.10555555555555556</v>
      </c>
      <c r="L32" s="15">
        <v>0.18958333333333333</v>
      </c>
      <c r="M32" s="29">
        <v>0.27152777777777776</v>
      </c>
    </row>
    <row r="33" spans="1:13" ht="18" thickBot="1" x14ac:dyDescent="0.35">
      <c r="A33" s="23">
        <v>31</v>
      </c>
      <c r="B33" s="30">
        <v>0.35694444444444445</v>
      </c>
      <c r="C33" s="31"/>
      <c r="D33" s="31">
        <v>0.52083333333333337</v>
      </c>
      <c r="E33" s="31"/>
      <c r="F33" s="31">
        <v>0.68819444444444444</v>
      </c>
      <c r="G33" s="31"/>
      <c r="H33" s="31">
        <v>0.85625000000000007</v>
      </c>
      <c r="I33" s="31">
        <v>0.94097222222222221</v>
      </c>
      <c r="J33" s="31"/>
      <c r="K33" s="31">
        <v>0.10833333333333334</v>
      </c>
      <c r="L33" s="31"/>
      <c r="M33" s="32">
        <v>0.27430555555555552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"/>
  <sheetViews>
    <sheetView workbookViewId="0">
      <selection activeCell="B1" sqref="B1:B1048576"/>
    </sheetView>
  </sheetViews>
  <sheetFormatPr baseColWidth="10" defaultRowHeight="17.25" x14ac:dyDescent="0.3"/>
  <cols>
    <col min="1" max="1" width="5.44140625" style="59" customWidth="1"/>
    <col min="2" max="3" width="14.21875" style="63" customWidth="1"/>
    <col min="4" max="4" width="13.21875" style="59" customWidth="1"/>
    <col min="5" max="5" width="11.5546875" style="59"/>
  </cols>
  <sheetData>
    <row r="2" spans="1:5" x14ac:dyDescent="0.3">
      <c r="A2" s="59">
        <v>1</v>
      </c>
      <c r="B2" s="63">
        <v>1482</v>
      </c>
      <c r="C2" s="63">
        <v>1510</v>
      </c>
      <c r="D2" s="59" t="s">
        <v>10</v>
      </c>
      <c r="E2" s="59" t="s">
        <v>60</v>
      </c>
    </row>
    <row r="3" spans="1:5" x14ac:dyDescent="0.3">
      <c r="A3" s="59">
        <v>2</v>
      </c>
      <c r="B3" s="63">
        <v>1511</v>
      </c>
      <c r="C3" s="63">
        <v>1541</v>
      </c>
      <c r="D3" s="59" t="s">
        <v>61</v>
      </c>
      <c r="E3" s="59" t="s">
        <v>62</v>
      </c>
    </row>
    <row r="4" spans="1:5" x14ac:dyDescent="0.3">
      <c r="A4" s="59">
        <v>3</v>
      </c>
      <c r="B4" s="63">
        <v>1542</v>
      </c>
      <c r="C4" s="63">
        <v>1572</v>
      </c>
      <c r="D4" s="59" t="s">
        <v>12</v>
      </c>
      <c r="E4" s="59" t="s">
        <v>50</v>
      </c>
    </row>
    <row r="5" spans="1:5" x14ac:dyDescent="0.3">
      <c r="A5" s="59">
        <v>4</v>
      </c>
      <c r="B5" s="63">
        <v>1573</v>
      </c>
      <c r="C5" s="63">
        <v>1603</v>
      </c>
      <c r="D5" s="59" t="s">
        <v>5</v>
      </c>
      <c r="E5" s="59" t="s">
        <v>51</v>
      </c>
    </row>
    <row r="6" spans="1:5" x14ac:dyDescent="0.3">
      <c r="A6" s="59">
        <v>5</v>
      </c>
      <c r="B6" s="63">
        <v>1604</v>
      </c>
      <c r="C6" s="63">
        <v>1634</v>
      </c>
      <c r="D6" s="59" t="s">
        <v>16</v>
      </c>
      <c r="E6" s="59" t="s">
        <v>52</v>
      </c>
    </row>
    <row r="7" spans="1:5" x14ac:dyDescent="0.3">
      <c r="A7" s="59">
        <v>6</v>
      </c>
      <c r="B7" s="63">
        <v>1635</v>
      </c>
      <c r="C7" s="63">
        <v>1665</v>
      </c>
      <c r="D7" s="59" t="s">
        <v>17</v>
      </c>
      <c r="E7" s="59" t="s">
        <v>53</v>
      </c>
    </row>
    <row r="8" spans="1:5" x14ac:dyDescent="0.3">
      <c r="A8" s="59">
        <v>7</v>
      </c>
      <c r="B8" s="63">
        <v>1666</v>
      </c>
      <c r="C8" s="63">
        <v>1696</v>
      </c>
      <c r="D8" s="59" t="s">
        <v>6</v>
      </c>
      <c r="E8" s="59" t="s">
        <v>54</v>
      </c>
    </row>
    <row r="9" spans="1:5" x14ac:dyDescent="0.3">
      <c r="A9" s="59">
        <v>8</v>
      </c>
      <c r="B9" s="63">
        <v>1697</v>
      </c>
      <c r="C9" s="63">
        <v>1727</v>
      </c>
      <c r="D9" s="59" t="s">
        <v>18</v>
      </c>
      <c r="E9" s="59" t="s">
        <v>55</v>
      </c>
    </row>
    <row r="10" spans="1:5" x14ac:dyDescent="0.3">
      <c r="A10" s="59">
        <v>9</v>
      </c>
      <c r="B10" s="63">
        <v>1728</v>
      </c>
      <c r="C10" s="63">
        <v>1757</v>
      </c>
      <c r="D10" s="59" t="s">
        <v>7</v>
      </c>
      <c r="E10" s="59" t="s">
        <v>56</v>
      </c>
    </row>
    <row r="11" spans="1:5" x14ac:dyDescent="0.3">
      <c r="A11" s="59">
        <v>10</v>
      </c>
      <c r="B11" s="63">
        <v>1758</v>
      </c>
      <c r="C11" s="63">
        <v>1788</v>
      </c>
      <c r="D11" s="59" t="s">
        <v>19</v>
      </c>
      <c r="E11" s="59" t="s">
        <v>57</v>
      </c>
    </row>
    <row r="12" spans="1:5" x14ac:dyDescent="0.3">
      <c r="A12" s="59">
        <v>11</v>
      </c>
      <c r="B12" s="63">
        <v>1789</v>
      </c>
      <c r="C12" s="63">
        <v>1817</v>
      </c>
      <c r="D12" s="59" t="s">
        <v>20</v>
      </c>
      <c r="E12" s="59" t="s">
        <v>58</v>
      </c>
    </row>
    <row r="13" spans="1:5" x14ac:dyDescent="0.3">
      <c r="A13" s="59">
        <v>12</v>
      </c>
      <c r="B13" s="63">
        <v>1818</v>
      </c>
      <c r="C13" s="63">
        <v>1481</v>
      </c>
      <c r="D13" s="59" t="s">
        <v>9</v>
      </c>
      <c r="E13" s="59" t="s">
        <v>59</v>
      </c>
    </row>
  </sheetData>
  <sortState ref="A2:F13">
    <sortCondition ref="A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/>
  </sheetViews>
  <sheetFormatPr baseColWidth="10" defaultRowHeight="17.25" x14ac:dyDescent="0.3"/>
  <sheetData>
    <row r="1" spans="1:6" ht="18" thickBot="1" x14ac:dyDescent="0.35">
      <c r="A1" s="60" t="s">
        <v>40</v>
      </c>
      <c r="B1" s="61"/>
      <c r="C1" s="61"/>
      <c r="D1" s="61"/>
      <c r="E1" s="61"/>
      <c r="F1" s="62"/>
    </row>
    <row r="2" spans="1:6" x14ac:dyDescent="0.3">
      <c r="A2" s="43" t="s">
        <v>41</v>
      </c>
      <c r="B2" s="44">
        <v>2.361111111111111E-2</v>
      </c>
      <c r="C2" s="45" t="s">
        <v>42</v>
      </c>
      <c r="D2" s="46">
        <v>0.1361111111111111</v>
      </c>
      <c r="E2" s="45" t="s">
        <v>43</v>
      </c>
      <c r="F2" s="47" t="s">
        <v>6</v>
      </c>
    </row>
    <row r="3" spans="1:6" x14ac:dyDescent="0.3">
      <c r="A3" s="36"/>
      <c r="B3" s="34">
        <v>0.13680555555555554</v>
      </c>
      <c r="C3" s="33"/>
      <c r="D3" s="35">
        <v>0.25</v>
      </c>
      <c r="E3" s="33"/>
      <c r="F3" s="37" t="s">
        <v>18</v>
      </c>
    </row>
    <row r="4" spans="1:6" x14ac:dyDescent="0.3">
      <c r="A4" s="36"/>
      <c r="B4" s="34">
        <v>0.25069444444444444</v>
      </c>
      <c r="C4" s="33"/>
      <c r="D4" s="35">
        <v>0.36319444444444443</v>
      </c>
      <c r="E4" s="33"/>
      <c r="F4" s="37" t="s">
        <v>7</v>
      </c>
    </row>
    <row r="5" spans="1:6" x14ac:dyDescent="0.3">
      <c r="A5" s="36"/>
      <c r="B5" s="34">
        <v>0.36388888888888887</v>
      </c>
      <c r="C5" s="33"/>
      <c r="D5" s="35">
        <v>0.47569444444444442</v>
      </c>
      <c r="E5" s="33"/>
      <c r="F5" s="37" t="s">
        <v>19</v>
      </c>
    </row>
    <row r="6" spans="1:6" x14ac:dyDescent="0.3">
      <c r="A6" s="36"/>
      <c r="B6" s="34">
        <v>0.47638888888888892</v>
      </c>
      <c r="C6" s="33"/>
      <c r="D6" s="35">
        <v>0.57847222222222217</v>
      </c>
      <c r="E6" s="33"/>
      <c r="F6" s="37" t="s">
        <v>20</v>
      </c>
    </row>
    <row r="7" spans="1:6" x14ac:dyDescent="0.3">
      <c r="A7" s="36"/>
      <c r="B7" s="34">
        <v>0.57916666666666672</v>
      </c>
      <c r="C7" s="33"/>
      <c r="D7" s="35">
        <v>0.65416666666666667</v>
      </c>
      <c r="E7" s="33"/>
      <c r="F7" s="37" t="s">
        <v>9</v>
      </c>
    </row>
    <row r="8" spans="1:6" x14ac:dyDescent="0.3">
      <c r="A8" s="36"/>
      <c r="B8" s="34">
        <v>0.65486111111111112</v>
      </c>
      <c r="C8" s="33"/>
      <c r="D8" s="35">
        <v>0.70833333333333337</v>
      </c>
      <c r="E8" s="33"/>
      <c r="F8" s="37" t="s">
        <v>10</v>
      </c>
    </row>
    <row r="9" spans="1:6" x14ac:dyDescent="0.3">
      <c r="A9" s="36"/>
      <c r="B9" s="34">
        <v>0.7090277777777777</v>
      </c>
      <c r="C9" s="33"/>
      <c r="D9" s="35">
        <v>0.74861111111111101</v>
      </c>
      <c r="E9" s="33"/>
      <c r="F9" s="37" t="s">
        <v>11</v>
      </c>
    </row>
    <row r="10" spans="1:6" x14ac:dyDescent="0.3">
      <c r="A10" s="36"/>
      <c r="B10" s="34">
        <v>0.74930555555555556</v>
      </c>
      <c r="C10" s="33"/>
      <c r="D10" s="35">
        <v>0.79027777777777775</v>
      </c>
      <c r="E10" s="33"/>
      <c r="F10" s="37" t="s">
        <v>12</v>
      </c>
    </row>
    <row r="11" spans="1:6" x14ac:dyDescent="0.3">
      <c r="A11" s="36"/>
      <c r="B11" s="34">
        <v>0.7909722222222223</v>
      </c>
      <c r="C11" s="33"/>
      <c r="D11" s="35">
        <v>0.84513888888888899</v>
      </c>
      <c r="E11" s="33"/>
      <c r="F11" s="37" t="s">
        <v>5</v>
      </c>
    </row>
    <row r="12" spans="1:6" x14ac:dyDescent="0.3">
      <c r="A12" s="36"/>
      <c r="B12" s="34">
        <v>0.84583333333333333</v>
      </c>
      <c r="C12" s="33"/>
      <c r="D12" s="35">
        <v>0.92222222222222217</v>
      </c>
      <c r="E12" s="33"/>
      <c r="F12" s="37" t="s">
        <v>16</v>
      </c>
    </row>
    <row r="13" spans="1:6" ht="18" thickBot="1" x14ac:dyDescent="0.35">
      <c r="A13" s="38"/>
      <c r="B13" s="39">
        <v>0.92291666666666661</v>
      </c>
      <c r="C13" s="40"/>
      <c r="D13" s="41">
        <v>2.2916666666666669E-2</v>
      </c>
      <c r="E13" s="40"/>
      <c r="F13" s="42" t="s">
        <v>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2"/>
  <sheetViews>
    <sheetView workbookViewId="0">
      <selection activeCell="B43" sqref="B43"/>
    </sheetView>
  </sheetViews>
  <sheetFormatPr baseColWidth="10" defaultRowHeight="17.25" x14ac:dyDescent="0.3"/>
  <cols>
    <col min="1" max="1" width="11.5546875" customWidth="1"/>
  </cols>
  <sheetData>
    <row r="1" spans="1:1" x14ac:dyDescent="0.3">
      <c r="A1" t="s">
        <v>46</v>
      </c>
    </row>
    <row r="2" spans="1:1" x14ac:dyDescent="0.3">
      <c r="A2">
        <v>1904</v>
      </c>
    </row>
    <row r="3" spans="1:1" x14ac:dyDescent="0.3">
      <c r="A3">
        <v>1908</v>
      </c>
    </row>
    <row r="4" spans="1:1" x14ac:dyDescent="0.3">
      <c r="A4">
        <v>1912</v>
      </c>
    </row>
    <row r="5" spans="1:1" x14ac:dyDescent="0.3">
      <c r="A5">
        <v>1916</v>
      </c>
    </row>
    <row r="6" spans="1:1" x14ac:dyDescent="0.3">
      <c r="A6">
        <v>1920</v>
      </c>
    </row>
    <row r="7" spans="1:1" x14ac:dyDescent="0.3">
      <c r="A7">
        <v>1924</v>
      </c>
    </row>
    <row r="8" spans="1:1" x14ac:dyDescent="0.3">
      <c r="A8">
        <v>1928</v>
      </c>
    </row>
    <row r="9" spans="1:1" x14ac:dyDescent="0.3">
      <c r="A9">
        <v>1932</v>
      </c>
    </row>
    <row r="10" spans="1:1" x14ac:dyDescent="0.3">
      <c r="A10">
        <v>1936</v>
      </c>
    </row>
    <row r="11" spans="1:1" x14ac:dyDescent="0.3">
      <c r="A11">
        <v>1940</v>
      </c>
    </row>
    <row r="12" spans="1:1" x14ac:dyDescent="0.3">
      <c r="A12">
        <v>1944</v>
      </c>
    </row>
    <row r="13" spans="1:1" x14ac:dyDescent="0.3">
      <c r="A13">
        <v>1948</v>
      </c>
    </row>
    <row r="14" spans="1:1" x14ac:dyDescent="0.3">
      <c r="A14">
        <v>1952</v>
      </c>
    </row>
    <row r="15" spans="1:1" x14ac:dyDescent="0.3">
      <c r="A15">
        <v>1956</v>
      </c>
    </row>
    <row r="16" spans="1:1" x14ac:dyDescent="0.3">
      <c r="A16">
        <v>1960</v>
      </c>
    </row>
    <row r="17" spans="1:1" x14ac:dyDescent="0.3">
      <c r="A17">
        <v>1964</v>
      </c>
    </row>
    <row r="18" spans="1:1" x14ac:dyDescent="0.3">
      <c r="A18">
        <v>1968</v>
      </c>
    </row>
    <row r="19" spans="1:1" x14ac:dyDescent="0.3">
      <c r="A19">
        <v>1972</v>
      </c>
    </row>
    <row r="20" spans="1:1" x14ac:dyDescent="0.3">
      <c r="A20">
        <v>1976</v>
      </c>
    </row>
    <row r="21" spans="1:1" x14ac:dyDescent="0.3">
      <c r="A21">
        <v>1980</v>
      </c>
    </row>
    <row r="22" spans="1:1" x14ac:dyDescent="0.3">
      <c r="A22">
        <v>1984</v>
      </c>
    </row>
    <row r="23" spans="1:1" x14ac:dyDescent="0.3">
      <c r="A23">
        <v>1988</v>
      </c>
    </row>
    <row r="24" spans="1:1" x14ac:dyDescent="0.3">
      <c r="A24">
        <v>1992</v>
      </c>
    </row>
    <row r="25" spans="1:1" x14ac:dyDescent="0.3">
      <c r="A25">
        <v>1996</v>
      </c>
    </row>
    <row r="26" spans="1:1" x14ac:dyDescent="0.3">
      <c r="A26">
        <v>2000</v>
      </c>
    </row>
    <row r="27" spans="1:1" x14ac:dyDescent="0.3">
      <c r="A27">
        <v>2004</v>
      </c>
    </row>
    <row r="28" spans="1:1" x14ac:dyDescent="0.3">
      <c r="A28">
        <v>2008</v>
      </c>
    </row>
    <row r="29" spans="1:1" x14ac:dyDescent="0.3">
      <c r="A29">
        <v>2012</v>
      </c>
    </row>
    <row r="30" spans="1:1" x14ac:dyDescent="0.3">
      <c r="A30">
        <v>2016</v>
      </c>
    </row>
    <row r="31" spans="1:1" x14ac:dyDescent="0.3">
      <c r="A31">
        <v>2020</v>
      </c>
    </row>
    <row r="32" spans="1:1" x14ac:dyDescent="0.3">
      <c r="A32">
        <v>2024</v>
      </c>
    </row>
    <row r="33" spans="1:1" x14ac:dyDescent="0.3">
      <c r="A33">
        <v>2028</v>
      </c>
    </row>
    <row r="34" spans="1:1" x14ac:dyDescent="0.3">
      <c r="A34">
        <v>2032</v>
      </c>
    </row>
    <row r="35" spans="1:1" x14ac:dyDescent="0.3">
      <c r="A35">
        <v>2036</v>
      </c>
    </row>
    <row r="36" spans="1:1" x14ac:dyDescent="0.3">
      <c r="A36">
        <v>2040</v>
      </c>
    </row>
    <row r="37" spans="1:1" x14ac:dyDescent="0.3">
      <c r="A37">
        <v>2044</v>
      </c>
    </row>
    <row r="38" spans="1:1" x14ac:dyDescent="0.3">
      <c r="A38">
        <v>2048</v>
      </c>
    </row>
    <row r="39" spans="1:1" x14ac:dyDescent="0.3">
      <c r="A39">
        <v>2052</v>
      </c>
    </row>
    <row r="40" spans="1:1" x14ac:dyDescent="0.3">
      <c r="A40">
        <v>2056</v>
      </c>
    </row>
    <row r="41" spans="1:1" x14ac:dyDescent="0.3">
      <c r="A41">
        <v>2060</v>
      </c>
    </row>
    <row r="42" spans="1:1" x14ac:dyDescent="0.3">
      <c r="A42">
        <v>2064</v>
      </c>
    </row>
    <row r="43" spans="1:1" x14ac:dyDescent="0.3">
      <c r="A43">
        <v>2068</v>
      </c>
    </row>
    <row r="44" spans="1:1" x14ac:dyDescent="0.3">
      <c r="A44">
        <v>2072</v>
      </c>
    </row>
    <row r="45" spans="1:1" x14ac:dyDescent="0.3">
      <c r="A45">
        <v>2076</v>
      </c>
    </row>
    <row r="46" spans="1:1" x14ac:dyDescent="0.3">
      <c r="A46">
        <v>2080</v>
      </c>
    </row>
    <row r="47" spans="1:1" x14ac:dyDescent="0.3">
      <c r="A47">
        <v>2084</v>
      </c>
    </row>
    <row r="48" spans="1:1" x14ac:dyDescent="0.3">
      <c r="A48">
        <v>2088</v>
      </c>
    </row>
    <row r="49" spans="1:1" x14ac:dyDescent="0.3">
      <c r="A49">
        <v>2092</v>
      </c>
    </row>
    <row r="50" spans="1:1" x14ac:dyDescent="0.3">
      <c r="A50">
        <v>2096</v>
      </c>
    </row>
    <row r="51" spans="1:1" x14ac:dyDescent="0.3">
      <c r="A51">
        <v>2104</v>
      </c>
    </row>
    <row r="52" spans="1:1" x14ac:dyDescent="0.3">
      <c r="A52">
        <v>2108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formule</vt:lpstr>
      <vt:lpstr>Heures sidérales</vt:lpstr>
      <vt:lpstr>signe</vt:lpstr>
      <vt:lpstr>ascendant</vt:lpstr>
      <vt:lpstr>Année Bis.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</dc:creator>
  <cp:lastModifiedBy>isabelle</cp:lastModifiedBy>
  <cp:lastPrinted>2018-03-29T16:22:46Z</cp:lastPrinted>
  <dcterms:created xsi:type="dcterms:W3CDTF">2018-03-25T15:49:09Z</dcterms:created>
  <dcterms:modified xsi:type="dcterms:W3CDTF">2018-03-31T01:35:23Z</dcterms:modified>
</cp:coreProperties>
</file>