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990"/>
  </bookViews>
  <sheets>
    <sheet name="Base de données - Réparations" sheetId="1" r:id="rId1"/>
    <sheet name="Liste techniciens" sheetId="2" r:id="rId2"/>
    <sheet name="Bilan" sheetId="3" r:id="rId3"/>
  </sheets>
  <definedNames>
    <definedName name="_xlnm._FilterDatabase" localSheetId="0" hidden="1">'Base de données - Réparations'!$A$1:$H$17</definedName>
    <definedName name="Réparateurs">'Base de données - Réparations'!$F$2:$F$17</definedName>
    <definedName name="Zone_recherche">'Base de données - Réparations'!$A$2:$H$17</definedName>
  </definedNames>
  <calcPr calcId="145621"/>
</workbook>
</file>

<file path=xl/calcChain.xml><?xml version="1.0" encoding="utf-8"?>
<calcChain xmlns="http://schemas.openxmlformats.org/spreadsheetml/2006/main">
  <c r="L3" i="1" l="1" a="1"/>
  <c r="L3" i="1"/>
  <c r="L4" i="1" a="1"/>
  <c r="L4" i="1" s="1"/>
  <c r="L5" i="1" a="1"/>
  <c r="L5" i="1" s="1"/>
  <c r="L6" i="1" a="1"/>
  <c r="L6" i="1" s="1"/>
  <c r="L7" i="1" a="1"/>
  <c r="L7" i="1" s="1"/>
  <c r="L2" i="1" a="1"/>
  <c r="L2" i="1" s="1"/>
  <c r="B6" i="3" a="1"/>
  <c r="B6" i="3" s="1"/>
  <c r="B7" i="3" a="1"/>
  <c r="B7" i="3" s="1"/>
  <c r="B8" i="3" a="1"/>
  <c r="B8" i="3" s="1"/>
  <c r="B9" i="3" a="1"/>
  <c r="B9" i="3" s="1"/>
  <c r="B10" i="3" a="1"/>
  <c r="B10" i="3" s="1"/>
  <c r="B11" i="3" a="1"/>
  <c r="B11" i="3" s="1"/>
  <c r="B12" i="3" a="1"/>
  <c r="B12" i="3" s="1"/>
  <c r="B13" i="3" a="1"/>
  <c r="B13" i="3" s="1"/>
  <c r="B14" i="3" a="1"/>
  <c r="B14" i="3" s="1"/>
  <c r="B15" i="3" a="1"/>
  <c r="B15" i="3" s="1"/>
  <c r="B16" i="3" a="1"/>
  <c r="B16" i="3" s="1"/>
  <c r="B17" i="3" a="1"/>
  <c r="B17" i="3" s="1"/>
  <c r="B18" i="3" a="1"/>
  <c r="B18" i="3" s="1"/>
  <c r="B19" i="3" a="1"/>
  <c r="B19" i="3" s="1"/>
  <c r="B20" i="3" a="1"/>
  <c r="B20" i="3" s="1"/>
  <c r="B21" i="3" a="1"/>
  <c r="B21" i="3"/>
  <c r="B5" i="3" a="1"/>
  <c r="B5" i="3" s="1"/>
  <c r="C6" i="3" l="1"/>
  <c r="F7" i="3"/>
  <c r="D9" i="3"/>
  <c r="G10" i="3"/>
  <c r="C11" i="3"/>
  <c r="D13" i="3"/>
  <c r="C14" i="3"/>
  <c r="D16" i="3"/>
  <c r="G18" i="3"/>
  <c r="G19" i="3"/>
  <c r="E20" i="3"/>
  <c r="D20" i="3" l="1"/>
  <c r="E18" i="3"/>
  <c r="G13" i="3"/>
  <c r="C20" i="3"/>
  <c r="F13" i="3"/>
  <c r="E13" i="3"/>
  <c r="F15" i="3"/>
  <c r="D15" i="3"/>
  <c r="E15" i="3"/>
  <c r="E21" i="3"/>
  <c r="G21" i="3"/>
  <c r="F18" i="3"/>
  <c r="C13" i="3"/>
  <c r="D18" i="3"/>
  <c r="E10" i="3"/>
  <c r="F10" i="3"/>
  <c r="D10" i="3"/>
  <c r="C9" i="3"/>
  <c r="F8" i="3"/>
  <c r="D8" i="3"/>
  <c r="C8" i="3"/>
  <c r="E8" i="3"/>
  <c r="G8" i="3"/>
  <c r="D17" i="3"/>
  <c r="E17" i="3"/>
  <c r="G17" i="3"/>
  <c r="F17" i="3"/>
  <c r="C17" i="3"/>
  <c r="E12" i="3"/>
  <c r="F12" i="3"/>
  <c r="G12" i="3"/>
  <c r="D12" i="3"/>
  <c r="C12" i="3"/>
  <c r="F21" i="3"/>
  <c r="G16" i="3"/>
  <c r="D7" i="3"/>
  <c r="F16" i="3"/>
  <c r="C15" i="3"/>
  <c r="G11" i="3"/>
  <c r="D21" i="3"/>
  <c r="F19" i="3"/>
  <c r="C18" i="3"/>
  <c r="E16" i="3"/>
  <c r="G14" i="3"/>
  <c r="F11" i="3"/>
  <c r="C10" i="3"/>
  <c r="G6" i="3"/>
  <c r="F14" i="3"/>
  <c r="G20" i="3"/>
  <c r="D19" i="3"/>
  <c r="C16" i="3"/>
  <c r="E14" i="3"/>
  <c r="D11" i="3"/>
  <c r="F9" i="3"/>
  <c r="E6" i="3"/>
  <c r="E7" i="3"/>
  <c r="C21" i="3"/>
  <c r="E19" i="3"/>
  <c r="E11" i="3"/>
  <c r="G9" i="3"/>
  <c r="F6" i="3"/>
  <c r="F20" i="3"/>
  <c r="C19" i="3"/>
  <c r="G15" i="3"/>
  <c r="D14" i="3"/>
  <c r="E9" i="3"/>
  <c r="G7" i="3"/>
  <c r="D6" i="3"/>
  <c r="C7" i="3"/>
  <c r="D5" i="3" l="1"/>
  <c r="E5" i="3"/>
  <c r="C5" i="3"/>
  <c r="F5" i="3"/>
  <c r="G5" i="3"/>
</calcChain>
</file>

<file path=xl/sharedStrings.xml><?xml version="1.0" encoding="utf-8"?>
<sst xmlns="http://schemas.openxmlformats.org/spreadsheetml/2006/main" count="120" uniqueCount="68">
  <si>
    <t>Numéro dossier</t>
  </si>
  <si>
    <t>Gestionnaire</t>
  </si>
  <si>
    <t>Numéro article</t>
  </si>
  <si>
    <t>Désignation</t>
  </si>
  <si>
    <t>Date arrivée</t>
  </si>
  <si>
    <t>Technicien</t>
  </si>
  <si>
    <t>Statut</t>
  </si>
  <si>
    <t>Date de livraison</t>
  </si>
  <si>
    <t>D5263</t>
  </si>
  <si>
    <t>Martin</t>
  </si>
  <si>
    <t>28F658</t>
  </si>
  <si>
    <t>TV LCD</t>
  </si>
  <si>
    <t>Eric</t>
  </si>
  <si>
    <t>Livré</t>
  </si>
  <si>
    <t>D5264</t>
  </si>
  <si>
    <t>Gérard</t>
  </si>
  <si>
    <t>28G942</t>
  </si>
  <si>
    <t>Décodeur</t>
  </si>
  <si>
    <t>Antoine</t>
  </si>
  <si>
    <t>D5265</t>
  </si>
  <si>
    <t>31A785</t>
  </si>
  <si>
    <t>Micro-onde</t>
  </si>
  <si>
    <t>Sylvain</t>
  </si>
  <si>
    <t>D5266</t>
  </si>
  <si>
    <t>Isabelle</t>
  </si>
  <si>
    <t>12T187</t>
  </si>
  <si>
    <t>Lave-vaisselle</t>
  </si>
  <si>
    <t>Patrick</t>
  </si>
  <si>
    <t>En cours</t>
  </si>
  <si>
    <t>D5267</t>
  </si>
  <si>
    <t>Laurence</t>
  </si>
  <si>
    <t>65L425</t>
  </si>
  <si>
    <t>Lecteur DVD</t>
  </si>
  <si>
    <t>D5268</t>
  </si>
  <si>
    <t>91M241</t>
  </si>
  <si>
    <t>Magnétoscope</t>
  </si>
  <si>
    <t>Jean-Paul</t>
  </si>
  <si>
    <t>D5269</t>
  </si>
  <si>
    <t>64G726</t>
  </si>
  <si>
    <t>Chaine Hi-Fi</t>
  </si>
  <si>
    <t>D5270</t>
  </si>
  <si>
    <t>80Z200</t>
  </si>
  <si>
    <t>Lave-linge</t>
  </si>
  <si>
    <t>D5271</t>
  </si>
  <si>
    <t>74V256</t>
  </si>
  <si>
    <t>Rétroprojecteur</t>
  </si>
  <si>
    <t>Mathilde</t>
  </si>
  <si>
    <t>D5272</t>
  </si>
  <si>
    <t>D5273</t>
  </si>
  <si>
    <t>D5274</t>
  </si>
  <si>
    <t>65Q259</t>
  </si>
  <si>
    <t>Aspirateur</t>
  </si>
  <si>
    <t>Rémi</t>
  </si>
  <si>
    <t>D5275</t>
  </si>
  <si>
    <t>60M122</t>
  </si>
  <si>
    <t>Nettoyeur vapeur</t>
  </si>
  <si>
    <t>D5276</t>
  </si>
  <si>
    <t>97P001</t>
  </si>
  <si>
    <t>Home-cinéma</t>
  </si>
  <si>
    <t>D5277</t>
  </si>
  <si>
    <t>55J215</t>
  </si>
  <si>
    <t>TV plasma</t>
  </si>
  <si>
    <t>D5278</t>
  </si>
  <si>
    <t>61X881</t>
  </si>
  <si>
    <t>Cafetière</t>
  </si>
  <si>
    <t>Laurent</t>
  </si>
  <si>
    <t>Pierre</t>
  </si>
  <si>
    <t>Technicien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</si>
</sst>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14" fontId="0" fillId="0" borderId="0" xfId="0" applyNumberFormat="1"/>
    <xf numFmtId="0" fontId="1" fillId="0" borderId="0" xfId="0" applyNumberFormat="1" applyFont="1" applyAlignment="1">
      <alignment horizontal="left" vertic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7"/>
  <sheetViews>
    <sheetView tabSelected="1" workbookViewId="0">
      <selection activeCell="L2" sqref="L2"/>
    </sheetView>
  </sheetViews>
  <sheetFormatPr baseColWidth="10" defaultRowHeight="12.75" x14ac:dyDescent="0.2"/>
  <cols>
    <col min="2" max="2" width="14.28515625" customWidth="1"/>
    <col min="4" max="4" width="15.140625" customWidth="1"/>
    <col min="6" max="6" width="14.5703125" customWidth="1"/>
  </cols>
  <sheetData>
    <row r="1" spans="1:12" ht="25.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12" x14ac:dyDescent="0.2">
      <c r="A2" s="1" t="s">
        <v>8</v>
      </c>
      <c r="B2" s="1" t="s">
        <v>9</v>
      </c>
      <c r="C2" s="1" t="s">
        <v>10</v>
      </c>
      <c r="D2" s="1" t="s">
        <v>11</v>
      </c>
      <c r="E2" s="2">
        <v>43449</v>
      </c>
      <c r="F2" s="1" t="s">
        <v>12</v>
      </c>
      <c r="G2" s="1" t="s">
        <v>13</v>
      </c>
      <c r="H2" s="2">
        <v>43477</v>
      </c>
      <c r="L2">
        <f t="array" ref="L2">SMALL(IF($F$1:$F$17="Antoine",ROW($1:$17)),ROW(A1))</f>
        <v>3</v>
      </c>
    </row>
    <row r="3" spans="1:12" x14ac:dyDescent="0.2">
      <c r="A3" s="12" t="s">
        <v>14</v>
      </c>
      <c r="B3" s="12" t="s">
        <v>15</v>
      </c>
      <c r="C3" s="12" t="s">
        <v>16</v>
      </c>
      <c r="D3" s="12" t="s">
        <v>17</v>
      </c>
      <c r="E3" s="13">
        <v>43450</v>
      </c>
      <c r="F3" s="12" t="s">
        <v>18</v>
      </c>
      <c r="G3" s="1" t="s">
        <v>13</v>
      </c>
      <c r="H3" s="2">
        <v>43527</v>
      </c>
      <c r="L3" s="5">
        <f t="array" ref="L3">SMALL(IF($F$1:$F$17="Antoine",ROW($1:$17)),ROW(A2))</f>
        <v>8</v>
      </c>
    </row>
    <row r="4" spans="1:12" x14ac:dyDescent="0.2">
      <c r="A4" s="1" t="s">
        <v>19</v>
      </c>
      <c r="B4" s="1" t="s">
        <v>15</v>
      </c>
      <c r="C4" s="1" t="s">
        <v>20</v>
      </c>
      <c r="D4" s="1" t="s">
        <v>21</v>
      </c>
      <c r="E4" s="2">
        <v>43462</v>
      </c>
      <c r="F4" s="1" t="s">
        <v>22</v>
      </c>
      <c r="G4" s="1" t="s">
        <v>13</v>
      </c>
      <c r="H4" s="2">
        <v>43571</v>
      </c>
      <c r="L4" s="5">
        <f t="array" ref="L4">SMALL(IF($F$1:$F$17="Antoine",ROW($1:$17)),ROW(A3))</f>
        <v>11</v>
      </c>
    </row>
    <row r="5" spans="1:12" x14ac:dyDescent="0.2">
      <c r="A5" s="1" t="s">
        <v>23</v>
      </c>
      <c r="B5" s="1" t="s">
        <v>24</v>
      </c>
      <c r="C5" s="1" t="s">
        <v>25</v>
      </c>
      <c r="D5" s="1" t="s">
        <v>26</v>
      </c>
      <c r="E5" s="2">
        <v>43467</v>
      </c>
      <c r="F5" s="1" t="s">
        <v>27</v>
      </c>
      <c r="G5" s="1" t="s">
        <v>28</v>
      </c>
      <c r="H5" s="1"/>
      <c r="L5" s="5">
        <f t="array" ref="L5">SMALL(IF($F$1:$F$17="Antoine",ROW($1:$17)),ROW(A4))</f>
        <v>15</v>
      </c>
    </row>
    <row r="6" spans="1:12" x14ac:dyDescent="0.2">
      <c r="A6" s="1" t="s">
        <v>29</v>
      </c>
      <c r="B6" s="1" t="s">
        <v>30</v>
      </c>
      <c r="C6" s="1" t="s">
        <v>31</v>
      </c>
      <c r="D6" s="1" t="s">
        <v>32</v>
      </c>
      <c r="E6" s="2">
        <v>43468</v>
      </c>
      <c r="F6" s="1" t="s">
        <v>12</v>
      </c>
      <c r="G6" s="1" t="s">
        <v>28</v>
      </c>
      <c r="H6" s="1"/>
      <c r="L6" s="5" t="e">
        <f t="array" ref="L6">SMALL(IF($F$1:$F$17="Antoine",ROW($1:$17)),ROW(A5))</f>
        <v>#NUM!</v>
      </c>
    </row>
    <row r="7" spans="1:12" x14ac:dyDescent="0.2">
      <c r="A7" s="1" t="s">
        <v>33</v>
      </c>
      <c r="B7" s="1" t="s">
        <v>24</v>
      </c>
      <c r="C7" s="1" t="s">
        <v>34</v>
      </c>
      <c r="D7" s="1" t="s">
        <v>35</v>
      </c>
      <c r="E7" s="2">
        <v>43470</v>
      </c>
      <c r="F7" s="1" t="s">
        <v>36</v>
      </c>
      <c r="G7" s="1" t="s">
        <v>28</v>
      </c>
      <c r="H7" s="1"/>
      <c r="L7" s="5" t="e">
        <f t="array" ref="L7">SMALL(IF($F$1:$F$17="Antoine",ROW($1:$17)),ROW(A6))</f>
        <v>#NUM!</v>
      </c>
    </row>
    <row r="8" spans="1:12" x14ac:dyDescent="0.2">
      <c r="A8" s="12" t="s">
        <v>37</v>
      </c>
      <c r="B8" s="12" t="s">
        <v>9</v>
      </c>
      <c r="C8" s="12" t="s">
        <v>38</v>
      </c>
      <c r="D8" s="12" t="s">
        <v>39</v>
      </c>
      <c r="E8" s="13">
        <v>43481</v>
      </c>
      <c r="F8" s="12" t="s">
        <v>18</v>
      </c>
      <c r="G8" s="1" t="s">
        <v>28</v>
      </c>
      <c r="H8" s="1"/>
    </row>
    <row r="9" spans="1:12" x14ac:dyDescent="0.2">
      <c r="A9" s="1" t="s">
        <v>40</v>
      </c>
      <c r="B9" s="1" t="s">
        <v>24</v>
      </c>
      <c r="C9" s="1" t="s">
        <v>41</v>
      </c>
      <c r="D9" s="1" t="s">
        <v>42</v>
      </c>
      <c r="E9" s="2">
        <v>43498</v>
      </c>
      <c r="F9" s="1" t="s">
        <v>27</v>
      </c>
      <c r="G9" s="1" t="s">
        <v>28</v>
      </c>
      <c r="H9" s="1"/>
    </row>
    <row r="10" spans="1:12" x14ac:dyDescent="0.2">
      <c r="A10" s="1" t="s">
        <v>43</v>
      </c>
      <c r="B10" s="1" t="s">
        <v>24</v>
      </c>
      <c r="C10" s="1" t="s">
        <v>44</v>
      </c>
      <c r="D10" s="1" t="s">
        <v>45</v>
      </c>
      <c r="E10" s="2">
        <v>43515</v>
      </c>
      <c r="F10" s="1" t="s">
        <v>46</v>
      </c>
      <c r="G10" s="1" t="s">
        <v>28</v>
      </c>
      <c r="H10" s="1"/>
    </row>
    <row r="11" spans="1:12" x14ac:dyDescent="0.2">
      <c r="A11" s="12" t="s">
        <v>47</v>
      </c>
      <c r="B11" s="12" t="s">
        <v>15</v>
      </c>
      <c r="C11" s="12" t="s">
        <v>16</v>
      </c>
      <c r="D11" s="12" t="s">
        <v>17</v>
      </c>
      <c r="E11" s="13">
        <v>43523</v>
      </c>
      <c r="F11" s="12" t="s">
        <v>18</v>
      </c>
      <c r="G11" s="1" t="s">
        <v>28</v>
      </c>
      <c r="H11" s="1"/>
    </row>
    <row r="12" spans="1:12" x14ac:dyDescent="0.2">
      <c r="A12" s="1" t="s">
        <v>48</v>
      </c>
      <c r="B12" s="1" t="s">
        <v>24</v>
      </c>
      <c r="C12" s="1" t="s">
        <v>25</v>
      </c>
      <c r="D12" s="1" t="s">
        <v>26</v>
      </c>
      <c r="E12" s="2">
        <v>43530</v>
      </c>
      <c r="F12" s="1" t="s">
        <v>27</v>
      </c>
      <c r="G12" s="1" t="s">
        <v>28</v>
      </c>
      <c r="H12" s="1"/>
    </row>
    <row r="13" spans="1:12" x14ac:dyDescent="0.2">
      <c r="A13" s="1" t="s">
        <v>49</v>
      </c>
      <c r="B13" s="1" t="s">
        <v>30</v>
      </c>
      <c r="C13" s="1" t="s">
        <v>50</v>
      </c>
      <c r="D13" s="1" t="s">
        <v>51</v>
      </c>
      <c r="E13" s="2">
        <v>43536</v>
      </c>
      <c r="F13" s="1" t="s">
        <v>52</v>
      </c>
      <c r="G13" s="1" t="s">
        <v>28</v>
      </c>
      <c r="H13" s="1"/>
    </row>
    <row r="14" spans="1:12" x14ac:dyDescent="0.2">
      <c r="A14" s="1" t="s">
        <v>53</v>
      </c>
      <c r="B14" s="1" t="s">
        <v>9</v>
      </c>
      <c r="C14" s="1" t="s">
        <v>54</v>
      </c>
      <c r="D14" s="1" t="s">
        <v>55</v>
      </c>
      <c r="E14" s="2">
        <v>43543</v>
      </c>
      <c r="F14" s="1" t="s">
        <v>27</v>
      </c>
      <c r="G14" s="1" t="s">
        <v>28</v>
      </c>
      <c r="H14" s="1"/>
    </row>
    <row r="15" spans="1:12" x14ac:dyDescent="0.2">
      <c r="A15" s="12" t="s">
        <v>56</v>
      </c>
      <c r="B15" s="12" t="s">
        <v>9</v>
      </c>
      <c r="C15" s="12" t="s">
        <v>57</v>
      </c>
      <c r="D15" s="12" t="s">
        <v>58</v>
      </c>
      <c r="E15" s="13">
        <v>43553</v>
      </c>
      <c r="F15" s="12" t="s">
        <v>18</v>
      </c>
      <c r="G15" s="1" t="s">
        <v>28</v>
      </c>
      <c r="H15" s="1"/>
    </row>
    <row r="16" spans="1:12" x14ac:dyDescent="0.2">
      <c r="A16" s="1" t="s">
        <v>59</v>
      </c>
      <c r="B16" s="1" t="s">
        <v>30</v>
      </c>
      <c r="C16" s="1" t="s">
        <v>60</v>
      </c>
      <c r="D16" s="1" t="s">
        <v>61</v>
      </c>
      <c r="E16" s="2">
        <v>43560</v>
      </c>
      <c r="F16" s="1" t="s">
        <v>12</v>
      </c>
      <c r="G16" s="1" t="s">
        <v>28</v>
      </c>
      <c r="H16" s="1"/>
    </row>
    <row r="17" spans="1:7" x14ac:dyDescent="0.2">
      <c r="A17" s="1" t="s">
        <v>62</v>
      </c>
      <c r="B17" s="1" t="s">
        <v>24</v>
      </c>
      <c r="C17" s="1" t="s">
        <v>63</v>
      </c>
      <c r="D17" s="1" t="s">
        <v>64</v>
      </c>
      <c r="E17" s="2">
        <v>43565</v>
      </c>
      <c r="F17" s="1" t="s">
        <v>22</v>
      </c>
      <c r="G17" s="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C14" sqref="C14"/>
    </sheetView>
  </sheetViews>
  <sheetFormatPr baseColWidth="10" defaultRowHeight="12.75" x14ac:dyDescent="0.2"/>
  <sheetData>
    <row r="1" spans="1:1" x14ac:dyDescent="0.2">
      <c r="A1" s="4" t="s">
        <v>18</v>
      </c>
    </row>
    <row r="2" spans="1:1" x14ac:dyDescent="0.2">
      <c r="A2" s="4" t="s">
        <v>12</v>
      </c>
    </row>
    <row r="3" spans="1:1" x14ac:dyDescent="0.2">
      <c r="A3" s="4" t="s">
        <v>36</v>
      </c>
    </row>
    <row r="4" spans="1:1" x14ac:dyDescent="0.2">
      <c r="A4" s="4" t="s">
        <v>65</v>
      </c>
    </row>
    <row r="5" spans="1:1" x14ac:dyDescent="0.2">
      <c r="A5" s="4" t="s">
        <v>46</v>
      </c>
    </row>
    <row r="6" spans="1:1" x14ac:dyDescent="0.2">
      <c r="A6" s="4" t="s">
        <v>27</v>
      </c>
    </row>
    <row r="7" spans="1:1" x14ac:dyDescent="0.2">
      <c r="A7" s="4" t="s">
        <v>66</v>
      </c>
    </row>
    <row r="8" spans="1:1" x14ac:dyDescent="0.2">
      <c r="A8" s="4" t="s">
        <v>52</v>
      </c>
    </row>
    <row r="9" spans="1:1" x14ac:dyDescent="0.2">
      <c r="A9" s="4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"/>
  <sheetViews>
    <sheetView workbookViewId="0">
      <selection activeCell="B1" sqref="B1"/>
    </sheetView>
  </sheetViews>
  <sheetFormatPr baseColWidth="10" defaultRowHeight="12.75" x14ac:dyDescent="0.2"/>
  <cols>
    <col min="3" max="3" width="15.140625" bestFit="1" customWidth="1"/>
    <col min="4" max="4" width="14.42578125" bestFit="1" customWidth="1"/>
    <col min="5" max="5" width="12.28515625" bestFit="1" customWidth="1"/>
    <col min="6" max="6" width="12.140625" style="6" bestFit="1" customWidth="1"/>
    <col min="7" max="7" width="8.42578125" bestFit="1" customWidth="1"/>
  </cols>
  <sheetData>
    <row r="1" spans="1:7" x14ac:dyDescent="0.2">
      <c r="A1" s="7" t="s">
        <v>67</v>
      </c>
      <c r="B1" s="5" t="s">
        <v>18</v>
      </c>
      <c r="C1" s="5"/>
      <c r="D1" s="5"/>
      <c r="E1" s="5"/>
      <c r="G1" s="5"/>
    </row>
    <row r="4" spans="1:7" s="10" customFormat="1" x14ac:dyDescent="0.2">
      <c r="A4" s="8"/>
      <c r="B4" s="8"/>
      <c r="C4" s="9" t="s">
        <v>0</v>
      </c>
      <c r="D4" s="9" t="s">
        <v>2</v>
      </c>
      <c r="E4" s="9" t="s">
        <v>3</v>
      </c>
      <c r="F4" s="9" t="s">
        <v>4</v>
      </c>
      <c r="G4" s="9" t="s">
        <v>6</v>
      </c>
    </row>
    <row r="5" spans="1:7" x14ac:dyDescent="0.2">
      <c r="A5" s="5"/>
      <c r="B5" s="11">
        <f t="array" ref="B5">IFERROR(SMALL(IF('Base de données - Réparations'!$F$1:$F$17=Bilan!$B$1,ROW($1:$17)),ROW(A1)),"")</f>
        <v>3</v>
      </c>
      <c r="C5" s="5" t="str">
        <f>IFERROR(INDEX('Base de données - Réparations'!A:A,Bilan!$B5),"")</f>
        <v>D5264</v>
      </c>
      <c r="D5" s="5" t="str">
        <f>IFERROR(INDEX('Base de données - Réparations'!C:C,Bilan!$B5),"")</f>
        <v>28G942</v>
      </c>
      <c r="E5" s="5" t="str">
        <f>IFERROR(INDEX('Base de données - Réparations'!D:D,Bilan!$B5),"")</f>
        <v>Décodeur</v>
      </c>
      <c r="F5" s="6">
        <f>IFERROR(INDEX('Base de données - Réparations'!E:E,Bilan!$B5),"")</f>
        <v>43450</v>
      </c>
      <c r="G5" s="6" t="str">
        <f>IFERROR(INDEX('Base de données - Réparations'!G:G,Bilan!$B5),"")</f>
        <v>Livré</v>
      </c>
    </row>
    <row r="6" spans="1:7" x14ac:dyDescent="0.2">
      <c r="A6" s="5"/>
      <c r="B6" s="11">
        <f t="array" ref="B6">IFERROR(SMALL(IF('Base de données - Réparations'!$F$1:$F$17=Bilan!$B$1,ROW($1:$17)),ROW(A2)),"")</f>
        <v>8</v>
      </c>
      <c r="C6" s="5" t="str">
        <f>IFERROR(INDEX('Base de données - Réparations'!A:A,Bilan!$B6),"")</f>
        <v>D5269</v>
      </c>
      <c r="D6" s="5" t="str">
        <f>IFERROR(INDEX('Base de données - Réparations'!C:C,Bilan!$B6),"")</f>
        <v>64G726</v>
      </c>
      <c r="E6" s="5" t="str">
        <f>IFERROR(INDEX('Base de données - Réparations'!D:D,Bilan!$B6),"")</f>
        <v>Chaine Hi-Fi</v>
      </c>
      <c r="F6" s="6">
        <f>IFERROR(INDEX('Base de données - Réparations'!E:E,Bilan!$B6),"")</f>
        <v>43481</v>
      </c>
      <c r="G6" s="6" t="str">
        <f>IFERROR(INDEX('Base de données - Réparations'!G:G,Bilan!$B6),"")</f>
        <v>En cours</v>
      </c>
    </row>
    <row r="7" spans="1:7" x14ac:dyDescent="0.2">
      <c r="B7" s="11">
        <f t="array" ref="B7">IFERROR(SMALL(IF('Base de données - Réparations'!$F$1:$F$17=Bilan!$B$1,ROW($1:$17)),ROW(A3)),"")</f>
        <v>11</v>
      </c>
      <c r="C7" s="5" t="str">
        <f>IFERROR(INDEX('Base de données - Réparations'!A:A,Bilan!$B7),"")</f>
        <v>D5272</v>
      </c>
      <c r="D7" s="5" t="str">
        <f>IFERROR(INDEX('Base de données - Réparations'!C:C,Bilan!$B7),"")</f>
        <v>28G942</v>
      </c>
      <c r="E7" s="5" t="str">
        <f>IFERROR(INDEX('Base de données - Réparations'!D:D,Bilan!$B7),"")</f>
        <v>Décodeur</v>
      </c>
      <c r="F7" s="6">
        <f>IFERROR(INDEX('Base de données - Réparations'!E:E,Bilan!$B7),"")</f>
        <v>43523</v>
      </c>
      <c r="G7" s="6" t="str">
        <f>IFERROR(INDEX('Base de données - Réparations'!G:G,Bilan!$B7),"")</f>
        <v>En cours</v>
      </c>
    </row>
    <row r="8" spans="1:7" x14ac:dyDescent="0.2">
      <c r="B8" s="11">
        <f t="array" ref="B8">IFERROR(SMALL(IF('Base de données - Réparations'!$F$1:$F$17=Bilan!$B$1,ROW($1:$17)),ROW(A4)),"")</f>
        <v>15</v>
      </c>
      <c r="C8" s="5" t="str">
        <f>IFERROR(INDEX('Base de données - Réparations'!A:A,Bilan!$B8),"")</f>
        <v>D5276</v>
      </c>
      <c r="D8" s="5" t="str">
        <f>IFERROR(INDEX('Base de données - Réparations'!C:C,Bilan!$B8),"")</f>
        <v>97P001</v>
      </c>
      <c r="E8" s="5" t="str">
        <f>IFERROR(INDEX('Base de données - Réparations'!D:D,Bilan!$B8),"")</f>
        <v>Home-cinéma</v>
      </c>
      <c r="F8" s="6">
        <f>IFERROR(INDEX('Base de données - Réparations'!E:E,Bilan!$B8),"")</f>
        <v>43553</v>
      </c>
      <c r="G8" s="6" t="str">
        <f>IFERROR(INDEX('Base de données - Réparations'!G:G,Bilan!$B8),"")</f>
        <v>En cours</v>
      </c>
    </row>
    <row r="9" spans="1:7" x14ac:dyDescent="0.2">
      <c r="B9" s="11" t="str">
        <f t="array" ref="B9">IFERROR(SMALL(IF('Base de données - Réparations'!$F$1:$F$17=Bilan!$B$1,ROW($1:$17)),ROW(A5)),"")</f>
        <v/>
      </c>
      <c r="C9" s="5" t="str">
        <f>IFERROR(INDEX('Base de données - Réparations'!A:A,Bilan!$B9),"")</f>
        <v/>
      </c>
      <c r="D9" s="5" t="str">
        <f>IFERROR(INDEX('Base de données - Réparations'!C:C,Bilan!$B9),"")</f>
        <v/>
      </c>
      <c r="E9" s="5" t="str">
        <f>IFERROR(INDEX('Base de données - Réparations'!D:D,Bilan!$B9),"")</f>
        <v/>
      </c>
      <c r="F9" s="6" t="str">
        <f>IFERROR(INDEX('Base de données - Réparations'!E:E,Bilan!$B9),"")</f>
        <v/>
      </c>
      <c r="G9" s="6" t="str">
        <f>IFERROR(INDEX('Base de données - Réparations'!G:G,Bilan!$B9),"")</f>
        <v/>
      </c>
    </row>
    <row r="10" spans="1:7" x14ac:dyDescent="0.2">
      <c r="B10" s="11" t="str">
        <f t="array" ref="B10">IFERROR(SMALL(IF('Base de données - Réparations'!$F$1:$F$17=Bilan!$B$1,ROW($1:$17)),ROW(A6)),"")</f>
        <v/>
      </c>
      <c r="C10" s="5" t="str">
        <f>IFERROR(INDEX('Base de données - Réparations'!A:A,Bilan!$B10),"")</f>
        <v/>
      </c>
      <c r="D10" s="5" t="str">
        <f>IFERROR(INDEX('Base de données - Réparations'!C:C,Bilan!$B10),"")</f>
        <v/>
      </c>
      <c r="E10" s="5" t="str">
        <f>IFERROR(INDEX('Base de données - Réparations'!D:D,Bilan!$B10),"")</f>
        <v/>
      </c>
      <c r="F10" s="6" t="str">
        <f>IFERROR(INDEX('Base de données - Réparations'!E:E,Bilan!$B10),"")</f>
        <v/>
      </c>
      <c r="G10" s="6" t="str">
        <f>IFERROR(INDEX('Base de données - Réparations'!G:G,Bilan!$B10),"")</f>
        <v/>
      </c>
    </row>
    <row r="11" spans="1:7" x14ac:dyDescent="0.2">
      <c r="B11" s="11" t="str">
        <f t="array" ref="B11">IFERROR(SMALL(IF('Base de données - Réparations'!$F$1:$F$17=Bilan!$B$1,ROW($1:$17)),ROW(A7)),"")</f>
        <v/>
      </c>
      <c r="C11" s="5" t="str">
        <f>IFERROR(INDEX('Base de données - Réparations'!A:A,Bilan!$B11),"")</f>
        <v/>
      </c>
      <c r="D11" s="5" t="str">
        <f>IFERROR(INDEX('Base de données - Réparations'!C:C,Bilan!$B11),"")</f>
        <v/>
      </c>
      <c r="E11" s="5" t="str">
        <f>IFERROR(INDEX('Base de données - Réparations'!D:D,Bilan!$B11),"")</f>
        <v/>
      </c>
      <c r="F11" s="6" t="str">
        <f>IFERROR(INDEX('Base de données - Réparations'!E:E,Bilan!$B11),"")</f>
        <v/>
      </c>
      <c r="G11" s="6" t="str">
        <f>IFERROR(INDEX('Base de données - Réparations'!G:G,Bilan!$B11),"")</f>
        <v/>
      </c>
    </row>
    <row r="12" spans="1:7" x14ac:dyDescent="0.2">
      <c r="B12" s="11" t="str">
        <f t="array" ref="B12">IFERROR(SMALL(IF('Base de données - Réparations'!$F$1:$F$17=Bilan!$B$1,ROW($1:$17)),ROW(A8)),"")</f>
        <v/>
      </c>
      <c r="C12" s="5" t="str">
        <f>IFERROR(INDEX('Base de données - Réparations'!A:A,Bilan!$B12),"")</f>
        <v/>
      </c>
      <c r="D12" s="5" t="str">
        <f>IFERROR(INDEX('Base de données - Réparations'!C:C,Bilan!$B12),"")</f>
        <v/>
      </c>
      <c r="E12" s="5" t="str">
        <f>IFERROR(INDEX('Base de données - Réparations'!D:D,Bilan!$B12),"")</f>
        <v/>
      </c>
      <c r="F12" s="6" t="str">
        <f>IFERROR(INDEX('Base de données - Réparations'!E:E,Bilan!$B12),"")</f>
        <v/>
      </c>
      <c r="G12" s="6" t="str">
        <f>IFERROR(INDEX('Base de données - Réparations'!G:G,Bilan!$B12),"")</f>
        <v/>
      </c>
    </row>
    <row r="13" spans="1:7" x14ac:dyDescent="0.2">
      <c r="B13" s="11" t="str">
        <f t="array" ref="B13">IFERROR(SMALL(IF('Base de données - Réparations'!$F$1:$F$17=Bilan!$B$1,ROW($1:$17)),ROW(A9)),"")</f>
        <v/>
      </c>
      <c r="C13" s="5" t="str">
        <f>IFERROR(INDEX('Base de données - Réparations'!A:A,Bilan!$B13),"")</f>
        <v/>
      </c>
      <c r="D13" s="5" t="str">
        <f>IFERROR(INDEX('Base de données - Réparations'!C:C,Bilan!$B13),"")</f>
        <v/>
      </c>
      <c r="E13" s="5" t="str">
        <f>IFERROR(INDEX('Base de données - Réparations'!D:D,Bilan!$B13),"")</f>
        <v/>
      </c>
      <c r="F13" s="6" t="str">
        <f>IFERROR(INDEX('Base de données - Réparations'!E:E,Bilan!$B13),"")</f>
        <v/>
      </c>
      <c r="G13" s="6" t="str">
        <f>IFERROR(INDEX('Base de données - Réparations'!G:G,Bilan!$B13),"")</f>
        <v/>
      </c>
    </row>
    <row r="14" spans="1:7" x14ac:dyDescent="0.2">
      <c r="B14" s="11" t="str">
        <f t="array" ref="B14">IFERROR(SMALL(IF('Base de données - Réparations'!$F$1:$F$17=Bilan!$B$1,ROW($1:$17)),ROW(A10)),"")</f>
        <v/>
      </c>
      <c r="C14" s="5" t="str">
        <f>IFERROR(INDEX('Base de données - Réparations'!A:A,Bilan!$B14),"")</f>
        <v/>
      </c>
      <c r="D14" s="5" t="str">
        <f>IFERROR(INDEX('Base de données - Réparations'!C:C,Bilan!$B14),"")</f>
        <v/>
      </c>
      <c r="E14" s="5" t="str">
        <f>IFERROR(INDEX('Base de données - Réparations'!D:D,Bilan!$B14),"")</f>
        <v/>
      </c>
      <c r="F14" s="6" t="str">
        <f>IFERROR(INDEX('Base de données - Réparations'!E:E,Bilan!$B14),"")</f>
        <v/>
      </c>
      <c r="G14" s="6" t="str">
        <f>IFERROR(INDEX('Base de données - Réparations'!G:G,Bilan!$B14),"")</f>
        <v/>
      </c>
    </row>
    <row r="15" spans="1:7" x14ac:dyDescent="0.2">
      <c r="B15" s="11" t="str">
        <f t="array" ref="B15">IFERROR(SMALL(IF('Base de données - Réparations'!$F$1:$F$17=Bilan!$B$1,ROW($1:$17)),ROW(A11)),"")</f>
        <v/>
      </c>
      <c r="C15" s="5" t="str">
        <f>IFERROR(INDEX('Base de données - Réparations'!A:A,Bilan!$B15),"")</f>
        <v/>
      </c>
      <c r="D15" s="5" t="str">
        <f>IFERROR(INDEX('Base de données - Réparations'!C:C,Bilan!$B15),"")</f>
        <v/>
      </c>
      <c r="E15" s="5" t="str">
        <f>IFERROR(INDEX('Base de données - Réparations'!D:D,Bilan!$B15),"")</f>
        <v/>
      </c>
      <c r="F15" s="6" t="str">
        <f>IFERROR(INDEX('Base de données - Réparations'!E:E,Bilan!$B15),"")</f>
        <v/>
      </c>
      <c r="G15" s="6" t="str">
        <f>IFERROR(INDEX('Base de données - Réparations'!G:G,Bilan!$B15),"")</f>
        <v/>
      </c>
    </row>
    <row r="16" spans="1:7" x14ac:dyDescent="0.2">
      <c r="B16" s="11" t="str">
        <f t="array" ref="B16">IFERROR(SMALL(IF('Base de données - Réparations'!$F$1:$F$17=Bilan!$B$1,ROW($1:$17)),ROW(A12)),"")</f>
        <v/>
      </c>
      <c r="C16" s="5" t="str">
        <f>IFERROR(INDEX('Base de données - Réparations'!A:A,Bilan!$B16),"")</f>
        <v/>
      </c>
      <c r="D16" s="5" t="str">
        <f>IFERROR(INDEX('Base de données - Réparations'!C:C,Bilan!$B16),"")</f>
        <v/>
      </c>
      <c r="E16" s="5" t="str">
        <f>IFERROR(INDEX('Base de données - Réparations'!D:D,Bilan!$B16),"")</f>
        <v/>
      </c>
      <c r="F16" s="6" t="str">
        <f>IFERROR(INDEX('Base de données - Réparations'!E:E,Bilan!$B16),"")</f>
        <v/>
      </c>
      <c r="G16" s="6" t="str">
        <f>IFERROR(INDEX('Base de données - Réparations'!G:G,Bilan!$B16),"")</f>
        <v/>
      </c>
    </row>
    <row r="17" spans="2:7" x14ac:dyDescent="0.2">
      <c r="B17" s="11" t="str">
        <f t="array" ref="B17">IFERROR(SMALL(IF('Base de données - Réparations'!$F$1:$F$17=Bilan!$B$1,ROW($1:$17)),ROW(A13)),"")</f>
        <v/>
      </c>
      <c r="C17" s="5" t="str">
        <f>IFERROR(INDEX('Base de données - Réparations'!A:A,Bilan!$B17),"")</f>
        <v/>
      </c>
      <c r="D17" s="5" t="str">
        <f>IFERROR(INDEX('Base de données - Réparations'!C:C,Bilan!$B17),"")</f>
        <v/>
      </c>
      <c r="E17" s="5" t="str">
        <f>IFERROR(INDEX('Base de données - Réparations'!D:D,Bilan!$B17),"")</f>
        <v/>
      </c>
      <c r="F17" s="6" t="str">
        <f>IFERROR(INDEX('Base de données - Réparations'!E:E,Bilan!$B17),"")</f>
        <v/>
      </c>
      <c r="G17" s="6" t="str">
        <f>IFERROR(INDEX('Base de données - Réparations'!G:G,Bilan!$B17),"")</f>
        <v/>
      </c>
    </row>
    <row r="18" spans="2:7" x14ac:dyDescent="0.2">
      <c r="B18" s="11" t="str">
        <f t="array" ref="B18">IFERROR(SMALL(IF('Base de données - Réparations'!$F$1:$F$17=Bilan!$B$1,ROW($1:$17)),ROW(A14)),"")</f>
        <v/>
      </c>
      <c r="C18" s="5" t="str">
        <f>IFERROR(INDEX('Base de données - Réparations'!A:A,Bilan!$B18),"")</f>
        <v/>
      </c>
      <c r="D18" s="5" t="str">
        <f>IFERROR(INDEX('Base de données - Réparations'!C:C,Bilan!$B18),"")</f>
        <v/>
      </c>
      <c r="E18" s="5" t="str">
        <f>IFERROR(INDEX('Base de données - Réparations'!D:D,Bilan!$B18),"")</f>
        <v/>
      </c>
      <c r="F18" s="6" t="str">
        <f>IFERROR(INDEX('Base de données - Réparations'!E:E,Bilan!$B18),"")</f>
        <v/>
      </c>
      <c r="G18" s="6" t="str">
        <f>IFERROR(INDEX('Base de données - Réparations'!G:G,Bilan!$B18),"")</f>
        <v/>
      </c>
    </row>
    <row r="19" spans="2:7" x14ac:dyDescent="0.2">
      <c r="B19" s="11" t="str">
        <f t="array" ref="B19">IFERROR(SMALL(IF('Base de données - Réparations'!$F$1:$F$17=Bilan!$B$1,ROW($1:$17)),ROW(A15)),"")</f>
        <v/>
      </c>
      <c r="C19" s="5" t="str">
        <f>IFERROR(INDEX('Base de données - Réparations'!A:A,Bilan!$B19),"")</f>
        <v/>
      </c>
      <c r="D19" s="5" t="str">
        <f>IFERROR(INDEX('Base de données - Réparations'!C:C,Bilan!$B19),"")</f>
        <v/>
      </c>
      <c r="E19" s="5" t="str">
        <f>IFERROR(INDEX('Base de données - Réparations'!D:D,Bilan!$B19),"")</f>
        <v/>
      </c>
      <c r="F19" s="6" t="str">
        <f>IFERROR(INDEX('Base de données - Réparations'!E:E,Bilan!$B19),"")</f>
        <v/>
      </c>
      <c r="G19" s="6" t="str">
        <f>IFERROR(INDEX('Base de données - Réparations'!G:G,Bilan!$B19),"")</f>
        <v/>
      </c>
    </row>
    <row r="20" spans="2:7" x14ac:dyDescent="0.2">
      <c r="B20" s="11" t="str">
        <f t="array" ref="B20">IFERROR(SMALL(IF('Base de données - Réparations'!$F$1:$F$17=Bilan!$B$1,ROW($1:$17)),ROW(A16)),"")</f>
        <v/>
      </c>
      <c r="C20" s="5" t="str">
        <f>IFERROR(INDEX('Base de données - Réparations'!A:A,Bilan!$B20),"")</f>
        <v/>
      </c>
      <c r="D20" s="5" t="str">
        <f>IFERROR(INDEX('Base de données - Réparations'!C:C,Bilan!$B20),"")</f>
        <v/>
      </c>
      <c r="E20" s="5" t="str">
        <f>IFERROR(INDEX('Base de données - Réparations'!D:D,Bilan!$B20),"")</f>
        <v/>
      </c>
      <c r="F20" s="6" t="str">
        <f>IFERROR(INDEX('Base de données - Réparations'!E:E,Bilan!$B20),"")</f>
        <v/>
      </c>
      <c r="G20" s="6" t="str">
        <f>IFERROR(INDEX('Base de données - Réparations'!G:G,Bilan!$B20),"")</f>
        <v/>
      </c>
    </row>
    <row r="21" spans="2:7" x14ac:dyDescent="0.2">
      <c r="B21" s="11" t="str">
        <f t="array" ref="B21">IFERROR(SMALL(IF('Base de données - Réparations'!$F$1:$F$17=Bilan!$B$1,ROW($1:$17)),ROW(A17)),"")</f>
        <v/>
      </c>
      <c r="C21" s="5" t="str">
        <f>IFERROR(INDEX('Base de données - Réparations'!A:A,Bilan!$B21),"")</f>
        <v/>
      </c>
      <c r="D21" s="5" t="str">
        <f>IFERROR(INDEX('Base de données - Réparations'!C:C,Bilan!$B21),"")</f>
        <v/>
      </c>
      <c r="E21" s="5" t="str">
        <f>IFERROR(INDEX('Base de données - Réparations'!D:D,Bilan!$B21),"")</f>
        <v/>
      </c>
      <c r="F21" s="6" t="str">
        <f>IFERROR(INDEX('Base de données - Réparations'!E:E,Bilan!$B21),"")</f>
        <v/>
      </c>
      <c r="G21" s="6" t="str">
        <f>IFERROR(INDEX('Base de données - Réparations'!G:G,Bilan!$B21),"")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techniciens'!$A$1:$A$9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données - Réparations</vt:lpstr>
      <vt:lpstr>Liste techniciens</vt:lpstr>
      <vt:lpstr>Bilan</vt:lpstr>
      <vt:lpstr>Réparateurs</vt:lpstr>
      <vt:lpstr>Zone_recherche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2019-04-18T15:43:27Z</dcterms:created>
  <dcterms:modified xsi:type="dcterms:W3CDTF">2019-04-18T17:51:14Z</dcterms:modified>
</cp:coreProperties>
</file>