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D:\office\دورة إكسيل 21\"/>
    </mc:Choice>
  </mc:AlternateContent>
  <xr:revisionPtr revIDLastSave="0" documentId="13_ncr:1_{9F961B0B-29EC-4BC9-97C1-AEADE83F884F}" xr6:coauthVersionLast="46" xr6:coauthVersionMax="46" xr10:uidLastSave="{00000000-0000-0000-0000-000000000000}"/>
  <bookViews>
    <workbookView xWindow="-120" yWindow="-120" windowWidth="20730" windowHeight="11310" xr2:uid="{00000000-000D-0000-FFFF-FFFF00000000}"/>
  </bookViews>
  <sheets>
    <sheet name="Feuil1" sheetId="1" r:id="rId1"/>
    <sheet name="Feuil2" sheetId="2" r:id="rId2"/>
  </sheets>
  <definedNames>
    <definedName name="_xlnm._FilterDatabase" localSheetId="0" hidden="1">Feuil1!$A$1:$M$1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4" i="1" l="1"/>
  <c r="K34" i="1" s="1"/>
  <c r="M34" i="1" s="1"/>
  <c r="J36" i="1"/>
  <c r="K36" i="1" s="1"/>
  <c r="M36" i="1" s="1"/>
  <c r="J42" i="1"/>
  <c r="K42" i="1" s="1"/>
  <c r="M42" i="1" s="1"/>
  <c r="J35" i="1"/>
  <c r="K35" i="1" s="1"/>
  <c r="M35" i="1" s="1"/>
  <c r="J17" i="1"/>
  <c r="K17" i="1" s="1"/>
  <c r="M17" i="1" s="1"/>
  <c r="J33" i="1"/>
  <c r="K33" i="1" s="1"/>
  <c r="M33" i="1" s="1"/>
  <c r="J39" i="1"/>
  <c r="K39" i="1" s="1"/>
  <c r="M39" i="1" s="1"/>
  <c r="J13" i="1"/>
  <c r="K13" i="1" s="1"/>
  <c r="M13" i="1" s="1"/>
  <c r="J23" i="1"/>
  <c r="K23" i="1" s="1"/>
  <c r="M23" i="1" s="1"/>
  <c r="J20" i="1"/>
  <c r="K20" i="1" s="1"/>
  <c r="M20" i="1" s="1"/>
  <c r="J26" i="1"/>
  <c r="K26" i="1" s="1"/>
  <c r="M26" i="1" s="1"/>
  <c r="J37" i="1"/>
  <c r="K37" i="1" s="1"/>
  <c r="M37" i="1" s="1"/>
  <c r="J30" i="1"/>
  <c r="K30" i="1" s="1"/>
  <c r="M30" i="1" s="1"/>
  <c r="J6" i="1"/>
  <c r="K6" i="1" s="1"/>
  <c r="M6" i="1" s="1"/>
  <c r="J3" i="1"/>
  <c r="K3" i="1" s="1"/>
  <c r="M3" i="1" s="1"/>
  <c r="J38" i="1"/>
  <c r="K38" i="1" s="1"/>
  <c r="M38" i="1" s="1"/>
  <c r="J7" i="1"/>
  <c r="K7" i="1" s="1"/>
  <c r="M7" i="1" s="1"/>
  <c r="J40" i="1"/>
  <c r="K40" i="1" s="1"/>
  <c r="M40" i="1" s="1"/>
  <c r="J22" i="1"/>
  <c r="K22" i="1" s="1"/>
  <c r="M22" i="1" s="1"/>
  <c r="J4" i="1"/>
  <c r="K4" i="1" s="1"/>
  <c r="M4" i="1" s="1"/>
  <c r="J32" i="1"/>
  <c r="K32" i="1" s="1"/>
  <c r="M32" i="1" s="1"/>
  <c r="J27" i="1"/>
  <c r="K27" i="1" s="1"/>
  <c r="M27" i="1" s="1"/>
  <c r="J25" i="1"/>
  <c r="K25" i="1" s="1"/>
  <c r="M25" i="1" s="1"/>
  <c r="J11" i="1"/>
  <c r="K11" i="1" s="1"/>
  <c r="M11" i="1" s="1"/>
  <c r="J14" i="1"/>
  <c r="K14" i="1" s="1"/>
  <c r="M14" i="1" s="1"/>
  <c r="J5" i="1"/>
  <c r="K5" i="1" s="1"/>
  <c r="M5" i="1" s="1"/>
  <c r="J10" i="1"/>
  <c r="K10" i="1" s="1"/>
  <c r="M10" i="1" s="1"/>
  <c r="J15" i="1"/>
  <c r="K15" i="1" s="1"/>
  <c r="M15" i="1" s="1"/>
  <c r="J9" i="1"/>
  <c r="K9" i="1" s="1"/>
  <c r="M9" i="1" s="1"/>
  <c r="J41" i="1"/>
  <c r="K41" i="1" s="1"/>
  <c r="M41" i="1" s="1"/>
  <c r="J19" i="1"/>
  <c r="K19" i="1" s="1"/>
  <c r="M19" i="1" s="1"/>
  <c r="J12" i="1"/>
  <c r="K12" i="1" s="1"/>
  <c r="M12" i="1" s="1"/>
  <c r="J21" i="1"/>
  <c r="K21" i="1" s="1"/>
  <c r="M21" i="1" s="1"/>
  <c r="J29" i="1"/>
  <c r="K29" i="1" s="1"/>
  <c r="M29" i="1" s="1"/>
  <c r="J18" i="1"/>
  <c r="K18" i="1" s="1"/>
  <c r="M18" i="1" s="1"/>
  <c r="J31" i="1"/>
  <c r="K31" i="1" s="1"/>
  <c r="M31" i="1" s="1"/>
  <c r="J2" i="1"/>
  <c r="K2" i="1" s="1"/>
  <c r="M2" i="1" s="1"/>
  <c r="J43" i="1"/>
  <c r="K43" i="1" s="1"/>
  <c r="M43" i="1" s="1"/>
  <c r="J24" i="1"/>
  <c r="K24" i="1" s="1"/>
  <c r="M24" i="1" s="1"/>
  <c r="J16" i="1"/>
  <c r="K16" i="1" s="1"/>
  <c r="M16" i="1" s="1"/>
  <c r="J28" i="1"/>
  <c r="K28" i="1" s="1"/>
  <c r="M28" i="1" s="1"/>
  <c r="J8" i="1"/>
  <c r="K8" i="1" s="1"/>
  <c r="M8" i="1" s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3" i="2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L8" i="1" l="1"/>
  <c r="L29" i="1"/>
  <c r="L41" i="1"/>
  <c r="L20" i="1"/>
  <c r="L2" i="1"/>
  <c r="L28" i="1"/>
  <c r="L38" i="1"/>
  <c r="L19" i="1"/>
  <c r="L23" i="1"/>
  <c r="L32" i="1"/>
  <c r="L17" i="1"/>
  <c r="L4" i="1"/>
  <c r="L37" i="1"/>
  <c r="L35" i="1"/>
  <c r="L33" i="1"/>
  <c r="L22" i="1"/>
  <c r="L18" i="1"/>
  <c r="L14" i="1"/>
  <c r="L11" i="1"/>
  <c r="L6" i="1"/>
  <c r="L26" i="1"/>
  <c r="L3" i="1"/>
  <c r="L43" i="1"/>
  <c r="L40" i="1"/>
  <c r="L16" i="1"/>
  <c r="L36" i="1"/>
  <c r="L34" i="1"/>
  <c r="L31" i="1"/>
  <c r="L10" i="1"/>
  <c r="L7" i="1"/>
  <c r="L5" i="1"/>
  <c r="L24" i="1"/>
  <c r="L21" i="1"/>
  <c r="L42" i="1"/>
  <c r="L39" i="1"/>
  <c r="L15" i="1"/>
  <c r="L13" i="1"/>
  <c r="L12" i="1"/>
  <c r="L30" i="1"/>
  <c r="L9" i="1"/>
  <c r="L27" i="1"/>
  <c r="L25" i="1"/>
</calcChain>
</file>

<file path=xl/sharedStrings.xml><?xml version="1.0" encoding="utf-8"?>
<sst xmlns="http://schemas.openxmlformats.org/spreadsheetml/2006/main" count="140" uniqueCount="100">
  <si>
    <t>ر.ت</t>
  </si>
  <si>
    <t>ذكر</t>
  </si>
  <si>
    <t>أنثى</t>
  </si>
  <si>
    <t>الاسم الكامل</t>
  </si>
  <si>
    <t>nom</t>
  </si>
  <si>
    <t>prenom</t>
  </si>
  <si>
    <t>genre</t>
  </si>
  <si>
    <t>arabe</t>
  </si>
  <si>
    <t>français</t>
  </si>
  <si>
    <t>math</t>
  </si>
  <si>
    <t>geo</t>
  </si>
  <si>
    <t>sciences</t>
  </si>
  <si>
    <t>somme</t>
  </si>
  <si>
    <t>moyenne</t>
  </si>
  <si>
    <t>classement</t>
  </si>
  <si>
    <t>Resultat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</si>
  <si>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</si>
  <si>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</si>
  <si>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</si>
  <si>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</si>
  <si>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</si>
  <si>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</si>
  <si>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</si>
  <si>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</si>
  <si>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</si>
  <si>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</si>
  <si>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</si>
  <si>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</si>
  <si>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</si>
  <si>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</si>
  <si>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</si>
  <si>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</si>
  <si>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</si>
  <si>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</si>
  <si>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</si>
  <si>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</si>
  <si>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</si>
  <si>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</si>
  <si>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</si>
  <si>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</si>
  <si>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</si>
  <si>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</si>
  <si>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</si>
  <si>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</si>
  <si>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</si>
  <si>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</si>
  <si>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</si>
  <si>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</si>
  <si>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</si>
  <si>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</si>
  <si>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</si>
  <si>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</si>
  <si>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</si>
  <si>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</si>
  <si>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</si>
  <si>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</si>
  <si>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</si>
  <si>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</si>
  <si>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</si>
  <si>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</si>
  <si>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</si>
  <si>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</si>
  <si>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</si>
  <si>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</si>
  <si>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</si>
  <si>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</si>
  <si>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</si>
  <si>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</si>
  <si>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</si>
  <si>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</si>
  <si>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</si>
  <si>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</si>
  <si>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</si>
  <si>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</si>
  <si>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</si>
  <si>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</si>
  <si>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</si>
  <si>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</si>
  <si>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</si>
  <si>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</si>
  <si>
    <t>prénom23</t>
  </si>
  <si>
    <t>prénom24</t>
  </si>
  <si>
    <t>prénom25</t>
  </si>
  <si>
    <t>prénom26</t>
  </si>
  <si>
    <t>prénom27</t>
  </si>
  <si>
    <t>prénom28</t>
  </si>
  <si>
    <t>prénom29</t>
  </si>
  <si>
    <t>prénom30</t>
  </si>
  <si>
    <t>prénom31</t>
  </si>
  <si>
    <t>prénom32</t>
  </si>
  <si>
    <t>prénom33</t>
  </si>
  <si>
    <t>prénom34</t>
  </si>
  <si>
    <t>prénom35</t>
  </si>
  <si>
    <t>prénom36</t>
  </si>
  <si>
    <t>prénom37</t>
  </si>
  <si>
    <t>prénom38</t>
  </si>
  <si>
    <t>prénom39</t>
  </si>
  <si>
    <t>prénom40</t>
  </si>
  <si>
    <t>prénom41</t>
  </si>
  <si>
    <t>prénom42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</si>
</sst>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2" fontId="0" fillId="0" borderId="1" xfId="0" applyNumberFormat="1" applyBorder="1"/>
    <xf numFmtId="0" fontId="1" fillId="2" borderId="1" xfId="0" applyFont="1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0" xfId="0" applyFill="1" applyBorder="1"/>
    <xf numFmtId="0" fontId="1" fillId="0" borderId="0" xfId="0" applyFont="1" applyFill="1" applyBorder="1"/>
    <xf numFmtId="2" fontId="2" fillId="0" borderId="1" xfId="0" applyNumberFormat="1" applyFont="1" applyBorder="1"/>
    <xf numFmtId="0" fontId="2" fillId="0" borderId="1" xfId="0" applyFont="1" applyBorder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1"/>
  <sheetViews>
    <sheetView tabSelected="1" workbookViewId="0">
      <selection activeCell="O7" sqref="O7"/>
    </sheetView>
  </sheetViews>
  <sheetFormatPr baseColWidth="10" defaultColWidth="9.140625" defaultRowHeight="15" x14ac:dyDescent="0.25"/>
  <cols>
    <col min="1" max="1" width="13.42578125" customWidth="1"/>
    <col min="2" max="2" width="14.5703125" bestFit="1" customWidth="1"/>
    <col min="3" max="3" width="11.7109375" bestFit="1" customWidth="1"/>
    <col min="4" max="4" width="6.85546875" customWidth="1"/>
    <col min="5" max="5" width="10.85546875" bestFit="1" customWidth="1"/>
    <col min="6" max="6" width="11.5703125" bestFit="1" customWidth="1"/>
    <col min="7" max="7" width="10" customWidth="1"/>
    <col min="8" max="8" width="15.28515625" bestFit="1" customWidth="1"/>
    <col min="9" max="9" width="10.5703125" bestFit="1" customWidth="1"/>
    <col min="10" max="10" width="11.140625" bestFit="1" customWidth="1"/>
    <col min="11" max="11" width="7.28515625" customWidth="1"/>
    <col min="12" max="12" width="5.7109375" customWidth="1"/>
    <col min="15" max="15" width="15.140625" bestFit="1" customWidth="1"/>
    <col min="16" max="16" width="14.85546875" bestFit="1" customWidth="1"/>
  </cols>
  <sheetData>
    <row r="1" spans="1:16" ht="12.95" customHeight="1" x14ac:dyDescent="0.25">
      <c r="A1" s="3" t="s">
        <v>0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O1" s="7"/>
      <c r="P1" s="6"/>
    </row>
    <row r="2" spans="1:16" ht="12.95" customHeight="1" x14ac:dyDescent="0.25">
      <c r="A2" s="1">
        <v>2</v>
      </c>
      <c r="B2" s="4" t="s">
        <v>17</v>
      </c>
      <c r="C2" s="1" t="s">
        <v>59</v>
      </c>
      <c r="D2" s="1" t="s">
        <v>2</v>
      </c>
      <c r="E2" s="2">
        <v>9.5</v>
      </c>
      <c r="F2" s="2">
        <v>8.31</v>
      </c>
      <c r="G2" s="2">
        <v>8</v>
      </c>
      <c r="H2" s="2">
        <v>8.5</v>
      </c>
      <c r="I2" s="2">
        <v>7.5</v>
      </c>
      <c r="J2" s="2">
        <f>IF(AND(E2&lt;&gt;"",F2&lt;&gt;"",G2&lt;&gt;"",H2&lt;&gt;"",I2&lt;&gt;""),SUM(E2:I2),"")</f>
        <v>41.81</v>
      </c>
      <c r="K2" s="2">
        <f>IF(J2="","",J2/5)</f>
        <v>8.3620000000000001</v>
      </c>
      <c r="L2" s="1">
        <f>IF(K2="","",RANK(K2,$K$2:$K$493))</f>
        <v>2</v>
      </c>
      <c r="M2" s="1" t="str">
        <f>IF(K2="","",IF(K2&gt;=5,"admis","non admis"))</f>
        <v>admis</v>
      </c>
      <c r="O2" s="6"/>
      <c r="P2" s="6"/>
    </row>
    <row r="3" spans="1:16" ht="12.95" customHeight="1" x14ac:dyDescent="0.25">
      <c r="A3" s="1">
        <v>5</v>
      </c>
      <c r="B3" s="1" t="s">
        <v>20</v>
      </c>
      <c r="C3" s="1" t="s">
        <v>62</v>
      </c>
      <c r="D3" s="1" t="s">
        <v>2</v>
      </c>
      <c r="E3" s="2">
        <v>8.4</v>
      </c>
      <c r="F3" s="2">
        <v>7.21</v>
      </c>
      <c r="G3" s="2">
        <v>9</v>
      </c>
      <c r="H3" s="2">
        <v>8.94</v>
      </c>
      <c r="I3" s="2">
        <v>8</v>
      </c>
      <c r="J3" s="2">
        <f>IF(AND(E3&lt;&gt;"",F3&lt;&gt;"",G3&lt;&gt;"",H3&lt;&gt;"",I3&lt;&gt;""),SUM(E3:I3),"")</f>
        <v>41.55</v>
      </c>
      <c r="K3" s="2">
        <f>IF(J3="","",J3/5)</f>
        <v>8.3099999999999987</v>
      </c>
      <c r="L3" s="1">
        <f>IF(K3="","",RANK(K3,$K$2:$K$493))</f>
        <v>5</v>
      </c>
      <c r="M3" s="1" t="str">
        <f>IF(K3="","",IF(K3&gt;=5,"admis","non admis"))</f>
        <v>admis</v>
      </c>
      <c r="O3" s="6"/>
      <c r="P3" s="6"/>
    </row>
    <row r="4" spans="1:16" ht="12.95" customHeight="1" x14ac:dyDescent="0.25">
      <c r="A4" s="1">
        <v>7</v>
      </c>
      <c r="B4" s="1" t="s">
        <v>22</v>
      </c>
      <c r="C4" s="1" t="s">
        <v>64</v>
      </c>
      <c r="D4" s="1" t="s">
        <v>2</v>
      </c>
      <c r="E4" s="2">
        <v>8.3800000000000008</v>
      </c>
      <c r="F4" s="2">
        <v>6.86</v>
      </c>
      <c r="G4" s="2">
        <v>7.75</v>
      </c>
      <c r="H4" s="2">
        <v>9.25</v>
      </c>
      <c r="I4" s="2">
        <v>8</v>
      </c>
      <c r="J4" s="2">
        <f>IF(AND(E4&lt;&gt;"",F4&lt;&gt;"",G4&lt;&gt;"",H4&lt;&gt;"",I4&lt;&gt;""),SUM(E4:I4),"")</f>
        <v>40.24</v>
      </c>
      <c r="K4" s="2">
        <f>IF(J4="","",J4/5)</f>
        <v>8.048</v>
      </c>
      <c r="L4" s="1">
        <f>IF(K4="","",RANK(K4,$K$2:$K$493))</f>
        <v>7</v>
      </c>
      <c r="M4" s="1" t="str">
        <f>IF(K4="","",IF(K4&gt;=5,"admis","non admis"))</f>
        <v>admis</v>
      </c>
      <c r="O4" s="6"/>
      <c r="P4" s="6"/>
    </row>
    <row r="5" spans="1:16" ht="12.95" customHeight="1" x14ac:dyDescent="0.25">
      <c r="A5" s="1">
        <v>8</v>
      </c>
      <c r="B5" s="4" t="s">
        <v>23</v>
      </c>
      <c r="C5" s="1" t="s">
        <v>65</v>
      </c>
      <c r="D5" s="1" t="s">
        <v>2</v>
      </c>
      <c r="E5" s="2">
        <v>8.65</v>
      </c>
      <c r="F5" s="2">
        <v>6.29</v>
      </c>
      <c r="G5" s="2">
        <v>9</v>
      </c>
      <c r="H5" s="2">
        <v>8.3800000000000008</v>
      </c>
      <c r="I5" s="2">
        <v>7.5</v>
      </c>
      <c r="J5" s="2">
        <f>IF(AND(E5&lt;&gt;"",F5&lt;&gt;"",G5&lt;&gt;"",H5&lt;&gt;"",I5&lt;&gt;""),SUM(E5:I5),"")</f>
        <v>39.82</v>
      </c>
      <c r="K5" s="2">
        <f>IF(J5="","",J5/5)</f>
        <v>7.9640000000000004</v>
      </c>
      <c r="L5" s="1">
        <f>IF(K5="","",RANK(K5,$K$2:$K$493))</f>
        <v>8</v>
      </c>
      <c r="M5" s="1" t="str">
        <f>IF(K5="","",IF(K5&gt;=5,"admis","non admis"))</f>
        <v>admis</v>
      </c>
      <c r="O5" s="6"/>
      <c r="P5" s="6"/>
    </row>
    <row r="6" spans="1:16" ht="12.95" customHeight="1" x14ac:dyDescent="0.25">
      <c r="A6" s="1">
        <v>11</v>
      </c>
      <c r="B6" s="1" t="s">
        <v>26</v>
      </c>
      <c r="C6" s="1" t="s">
        <v>68</v>
      </c>
      <c r="D6" s="1" t="s">
        <v>2</v>
      </c>
      <c r="E6" s="2">
        <v>7.54</v>
      </c>
      <c r="F6" s="2">
        <v>5.36</v>
      </c>
      <c r="G6" s="2">
        <v>6</v>
      </c>
      <c r="H6" s="2">
        <v>8.8800000000000008</v>
      </c>
      <c r="I6" s="2">
        <v>7.5</v>
      </c>
      <c r="J6" s="2">
        <f>IF(AND(E6&lt;&gt;"",F6&lt;&gt;"",G6&lt;&gt;"",H6&lt;&gt;"",I6&lt;&gt;""),SUM(E6:I6),"")</f>
        <v>35.28</v>
      </c>
      <c r="K6" s="2">
        <f>IF(J6="","",J6/5)</f>
        <v>7.056</v>
      </c>
      <c r="L6" s="1">
        <f>IF(K6="","",RANK(K6,$K$2:$K$493))</f>
        <v>11</v>
      </c>
      <c r="M6" s="1" t="str">
        <f>IF(K6="","",IF(K6&gt;=5,"admis","non admis"))</f>
        <v>admis</v>
      </c>
      <c r="O6" s="6"/>
      <c r="P6" s="6"/>
    </row>
    <row r="7" spans="1:16" ht="12.95" customHeight="1" x14ac:dyDescent="0.25">
      <c r="A7" s="1">
        <v>12</v>
      </c>
      <c r="B7" s="4" t="s">
        <v>27</v>
      </c>
      <c r="C7" s="1" t="s">
        <v>69</v>
      </c>
      <c r="D7" s="1" t="s">
        <v>2</v>
      </c>
      <c r="E7" s="2">
        <v>6.89</v>
      </c>
      <c r="F7" s="2">
        <v>7.32</v>
      </c>
      <c r="G7" s="2">
        <v>5.5</v>
      </c>
      <c r="H7" s="2">
        <v>8</v>
      </c>
      <c r="I7" s="2">
        <v>7.5</v>
      </c>
      <c r="J7" s="2">
        <f>IF(AND(E7&lt;&gt;"",F7&lt;&gt;"",G7&lt;&gt;"",H7&lt;&gt;"",I7&lt;&gt;""),SUM(E7:I7),"")</f>
        <v>35.21</v>
      </c>
      <c r="K7" s="2">
        <f>IF(J7="","",J7/5)</f>
        <v>7.0419999999999998</v>
      </c>
      <c r="L7" s="1">
        <f>IF(K7="","",RANK(K7,$K$2:$K$493))</f>
        <v>12</v>
      </c>
      <c r="M7" s="1" t="str">
        <f>IF(K7="","",IF(K7&gt;=5,"admis","non admis"))</f>
        <v>admis</v>
      </c>
      <c r="O7" s="6"/>
      <c r="P7" s="6"/>
    </row>
    <row r="8" spans="1:16" ht="12.95" customHeight="1" x14ac:dyDescent="0.25">
      <c r="A8" s="1">
        <v>13</v>
      </c>
      <c r="B8" s="1" t="s">
        <v>28</v>
      </c>
      <c r="C8" s="1" t="s">
        <v>70</v>
      </c>
      <c r="D8" s="1" t="s">
        <v>2</v>
      </c>
      <c r="E8" s="2">
        <v>6</v>
      </c>
      <c r="F8" s="2">
        <v>8.8800000000000008</v>
      </c>
      <c r="G8" s="2">
        <v>7.5</v>
      </c>
      <c r="H8" s="2">
        <v>6</v>
      </c>
      <c r="I8" s="2">
        <v>6.5</v>
      </c>
      <c r="J8" s="2">
        <f>IF(AND(E8&lt;&gt;"",F8&lt;&gt;"",G8&lt;&gt;"",H8&lt;&gt;"",I8&lt;&gt;""),SUM(E8:I8),"")</f>
        <v>34.880000000000003</v>
      </c>
      <c r="K8" s="2">
        <f>IF(J8="","",J8/5)</f>
        <v>6.9760000000000009</v>
      </c>
      <c r="L8" s="1">
        <f>IF(K8="","",RANK(K8,$K$2:$K$493))</f>
        <v>13</v>
      </c>
      <c r="M8" s="1" t="str">
        <f>IF(K8="","",IF(K8&gt;=5,"admis","non admis"))</f>
        <v>admis</v>
      </c>
      <c r="O8" s="6"/>
      <c r="P8" s="6"/>
    </row>
    <row r="9" spans="1:16" ht="12.95" customHeight="1" x14ac:dyDescent="0.25">
      <c r="A9" s="1">
        <v>14</v>
      </c>
      <c r="B9" s="4" t="s">
        <v>29</v>
      </c>
      <c r="C9" s="1" t="s">
        <v>71</v>
      </c>
      <c r="D9" s="1" t="s">
        <v>2</v>
      </c>
      <c r="E9" s="2">
        <v>6.6</v>
      </c>
      <c r="F9" s="2">
        <v>5.57</v>
      </c>
      <c r="G9" s="2">
        <v>7.5</v>
      </c>
      <c r="H9" s="2">
        <v>7.06</v>
      </c>
      <c r="I9" s="2">
        <v>8</v>
      </c>
      <c r="J9" s="2">
        <f>IF(AND(E9&lt;&gt;"",F9&lt;&gt;"",G9&lt;&gt;"",H9&lt;&gt;"",I9&lt;&gt;""),SUM(E9:I9),"")</f>
        <v>34.730000000000004</v>
      </c>
      <c r="K9" s="2">
        <f>IF(J9="","",J9/5)</f>
        <v>6.9460000000000006</v>
      </c>
      <c r="L9" s="1">
        <f>IF(K9="","",RANK(K9,$K$2:$K$493))</f>
        <v>14</v>
      </c>
      <c r="M9" s="1" t="str">
        <f>IF(K9="","",IF(K9&gt;=5,"admis","non admis"))</f>
        <v>admis</v>
      </c>
      <c r="O9" s="6"/>
      <c r="P9" s="6"/>
    </row>
    <row r="10" spans="1:16" ht="12.95" customHeight="1" x14ac:dyDescent="0.25">
      <c r="A10" s="1">
        <v>16</v>
      </c>
      <c r="B10" s="4" t="s">
        <v>31</v>
      </c>
      <c r="C10" s="1" t="s">
        <v>73</v>
      </c>
      <c r="D10" s="1" t="s">
        <v>2</v>
      </c>
      <c r="E10" s="2">
        <v>6.23</v>
      </c>
      <c r="F10" s="2">
        <v>6.96</v>
      </c>
      <c r="G10" s="2">
        <v>5.5</v>
      </c>
      <c r="H10" s="2">
        <v>6.88</v>
      </c>
      <c r="I10" s="2">
        <v>8</v>
      </c>
      <c r="J10" s="2">
        <f>IF(AND(E10&lt;&gt;"",F10&lt;&gt;"",G10&lt;&gt;"",H10&lt;&gt;"",I10&lt;&gt;""),SUM(E10:I10),"")</f>
        <v>33.57</v>
      </c>
      <c r="K10" s="2">
        <f>IF(J10="","",J10/5)</f>
        <v>6.7140000000000004</v>
      </c>
      <c r="L10" s="1">
        <f>IF(K10="","",RANK(K10,$K$2:$K$493))</f>
        <v>16</v>
      </c>
      <c r="M10" s="1" t="str">
        <f>IF(K10="","",IF(K10&gt;=5,"admis","non admis"))</f>
        <v>admis</v>
      </c>
      <c r="O10" s="6"/>
      <c r="P10" s="6"/>
    </row>
    <row r="11" spans="1:16" ht="12.95" customHeight="1" x14ac:dyDescent="0.25">
      <c r="A11" s="1">
        <v>19</v>
      </c>
      <c r="B11" s="1" t="s">
        <v>34</v>
      </c>
      <c r="C11" s="1" t="s">
        <v>76</v>
      </c>
      <c r="D11" s="1" t="s">
        <v>2</v>
      </c>
      <c r="E11" s="2">
        <v>6.54</v>
      </c>
      <c r="F11" s="2">
        <v>5.43</v>
      </c>
      <c r="G11" s="2">
        <v>4.5</v>
      </c>
      <c r="H11" s="2">
        <v>6.44</v>
      </c>
      <c r="I11" s="2">
        <v>8</v>
      </c>
      <c r="J11" s="2">
        <f>IF(AND(E11&lt;&gt;"",F11&lt;&gt;"",G11&lt;&gt;"",H11&lt;&gt;"",I11&lt;&gt;""),SUM(E11:I11),"")</f>
        <v>30.91</v>
      </c>
      <c r="K11" s="2">
        <f>IF(J11="","",J11/5)</f>
        <v>6.1820000000000004</v>
      </c>
      <c r="L11" s="1">
        <f>IF(K11="","",RANK(K11,$K$2:$K$493))</f>
        <v>19</v>
      </c>
      <c r="M11" s="1" t="str">
        <f>IF(K11="","",IF(K11&gt;=5,"admis","non admis"))</f>
        <v>admis</v>
      </c>
      <c r="O11" s="6"/>
      <c r="P11" s="6"/>
    </row>
    <row r="12" spans="1:16" ht="12.95" customHeight="1" x14ac:dyDescent="0.25">
      <c r="A12" s="1">
        <v>22</v>
      </c>
      <c r="B12" s="4" t="s">
        <v>37</v>
      </c>
      <c r="C12" s="1" t="s">
        <v>79</v>
      </c>
      <c r="D12" s="1" t="s">
        <v>2</v>
      </c>
      <c r="E12" s="2">
        <v>5.5</v>
      </c>
      <c r="F12" s="2">
        <v>6.62</v>
      </c>
      <c r="G12" s="2">
        <v>7</v>
      </c>
      <c r="H12" s="2">
        <v>5</v>
      </c>
      <c r="I12" s="2">
        <v>6</v>
      </c>
      <c r="J12" s="2">
        <f>IF(AND(E12&lt;&gt;"",F12&lt;&gt;"",G12&lt;&gt;"",H12&lt;&gt;"",I12&lt;&gt;""),SUM(E12:I12),"")</f>
        <v>30.12</v>
      </c>
      <c r="K12" s="2">
        <f>IF(J12="","",J12/5)</f>
        <v>6.024</v>
      </c>
      <c r="L12" s="1">
        <f>IF(K12="","",RANK(K12,$K$2:$K$493))</f>
        <v>22</v>
      </c>
      <c r="M12" s="1" t="str">
        <f>IF(K12="","",IF(K12&gt;=5,"admis","non admis"))</f>
        <v>admis</v>
      </c>
      <c r="O12" s="6"/>
      <c r="P12" s="6"/>
    </row>
    <row r="13" spans="1:16" ht="12.95" customHeight="1" x14ac:dyDescent="0.25">
      <c r="A13" s="1">
        <v>26</v>
      </c>
      <c r="B13" s="4" t="s">
        <v>41</v>
      </c>
      <c r="C13" s="1" t="s">
        <v>83</v>
      </c>
      <c r="D13" s="1" t="s">
        <v>2</v>
      </c>
      <c r="E13" s="2">
        <v>4.7699999999999996</v>
      </c>
      <c r="F13" s="2">
        <v>6</v>
      </c>
      <c r="G13" s="2">
        <v>6</v>
      </c>
      <c r="H13" s="2">
        <v>4.38</v>
      </c>
      <c r="I13" s="2">
        <v>7.75</v>
      </c>
      <c r="J13" s="2">
        <f>IF(AND(E13&lt;&gt;"",F13&lt;&gt;"",G13&lt;&gt;"",H13&lt;&gt;"",I13&lt;&gt;""),SUM(E13:I13),"")</f>
        <v>28.9</v>
      </c>
      <c r="K13" s="2">
        <f>IF(J13="","",J13/5)</f>
        <v>5.7799999999999994</v>
      </c>
      <c r="L13" s="1">
        <f>IF(K13="","",RANK(K13,$K$2:$K$493))</f>
        <v>26</v>
      </c>
      <c r="M13" s="1" t="str">
        <f>IF(K13="","",IF(K13&gt;=5,"admis","non admis"))</f>
        <v>admis</v>
      </c>
      <c r="O13" s="6"/>
      <c r="P13" s="6"/>
    </row>
    <row r="14" spans="1:16" ht="12.95" customHeight="1" x14ac:dyDescent="0.25">
      <c r="A14" s="1">
        <v>27</v>
      </c>
      <c r="B14" s="1" t="s">
        <v>42</v>
      </c>
      <c r="C14" s="1" t="s">
        <v>84</v>
      </c>
      <c r="D14" s="1" t="s">
        <v>2</v>
      </c>
      <c r="E14" s="2">
        <v>5.44</v>
      </c>
      <c r="F14" s="2">
        <v>4.3600000000000003</v>
      </c>
      <c r="G14" s="2">
        <v>5</v>
      </c>
      <c r="H14" s="2">
        <v>5.69</v>
      </c>
      <c r="I14" s="2">
        <v>7.25</v>
      </c>
      <c r="J14" s="2">
        <f>IF(AND(E14&lt;&gt;"",F14&lt;&gt;"",G14&lt;&gt;"",H14&lt;&gt;"",I14&lt;&gt;""),SUM(E14:I14),"")</f>
        <v>27.740000000000002</v>
      </c>
      <c r="K14" s="2">
        <f>IF(J14="","",J14/5)</f>
        <v>5.548</v>
      </c>
      <c r="L14" s="1">
        <f>IF(K14="","",RANK(K14,$K$2:$K$493))</f>
        <v>27</v>
      </c>
      <c r="M14" s="1" t="str">
        <f>IF(K14="","",IF(K14&gt;=5,"admis","non admis"))</f>
        <v>admis</v>
      </c>
      <c r="O14" s="6"/>
      <c r="P14" s="6"/>
    </row>
    <row r="15" spans="1:16" ht="12.95" customHeight="1" x14ac:dyDescent="0.25">
      <c r="A15" s="1">
        <v>30</v>
      </c>
      <c r="B15" s="4" t="s">
        <v>45</v>
      </c>
      <c r="C15" s="1" t="s">
        <v>87</v>
      </c>
      <c r="D15" s="1" t="s">
        <v>2</v>
      </c>
      <c r="E15" s="2">
        <v>5.0999999999999996</v>
      </c>
      <c r="F15" s="2">
        <v>5.29</v>
      </c>
      <c r="G15" s="2">
        <v>3.5</v>
      </c>
      <c r="H15" s="2">
        <v>5</v>
      </c>
      <c r="I15" s="2">
        <v>7.25</v>
      </c>
      <c r="J15" s="2">
        <f>IF(AND(E15&lt;&gt;"",F15&lt;&gt;"",G15&lt;&gt;"",H15&lt;&gt;"",I15&lt;&gt;""),SUM(E15:I15),"")</f>
        <v>26.14</v>
      </c>
      <c r="K15" s="2">
        <f>IF(J15="","",J15/5)</f>
        <v>5.2279999999999998</v>
      </c>
      <c r="L15" s="1">
        <f>IF(K15="","",RANK(K15,$K$2:$K$493))</f>
        <v>30</v>
      </c>
      <c r="M15" s="1" t="str">
        <f>IF(K15="","",IF(K15&gt;=5,"admis","non admis"))</f>
        <v>admis</v>
      </c>
      <c r="O15" s="6"/>
      <c r="P15" s="6"/>
    </row>
    <row r="16" spans="1:16" ht="12.95" customHeight="1" x14ac:dyDescent="0.25">
      <c r="A16" s="1">
        <v>32</v>
      </c>
      <c r="B16" s="4" t="s">
        <v>47</v>
      </c>
      <c r="C16" s="1" t="s">
        <v>89</v>
      </c>
      <c r="D16" s="1" t="s">
        <v>2</v>
      </c>
      <c r="E16" s="2">
        <v>4</v>
      </c>
      <c r="F16" s="2">
        <v>4.25</v>
      </c>
      <c r="G16" s="2">
        <v>7</v>
      </c>
      <c r="H16" s="2">
        <v>4.5</v>
      </c>
      <c r="I16" s="2">
        <v>6</v>
      </c>
      <c r="J16" s="2">
        <f>IF(AND(E16&lt;&gt;"",F16&lt;&gt;"",G16&lt;&gt;"",H16&lt;&gt;"",I16&lt;&gt;""),SUM(E16:I16),"")</f>
        <v>25.75</v>
      </c>
      <c r="K16" s="2">
        <f>IF(J16="","",J16/5)</f>
        <v>5.15</v>
      </c>
      <c r="L16" s="1">
        <f>IF(K16="","",RANK(K16,$K$2:$K$493))</f>
        <v>32</v>
      </c>
      <c r="M16" s="1" t="str">
        <f>IF(K16="","",IF(K16&gt;=5,"admis","non admis"))</f>
        <v>admis</v>
      </c>
      <c r="O16" s="6"/>
      <c r="P16" s="6"/>
    </row>
    <row r="17" spans="1:16" ht="12.95" customHeight="1" x14ac:dyDescent="0.25">
      <c r="A17" s="1">
        <v>33</v>
      </c>
      <c r="B17" s="1" t="s">
        <v>48</v>
      </c>
      <c r="C17" s="1" t="s">
        <v>90</v>
      </c>
      <c r="D17" s="1" t="s">
        <v>2</v>
      </c>
      <c r="E17" s="2">
        <v>4.6900000000000004</v>
      </c>
      <c r="F17" s="2">
        <v>4.3600000000000003</v>
      </c>
      <c r="G17" s="2">
        <v>4.75</v>
      </c>
      <c r="H17" s="2">
        <v>3.69</v>
      </c>
      <c r="I17" s="2">
        <v>7.5</v>
      </c>
      <c r="J17" s="2">
        <f>IF(AND(E17&lt;&gt;"",F17&lt;&gt;"",G17&lt;&gt;"",H17&lt;&gt;"",I17&lt;&gt;""),SUM(E17:I17),"")</f>
        <v>24.990000000000002</v>
      </c>
      <c r="K17" s="8">
        <f>IF(J17="","",J17/5)</f>
        <v>4.9980000000000002</v>
      </c>
      <c r="L17" s="9">
        <f>IF(K17="","",RANK(K17,$K$2:$K$493))</f>
        <v>33</v>
      </c>
      <c r="M17" s="9" t="str">
        <f>IF(K17="","",IF(K17&gt;=5,"admis","non admis"))</f>
        <v>non admis</v>
      </c>
      <c r="O17" s="6"/>
      <c r="P17" s="6"/>
    </row>
    <row r="18" spans="1:16" ht="12.95" customHeight="1" x14ac:dyDescent="0.25">
      <c r="A18" s="1">
        <v>35</v>
      </c>
      <c r="B18" s="1" t="s">
        <v>50</v>
      </c>
      <c r="C18" s="1" t="s">
        <v>92</v>
      </c>
      <c r="D18" s="1" t="s">
        <v>2</v>
      </c>
      <c r="E18" s="2">
        <v>3</v>
      </c>
      <c r="F18" s="2">
        <v>4.25</v>
      </c>
      <c r="G18" s="2">
        <v>7.25</v>
      </c>
      <c r="H18" s="2">
        <v>3</v>
      </c>
      <c r="I18" s="2">
        <v>5</v>
      </c>
      <c r="J18" s="2">
        <f>IF(AND(E18&lt;&gt;"",F18&lt;&gt;"",G18&lt;&gt;"",H18&lt;&gt;"",I18&lt;&gt;""),SUM(E18:I18),"")</f>
        <v>22.5</v>
      </c>
      <c r="K18" s="2">
        <f>IF(J18="","",J18/5)</f>
        <v>4.5</v>
      </c>
      <c r="L18" s="1">
        <f>IF(K18="","",RANK(K18,$K$2:$K$493))</f>
        <v>35</v>
      </c>
      <c r="M18" s="1" t="str">
        <f>IF(K18="","",IF(K18&gt;=5,"admis","non admis"))</f>
        <v>non admis</v>
      </c>
      <c r="O18" s="6"/>
      <c r="P18" s="6"/>
    </row>
    <row r="19" spans="1:16" ht="12.95" customHeight="1" x14ac:dyDescent="0.25">
      <c r="A19" s="1">
        <v>39</v>
      </c>
      <c r="B19" s="1" t="s">
        <v>54</v>
      </c>
      <c r="C19" s="1" t="s">
        <v>96</v>
      </c>
      <c r="D19" s="1" t="s">
        <v>2</v>
      </c>
      <c r="E19" s="2">
        <v>3.5</v>
      </c>
      <c r="F19" s="2">
        <v>3.12</v>
      </c>
      <c r="G19" s="2">
        <v>7</v>
      </c>
      <c r="H19" s="2">
        <v>3</v>
      </c>
      <c r="I19" s="2">
        <v>5</v>
      </c>
      <c r="J19" s="2">
        <f>IF(AND(E19&lt;&gt;"",F19&lt;&gt;"",G19&lt;&gt;"",H19&lt;&gt;"",I19&lt;&gt;""),SUM(E19:I19),"")</f>
        <v>21.62</v>
      </c>
      <c r="K19" s="2">
        <f>IF(J19="","",J19/5)</f>
        <v>4.3239999999999998</v>
      </c>
      <c r="L19" s="1">
        <f>IF(K19="","",RANK(K19,$K$2:$K$493))</f>
        <v>39</v>
      </c>
      <c r="M19" s="1" t="str">
        <f>IF(K19="","",IF(K19&gt;=5,"admis","non admis"))</f>
        <v>non admis</v>
      </c>
      <c r="O19" s="6"/>
      <c r="P19" s="6"/>
    </row>
    <row r="20" spans="1:16" ht="12.95" customHeight="1" x14ac:dyDescent="0.25">
      <c r="A20" s="1">
        <v>41</v>
      </c>
      <c r="B20" s="1" t="s">
        <v>56</v>
      </c>
      <c r="C20" s="1" t="s">
        <v>98</v>
      </c>
      <c r="D20" s="1" t="s">
        <v>2</v>
      </c>
      <c r="E20" s="2">
        <v>3</v>
      </c>
      <c r="F20" s="2">
        <v>3.79</v>
      </c>
      <c r="G20" s="2">
        <v>3</v>
      </c>
      <c r="H20" s="2">
        <v>2.5</v>
      </c>
      <c r="I20" s="2">
        <v>7</v>
      </c>
      <c r="J20" s="2">
        <f>IF(AND(E20&lt;&gt;"",F20&lt;&gt;"",G20&lt;&gt;"",H20&lt;&gt;"",I20&lt;&gt;""),SUM(E20:I20),"")</f>
        <v>19.29</v>
      </c>
      <c r="K20" s="2">
        <f>IF(J20="","",J20/5)</f>
        <v>3.8579999999999997</v>
      </c>
      <c r="L20" s="1">
        <f>IF(K20="","",RANK(K20,$K$2:$K$493))</f>
        <v>41</v>
      </c>
      <c r="M20" s="1" t="str">
        <f>IF(K20="","",IF(K20&gt;=5,"admis","non admis"))</f>
        <v>non admis</v>
      </c>
      <c r="O20" s="6"/>
      <c r="P20" s="6"/>
    </row>
    <row r="21" spans="1:16" ht="12.95" customHeight="1" x14ac:dyDescent="0.25">
      <c r="A21" s="1">
        <v>42</v>
      </c>
      <c r="B21" s="4" t="s">
        <v>57</v>
      </c>
      <c r="C21" s="1" t="s">
        <v>99</v>
      </c>
      <c r="D21" s="1" t="s">
        <v>2</v>
      </c>
      <c r="E21" s="2">
        <v>3</v>
      </c>
      <c r="F21" s="2">
        <v>3.69</v>
      </c>
      <c r="G21" s="2">
        <v>2.5</v>
      </c>
      <c r="H21" s="2">
        <v>3.5</v>
      </c>
      <c r="I21" s="2">
        <v>4</v>
      </c>
      <c r="J21" s="2">
        <f>IF(AND(E21&lt;&gt;"",F21&lt;&gt;"",G21&lt;&gt;"",H21&lt;&gt;"",I21&lt;&gt;""),SUM(E21:I21),"")</f>
        <v>16.689999999999998</v>
      </c>
      <c r="K21" s="2">
        <f>IF(J21="","",J21/5)</f>
        <v>3.3379999999999996</v>
      </c>
      <c r="L21" s="1">
        <f>IF(K21="","",RANK(K21,$K$2:$K$493))</f>
        <v>42</v>
      </c>
      <c r="M21" s="1" t="str">
        <f>IF(K21="","",IF(K21&gt;=5,"admis","non admis"))</f>
        <v>non admis</v>
      </c>
      <c r="O21" s="6"/>
      <c r="P21" s="6"/>
    </row>
    <row r="22" spans="1:16" ht="12.95" customHeight="1" x14ac:dyDescent="0.25">
      <c r="A22" s="1">
        <v>1</v>
      </c>
      <c r="B22" s="1" t="s">
        <v>16</v>
      </c>
      <c r="C22" s="1" t="s">
        <v>58</v>
      </c>
      <c r="D22" s="1" t="s">
        <v>1</v>
      </c>
      <c r="E22" s="2">
        <v>9.2100000000000009</v>
      </c>
      <c r="F22" s="2">
        <v>8.07</v>
      </c>
      <c r="G22" s="2">
        <v>9.5</v>
      </c>
      <c r="H22" s="2">
        <v>9.3800000000000008</v>
      </c>
      <c r="I22" s="2">
        <v>8</v>
      </c>
      <c r="J22" s="2">
        <f>IF(AND(E22&lt;&gt;"",F22&lt;&gt;"",G22&lt;&gt;"",H22&lt;&gt;"",I22&lt;&gt;""),SUM(E22:I22),"")</f>
        <v>44.160000000000004</v>
      </c>
      <c r="K22" s="2">
        <f>IF(J22="","",J22/5)</f>
        <v>8.8320000000000007</v>
      </c>
      <c r="L22" s="1">
        <f>IF(K22="","",RANK(K22,$K$2:$K$493))</f>
        <v>1</v>
      </c>
      <c r="M22" s="1" t="str">
        <f>IF(K22="","",IF(K22&gt;=5,"admis","non admis"))</f>
        <v>admis</v>
      </c>
      <c r="O22" s="6"/>
      <c r="P22" s="6"/>
    </row>
    <row r="23" spans="1:16" ht="12.95" customHeight="1" x14ac:dyDescent="0.25">
      <c r="A23" s="1">
        <v>3</v>
      </c>
      <c r="B23" s="1" t="s">
        <v>18</v>
      </c>
      <c r="C23" s="1" t="s">
        <v>60</v>
      </c>
      <c r="D23" s="1" t="s">
        <v>1</v>
      </c>
      <c r="E23" s="2">
        <v>8.06</v>
      </c>
      <c r="F23" s="2">
        <v>7.86</v>
      </c>
      <c r="G23" s="2">
        <v>9.5</v>
      </c>
      <c r="H23" s="2">
        <v>8.31</v>
      </c>
      <c r="I23" s="2">
        <v>8</v>
      </c>
      <c r="J23" s="2">
        <f>IF(AND(E23&lt;&gt;"",F23&lt;&gt;"",G23&lt;&gt;"",H23&lt;&gt;"",I23&lt;&gt;""),SUM(E23:I23),"")</f>
        <v>41.730000000000004</v>
      </c>
      <c r="K23" s="2">
        <f>IF(J23="","",J23/5)</f>
        <v>8.3460000000000001</v>
      </c>
      <c r="L23" s="1">
        <f>IF(K23="","",RANK(K23,$K$2:$K$493))</f>
        <v>3</v>
      </c>
      <c r="M23" s="1" t="str">
        <f>IF(K23="","",IF(K23&gt;=5,"admis","non admis"))</f>
        <v>admis</v>
      </c>
      <c r="O23" s="6"/>
      <c r="P23" s="6"/>
    </row>
    <row r="24" spans="1:16" ht="12.95" customHeight="1" x14ac:dyDescent="0.25">
      <c r="A24" s="1">
        <v>4</v>
      </c>
      <c r="B24" s="4" t="s">
        <v>19</v>
      </c>
      <c r="C24" s="1" t="s">
        <v>61</v>
      </c>
      <c r="D24" s="1" t="s">
        <v>1</v>
      </c>
      <c r="E24" s="2">
        <v>8.75</v>
      </c>
      <c r="F24" s="2">
        <v>7.38</v>
      </c>
      <c r="G24" s="2">
        <v>7.75</v>
      </c>
      <c r="H24" s="2">
        <v>9.25</v>
      </c>
      <c r="I24" s="2">
        <v>8.5</v>
      </c>
      <c r="J24" s="2">
        <f>IF(AND(E24&lt;&gt;"",F24&lt;&gt;"",G24&lt;&gt;"",H24&lt;&gt;"",I24&lt;&gt;""),SUM(E24:I24),"")</f>
        <v>41.629999999999995</v>
      </c>
      <c r="K24" s="2">
        <f>IF(J24="","",J24/5)</f>
        <v>8.3259999999999987</v>
      </c>
      <c r="L24" s="1">
        <f>IF(K24="","",RANK(K24,$K$2:$K$493))</f>
        <v>4</v>
      </c>
      <c r="M24" s="1" t="str">
        <f>IF(K24="","",IF(K24&gt;=5,"admis","non admis"))</f>
        <v>admis</v>
      </c>
      <c r="O24" s="6"/>
      <c r="P24" s="6"/>
    </row>
    <row r="25" spans="1:16" ht="12.95" customHeight="1" x14ac:dyDescent="0.25">
      <c r="A25" s="1">
        <v>6</v>
      </c>
      <c r="B25" s="4" t="s">
        <v>21</v>
      </c>
      <c r="C25" s="1" t="s">
        <v>63</v>
      </c>
      <c r="D25" s="1" t="s">
        <v>1</v>
      </c>
      <c r="E25" s="2">
        <v>8.59</v>
      </c>
      <c r="F25" s="2">
        <v>7.43</v>
      </c>
      <c r="G25" s="2">
        <v>8.5</v>
      </c>
      <c r="H25" s="2">
        <v>8.56</v>
      </c>
      <c r="I25" s="2">
        <v>8</v>
      </c>
      <c r="J25" s="2">
        <f>IF(AND(E25&lt;&gt;"",F25&lt;&gt;"",G25&lt;&gt;"",H25&lt;&gt;"",I25&lt;&gt;""),SUM(E25:I25),"")</f>
        <v>41.08</v>
      </c>
      <c r="K25" s="2">
        <f>IF(J25="","",J25/5)</f>
        <v>8.2159999999999993</v>
      </c>
      <c r="L25" s="1">
        <f>IF(K25="","",RANK(K25,$K$2:$K$493))</f>
        <v>6</v>
      </c>
      <c r="M25" s="1" t="str">
        <f>IF(K25="","",IF(K25&gt;=5,"admis","non admis"))</f>
        <v>admis</v>
      </c>
      <c r="O25" s="6"/>
      <c r="P25" s="6"/>
    </row>
    <row r="26" spans="1:16" ht="12.95" customHeight="1" x14ac:dyDescent="0.25">
      <c r="A26" s="1">
        <v>9</v>
      </c>
      <c r="B26" s="1" t="s">
        <v>24</v>
      </c>
      <c r="C26" s="1" t="s">
        <v>66</v>
      </c>
      <c r="D26" s="1" t="s">
        <v>1</v>
      </c>
      <c r="E26" s="2">
        <v>6.67</v>
      </c>
      <c r="F26" s="2">
        <v>7.64</v>
      </c>
      <c r="G26" s="2">
        <v>8.75</v>
      </c>
      <c r="H26" s="2">
        <v>7.38</v>
      </c>
      <c r="I26" s="2">
        <v>7.75</v>
      </c>
      <c r="J26" s="2">
        <f>IF(AND(E26&lt;&gt;"",F26&lt;&gt;"",G26&lt;&gt;"",H26&lt;&gt;"",I26&lt;&gt;""),SUM(E26:I26),"")</f>
        <v>38.19</v>
      </c>
      <c r="K26" s="2">
        <f>IF(J26="","",J26/5)</f>
        <v>7.6379999999999999</v>
      </c>
      <c r="L26" s="1">
        <f>IF(K26="","",RANK(K26,$K$2:$K$493))</f>
        <v>9</v>
      </c>
      <c r="M26" s="1" t="str">
        <f>IF(K26="","",IF(K26&gt;=5,"admis","non admis"))</f>
        <v>admis</v>
      </c>
      <c r="O26" s="6"/>
      <c r="P26" s="6"/>
    </row>
    <row r="27" spans="1:16" ht="12.95" customHeight="1" x14ac:dyDescent="0.25">
      <c r="A27" s="1">
        <v>10</v>
      </c>
      <c r="B27" s="4" t="s">
        <v>25</v>
      </c>
      <c r="C27" s="1" t="s">
        <v>67</v>
      </c>
      <c r="D27" s="1" t="s">
        <v>1</v>
      </c>
      <c r="E27" s="2">
        <v>8.0399999999999991</v>
      </c>
      <c r="F27" s="2">
        <v>5</v>
      </c>
      <c r="G27" s="2">
        <v>6.5</v>
      </c>
      <c r="H27" s="2">
        <v>8.6199999999999992</v>
      </c>
      <c r="I27" s="2">
        <v>7.5</v>
      </c>
      <c r="J27" s="2">
        <f>IF(AND(E27&lt;&gt;"",F27&lt;&gt;"",G27&lt;&gt;"",H27&lt;&gt;"",I27&lt;&gt;""),SUM(E27:I27),"")</f>
        <v>35.659999999999997</v>
      </c>
      <c r="K27" s="2">
        <f>IF(J27="","",J27/5)</f>
        <v>7.1319999999999997</v>
      </c>
      <c r="L27" s="1">
        <f>IF(K27="","",RANK(K27,$K$2:$K$493))</f>
        <v>10</v>
      </c>
      <c r="M27" s="1" t="str">
        <f>IF(K27="","",IF(K27&gt;=5,"admis","non admis"))</f>
        <v>admis</v>
      </c>
      <c r="O27" s="6"/>
      <c r="P27" s="6"/>
    </row>
    <row r="28" spans="1:16" ht="12.95" customHeight="1" x14ac:dyDescent="0.25">
      <c r="A28" s="1">
        <v>15</v>
      </c>
      <c r="B28" s="1" t="s">
        <v>30</v>
      </c>
      <c r="C28" s="1" t="s">
        <v>72</v>
      </c>
      <c r="D28" s="1" t="s">
        <v>1</v>
      </c>
      <c r="E28" s="2">
        <v>4.5</v>
      </c>
      <c r="F28" s="2">
        <v>7.38</v>
      </c>
      <c r="G28" s="2">
        <v>7.5</v>
      </c>
      <c r="H28" s="2">
        <v>8.75</v>
      </c>
      <c r="I28" s="2">
        <v>6</v>
      </c>
      <c r="J28" s="2">
        <f>IF(AND(E28&lt;&gt;"",F28&lt;&gt;"",G28&lt;&gt;"",H28&lt;&gt;"",I28&lt;&gt;""),SUM(E28:I28),"")</f>
        <v>34.129999999999995</v>
      </c>
      <c r="K28" s="2">
        <f>IF(J28="","",J28/5)</f>
        <v>6.8259999999999987</v>
      </c>
      <c r="L28" s="1">
        <f>IF(K28="","",RANK(K28,$K$2:$K$493))</f>
        <v>15</v>
      </c>
      <c r="M28" s="1" t="str">
        <f>IF(K28="","",IF(K28&gt;=5,"admis","non admis"))</f>
        <v>admis</v>
      </c>
      <c r="O28" s="6"/>
      <c r="P28" s="6"/>
    </row>
    <row r="29" spans="1:16" ht="12.95" customHeight="1" x14ac:dyDescent="0.25">
      <c r="A29" s="1">
        <v>17</v>
      </c>
      <c r="B29" s="1" t="s">
        <v>32</v>
      </c>
      <c r="C29" s="1" t="s">
        <v>74</v>
      </c>
      <c r="D29" s="1" t="s">
        <v>1</v>
      </c>
      <c r="E29" s="2">
        <v>6.5</v>
      </c>
      <c r="F29" s="2">
        <v>6.38</v>
      </c>
      <c r="G29" s="2">
        <v>7.5</v>
      </c>
      <c r="H29" s="2">
        <v>6</v>
      </c>
      <c r="I29" s="2">
        <v>6.5</v>
      </c>
      <c r="J29" s="2">
        <f>IF(AND(E29&lt;&gt;"",F29&lt;&gt;"",G29&lt;&gt;"",H29&lt;&gt;"",I29&lt;&gt;""),SUM(E29:I29),"")</f>
        <v>32.879999999999995</v>
      </c>
      <c r="K29" s="2">
        <f>IF(J29="","",J29/5)</f>
        <v>6.5759999999999987</v>
      </c>
      <c r="L29" s="1">
        <f>IF(K29="","",RANK(K29,$K$2:$K$493))</f>
        <v>17</v>
      </c>
      <c r="M29" s="1" t="str">
        <f>IF(K29="","",IF(K29&gt;=5,"admis","non admis"))</f>
        <v>admis</v>
      </c>
      <c r="O29" s="6"/>
      <c r="P29" s="6"/>
    </row>
    <row r="30" spans="1:16" ht="12.95" customHeight="1" x14ac:dyDescent="0.25">
      <c r="A30" s="1">
        <v>18</v>
      </c>
      <c r="B30" s="4" t="s">
        <v>33</v>
      </c>
      <c r="C30" s="1" t="s">
        <v>75</v>
      </c>
      <c r="D30" s="1" t="s">
        <v>1</v>
      </c>
      <c r="E30" s="2">
        <v>7.44</v>
      </c>
      <c r="F30" s="2">
        <v>5.5</v>
      </c>
      <c r="G30" s="2">
        <v>4.5</v>
      </c>
      <c r="H30" s="2">
        <v>7.38</v>
      </c>
      <c r="I30" s="2">
        <v>7.5</v>
      </c>
      <c r="J30" s="2">
        <f>IF(AND(E30&lt;&gt;"",F30&lt;&gt;"",G30&lt;&gt;"",H30&lt;&gt;"",I30&lt;&gt;""),SUM(E30:I30),"")</f>
        <v>32.32</v>
      </c>
      <c r="K30" s="2">
        <f>IF(J30="","",J30/5)</f>
        <v>6.4640000000000004</v>
      </c>
      <c r="L30" s="1">
        <f>IF(K30="","",RANK(K30,$K$2:$K$493))</f>
        <v>18</v>
      </c>
      <c r="M30" s="1" t="str">
        <f>IF(K30="","",IF(K30&gt;=5,"admis","non admis"))</f>
        <v>admis</v>
      </c>
      <c r="O30" s="6"/>
      <c r="P30" s="6"/>
    </row>
    <row r="31" spans="1:16" ht="12.95" customHeight="1" x14ac:dyDescent="0.25">
      <c r="A31" s="1">
        <v>20</v>
      </c>
      <c r="B31" s="4" t="s">
        <v>35</v>
      </c>
      <c r="C31" s="1" t="s">
        <v>77</v>
      </c>
      <c r="D31" s="1" t="s">
        <v>1</v>
      </c>
      <c r="E31" s="2">
        <v>6</v>
      </c>
      <c r="F31" s="2">
        <v>4.38</v>
      </c>
      <c r="G31" s="2">
        <v>7.75</v>
      </c>
      <c r="H31" s="2">
        <v>7</v>
      </c>
      <c r="I31" s="2">
        <v>5.5</v>
      </c>
      <c r="J31" s="2">
        <f>IF(AND(E31&lt;&gt;"",F31&lt;&gt;"",G31&lt;&gt;"",H31&lt;&gt;"",I31&lt;&gt;""),SUM(E31:I31),"")</f>
        <v>30.63</v>
      </c>
      <c r="K31" s="2">
        <f>IF(J31="","",J31/5)</f>
        <v>6.1259999999999994</v>
      </c>
      <c r="L31" s="1">
        <f>IF(K31="","",RANK(K31,$K$2:$K$493))</f>
        <v>20</v>
      </c>
      <c r="M31" s="1" t="str">
        <f>IF(K31="","",IF(K31&gt;=5,"admis","non admis"))</f>
        <v>admis</v>
      </c>
      <c r="O31" s="6"/>
      <c r="P31" s="6"/>
    </row>
    <row r="32" spans="1:16" ht="12.95" customHeight="1" x14ac:dyDescent="0.25">
      <c r="A32" s="1">
        <v>21</v>
      </c>
      <c r="B32" s="1" t="s">
        <v>36</v>
      </c>
      <c r="C32" s="1" t="s">
        <v>78</v>
      </c>
      <c r="D32" s="1" t="s">
        <v>1</v>
      </c>
      <c r="E32" s="2">
        <v>5.23</v>
      </c>
      <c r="F32" s="2">
        <v>5.36</v>
      </c>
      <c r="G32" s="2">
        <v>6</v>
      </c>
      <c r="H32" s="2">
        <v>5.62</v>
      </c>
      <c r="I32" s="2">
        <v>8</v>
      </c>
      <c r="J32" s="2">
        <f>IF(AND(E32&lt;&gt;"",F32&lt;&gt;"",G32&lt;&gt;"",H32&lt;&gt;"",I32&lt;&gt;""),SUM(E32:I32),"")</f>
        <v>30.21</v>
      </c>
      <c r="K32" s="2">
        <f>IF(J32="","",J32/5)</f>
        <v>6.0419999999999998</v>
      </c>
      <c r="L32" s="1">
        <f>IF(K32="","",RANK(K32,$K$2:$K$493))</f>
        <v>21</v>
      </c>
      <c r="M32" s="1" t="str">
        <f>IF(K32="","",IF(K32&gt;=5,"admis","non admis"))</f>
        <v>admis</v>
      </c>
      <c r="O32" s="6"/>
      <c r="P32" s="6"/>
    </row>
    <row r="33" spans="1:16" ht="12.95" customHeight="1" x14ac:dyDescent="0.25">
      <c r="A33" s="1">
        <v>23</v>
      </c>
      <c r="B33" s="1" t="s">
        <v>38</v>
      </c>
      <c r="C33" s="1" t="s">
        <v>80</v>
      </c>
      <c r="D33" s="1" t="s">
        <v>1</v>
      </c>
      <c r="E33" s="2">
        <v>5.08</v>
      </c>
      <c r="F33" s="2">
        <v>4.5</v>
      </c>
      <c r="G33" s="2">
        <v>6.5</v>
      </c>
      <c r="H33" s="2">
        <v>6.38</v>
      </c>
      <c r="I33" s="2">
        <v>7.5</v>
      </c>
      <c r="J33" s="2">
        <f>IF(AND(E33&lt;&gt;"",F33&lt;&gt;"",G33&lt;&gt;"",H33&lt;&gt;"",I33&lt;&gt;""),SUM(E33:I33),"")</f>
        <v>29.959999999999997</v>
      </c>
      <c r="K33" s="2">
        <f>IF(J33="","",J33/5)</f>
        <v>5.9919999999999991</v>
      </c>
      <c r="L33" s="1">
        <f>IF(K33="","",RANK(K33,$K$2:$K$493))</f>
        <v>23</v>
      </c>
      <c r="M33" s="1" t="str">
        <f>IF(K33="","",IF(K33&gt;=5,"admis","non admis"))</f>
        <v>admis</v>
      </c>
      <c r="O33" s="6"/>
      <c r="P33" s="6"/>
    </row>
    <row r="34" spans="1:16" ht="12.95" customHeight="1" x14ac:dyDescent="0.25">
      <c r="A34" s="1">
        <v>24</v>
      </c>
      <c r="B34" s="4" t="s">
        <v>39</v>
      </c>
      <c r="C34" s="1" t="s">
        <v>81</v>
      </c>
      <c r="D34" s="1" t="s">
        <v>1</v>
      </c>
      <c r="E34" s="2">
        <v>4.5</v>
      </c>
      <c r="F34" s="2">
        <v>8</v>
      </c>
      <c r="G34" s="2">
        <v>3</v>
      </c>
      <c r="H34" s="2">
        <v>6</v>
      </c>
      <c r="I34" s="2">
        <v>8.25</v>
      </c>
      <c r="J34" s="2">
        <f>IF(AND(E34&lt;&gt;"",F34&lt;&gt;"",G34&lt;&gt;"",H34&lt;&gt;"",I34&lt;&gt;""),SUM(E34:I34),"")</f>
        <v>29.75</v>
      </c>
      <c r="K34" s="2">
        <f>IF(J34="","",J34/5)</f>
        <v>5.95</v>
      </c>
      <c r="L34" s="1">
        <f>IF(K34="","",RANK(K34,$K$2:$K$493))</f>
        <v>24</v>
      </c>
      <c r="M34" s="1" t="str">
        <f>IF(K34="","",IF(K34&gt;=5,"admis","non admis"))</f>
        <v>admis</v>
      </c>
      <c r="O34" s="6"/>
      <c r="P34" s="6"/>
    </row>
    <row r="35" spans="1:16" ht="12.95" customHeight="1" x14ac:dyDescent="0.25">
      <c r="A35" s="1">
        <v>25</v>
      </c>
      <c r="B35" s="1" t="s">
        <v>40</v>
      </c>
      <c r="C35" s="1" t="s">
        <v>82</v>
      </c>
      <c r="D35" s="1" t="s">
        <v>1</v>
      </c>
      <c r="E35" s="2">
        <v>5</v>
      </c>
      <c r="F35" s="2">
        <v>5.29</v>
      </c>
      <c r="G35" s="2">
        <v>5.5</v>
      </c>
      <c r="H35" s="2">
        <v>6.62</v>
      </c>
      <c r="I35" s="2">
        <v>7</v>
      </c>
      <c r="J35" s="2">
        <f>IF(AND(E35&lt;&gt;"",F35&lt;&gt;"",G35&lt;&gt;"",H35&lt;&gt;"",I35&lt;&gt;""),SUM(E35:I35),"")</f>
        <v>29.41</v>
      </c>
      <c r="K35" s="2">
        <f>IF(J35="","",J35/5)</f>
        <v>5.8819999999999997</v>
      </c>
      <c r="L35" s="1">
        <f>IF(K35="","",RANK(K35,$K$2:$K$493))</f>
        <v>25</v>
      </c>
      <c r="M35" s="1" t="str">
        <f>IF(K35="","",IF(K35&gt;=5,"admis","non admis"))</f>
        <v>admis</v>
      </c>
      <c r="O35" s="6"/>
      <c r="P35" s="6"/>
    </row>
    <row r="36" spans="1:16" ht="12.95" customHeight="1" x14ac:dyDescent="0.25">
      <c r="A36" s="1">
        <v>28</v>
      </c>
      <c r="B36" s="4" t="s">
        <v>43</v>
      </c>
      <c r="C36" s="1" t="s">
        <v>85</v>
      </c>
      <c r="D36" s="1" t="s">
        <v>1</v>
      </c>
      <c r="E36" s="2">
        <v>6</v>
      </c>
      <c r="F36" s="2">
        <v>5</v>
      </c>
      <c r="G36" s="2">
        <v>7</v>
      </c>
      <c r="H36" s="2">
        <v>4</v>
      </c>
      <c r="I36" s="2">
        <v>5</v>
      </c>
      <c r="J36" s="2">
        <f>IF(AND(E36&lt;&gt;"",F36&lt;&gt;"",G36&lt;&gt;"",H36&lt;&gt;"",I36&lt;&gt;""),SUM(E36:I36),"")</f>
        <v>27</v>
      </c>
      <c r="K36" s="2">
        <f>IF(J36="","",J36/5)</f>
        <v>5.4</v>
      </c>
      <c r="L36" s="1">
        <f>IF(K36="","",RANK(K36,$K$2:$K$493))</f>
        <v>28</v>
      </c>
      <c r="M36" s="1" t="str">
        <f>IF(K36="","",IF(K36&gt;=5,"admis","non admis"))</f>
        <v>admis</v>
      </c>
      <c r="O36" s="6"/>
      <c r="P36" s="6"/>
    </row>
    <row r="37" spans="1:16" ht="12.95" customHeight="1" x14ac:dyDescent="0.25">
      <c r="A37" s="1">
        <v>29</v>
      </c>
      <c r="B37" s="1" t="s">
        <v>44</v>
      </c>
      <c r="C37" s="1" t="s">
        <v>86</v>
      </c>
      <c r="D37" s="1" t="s">
        <v>1</v>
      </c>
      <c r="E37" s="2">
        <v>4.96</v>
      </c>
      <c r="F37" s="2">
        <v>6</v>
      </c>
      <c r="G37" s="2">
        <v>4</v>
      </c>
      <c r="H37" s="2">
        <v>4.25</v>
      </c>
      <c r="I37" s="2">
        <v>7</v>
      </c>
      <c r="J37" s="2">
        <f>IF(AND(E37&lt;&gt;"",F37&lt;&gt;"",G37&lt;&gt;"",H37&lt;&gt;"",I37&lt;&gt;""),SUM(E37:I37),"")</f>
        <v>26.21</v>
      </c>
      <c r="K37" s="2">
        <f>IF(J37="","",J37/5)</f>
        <v>5.242</v>
      </c>
      <c r="L37" s="1">
        <f>IF(K37="","",RANK(K37,$K$2:$K$493))</f>
        <v>29</v>
      </c>
      <c r="M37" s="1" t="str">
        <f>IF(K37="","",IF(K37&gt;=5,"admis","non admis"))</f>
        <v>admis</v>
      </c>
      <c r="O37" s="6"/>
      <c r="P37" s="6"/>
    </row>
    <row r="38" spans="1:16" ht="12.95" customHeight="1" x14ac:dyDescent="0.25">
      <c r="A38" s="1">
        <v>31</v>
      </c>
      <c r="B38" s="1" t="s">
        <v>46</v>
      </c>
      <c r="C38" s="1" t="s">
        <v>88</v>
      </c>
      <c r="D38" s="1" t="s">
        <v>1</v>
      </c>
      <c r="E38" s="2">
        <v>5.0999999999999996</v>
      </c>
      <c r="F38" s="2">
        <v>4.71</v>
      </c>
      <c r="G38" s="2">
        <v>5</v>
      </c>
      <c r="H38" s="2">
        <v>3.38</v>
      </c>
      <c r="I38" s="2">
        <v>7.75</v>
      </c>
      <c r="J38" s="2">
        <f>IF(AND(E38&lt;&gt;"",F38&lt;&gt;"",G38&lt;&gt;"",H38&lt;&gt;"",I38&lt;&gt;""),SUM(E38:I38),"")</f>
        <v>25.939999999999998</v>
      </c>
      <c r="K38" s="2">
        <f>IF(J38="","",J38/5)</f>
        <v>5.1879999999999997</v>
      </c>
      <c r="L38" s="1">
        <f>IF(K38="","",RANK(K38,$K$2:$K$493))</f>
        <v>31</v>
      </c>
      <c r="M38" s="1" t="str">
        <f>IF(K38="","",IF(K38&gt;=5,"admis","non admis"))</f>
        <v>admis</v>
      </c>
      <c r="O38" s="6"/>
      <c r="P38" s="6"/>
    </row>
    <row r="39" spans="1:16" ht="12.95" customHeight="1" x14ac:dyDescent="0.25">
      <c r="A39" s="1">
        <v>34</v>
      </c>
      <c r="B39" s="4" t="s">
        <v>49</v>
      </c>
      <c r="C39" s="1" t="s">
        <v>91</v>
      </c>
      <c r="D39" s="1" t="s">
        <v>1</v>
      </c>
      <c r="E39" s="2">
        <v>4.12</v>
      </c>
      <c r="F39" s="2">
        <v>3.93</v>
      </c>
      <c r="G39" s="2">
        <v>3</v>
      </c>
      <c r="H39" s="2">
        <v>4.25</v>
      </c>
      <c r="I39" s="2">
        <v>7.25</v>
      </c>
      <c r="J39" s="2">
        <f>IF(AND(E39&lt;&gt;"",F39&lt;&gt;"",G39&lt;&gt;"",H39&lt;&gt;"",I39&lt;&gt;""),SUM(E39:I39),"")</f>
        <v>22.55</v>
      </c>
      <c r="K39" s="2">
        <f>IF(J39="","",J39/5)</f>
        <v>4.51</v>
      </c>
      <c r="L39" s="1">
        <f>IF(K39="","",RANK(K39,$K$2:$K$493))</f>
        <v>34</v>
      </c>
      <c r="M39" s="1" t="str">
        <f>IF(K39="","",IF(K39&gt;=5,"admis","non admis"))</f>
        <v>non admis</v>
      </c>
      <c r="O39" s="6"/>
      <c r="P39" s="6"/>
    </row>
    <row r="40" spans="1:16" ht="12.95" customHeight="1" x14ac:dyDescent="0.25">
      <c r="A40" s="1">
        <v>36</v>
      </c>
      <c r="B40" s="4" t="s">
        <v>51</v>
      </c>
      <c r="C40" s="1" t="s">
        <v>93</v>
      </c>
      <c r="D40" s="1" t="s">
        <v>1</v>
      </c>
      <c r="E40" s="2">
        <v>3.56</v>
      </c>
      <c r="F40" s="2">
        <v>4.21</v>
      </c>
      <c r="G40" s="2">
        <v>4</v>
      </c>
      <c r="H40" s="2">
        <v>2.88</v>
      </c>
      <c r="I40" s="2">
        <v>7.5</v>
      </c>
      <c r="J40" s="2">
        <f>IF(AND(E40&lt;&gt;"",F40&lt;&gt;"",G40&lt;&gt;"",H40&lt;&gt;"",I40&lt;&gt;""),SUM(E40:I40),"")</f>
        <v>22.15</v>
      </c>
      <c r="K40" s="2">
        <f>IF(J40="","",J40/5)</f>
        <v>4.43</v>
      </c>
      <c r="L40" s="1">
        <f>IF(K40="","",RANK(K40,$K$2:$K$493))</f>
        <v>36</v>
      </c>
      <c r="M40" s="1" t="str">
        <f>IF(K40="","",IF(K40&gt;=5,"admis","non admis"))</f>
        <v>non admis</v>
      </c>
      <c r="O40" s="6"/>
      <c r="P40" s="6"/>
    </row>
    <row r="41" spans="1:16" ht="12.95" customHeight="1" x14ac:dyDescent="0.25">
      <c r="A41" s="1">
        <v>37</v>
      </c>
      <c r="B41" s="1" t="s">
        <v>52</v>
      </c>
      <c r="C41" s="1" t="s">
        <v>94</v>
      </c>
      <c r="D41" s="1" t="s">
        <v>1</v>
      </c>
      <c r="E41" s="2">
        <v>3.33</v>
      </c>
      <c r="F41" s="2">
        <v>4.3600000000000003</v>
      </c>
      <c r="G41" s="2">
        <v>3</v>
      </c>
      <c r="H41" s="2">
        <v>4</v>
      </c>
      <c r="I41" s="2">
        <v>7</v>
      </c>
      <c r="J41" s="2">
        <f>IF(AND(E41&lt;&gt;"",F41&lt;&gt;"",G41&lt;&gt;"",H41&lt;&gt;"",I41&lt;&gt;""),SUM(E41:I41),"")</f>
        <v>21.69</v>
      </c>
      <c r="K41" s="2">
        <f>IF(J41="","",J41/5)</f>
        <v>4.3380000000000001</v>
      </c>
      <c r="L41" s="1">
        <f>IF(K41="","",RANK(K41,$K$2:$K$493))</f>
        <v>37</v>
      </c>
      <c r="M41" s="1" t="str">
        <f>IF(K41="","",IF(K41&gt;=5,"admis","non admis"))</f>
        <v>non admis</v>
      </c>
      <c r="O41" s="6"/>
      <c r="P41" s="6"/>
    </row>
    <row r="42" spans="1:16" ht="12.95" customHeight="1" x14ac:dyDescent="0.25">
      <c r="A42" s="1">
        <v>38</v>
      </c>
      <c r="B42" s="4" t="s">
        <v>53</v>
      </c>
      <c r="C42" s="1" t="s">
        <v>95</v>
      </c>
      <c r="D42" s="1" t="s">
        <v>1</v>
      </c>
      <c r="E42" s="2">
        <v>3.88</v>
      </c>
      <c r="F42" s="2">
        <v>4.1399999999999997</v>
      </c>
      <c r="G42" s="2">
        <v>3.5</v>
      </c>
      <c r="H42" s="2">
        <v>3.12</v>
      </c>
      <c r="I42" s="2">
        <v>7</v>
      </c>
      <c r="J42" s="2">
        <f>IF(AND(E42&lt;&gt;"",F42&lt;&gt;"",G42&lt;&gt;"",H42&lt;&gt;"",I42&lt;&gt;""),SUM(E42:I42),"")</f>
        <v>21.64</v>
      </c>
      <c r="K42" s="2">
        <f>IF(J42="","",J42/5)</f>
        <v>4.3280000000000003</v>
      </c>
      <c r="L42" s="1">
        <f>IF(K42="","",RANK(K42,$K$2:$K$493))</f>
        <v>38</v>
      </c>
      <c r="M42" s="1" t="str">
        <f>IF(K42="","",IF(K42&gt;=5,"admis","non admis"))</f>
        <v>non admis</v>
      </c>
      <c r="O42" s="6"/>
      <c r="P42" s="6"/>
    </row>
    <row r="43" spans="1:16" ht="12.95" customHeight="1" x14ac:dyDescent="0.25">
      <c r="A43" s="1">
        <v>40</v>
      </c>
      <c r="B43" s="4" t="s">
        <v>55</v>
      </c>
      <c r="C43" s="1" t="s">
        <v>97</v>
      </c>
      <c r="D43" s="1" t="s">
        <v>1</v>
      </c>
      <c r="E43" s="2">
        <v>3</v>
      </c>
      <c r="F43" s="2">
        <v>2.5</v>
      </c>
      <c r="G43" s="2">
        <v>7</v>
      </c>
      <c r="H43" s="2">
        <v>3</v>
      </c>
      <c r="I43" s="2">
        <v>6</v>
      </c>
      <c r="J43" s="2">
        <f>IF(AND(E43&lt;&gt;"",F43&lt;&gt;"",G43&lt;&gt;"",H43&lt;&gt;"",I43&lt;&gt;""),SUM(E43:I43),"")</f>
        <v>21.5</v>
      </c>
      <c r="K43" s="2">
        <f>IF(J43="","",J43/5)</f>
        <v>4.3</v>
      </c>
      <c r="L43" s="1">
        <f>IF(K43="","",RANK(K43,$K$2:$K$493))</f>
        <v>40</v>
      </c>
      <c r="M43" s="1" t="str">
        <f>IF(K43="","",IF(K43&gt;=5,"admis","non admis"))</f>
        <v>non admis</v>
      </c>
      <c r="O43" s="6"/>
      <c r="P43" s="6"/>
    </row>
    <row r="44" spans="1:16" ht="12.95" customHeight="1" x14ac:dyDescent="0.25">
      <c r="A44" s="1"/>
      <c r="B44" s="5"/>
      <c r="O44" s="6"/>
      <c r="P44" s="6"/>
    </row>
    <row r="45" spans="1:16" ht="12.95" customHeight="1" x14ac:dyDescent="0.25">
      <c r="A45" s="1"/>
      <c r="B45" s="5"/>
      <c r="O45" s="6"/>
      <c r="P45" s="6"/>
    </row>
    <row r="46" spans="1:16" x14ac:dyDescent="0.25">
      <c r="A46" s="1"/>
      <c r="B46" s="5"/>
      <c r="O46" s="6"/>
      <c r="P46" s="6"/>
    </row>
    <row r="47" spans="1:16" x14ac:dyDescent="0.25">
      <c r="A47" s="1"/>
      <c r="B47" s="5"/>
    </row>
    <row r="48" spans="1:16" x14ac:dyDescent="0.25">
      <c r="A48" s="1" t="str">
        <f t="shared" ref="A48:A61" si="0">IF(B48="","",ROW(A40))</f>
        <v/>
      </c>
    </row>
    <row r="49" spans="1:1" x14ac:dyDescent="0.25">
      <c r="A49" s="1" t="str">
        <f t="shared" si="0"/>
        <v/>
      </c>
    </row>
    <row r="50" spans="1:1" x14ac:dyDescent="0.25">
      <c r="A50" s="1" t="str">
        <f t="shared" si="0"/>
        <v/>
      </c>
    </row>
    <row r="51" spans="1:1" x14ac:dyDescent="0.25">
      <c r="A51" s="1" t="str">
        <f t="shared" si="0"/>
        <v/>
      </c>
    </row>
    <row r="52" spans="1:1" x14ac:dyDescent="0.25">
      <c r="A52" s="1" t="str">
        <f t="shared" si="0"/>
        <v/>
      </c>
    </row>
    <row r="53" spans="1:1" x14ac:dyDescent="0.25">
      <c r="A53" s="1" t="str">
        <f t="shared" si="0"/>
        <v/>
      </c>
    </row>
    <row r="54" spans="1:1" x14ac:dyDescent="0.25">
      <c r="A54" s="1" t="str">
        <f t="shared" si="0"/>
        <v/>
      </c>
    </row>
    <row r="55" spans="1:1" x14ac:dyDescent="0.25">
      <c r="A55" s="1" t="str">
        <f t="shared" si="0"/>
        <v/>
      </c>
    </row>
    <row r="56" spans="1:1" x14ac:dyDescent="0.25">
      <c r="A56" s="1" t="str">
        <f t="shared" si="0"/>
        <v/>
      </c>
    </row>
    <row r="57" spans="1:1" x14ac:dyDescent="0.25">
      <c r="A57" s="1" t="str">
        <f t="shared" si="0"/>
        <v/>
      </c>
    </row>
    <row r="58" spans="1:1" x14ac:dyDescent="0.25">
      <c r="A58" s="1" t="str">
        <f t="shared" si="0"/>
        <v/>
      </c>
    </row>
    <row r="59" spans="1:1" x14ac:dyDescent="0.25">
      <c r="A59" s="1" t="str">
        <f t="shared" si="0"/>
        <v/>
      </c>
    </row>
    <row r="60" spans="1:1" x14ac:dyDescent="0.25">
      <c r="A60" s="1" t="str">
        <f t="shared" si="0"/>
        <v/>
      </c>
    </row>
    <row r="61" spans="1:1" x14ac:dyDescent="0.25">
      <c r="A61" s="1" t="str">
        <f t="shared" si="0"/>
        <v/>
      </c>
    </row>
  </sheetData>
  <autoFilter ref="A1:M1" xr:uid="{3ADE2314-E12A-4520-8D1A-ACCE3362903D}">
    <sortState xmlns:xlrd2="http://schemas.microsoft.com/office/spreadsheetml/2017/richdata2" ref="A2:M43">
      <sortCondition ref="D1"/>
    </sortState>
  </autoFilter>
  <phoneticPr fontId="3" type="noConversion"/>
  <conditionalFormatting sqref="E2:I43">
    <cfRule type="cellIs" dxfId="1" priority="1" operator="lessThan">
      <formula>0</formula>
    </cfRule>
    <cfRule type="cellIs" dxfId="0" priority="2" operator="greaterThan">
      <formula>10</formula>
    </cfRule>
  </conditionalFormatting>
  <dataValidations count="2">
    <dataValidation type="list" allowBlank="1" showInputMessage="1" showErrorMessage="1" errorTitle="تحذير" error="لقد أخطأت في المسك" promptTitle="النوع" prompt="اختر من اللائحة" sqref="D2:D81" xr:uid="{8C857481-8E5B-4B82-ADC0-025C1031368D}">
      <formula1>#REF!</formula1>
    </dataValidation>
    <dataValidation type="whole" allowBlank="1" showInputMessage="1" showErrorMessage="1" errorTitle="تحذير" error="امسك نقطة من 0 إلى 10" sqref="E2:I43" xr:uid="{8C2753CA-7DEF-407C-BEBD-0CB1BDEE1CA4}">
      <formula1>0</formula1>
      <formula2>10</formula2>
    </dataValidation>
  </dataValidations>
  <pageMargins left="0" right="0" top="0" bottom="0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FEA52-513F-47E0-9521-A02AEA82FED9}">
  <dimension ref="C2:C44"/>
  <sheetViews>
    <sheetView rightToLeft="1" workbookViewId="0">
      <selection activeCell="C3" sqref="C3"/>
    </sheetView>
  </sheetViews>
  <sheetFormatPr baseColWidth="10" defaultRowHeight="15" x14ac:dyDescent="0.25"/>
  <sheetData>
    <row r="2" spans="3:3" x14ac:dyDescent="0.25">
      <c r="C2" t="s">
        <v>3</v>
      </c>
    </row>
    <row r="3" spans="3:3" x14ac:dyDescent="0.25">
      <c r="C3" t="str">
        <f>Feuil1!C2&amp;"  "&amp;Feuil1!B2</f>
        <v>prénom2  nom2</v>
      </c>
    </row>
    <row r="4" spans="3:3" x14ac:dyDescent="0.25">
      <c r="C4" t="str">
        <f>Feuil1!C3&amp;"  "&amp;Feuil1!B3</f>
        <v>prénom5  nom5</v>
      </c>
    </row>
    <row r="5" spans="3:3" x14ac:dyDescent="0.25">
      <c r="C5" t="str">
        <f>Feuil1!C4&amp;"  "&amp;Feuil1!B4</f>
        <v>prénom7  nom7</v>
      </c>
    </row>
    <row r="6" spans="3:3" x14ac:dyDescent="0.25">
      <c r="C6" t="str">
        <f>Feuil1!C5&amp;"  "&amp;Feuil1!B5</f>
        <v>prénom8  nom8</v>
      </c>
    </row>
    <row r="7" spans="3:3" x14ac:dyDescent="0.25">
      <c r="C7" t="str">
        <f>Feuil1!C6&amp;"  "&amp;Feuil1!B6</f>
        <v>prénom11  nom11</v>
      </c>
    </row>
    <row r="8" spans="3:3" x14ac:dyDescent="0.25">
      <c r="C8" t="str">
        <f>Feuil1!C7&amp;"  "&amp;Feuil1!B7</f>
        <v>prénom12  nom12</v>
      </c>
    </row>
    <row r="9" spans="3:3" x14ac:dyDescent="0.25">
      <c r="C9" t="str">
        <f>Feuil1!C8&amp;"  "&amp;Feuil1!B8</f>
        <v>prénom13  nom13</v>
      </c>
    </row>
    <row r="10" spans="3:3" x14ac:dyDescent="0.25">
      <c r="C10" t="str">
        <f>Feuil1!C9&amp;"  "&amp;Feuil1!B9</f>
        <v>prénom14  nom14</v>
      </c>
    </row>
    <row r="11" spans="3:3" x14ac:dyDescent="0.25">
      <c r="C11" t="str">
        <f>Feuil1!C10&amp;"  "&amp;Feuil1!B10</f>
        <v>prénom16  nom16</v>
      </c>
    </row>
    <row r="12" spans="3:3" x14ac:dyDescent="0.25">
      <c r="C12" t="str">
        <f>Feuil1!C11&amp;"  "&amp;Feuil1!B11</f>
        <v>prénom19  nom19</v>
      </c>
    </row>
    <row r="13" spans="3:3" x14ac:dyDescent="0.25">
      <c r="C13" t="str">
        <f>Feuil1!C12&amp;"  "&amp;Feuil1!B12</f>
        <v>prénom22  nom22</v>
      </c>
    </row>
    <row r="14" spans="3:3" x14ac:dyDescent="0.25">
      <c r="C14" t="str">
        <f>Feuil1!C13&amp;"  "&amp;Feuil1!B13</f>
        <v>prénom26  nom26</v>
      </c>
    </row>
    <row r="15" spans="3:3" x14ac:dyDescent="0.25">
      <c r="C15" t="str">
        <f>Feuil1!C14&amp;"  "&amp;Feuil1!B14</f>
        <v>prénom27  nom27</v>
      </c>
    </row>
    <row r="16" spans="3:3" x14ac:dyDescent="0.25">
      <c r="C16" t="str">
        <f>Feuil1!C15&amp;"  "&amp;Feuil1!B15</f>
        <v>prénom30  nom30</v>
      </c>
    </row>
    <row r="17" spans="3:3" x14ac:dyDescent="0.25">
      <c r="C17" t="str">
        <f>Feuil1!C16&amp;"  "&amp;Feuil1!B16</f>
        <v>prénom32  nom32</v>
      </c>
    </row>
    <row r="18" spans="3:3" x14ac:dyDescent="0.25">
      <c r="C18" t="str">
        <f>Feuil1!C17&amp;"  "&amp;Feuil1!B17</f>
        <v>prénom33  nom33</v>
      </c>
    </row>
    <row r="19" spans="3:3" x14ac:dyDescent="0.25">
      <c r="C19" t="str">
        <f>Feuil1!C18&amp;"  "&amp;Feuil1!B18</f>
        <v>prénom35  nom35</v>
      </c>
    </row>
    <row r="20" spans="3:3" x14ac:dyDescent="0.25">
      <c r="C20" t="str">
        <f>Feuil1!C19&amp;"  "&amp;Feuil1!B19</f>
        <v>prénom39  nom39</v>
      </c>
    </row>
    <row r="21" spans="3:3" x14ac:dyDescent="0.25">
      <c r="C21" t="str">
        <f>Feuil1!C20&amp;"  "&amp;Feuil1!B20</f>
        <v>prénom41  nom41</v>
      </c>
    </row>
    <row r="22" spans="3:3" x14ac:dyDescent="0.25">
      <c r="C22" t="str">
        <f>Feuil1!C21&amp;"  "&amp;Feuil1!B21</f>
        <v>prénom42  nom42</v>
      </c>
    </row>
    <row r="23" spans="3:3" x14ac:dyDescent="0.25">
      <c r="C23" t="str">
        <f>Feuil1!C22&amp;"  "&amp;Feuil1!B22</f>
        <v>prénom1  nom1</v>
      </c>
    </row>
    <row r="24" spans="3:3" x14ac:dyDescent="0.25">
      <c r="C24" t="str">
        <f>Feuil1!C23&amp;"  "&amp;Feuil1!B23</f>
        <v>prénom3  nom3</v>
      </c>
    </row>
    <row r="25" spans="3:3" x14ac:dyDescent="0.25">
      <c r="C25" t="str">
        <f>Feuil1!C24&amp;"  "&amp;Feuil1!B24</f>
        <v>prénom4  nom4</v>
      </c>
    </row>
    <row r="26" spans="3:3" x14ac:dyDescent="0.25">
      <c r="C26" t="str">
        <f>Feuil1!C25&amp;"  "&amp;Feuil1!B25</f>
        <v>prénom6  nom6</v>
      </c>
    </row>
    <row r="27" spans="3:3" x14ac:dyDescent="0.25">
      <c r="C27" t="str">
        <f>Feuil1!C26&amp;"  "&amp;Feuil1!B26</f>
        <v>prénom9  nom9</v>
      </c>
    </row>
    <row r="28" spans="3:3" x14ac:dyDescent="0.25">
      <c r="C28" t="str">
        <f>Feuil1!C27&amp;"  "&amp;Feuil1!B27</f>
        <v>prénom10  nom10</v>
      </c>
    </row>
    <row r="29" spans="3:3" x14ac:dyDescent="0.25">
      <c r="C29" t="str">
        <f>Feuil1!C28&amp;"  "&amp;Feuil1!B28</f>
        <v>prénom15  nom15</v>
      </c>
    </row>
    <row r="30" spans="3:3" x14ac:dyDescent="0.25">
      <c r="C30" t="str">
        <f>Feuil1!C29&amp;"  "&amp;Feuil1!B29</f>
        <v>prénom17  nom17</v>
      </c>
    </row>
    <row r="31" spans="3:3" x14ac:dyDescent="0.25">
      <c r="C31" t="str">
        <f>Feuil1!C30&amp;"  "&amp;Feuil1!B30</f>
        <v>prénom18  nom18</v>
      </c>
    </row>
    <row r="32" spans="3:3" x14ac:dyDescent="0.25">
      <c r="C32" t="str">
        <f>Feuil1!C31&amp;"  "&amp;Feuil1!B31</f>
        <v>prénom20  nom20</v>
      </c>
    </row>
    <row r="33" spans="3:3" x14ac:dyDescent="0.25">
      <c r="C33" t="str">
        <f>Feuil1!C32&amp;"  "&amp;Feuil1!B32</f>
        <v>prénom21  nom21</v>
      </c>
    </row>
    <row r="34" spans="3:3" x14ac:dyDescent="0.25">
      <c r="C34" t="str">
        <f>Feuil1!C33&amp;"  "&amp;Feuil1!B33</f>
        <v>prénom23  nom23</v>
      </c>
    </row>
    <row r="35" spans="3:3" x14ac:dyDescent="0.25">
      <c r="C35" t="str">
        <f>Feuil1!C34&amp;"  "&amp;Feuil1!B34</f>
        <v>prénom24  nom24</v>
      </c>
    </row>
    <row r="36" spans="3:3" x14ac:dyDescent="0.25">
      <c r="C36" t="str">
        <f>Feuil1!C35&amp;"  "&amp;Feuil1!B35</f>
        <v>prénom25  nom25</v>
      </c>
    </row>
    <row r="37" spans="3:3" x14ac:dyDescent="0.25">
      <c r="C37" t="str">
        <f>Feuil1!C36&amp;"  "&amp;Feuil1!B36</f>
        <v>prénom28  nom28</v>
      </c>
    </row>
    <row r="38" spans="3:3" x14ac:dyDescent="0.25">
      <c r="C38" t="str">
        <f>Feuil1!C37&amp;"  "&amp;Feuil1!B37</f>
        <v>prénom29  nom29</v>
      </c>
    </row>
    <row r="39" spans="3:3" x14ac:dyDescent="0.25">
      <c r="C39" t="str">
        <f>Feuil1!C38&amp;"  "&amp;Feuil1!B38</f>
        <v>prénom31  nom31</v>
      </c>
    </row>
    <row r="40" spans="3:3" x14ac:dyDescent="0.25">
      <c r="C40" t="str">
        <f>Feuil1!C39&amp;"  "&amp;Feuil1!B39</f>
        <v>prénom34  nom34</v>
      </c>
    </row>
    <row r="41" spans="3:3" x14ac:dyDescent="0.25">
      <c r="C41" t="str">
        <f>Feuil1!C40&amp;"  "&amp;Feuil1!B40</f>
        <v>prénom36  nom36</v>
      </c>
    </row>
    <row r="42" spans="3:3" x14ac:dyDescent="0.25">
      <c r="C42" t="str">
        <f>Feuil1!C41&amp;"  "&amp;Feuil1!B41</f>
        <v>prénom37  nom37</v>
      </c>
    </row>
    <row r="43" spans="3:3" x14ac:dyDescent="0.25">
      <c r="C43" t="str">
        <f>Feuil1!C42&amp;"  "&amp;Feuil1!B42</f>
        <v>prénom38  nom38</v>
      </c>
    </row>
    <row r="44" spans="3:3" x14ac:dyDescent="0.25">
      <c r="C44" t="str">
        <f>Feuil1!C43&amp;"  "&amp;Feuil1!B43</f>
        <v>prénom40  nom40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2021-02-17T10:49:47Z</cp:lastPrinted>
  <dcterms:created xsi:type="dcterms:W3CDTF">2015-06-05T18:19:34Z</dcterms:created>
  <dcterms:modified xsi:type="dcterms:W3CDTF">2021-02-19T18:27:27Z</dcterms:modified>
</cp:coreProperties>
</file>