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C39A7357-688C-46EF-A72A-64532BC53CFC}" xr6:coauthVersionLast="47" xr6:coauthVersionMax="47" xr10:uidLastSave="{00000000-0000-0000-0000-000000000000}"/>
  <bookViews>
    <workbookView xWindow="-98" yWindow="-98" windowWidth="21795" windowHeight="13875" xr2:uid="{EE3F60AC-0A95-43B5-B8A4-A9CCE798C06D}"/>
  </bookViews>
  <sheets>
    <sheet name="Suivi" sheetId="1" r:id="rId1"/>
  </sheets>
  <externalReferences>
    <externalReference r:id="rId2"/>
  </externalReferences>
  <definedNames>
    <definedName name="DécalageFenêtre">[1]calculs!$D$26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7" i="1" l="1"/>
  <c r="Q27" i="1"/>
  <c r="G26" i="1"/>
  <c r="Q26" i="1"/>
  <c r="G10" i="1"/>
  <c r="G20" i="1"/>
  <c r="Q20" i="1"/>
  <c r="G21" i="1"/>
  <c r="Q21" i="1"/>
  <c r="H4" i="1"/>
  <c r="J4" i="1"/>
  <c r="I8" i="1"/>
  <c r="G23" i="1"/>
  <c r="G9" i="1" l="1"/>
  <c r="G16" i="1"/>
  <c r="G19" i="1"/>
  <c r="H12" i="1"/>
  <c r="G12" i="1" s="1"/>
  <c r="H11" i="1"/>
  <c r="H13" i="1"/>
  <c r="G13" i="1" s="1"/>
  <c r="H7" i="1"/>
  <c r="H14" i="1"/>
  <c r="G14" i="1" s="1"/>
  <c r="Q16" i="1"/>
  <c r="G15" i="1"/>
  <c r="Q15" i="1"/>
  <c r="Q14" i="1"/>
  <c r="Q13" i="1"/>
  <c r="Q12" i="1"/>
  <c r="Q11" i="1"/>
  <c r="Q25" i="1"/>
  <c r="G25" i="1"/>
  <c r="Q10" i="1"/>
  <c r="Q9" i="1"/>
  <c r="Q23" i="1"/>
  <c r="Q5" i="1"/>
  <c r="Q6" i="1"/>
  <c r="Q2" i="1"/>
  <c r="Q4" i="1"/>
  <c r="Q3" i="1"/>
  <c r="Q7" i="1"/>
  <c r="Q8" i="1"/>
  <c r="Q24" i="1"/>
  <c r="Q17" i="1"/>
  <c r="Q22" i="1"/>
  <c r="Q19" i="1"/>
  <c r="Q18" i="1"/>
  <c r="G8" i="1"/>
  <c r="G11" i="1" l="1"/>
  <c r="G5" i="1"/>
  <c r="G17" i="1"/>
  <c r="G24" i="1"/>
  <c r="G6" i="1"/>
  <c r="G2" i="1"/>
  <c r="G4" i="1"/>
  <c r="G3" i="1"/>
  <c r="G22" i="1"/>
  <c r="G18" i="1"/>
  <c r="G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Florian BRUNEL</author>
  </authors>
  <commentList>
    <comment ref="I8" authorId="0" shapeId="0" xr:uid="{9AE7D749-3637-470B-B057-D75D089467DD}">
      <text>
        <r>
          <rPr>
            <b/>
            <sz val="9"/>
            <color indexed="81"/>
            <rFont val="Tahoma"/>
            <family val="2"/>
          </rPr>
          <t>Florian BRUNEL:</t>
        </r>
        <r>
          <rPr>
            <sz val="9"/>
            <color indexed="81"/>
            <rFont val="Tahoma"/>
            <family val="2"/>
          </rPr>
          <t xml:space="preserve">
Avenant non nécessaire car augmentation au minimum de la grille</t>
        </r>
      </text>
    </comment>
  </commentList>
</comments>
</file>

<file path=xl/sharedStrings.xml><?xml version="1.0" encoding="utf-8"?>
<sst xmlns="http://schemas.openxmlformats.org/spreadsheetml/2006/main" count="74" uniqueCount="74">
  <si>
    <t>Prénom</t>
  </si>
  <si>
    <t>Nom</t>
  </si>
  <si>
    <t>Date entrée Salarié</t>
  </si>
  <si>
    <t>Date entrée Freelance</t>
  </si>
  <si>
    <t>Date Association</t>
  </si>
  <si>
    <t>Date sortie</t>
  </si>
  <si>
    <t>Salaire Actuel</t>
  </si>
  <si>
    <t>Date Augmentation 1</t>
  </si>
  <si>
    <t>Salaire Augmentation 1</t>
  </si>
  <si>
    <t>Date Augmentation 2</t>
  </si>
  <si>
    <t>Salaire Augmentation 2</t>
  </si>
  <si>
    <t>Date Augmentation 3</t>
  </si>
  <si>
    <t>Salaire Augmentation 3</t>
  </si>
  <si>
    <t>Date Augmentation 4</t>
  </si>
  <si>
    <t>Salaire Augmentation 4</t>
  </si>
  <si>
    <t>Taux d'achat (Freelance)</t>
  </si>
  <si>
    <t>Date changement Taux 1</t>
  </si>
  <si>
    <t>Date changement Taux 2</t>
  </si>
  <si>
    <t>Taux d'achat démarrage</t>
  </si>
  <si>
    <t>Taux d'achat changement 1</t>
  </si>
  <si>
    <t>Taux d'achat changement 2</t>
  </si>
  <si>
    <t>Salaire Embauche (12 mois)</t>
  </si>
  <si>
    <t>Prénom 1</t>
  </si>
  <si>
    <t>Nom 1</t>
  </si>
  <si>
    <t>Prénom 2</t>
  </si>
  <si>
    <t>Nom 2</t>
  </si>
  <si>
    <t>Prénom 3</t>
  </si>
  <si>
    <t>Nom 3</t>
  </si>
  <si>
    <t>Prénom 4</t>
  </si>
  <si>
    <t>Nom 4</t>
  </si>
  <si>
    <t>Prénom 5</t>
  </si>
  <si>
    <t>Nom 5</t>
  </si>
  <si>
    <t>Prénom 6</t>
  </si>
  <si>
    <t>Nom 6</t>
  </si>
  <si>
    <t>Prénom 7</t>
  </si>
  <si>
    <t>Nom 7</t>
  </si>
  <si>
    <t>Prénom 8</t>
  </si>
  <si>
    <t>Nom 8</t>
  </si>
  <si>
    <t>Prénom 9</t>
  </si>
  <si>
    <t>Nom 9</t>
  </si>
  <si>
    <t>Prénom 10</t>
  </si>
  <si>
    <t>Nom 10</t>
  </si>
  <si>
    <t>Prénom 11</t>
  </si>
  <si>
    <t>Nom 11</t>
  </si>
  <si>
    <t>Prénom 12</t>
  </si>
  <si>
    <t>Nom 12</t>
  </si>
  <si>
    <t>Prénom 13</t>
  </si>
  <si>
    <t>Nom 13</t>
  </si>
  <si>
    <t>Prénom 14</t>
  </si>
  <si>
    <t>Nom 14</t>
  </si>
  <si>
    <t>Prénom 15</t>
  </si>
  <si>
    <t>Nom 15</t>
  </si>
  <si>
    <t>Prénom 16</t>
  </si>
  <si>
    <t>Nom 16</t>
  </si>
  <si>
    <t>Prénom 17</t>
  </si>
  <si>
    <t>Nom 17</t>
  </si>
  <si>
    <t>Prénom 18</t>
  </si>
  <si>
    <t>Nom 18</t>
  </si>
  <si>
    <t>Prénom 19</t>
  </si>
  <si>
    <t>Nom 19</t>
  </si>
  <si>
    <t>Prénom 20</t>
  </si>
  <si>
    <t>Nom 20</t>
  </si>
  <si>
    <t>Prénom 21</t>
  </si>
  <si>
    <t>Nom 21</t>
  </si>
  <si>
    <t>Prénom 22</t>
  </si>
  <si>
    <t>Nom 22</t>
  </si>
  <si>
    <t>Prénom 23</t>
  </si>
  <si>
    <t>Nom 23</t>
  </si>
  <si>
    <t>Prénom 24</t>
  </si>
  <si>
    <t>Nom 24</t>
  </si>
  <si>
    <t>Prénom 25</t>
  </si>
  <si>
    <t>Nom 25</t>
  </si>
  <si>
    <t>Prénom 26</t>
  </si>
  <si>
    <t>Nom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</si>
</sst>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_-* #,##0.00\ [$€-40C]_-;\-* #,##0.00\ [$€-40C]_-;_-* &quot;-&quot;??\ [$€-40C]_-;_-@_-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5">
    <xf numFmtId="0" fontId="0" fillId="0" borderId="0" xfId="0"/>
    <xf numFmtId="1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 wrapText="1"/>
    </xf>
    <xf numFmtId="165" fontId="2" fillId="0" borderId="0" xfId="0" applyNumberFormat="1" applyFont="1"/>
  </cellXfs>
  <cellStyles count="3">
    <cellStyle name="Normal" xfId="0" builtinId="0"/>
    <cellStyle name="Normal 2" xfId="1" xr:uid="{8479EE95-296B-4EF4-A093-3B0D212E70AB}"/>
    <cellStyle name="Normal 5" xfId="2" xr:uid="{7C26AE09-D228-44BE-9A5B-D4E061A8D058}"/>
  </cellStyles>
  <dxfs count="42">
    <dxf>
      <fill>
        <patternFill>
          <bgColor rgb="FFFF0000"/>
        </patternFill>
      </fill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numFmt numFmtId="19" formatCode="dd/mm/yyyy"/>
    </dxf>
    <dxf>
      <numFmt numFmtId="19" formatCode="dd/mm/yyyy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numFmt numFmtId="19" formatCode="dd/mm/yyyy"/>
    </dxf>
    <dxf>
      <numFmt numFmtId="19" formatCode="dd/mm/yyyy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font>
        <b/>
      </font>
      <numFmt numFmtId="165" formatCode="_-* #,##0.00\ [$€-40C]_-;\-* #,##0.00\ [$€-40C]_-;_-* &quot;-&quot;??\ [$€-40C]_-;_-@_-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hronologie%20de%20projet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ronologie de projet"/>
      <sheetName val="calculs"/>
    </sheetNames>
    <sheetDataSet>
      <sheetData sheetId="0" refreshError="1"/>
      <sheetData sheetId="1">
        <row r="26">
          <cell r="D26">
            <v>21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4E0322-69F3-4500-8E14-DF661BF98009}" name="Tableau1" displayName="Tableau1" ref="A1:V27" headerRowDxfId="41">
  <autoFilter ref="A1:V27" xr:uid="{C44E0322-69F3-4500-8E14-DF661BF98009}"/>
  <tableColumns count="22">
    <tableColumn id="1" xr3:uid="{2DA2CFC2-6472-4008-A389-D721EA89A026}" name="Prénom"/>
    <tableColumn id="2" xr3:uid="{6A98F1EF-56D8-409A-BCE6-6B52F517F778}" name="Nom"/>
    <tableColumn id="4" xr3:uid="{D2EE8258-AE2B-4F75-9BA6-2241A76EC71A}" name="Date entrée Salarié" dataDxfId="40" totalsRowDxfId="39"/>
    <tableColumn id="10" xr3:uid="{2196BCD4-7836-4D2F-AF20-4BE62D590805}" name="Date entrée Freelance" dataDxfId="38" totalsRowDxfId="37"/>
    <tableColumn id="5" xr3:uid="{684EF4BA-B683-47F9-869F-B35FEE8811AE}" name="Date Association" dataDxfId="36" totalsRowDxfId="35"/>
    <tableColumn id="6" xr3:uid="{01D54B43-5C35-4E99-A16C-6950AC055B22}" name="Date sortie" dataDxfId="34" totalsRowDxfId="33"/>
    <tableColumn id="16" xr3:uid="{F76BE87B-424D-48C1-853C-61DE3E786400}" name="Salaire Actuel" totalsRowFunction="custom" dataDxfId="32" totalsRowDxfId="31">
      <calculatedColumnFormula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calculatedColumnFormula>
      <totalsRowFormula>2450*12.12</totalsRowFormula>
    </tableColumn>
    <tableColumn id="8" xr3:uid="{52F1698C-A58F-4F9B-ACF0-F4141FBEE198}" name="Salaire Embauche (12 mois)" dataDxfId="30" totalsRowDxfId="29"/>
    <tableColumn id="9" xr3:uid="{EB31193D-1E03-45D8-AE09-963390D89BE8}" name="Date Augmentation 1" dataDxfId="28" totalsRowDxfId="27"/>
    <tableColumn id="20" xr3:uid="{31773414-8988-418B-8DD8-194340E10C1F}" name="Salaire Augmentation 1" dataDxfId="26" totalsRowDxfId="25"/>
    <tableColumn id="26" xr3:uid="{B09AEB98-FB88-43E6-92ED-E5C41C9F84CD}" name="Date Augmentation 2" dataDxfId="24" totalsRowDxfId="23"/>
    <tableColumn id="19" xr3:uid="{B5508C19-E2F9-45EC-BC67-840D2DF4EE1A}" name="Salaire Augmentation 2" dataDxfId="22" totalsRowDxfId="21"/>
    <tableColumn id="27" xr3:uid="{7E30401C-4C04-46A4-8533-1F4739B69053}" name="Date Augmentation 3" dataDxfId="20" totalsRowDxfId="19"/>
    <tableColumn id="18" xr3:uid="{26986107-14DA-410F-856C-8C3CB031358B}" name="Salaire Augmentation 3" dataDxfId="18" totalsRowDxfId="17"/>
    <tableColumn id="28" xr3:uid="{98078064-750D-4CEC-8216-BB9DE340B438}" name="Date Augmentation 4" dataDxfId="16" totalsRowDxfId="15"/>
    <tableColumn id="17" xr3:uid="{B7BF1EE3-3316-444C-B767-0EEC556C80DE}" name="Salaire Augmentation 4" dataDxfId="14" totalsRowDxfId="13"/>
    <tableColumn id="11" xr3:uid="{49471343-6F81-408A-BFA1-1E423D3CE00B}" name="Taux d'achat (Freelance)" dataDxfId="12" totalsRowDxfId="11">
      <calculatedColumnFormula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calculatedColumnFormula>
    </tableColumn>
    <tableColumn id="48" xr3:uid="{B406B6D2-25AB-4A57-BF1E-179CE07C46CB}" name="Taux d'achat démarrage" dataDxfId="10" totalsRowDxfId="9"/>
    <tableColumn id="46" xr3:uid="{2DE310D0-B327-4463-BEFC-6A3768990EF4}" name="Date changement Taux 1" dataDxfId="8" totalsRowDxfId="7"/>
    <tableColumn id="45" xr3:uid="{33FD0002-A50F-493E-A560-8768B978FCBC}" name="Taux d'achat changement 1" dataDxfId="6" totalsRowDxfId="5"/>
    <tableColumn id="47" xr3:uid="{0A4B72AC-89DA-4DE5-8A64-945EC2244253}" name="Date changement Taux 2" dataDxfId="4" totalsRowDxfId="3"/>
    <tableColumn id="44" xr3:uid="{9FC00ED0-A2CB-480E-A261-C55FBD810FD4}" name="Taux d'achat changement 2" dataDxfId="2" totalsRow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46632-A683-45E4-BB75-97FFB2757FFE}">
  <dimension ref="A1:V27"/>
  <sheetViews>
    <sheetView showGridLines="0" tabSelected="1" zoomScale="85" zoomScaleNormal="85" workbookViewId="0">
      <pane xSplit="2" ySplit="1" topLeftCell="C2" activePane="bottomRight" state="frozen"/>
      <selection pane="topRight" activeCell="C1" sqref="C1"/>
      <selection pane="bottomLeft" activeCell="A10" sqref="A10"/>
      <selection pane="bottomRight" activeCell="D30" sqref="D30"/>
    </sheetView>
  </sheetViews>
  <sheetFormatPr baseColWidth="10" defaultColWidth="11.33203125" defaultRowHeight="14.25" outlineLevelCol="1" x14ac:dyDescent="0.45"/>
  <cols>
    <col min="1" max="1" width="13.6640625" customWidth="1"/>
    <col min="2" max="2" width="16" bestFit="1" customWidth="1"/>
    <col min="3" max="3" width="11.6640625" customWidth="1"/>
    <col min="4" max="6" width="13.33203125" customWidth="1"/>
    <col min="7" max="7" width="18.6640625" bestFit="1" customWidth="1"/>
    <col min="8" max="8" width="17.33203125" customWidth="1"/>
    <col min="9" max="9" width="16.33203125" customWidth="1" outlineLevel="1"/>
    <col min="10" max="10" width="17.33203125" customWidth="1" outlineLevel="1"/>
    <col min="11" max="11" width="16.33203125" customWidth="1" outlineLevel="1"/>
    <col min="12" max="12" width="17.33203125" customWidth="1" outlineLevel="1"/>
    <col min="13" max="13" width="16.33203125" customWidth="1" outlineLevel="1"/>
    <col min="14" max="14" width="17.33203125" customWidth="1" outlineLevel="1"/>
    <col min="15" max="15" width="16.33203125" customWidth="1" outlineLevel="1"/>
    <col min="16" max="16" width="17.33203125" customWidth="1" outlineLevel="1"/>
    <col min="17" max="18" width="16.6640625" customWidth="1"/>
    <col min="19" max="22" width="16.6640625" customWidth="1" outlineLevel="1"/>
  </cols>
  <sheetData>
    <row r="1" spans="1:22" ht="28.5" x14ac:dyDescent="0.4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21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18</v>
      </c>
      <c r="S1" s="3" t="s">
        <v>16</v>
      </c>
      <c r="T1" s="3" t="s">
        <v>19</v>
      </c>
      <c r="U1" s="3" t="s">
        <v>17</v>
      </c>
      <c r="V1" s="3" t="s">
        <v>20</v>
      </c>
    </row>
    <row r="2" spans="1:22" x14ac:dyDescent="0.45">
      <c r="A2" t="s">
        <v>22</v>
      </c>
      <c r="B2" t="s">
        <v>23</v>
      </c>
      <c r="C2" s="1">
        <v>44743</v>
      </c>
      <c r="D2" s="1"/>
      <c r="E2" s="1"/>
      <c r="F2" s="1"/>
      <c r="G2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44280</v>
      </c>
      <c r="H2" s="2">
        <v>44056.2</v>
      </c>
      <c r="I2" s="1">
        <v>45108</v>
      </c>
      <c r="J2" s="2">
        <v>44280</v>
      </c>
      <c r="K2" s="1"/>
      <c r="L2" s="2"/>
      <c r="M2" s="1"/>
      <c r="N2" s="2"/>
      <c r="O2" s="1"/>
      <c r="P2" s="2"/>
      <c r="Q2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0</v>
      </c>
      <c r="R2" s="2"/>
      <c r="S2" s="1"/>
      <c r="T2" s="2"/>
      <c r="U2" s="1"/>
      <c r="V2" s="2"/>
    </row>
    <row r="3" spans="1:22" x14ac:dyDescent="0.45">
      <c r="A3" t="s">
        <v>24</v>
      </c>
      <c r="B3" t="s">
        <v>25</v>
      </c>
      <c r="C3" s="1">
        <v>44747</v>
      </c>
      <c r="D3" s="1"/>
      <c r="E3" s="1"/>
      <c r="F3" s="1">
        <v>44918</v>
      </c>
      <c r="G3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30000</v>
      </c>
      <c r="H3" s="2">
        <v>30000</v>
      </c>
      <c r="I3" s="2"/>
      <c r="J3" s="2"/>
      <c r="K3" s="2"/>
      <c r="L3" s="2"/>
      <c r="M3" s="2"/>
      <c r="N3" s="2"/>
      <c r="O3" s="2"/>
      <c r="P3" s="2"/>
      <c r="Q3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0</v>
      </c>
      <c r="R3" s="2"/>
      <c r="S3" s="1"/>
      <c r="T3" s="2"/>
      <c r="U3" s="1"/>
      <c r="V3" s="2"/>
    </row>
    <row r="4" spans="1:22" x14ac:dyDescent="0.45">
      <c r="A4" t="s">
        <v>26</v>
      </c>
      <c r="B4" t="s">
        <v>27</v>
      </c>
      <c r="C4" s="1">
        <v>44809</v>
      </c>
      <c r="D4" s="1"/>
      <c r="E4" s="1"/>
      <c r="F4" s="1"/>
      <c r="G4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38616</v>
      </c>
      <c r="H4" s="2">
        <f>38040</f>
        <v>38040</v>
      </c>
      <c r="I4" s="1">
        <v>45174</v>
      </c>
      <c r="J4" s="2">
        <f>38616</f>
        <v>38616</v>
      </c>
      <c r="K4" s="1"/>
      <c r="L4" s="2"/>
      <c r="M4" s="1"/>
      <c r="N4" s="2"/>
      <c r="O4" s="1"/>
      <c r="P4" s="2"/>
      <c r="Q4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0</v>
      </c>
      <c r="R4" s="2"/>
      <c r="S4" s="1"/>
      <c r="T4" s="2"/>
      <c r="U4" s="1"/>
      <c r="V4" s="2"/>
    </row>
    <row r="5" spans="1:22" x14ac:dyDescent="0.45">
      <c r="A5" t="s">
        <v>28</v>
      </c>
      <c r="B5" t="s">
        <v>29</v>
      </c>
      <c r="C5" s="1">
        <v>44858</v>
      </c>
      <c r="D5" s="1"/>
      <c r="E5" s="1"/>
      <c r="F5" s="1"/>
      <c r="G5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45312</v>
      </c>
      <c r="H5" s="2">
        <v>44640</v>
      </c>
      <c r="I5" s="1">
        <v>45223</v>
      </c>
      <c r="J5" s="2">
        <v>45312</v>
      </c>
      <c r="K5" s="1"/>
      <c r="L5" s="2"/>
      <c r="M5" s="1"/>
      <c r="N5" s="2"/>
      <c r="O5" s="1"/>
      <c r="P5" s="2"/>
      <c r="Q5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0</v>
      </c>
      <c r="R5" s="2"/>
      <c r="S5" s="1"/>
      <c r="T5" s="2"/>
      <c r="U5" s="1"/>
      <c r="V5" s="2"/>
    </row>
    <row r="6" spans="1:22" x14ac:dyDescent="0.45">
      <c r="A6" t="s">
        <v>30</v>
      </c>
      <c r="B6" t="s">
        <v>31</v>
      </c>
      <c r="C6" s="1">
        <v>44867</v>
      </c>
      <c r="D6" s="1"/>
      <c r="E6" s="1"/>
      <c r="F6" s="1">
        <v>45382</v>
      </c>
      <c r="G6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38976</v>
      </c>
      <c r="H6" s="2">
        <v>38400</v>
      </c>
      <c r="I6" s="1">
        <v>45232</v>
      </c>
      <c r="J6" s="2">
        <v>38976</v>
      </c>
      <c r="K6" s="1"/>
      <c r="L6" s="2"/>
      <c r="M6" s="1"/>
      <c r="N6" s="2"/>
      <c r="O6" s="1"/>
      <c r="P6" s="2"/>
      <c r="Q6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0</v>
      </c>
      <c r="R6" s="2"/>
      <c r="S6" s="1"/>
      <c r="T6" s="2"/>
      <c r="U6" s="1"/>
      <c r="V6" s="2"/>
    </row>
    <row r="7" spans="1:22" x14ac:dyDescent="0.45">
      <c r="A7" t="s">
        <v>32</v>
      </c>
      <c r="B7" t="s">
        <v>33</v>
      </c>
      <c r="C7" s="1">
        <v>44886</v>
      </c>
      <c r="D7" s="1"/>
      <c r="E7" s="1"/>
      <c r="F7" s="1"/>
      <c r="G7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40800</v>
      </c>
      <c r="H7" s="2">
        <f>3330*12</f>
        <v>39960</v>
      </c>
      <c r="I7" s="1">
        <v>45252</v>
      </c>
      <c r="J7" s="2">
        <v>40800</v>
      </c>
      <c r="K7" s="1"/>
      <c r="L7" s="2"/>
      <c r="M7" s="1"/>
      <c r="N7" s="2"/>
      <c r="O7" s="1"/>
      <c r="P7" s="2"/>
      <c r="Q7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0</v>
      </c>
      <c r="R7" s="2"/>
      <c r="S7" s="1"/>
      <c r="T7" s="2"/>
      <c r="U7" s="1"/>
      <c r="V7" s="2"/>
    </row>
    <row r="8" spans="1:22" x14ac:dyDescent="0.45">
      <c r="A8" t="s">
        <v>34</v>
      </c>
      <c r="B8" t="s">
        <v>35</v>
      </c>
      <c r="C8" s="1">
        <v>44935</v>
      </c>
      <c r="D8" s="1"/>
      <c r="E8" s="1"/>
      <c r="F8" s="1">
        <v>45231</v>
      </c>
      <c r="G8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21300</v>
      </c>
      <c r="H8" s="2">
        <v>21000</v>
      </c>
      <c r="I8" s="1">
        <f>Tableau1[[#This Row],[Date entrée Salarié]]</f>
        <v>44935</v>
      </c>
      <c r="J8" s="2">
        <v>21300</v>
      </c>
      <c r="K8" s="1"/>
      <c r="L8" s="2"/>
      <c r="M8" s="1"/>
      <c r="N8" s="2"/>
      <c r="O8" s="1"/>
      <c r="P8" s="2"/>
      <c r="Q8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0</v>
      </c>
      <c r="R8" s="2"/>
      <c r="S8" s="1"/>
      <c r="T8" s="2"/>
      <c r="U8" s="1"/>
      <c r="V8" s="2"/>
    </row>
    <row r="9" spans="1:22" x14ac:dyDescent="0.45">
      <c r="A9" t="s">
        <v>36</v>
      </c>
      <c r="B9" t="s">
        <v>37</v>
      </c>
      <c r="C9" s="1">
        <v>44956</v>
      </c>
      <c r="D9" s="1"/>
      <c r="E9" s="1"/>
      <c r="F9" s="1"/>
      <c r="G9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60600</v>
      </c>
      <c r="H9" s="2">
        <v>60600</v>
      </c>
      <c r="I9" s="1"/>
      <c r="J9" s="2"/>
      <c r="K9" s="1"/>
      <c r="L9" s="2"/>
      <c r="M9" s="1"/>
      <c r="N9" s="2"/>
      <c r="O9" s="1"/>
      <c r="P9" s="2"/>
      <c r="Q9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0</v>
      </c>
      <c r="R9" s="2"/>
      <c r="S9" s="1"/>
      <c r="T9" s="2"/>
      <c r="U9" s="1"/>
      <c r="V9" s="2"/>
    </row>
    <row r="10" spans="1:22" x14ac:dyDescent="0.45">
      <c r="A10" t="s">
        <v>38</v>
      </c>
      <c r="B10" t="s">
        <v>39</v>
      </c>
      <c r="C10" s="1">
        <v>44963</v>
      </c>
      <c r="D10" s="1"/>
      <c r="E10" s="1"/>
      <c r="F10" s="1">
        <v>45079</v>
      </c>
      <c r="G10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50040</v>
      </c>
      <c r="H10" s="2">
        <v>50040</v>
      </c>
      <c r="I10" s="2"/>
      <c r="J10" s="2"/>
      <c r="K10" s="2"/>
      <c r="L10" s="2"/>
      <c r="M10" s="2"/>
      <c r="N10" s="2"/>
      <c r="O10" s="2"/>
      <c r="P10" s="2"/>
      <c r="Q10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0</v>
      </c>
      <c r="R10" s="2"/>
      <c r="S10" s="1"/>
      <c r="T10" s="2"/>
      <c r="U10" s="1"/>
      <c r="V10" s="2"/>
    </row>
    <row r="11" spans="1:22" x14ac:dyDescent="0.45">
      <c r="A11" t="s">
        <v>40</v>
      </c>
      <c r="B11" t="s">
        <v>41</v>
      </c>
      <c r="C11" s="1">
        <v>44984</v>
      </c>
      <c r="D11" s="1"/>
      <c r="E11" s="1"/>
      <c r="F11" s="1"/>
      <c r="G11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39600</v>
      </c>
      <c r="H11" s="2">
        <f>3300*12</f>
        <v>39600</v>
      </c>
      <c r="I11" s="1"/>
      <c r="J11" s="2"/>
      <c r="K11" s="1"/>
      <c r="L11" s="2"/>
      <c r="M11" s="1"/>
      <c r="N11" s="2"/>
      <c r="O11" s="1"/>
      <c r="P11" s="2"/>
      <c r="Q11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0</v>
      </c>
      <c r="R11" s="2"/>
      <c r="S11" s="1"/>
      <c r="T11" s="2"/>
      <c r="U11" s="1"/>
      <c r="V11" s="2"/>
    </row>
    <row r="12" spans="1:22" x14ac:dyDescent="0.45">
      <c r="A12" t="s">
        <v>42</v>
      </c>
      <c r="B12" t="s">
        <v>43</v>
      </c>
      <c r="C12" s="1">
        <v>44986</v>
      </c>
      <c r="D12" s="1"/>
      <c r="E12" s="1"/>
      <c r="F12" s="1"/>
      <c r="G12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42000</v>
      </c>
      <c r="H12" s="2">
        <f>3500*12</f>
        <v>42000</v>
      </c>
      <c r="I12" s="1"/>
      <c r="J12" s="2"/>
      <c r="K12" s="1"/>
      <c r="L12" s="2"/>
      <c r="M12" s="1"/>
      <c r="N12" s="2"/>
      <c r="O12" s="1"/>
      <c r="P12" s="2"/>
      <c r="Q12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0</v>
      </c>
      <c r="R12" s="2"/>
      <c r="S12" s="1"/>
      <c r="T12" s="2"/>
      <c r="U12" s="1"/>
      <c r="V12" s="2"/>
    </row>
    <row r="13" spans="1:22" x14ac:dyDescent="0.45">
      <c r="A13" t="s">
        <v>44</v>
      </c>
      <c r="B13" t="s">
        <v>45</v>
      </c>
      <c r="C13" s="1">
        <v>45012</v>
      </c>
      <c r="D13" s="1"/>
      <c r="E13" s="1"/>
      <c r="F13" s="1"/>
      <c r="G13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36000</v>
      </c>
      <c r="H13" s="2">
        <f>2460*12</f>
        <v>29520</v>
      </c>
      <c r="I13" s="1">
        <v>45012</v>
      </c>
      <c r="J13" s="2">
        <v>36000</v>
      </c>
      <c r="K13" s="1"/>
      <c r="L13" s="2"/>
      <c r="M13" s="1"/>
      <c r="N13" s="2"/>
      <c r="O13" s="1"/>
      <c r="P13" s="2"/>
      <c r="Q13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0</v>
      </c>
      <c r="R13" s="2"/>
      <c r="S13" s="1"/>
      <c r="T13" s="2"/>
      <c r="U13" s="1"/>
      <c r="V13" s="2"/>
    </row>
    <row r="14" spans="1:22" x14ac:dyDescent="0.45">
      <c r="A14" t="s">
        <v>46</v>
      </c>
      <c r="B14" t="s">
        <v>47</v>
      </c>
      <c r="C14" s="1">
        <v>45048</v>
      </c>
      <c r="D14" s="1"/>
      <c r="E14" s="1"/>
      <c r="F14" s="1"/>
      <c r="G14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36000</v>
      </c>
      <c r="H14" s="2">
        <f>2800*12</f>
        <v>33600</v>
      </c>
      <c r="I14" s="1">
        <v>45048</v>
      </c>
      <c r="J14" s="2">
        <v>36000</v>
      </c>
      <c r="K14" s="1"/>
      <c r="L14" s="2"/>
      <c r="M14" s="1"/>
      <c r="N14" s="2"/>
      <c r="O14" s="1"/>
      <c r="P14" s="2"/>
      <c r="Q14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0</v>
      </c>
      <c r="R14" s="2"/>
      <c r="S14" s="1"/>
      <c r="T14" s="2"/>
      <c r="U14" s="1"/>
      <c r="V14" s="2"/>
    </row>
    <row r="15" spans="1:22" x14ac:dyDescent="0.45">
      <c r="A15" t="s">
        <v>48</v>
      </c>
      <c r="B15" t="s">
        <v>49</v>
      </c>
      <c r="C15" s="1">
        <v>45068</v>
      </c>
      <c r="D15" s="1"/>
      <c r="E15" s="1"/>
      <c r="F15" s="1"/>
      <c r="G15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42600</v>
      </c>
      <c r="H15" s="2">
        <v>42600</v>
      </c>
      <c r="I15" s="1"/>
      <c r="J15" s="2"/>
      <c r="K15" s="1"/>
      <c r="L15" s="2"/>
      <c r="M15" s="1"/>
      <c r="N15" s="2"/>
      <c r="O15" s="1"/>
      <c r="P15" s="2"/>
      <c r="Q15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0</v>
      </c>
      <c r="R15" s="2"/>
      <c r="S15" s="1"/>
      <c r="T15" s="2"/>
      <c r="U15" s="1"/>
      <c r="V15" s="2"/>
    </row>
    <row r="16" spans="1:22" x14ac:dyDescent="0.45">
      <c r="A16" t="s">
        <v>50</v>
      </c>
      <c r="B16" t="s">
        <v>51</v>
      </c>
      <c r="C16" s="1">
        <v>45124</v>
      </c>
      <c r="D16" s="1"/>
      <c r="E16" s="1"/>
      <c r="F16" s="1">
        <v>45294</v>
      </c>
      <c r="G16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25800</v>
      </c>
      <c r="H16" s="2">
        <v>25800</v>
      </c>
      <c r="I16" s="1"/>
      <c r="J16" s="2"/>
      <c r="K16" s="1"/>
      <c r="L16" s="2"/>
      <c r="M16" s="1"/>
      <c r="N16" s="2"/>
      <c r="O16" s="1"/>
      <c r="P16" s="2"/>
      <c r="Q16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0</v>
      </c>
      <c r="R16" s="2"/>
      <c r="S16" s="1"/>
      <c r="T16" s="2"/>
      <c r="U16" s="1"/>
      <c r="V16" s="2"/>
    </row>
    <row r="17" spans="1:22" x14ac:dyDescent="0.45">
      <c r="A17" t="s">
        <v>52</v>
      </c>
      <c r="B17" t="s">
        <v>53</v>
      </c>
      <c r="C17" s="1">
        <v>45139</v>
      </c>
      <c r="D17" s="1">
        <v>44872</v>
      </c>
      <c r="E17" s="1"/>
      <c r="F17" s="1"/>
      <c r="G17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40620</v>
      </c>
      <c r="H17" s="2">
        <v>40020</v>
      </c>
      <c r="I17" s="1">
        <v>45139</v>
      </c>
      <c r="J17" s="2">
        <v>40620</v>
      </c>
      <c r="K17" s="2"/>
      <c r="L17" s="2"/>
      <c r="M17" s="2"/>
      <c r="N17" s="2"/>
      <c r="O17" s="2"/>
      <c r="P17" s="2"/>
      <c r="Q17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325</v>
      </c>
      <c r="R17" s="2">
        <v>370</v>
      </c>
      <c r="S17" s="1">
        <v>45048</v>
      </c>
      <c r="T17" s="2">
        <v>325</v>
      </c>
      <c r="U17" s="1"/>
      <c r="V17" s="2"/>
    </row>
    <row r="18" spans="1:22" x14ac:dyDescent="0.45">
      <c r="A18" t="s">
        <v>54</v>
      </c>
      <c r="B18" t="s">
        <v>55</v>
      </c>
      <c r="C18" s="1">
        <v>45139</v>
      </c>
      <c r="D18" s="1"/>
      <c r="E18" s="1">
        <v>44607</v>
      </c>
      <c r="F18" s="1"/>
      <c r="G18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40020</v>
      </c>
      <c r="H18" s="2">
        <v>40020</v>
      </c>
      <c r="I18" s="1"/>
      <c r="J18" s="2"/>
      <c r="K18" s="1"/>
      <c r="L18" s="2"/>
      <c r="M18" s="1"/>
      <c r="N18" s="2"/>
      <c r="O18" s="1"/>
      <c r="P18" s="2"/>
      <c r="Q18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0</v>
      </c>
      <c r="R18" s="2"/>
      <c r="S18" s="1"/>
      <c r="T18" s="2"/>
      <c r="U18" s="1"/>
      <c r="V18" s="2"/>
    </row>
    <row r="19" spans="1:22" x14ac:dyDescent="0.45">
      <c r="A19" t="s">
        <v>56</v>
      </c>
      <c r="B19" t="s">
        <v>57</v>
      </c>
      <c r="C19" s="1">
        <v>45139</v>
      </c>
      <c r="D19" s="1"/>
      <c r="E19" s="1">
        <v>44607</v>
      </c>
      <c r="F19" s="1"/>
      <c r="G19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40020</v>
      </c>
      <c r="H19" s="2">
        <v>40020</v>
      </c>
      <c r="I19" s="1"/>
      <c r="J19" s="2"/>
      <c r="K19" s="1"/>
      <c r="L19" s="2"/>
      <c r="M19" s="1"/>
      <c r="N19" s="2"/>
      <c r="O19" s="1"/>
      <c r="P19" s="2"/>
      <c r="Q19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0</v>
      </c>
      <c r="R19" s="2"/>
      <c r="S19" s="1"/>
      <c r="T19" s="2"/>
      <c r="U19" s="1"/>
      <c r="V19" s="2"/>
    </row>
    <row r="20" spans="1:22" x14ac:dyDescent="0.45">
      <c r="A20" t="s">
        <v>58</v>
      </c>
      <c r="B20" t="s">
        <v>59</v>
      </c>
      <c r="C20" s="1">
        <v>45187</v>
      </c>
      <c r="D20" s="1"/>
      <c r="E20" s="1"/>
      <c r="F20" s="1"/>
      <c r="G20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42000</v>
      </c>
      <c r="H20" s="2">
        <v>42000</v>
      </c>
      <c r="I20" s="2"/>
      <c r="J20" s="2"/>
      <c r="K20" s="2"/>
      <c r="L20" s="2"/>
      <c r="M20" s="2"/>
      <c r="N20" s="2"/>
      <c r="O20" s="2"/>
      <c r="P20" s="2"/>
      <c r="Q20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0</v>
      </c>
      <c r="R20" s="2"/>
      <c r="S20" s="1"/>
      <c r="T20" s="2"/>
      <c r="U20" s="1"/>
      <c r="V20" s="2"/>
    </row>
    <row r="21" spans="1:22" x14ac:dyDescent="0.45">
      <c r="A21" t="s">
        <v>60</v>
      </c>
      <c r="B21" t="s">
        <v>61</v>
      </c>
      <c r="C21" s="1">
        <v>45204</v>
      </c>
      <c r="D21" s="1"/>
      <c r="E21" s="1"/>
      <c r="F21" s="1"/>
      <c r="G21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44400</v>
      </c>
      <c r="H21" s="2">
        <v>44400</v>
      </c>
      <c r="I21" s="2"/>
      <c r="J21" s="2"/>
      <c r="K21" s="2"/>
      <c r="L21" s="2"/>
      <c r="M21" s="2"/>
      <c r="N21" s="2"/>
      <c r="O21" s="2"/>
      <c r="P21" s="2"/>
      <c r="Q21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0</v>
      </c>
      <c r="R21" s="2"/>
      <c r="S21" s="1"/>
      <c r="T21" s="2"/>
      <c r="U21" s="1"/>
      <c r="V21" s="2"/>
    </row>
    <row r="22" spans="1:22" x14ac:dyDescent="0.45">
      <c r="A22" t="s">
        <v>62</v>
      </c>
      <c r="B22" t="s">
        <v>63</v>
      </c>
      <c r="C22" s="1">
        <v>45292</v>
      </c>
      <c r="D22" s="1"/>
      <c r="E22" s="1">
        <v>44607</v>
      </c>
      <c r="F22" s="1"/>
      <c r="G22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40020</v>
      </c>
      <c r="H22" s="2">
        <v>40020</v>
      </c>
      <c r="I22" s="1"/>
      <c r="J22" s="2"/>
      <c r="K22" s="1"/>
      <c r="L22" s="2"/>
      <c r="M22" s="1"/>
      <c r="N22" s="2"/>
      <c r="O22" s="1"/>
      <c r="P22" s="2"/>
      <c r="Q22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0</v>
      </c>
      <c r="R22" s="2"/>
      <c r="S22" s="1"/>
      <c r="T22" s="2"/>
      <c r="U22" s="1"/>
      <c r="V22" s="2"/>
    </row>
    <row r="23" spans="1:22" x14ac:dyDescent="0.45">
      <c r="A23" t="s">
        <v>64</v>
      </c>
      <c r="B23" t="s">
        <v>65</v>
      </c>
      <c r="C23" s="1">
        <v>45292</v>
      </c>
      <c r="D23" s="1"/>
      <c r="E23" s="1">
        <v>44607</v>
      </c>
      <c r="F23" s="1"/>
      <c r="G23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40020</v>
      </c>
      <c r="H23" s="2">
        <v>40020</v>
      </c>
      <c r="I23" s="1"/>
      <c r="J23" s="2"/>
      <c r="K23" s="1"/>
      <c r="L23" s="2"/>
      <c r="M23" s="1"/>
      <c r="N23" s="2"/>
      <c r="O23" s="1"/>
      <c r="P23" s="2"/>
      <c r="Q23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0</v>
      </c>
      <c r="R23" s="2"/>
      <c r="S23" s="1"/>
      <c r="T23" s="2"/>
      <c r="U23" s="1"/>
      <c r="V23" s="2"/>
    </row>
    <row r="24" spans="1:22" x14ac:dyDescent="0.45">
      <c r="A24" t="s">
        <v>66</v>
      </c>
      <c r="B24" t="s">
        <v>67</v>
      </c>
      <c r="C24" s="1"/>
      <c r="D24" s="1">
        <v>44823</v>
      </c>
      <c r="E24" s="1"/>
      <c r="F24" s="1">
        <v>44957</v>
      </c>
      <c r="G24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0</v>
      </c>
      <c r="H24" s="2"/>
      <c r="I24" s="2"/>
      <c r="J24" s="2"/>
      <c r="K24" s="2"/>
      <c r="L24" s="2"/>
      <c r="M24" s="2"/>
      <c r="N24" s="2"/>
      <c r="O24" s="2"/>
      <c r="P24" s="2"/>
      <c r="Q24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427.5</v>
      </c>
      <c r="R24" s="2">
        <v>400</v>
      </c>
      <c r="S24" s="1">
        <v>44927</v>
      </c>
      <c r="T24" s="2">
        <v>427.5</v>
      </c>
      <c r="U24" s="1"/>
      <c r="V24" s="2"/>
    </row>
    <row r="25" spans="1:22" x14ac:dyDescent="0.45">
      <c r="A25" t="s">
        <v>68</v>
      </c>
      <c r="B25" t="s">
        <v>69</v>
      </c>
      <c r="C25" s="1"/>
      <c r="D25" s="1">
        <v>44973</v>
      </c>
      <c r="E25" s="1"/>
      <c r="F25" s="1">
        <v>45199</v>
      </c>
      <c r="G25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0</v>
      </c>
      <c r="H25" s="2"/>
      <c r="I25" s="1"/>
      <c r="J25" s="2"/>
      <c r="K25" s="1"/>
      <c r="L25" s="2"/>
      <c r="M25" s="1"/>
      <c r="N25" s="2"/>
      <c r="O25" s="1"/>
      <c r="P25" s="2"/>
      <c r="Q25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635</v>
      </c>
      <c r="R25" s="2">
        <v>660</v>
      </c>
      <c r="S25" s="1">
        <v>45017</v>
      </c>
      <c r="T25" s="2">
        <v>635</v>
      </c>
      <c r="U25" s="1"/>
      <c r="V25" s="2"/>
    </row>
    <row r="26" spans="1:22" x14ac:dyDescent="0.45">
      <c r="A26" t="s">
        <v>70</v>
      </c>
      <c r="B26" t="s">
        <v>71</v>
      </c>
      <c r="C26" s="1"/>
      <c r="D26" s="1">
        <v>45299</v>
      </c>
      <c r="E26" s="1"/>
      <c r="F26" s="1"/>
      <c r="G26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0</v>
      </c>
      <c r="H26" s="2"/>
      <c r="I26" s="2"/>
      <c r="J26" s="2"/>
      <c r="K26" s="2"/>
      <c r="L26" s="2"/>
      <c r="M26" s="2"/>
      <c r="N26" s="2"/>
      <c r="O26" s="2"/>
      <c r="P26" s="2"/>
      <c r="Q26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520</v>
      </c>
      <c r="R26" s="2">
        <v>520</v>
      </c>
      <c r="S26" s="1"/>
      <c r="T26" s="2"/>
      <c r="U26" s="1"/>
      <c r="V26" s="2"/>
    </row>
    <row r="27" spans="1:22" x14ac:dyDescent="0.45">
      <c r="A27" t="s">
        <v>72</v>
      </c>
      <c r="B27" t="s">
        <v>73</v>
      </c>
      <c r="C27" s="1"/>
      <c r="D27" s="1">
        <v>45299</v>
      </c>
      <c r="E27" s="1"/>
      <c r="F27" s="1"/>
      <c r="G27" s="4">
        <f>IF(Tableau1[[#This Row],[Salaire Augmentation 4]]&lt;&gt;0,Tableau1[[#This Row],[Salaire Augmentation 4]],IF(Tableau1[[#This Row],[Salaire Augmentation 3]]&lt;&gt;0,Tableau1[[#This Row],[Salaire Augmentation 3]],IF(Tableau1[[#This Row],[Salaire Augmentation 2]]&lt;&gt;0,Tableau1[[#This Row],[Salaire Augmentation 2]],IF(Tableau1[[#This Row],[Salaire Augmentation 1]]&lt;&gt;0,Tableau1[[#This Row],[Salaire Augmentation 1]],Tableau1[[#This Row],[Salaire Embauche (12 mois)]]))))</f>
        <v>0</v>
      </c>
      <c r="H27" s="2"/>
      <c r="I27" s="2"/>
      <c r="J27" s="2"/>
      <c r="K27" s="2"/>
      <c r="L27" s="2"/>
      <c r="M27" s="2"/>
      <c r="N27" s="2"/>
      <c r="O27" s="2"/>
      <c r="P27" s="2"/>
      <c r="Q27" s="2">
        <f>IF(Tableau1[[#This Row],[Taux d''achat changement 2]]&lt;&gt;0,Tableau1[[#This Row],[Taux d''achat changement 2]],IF(Tableau1[[#This Row],[Taux d''achat changement 1]]&lt;&gt;0,Tableau1[[#This Row],[Taux d''achat changement 1]],Tableau1[[#This Row],[Taux d''achat démarrage]]))</f>
        <v>400</v>
      </c>
      <c r="R27" s="2">
        <v>400</v>
      </c>
      <c r="S27" s="1"/>
      <c r="T27" s="2"/>
      <c r="U27" s="1"/>
      <c r="V27" s="2"/>
    </row>
  </sheetData>
  <dataConsolidate/>
  <phoneticPr fontId="1" type="noConversion"/>
  <conditionalFormatting sqref="A2:V27">
    <cfRule type="expression" dxfId="0" priority="13">
      <formula>$F2&lt;&gt;0</formula>
    </cfRule>
  </conditionalFormatting>
  <pageMargins left="0.7" right="0.7" top="0.75" bottom="0.75" header="0.3" footer="0.3"/>
  <pageSetup paperSize="9" orientation="portrait" horizontalDpi="300" verticalDpi="300" r:id="rId1"/>
  <legacy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C2C1AB744AE142913BBEC5FF0B7CE5" ma:contentTypeVersion="17" ma:contentTypeDescription="Crée un document." ma:contentTypeScope="" ma:versionID="ca1385532bf518e6dd5ecb3641433ea9">
  <xsd:schema xmlns:xsd="http://www.w3.org/2001/XMLSchema" xmlns:xs="http://www.w3.org/2001/XMLSchema" xmlns:p="http://schemas.microsoft.com/office/2006/metadata/properties" xmlns:ns2="65fa2350-fcc9-4538-bafc-490534017b71" xmlns:ns3="d242b794-b244-4cda-9a9a-af2eb562ab63" targetNamespace="http://schemas.microsoft.com/office/2006/metadata/properties" ma:root="true" ma:fieldsID="505c372c1c82c259befe281a95c9f5b6" ns2:_="" ns3:_="">
    <xsd:import namespace="65fa2350-fcc9-4538-bafc-490534017b71"/>
    <xsd:import namespace="d242b794-b244-4cda-9a9a-af2eb562ab6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fa2350-fcc9-4538-bafc-490534017b7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3bcbb286-802f-4233-a325-25f9dd8e53a4}" ma:internalName="TaxCatchAll" ma:showField="CatchAllData" ma:web="65fa2350-fcc9-4538-bafc-490534017b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42b794-b244-4cda-9a9a-af2eb562ab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Balises d’images" ma:readOnly="false" ma:fieldId="{5cf76f15-5ced-4ddc-b409-7134ff3c332f}" ma:taxonomyMulti="true" ma:sspId="011d697c-788d-4bfd-8de1-3a71d04b4b6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�� 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5fa2350-fcc9-4538-bafc-490534017b71" xsi:nil="true"/>
    <lcf76f155ced4ddcb4097134ff3c332f xmlns="d242b794-b244-4cda-9a9a-af2eb562ab6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DE03C11-8793-4CE9-AEC4-C8488C55AA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4C20A3-3457-4B05-9B17-7084F78246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fa2350-fcc9-4538-bafc-490534017b71"/>
    <ds:schemaRef ds:uri="d242b794-b244-4cda-9a9a-af2eb562ab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E399331-9B56-454D-9DCB-D5770D2F0294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45753912-E127-4DB9-ADEE-5033FDBC3339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d242b794-b244-4cda-9a9a-af2eb562ab63"/>
    <ds:schemaRef ds:uri="http://purl.org/dc/dcmitype/"/>
    <ds:schemaRef ds:uri="http://purl.org/dc/terms/"/>
    <ds:schemaRef ds:uri="http://schemas.openxmlformats.org/package/2006/metadata/core-properties"/>
    <ds:schemaRef ds:uri="65fa2350-fcc9-4538-bafc-490534017b71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Florian BRUNEL</dc:creator>
  <cp:keywords/>
  <dc:description/>
  <cp:lastModifiedBy>Florian BRUNEL</cp:lastModifiedBy>
  <cp:revision/>
  <dcterms:created xsi:type="dcterms:W3CDTF">2022-10-26T15:32:12Z</dcterms:created>
  <dcterms:modified xsi:type="dcterms:W3CDTF">2024-01-16T09:18:49Z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0x010100B4C2C1AB744AE142913BBEC5FF0B7CE5</vt:lpwstr>
  </property>
  <property fmtid="{D5CDD505-2E9C-101B-9397-08002B2CF9AE}" pid="3" name="MediaServiceImageTags">
    <vt:lpwstr/>
  </property>
</Properties>
</file>