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ntpellier\Desktop\"/>
    </mc:Choice>
  </mc:AlternateContent>
  <xr:revisionPtr revIDLastSave="0" documentId="13_ncr:1_{69AA2EF8-6E0D-405D-8628-03DBFF37E2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MA" sheetId="12" r:id="rId1"/>
    <sheet name="STO" sheetId="4" r:id="rId2"/>
    <sheet name="AVA" sheetId="11" r:id="rId3"/>
    <sheet name="Entrées" sheetId="10" r:id="rId4"/>
    <sheet name="Sorties" sheetId="9" r:id="rId5"/>
  </sheets>
  <externalReferences>
    <externalReference r:id="rId6"/>
  </externalReferences>
  <definedNames>
    <definedName name="_xlnm._FilterDatabase" localSheetId="3" hidden="1">Entrées!$B$11:$G$11</definedName>
    <definedName name="_xlnm._FilterDatabase" localSheetId="4" hidden="1">Sorties!$B$11:$M$84</definedName>
    <definedName name="pl_MU_MTP">'[1]BU MTP'!$F$4:$S$55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0" l="1"/>
  <c r="E3" i="10"/>
  <c r="E5" i="10"/>
  <c r="E4" i="10"/>
  <c r="P56" i="12"/>
  <c r="O57" i="12" s="1"/>
  <c r="O56" i="12"/>
  <c r="L56" i="12"/>
  <c r="K56" i="12"/>
  <c r="K57" i="12" s="1"/>
  <c r="I56" i="12"/>
  <c r="G56" i="12"/>
  <c r="U6" i="12"/>
  <c r="U7" i="12" s="1"/>
  <c r="T6" i="12"/>
  <c r="U5" i="12"/>
  <c r="T5" i="12" s="1"/>
  <c r="AA4" i="12"/>
  <c r="V4" i="12" s="1"/>
  <c r="V5" i="12" s="1"/>
  <c r="V6" i="12" s="1"/>
  <c r="V7" i="12" s="1"/>
  <c r="V8" i="12" s="1"/>
  <c r="V9" i="12" s="1"/>
  <c r="V10" i="12" s="1"/>
  <c r="V11" i="12" s="1"/>
  <c r="V12" i="12" s="1"/>
  <c r="V13" i="12" s="1"/>
  <c r="V14" i="12" s="1"/>
  <c r="V15" i="12" s="1"/>
  <c r="V16" i="12" s="1"/>
  <c r="V17" i="12" s="1"/>
  <c r="V18" i="12" s="1"/>
  <c r="V19" i="12" s="1"/>
  <c r="V20" i="12" s="1"/>
  <c r="V21" i="12" s="1"/>
  <c r="V22" i="12" s="1"/>
  <c r="V23" i="12" s="1"/>
  <c r="V24" i="12" s="1"/>
  <c r="V25" i="12" s="1"/>
  <c r="V26" i="12" s="1"/>
  <c r="V27" i="12" s="1"/>
  <c r="V28" i="12" s="1"/>
  <c r="V29" i="12" s="1"/>
  <c r="V30" i="12" s="1"/>
  <c r="V31" i="12" s="1"/>
  <c r="V32" i="12" s="1"/>
  <c r="V33" i="12" s="1"/>
  <c r="V34" i="12" s="1"/>
  <c r="V35" i="12" s="1"/>
  <c r="V36" i="12" s="1"/>
  <c r="V37" i="12" s="1"/>
  <c r="V38" i="12" s="1"/>
  <c r="V39" i="12" s="1"/>
  <c r="V40" i="12" s="1"/>
  <c r="V41" i="12" s="1"/>
  <c r="V42" i="12" s="1"/>
  <c r="V43" i="12" s="1"/>
  <c r="V44" i="12" s="1"/>
  <c r="V45" i="12" s="1"/>
  <c r="V46" i="12" s="1"/>
  <c r="V47" i="12" s="1"/>
  <c r="V48" i="12" s="1"/>
  <c r="V49" i="12" s="1"/>
  <c r="V50" i="12" s="1"/>
  <c r="V51" i="12" s="1"/>
  <c r="V52" i="12" s="1"/>
  <c r="V53" i="12" s="1"/>
  <c r="V54" i="12" s="1"/>
  <c r="V55" i="12" s="1"/>
  <c r="X4" i="12"/>
  <c r="X5" i="12" s="1"/>
  <c r="X6" i="12" s="1"/>
  <c r="X7" i="12" s="1"/>
  <c r="X8" i="12" s="1"/>
  <c r="X9" i="12" s="1"/>
  <c r="X10" i="12" s="1"/>
  <c r="X11" i="12" s="1"/>
  <c r="X12" i="12" s="1"/>
  <c r="X13" i="12" s="1"/>
  <c r="X14" i="12" s="1"/>
  <c r="X15" i="12" s="1"/>
  <c r="X16" i="12" s="1"/>
  <c r="X17" i="12" s="1"/>
  <c r="X18" i="12" s="1"/>
  <c r="X19" i="12" s="1"/>
  <c r="X20" i="12" s="1"/>
  <c r="X21" i="12" s="1"/>
  <c r="X22" i="12" s="1"/>
  <c r="X23" i="12" s="1"/>
  <c r="X24" i="12" s="1"/>
  <c r="X25" i="12" s="1"/>
  <c r="X26" i="12" s="1"/>
  <c r="X27" i="12" s="1"/>
  <c r="X28" i="12" s="1"/>
  <c r="X29" i="12" s="1"/>
  <c r="X30" i="12" s="1"/>
  <c r="X31" i="12" s="1"/>
  <c r="X32" i="12" s="1"/>
  <c r="X33" i="12" s="1"/>
  <c r="X34" i="12" s="1"/>
  <c r="X35" i="12" s="1"/>
  <c r="X36" i="12" s="1"/>
  <c r="X37" i="12" s="1"/>
  <c r="X38" i="12" s="1"/>
  <c r="X39" i="12" s="1"/>
  <c r="X40" i="12" s="1"/>
  <c r="X41" i="12" s="1"/>
  <c r="X42" i="12" s="1"/>
  <c r="X43" i="12" s="1"/>
  <c r="X44" i="12" s="1"/>
  <c r="X45" i="12" s="1"/>
  <c r="X46" i="12" s="1"/>
  <c r="X47" i="12" s="1"/>
  <c r="X48" i="12" s="1"/>
  <c r="X49" i="12" s="1"/>
  <c r="X50" i="12" s="1"/>
  <c r="X51" i="12" s="1"/>
  <c r="X52" i="12" s="1"/>
  <c r="X53" i="12" s="1"/>
  <c r="X54" i="12" s="1"/>
  <c r="X55" i="12" s="1"/>
  <c r="W4" i="12"/>
  <c r="W5" i="12" s="1"/>
  <c r="W6" i="12" s="1"/>
  <c r="W7" i="12" s="1"/>
  <c r="W8" i="12" s="1"/>
  <c r="W9" i="12" s="1"/>
  <c r="W10" i="12" s="1"/>
  <c r="W11" i="12" s="1"/>
  <c r="W12" i="12" s="1"/>
  <c r="W13" i="12" s="1"/>
  <c r="W14" i="12" s="1"/>
  <c r="W15" i="12" s="1"/>
  <c r="W16" i="12" s="1"/>
  <c r="W17" i="12" s="1"/>
  <c r="W18" i="12" s="1"/>
  <c r="W19" i="12" s="1"/>
  <c r="W20" i="12" s="1"/>
  <c r="W21" i="12" s="1"/>
  <c r="W22" i="12" s="1"/>
  <c r="W23" i="12" s="1"/>
  <c r="W24" i="12" s="1"/>
  <c r="W25" i="12" s="1"/>
  <c r="W26" i="12" s="1"/>
  <c r="W27" i="12" s="1"/>
  <c r="W28" i="12" s="1"/>
  <c r="W29" i="12" s="1"/>
  <c r="W30" i="12" s="1"/>
  <c r="W31" i="12" s="1"/>
  <c r="W32" i="12" s="1"/>
  <c r="W33" i="12" s="1"/>
  <c r="W34" i="12" s="1"/>
  <c r="W35" i="12" s="1"/>
  <c r="W36" i="12" s="1"/>
  <c r="W37" i="12" s="1"/>
  <c r="W38" i="12" s="1"/>
  <c r="W39" i="12" s="1"/>
  <c r="W40" i="12" s="1"/>
  <c r="W41" i="12" s="1"/>
  <c r="W42" i="12" s="1"/>
  <c r="W43" i="12" s="1"/>
  <c r="W44" i="12" s="1"/>
  <c r="W45" i="12" s="1"/>
  <c r="W46" i="12" s="1"/>
  <c r="W47" i="12" s="1"/>
  <c r="W48" i="12" s="1"/>
  <c r="W49" i="12" s="1"/>
  <c r="W50" i="12" s="1"/>
  <c r="W51" i="12" s="1"/>
  <c r="W52" i="12" s="1"/>
  <c r="W53" i="12" s="1"/>
  <c r="W54" i="12" s="1"/>
  <c r="W55" i="12" s="1"/>
  <c r="U4" i="12"/>
  <c r="T4" i="12" s="1"/>
  <c r="A2" i="12"/>
  <c r="P56" i="11"/>
  <c r="O56" i="11"/>
  <c r="L56" i="11"/>
  <c r="K56" i="11"/>
  <c r="I56" i="11"/>
  <c r="G56" i="11"/>
  <c r="AA4" i="11"/>
  <c r="V4" i="11" s="1"/>
  <c r="V5" i="11" s="1"/>
  <c r="V6" i="11" s="1"/>
  <c r="V7" i="11" s="1"/>
  <c r="V8" i="11" s="1"/>
  <c r="V9" i="11" s="1"/>
  <c r="V10" i="11" s="1"/>
  <c r="V11" i="11" s="1"/>
  <c r="V12" i="11" s="1"/>
  <c r="V13" i="11" s="1"/>
  <c r="V14" i="11" s="1"/>
  <c r="V15" i="11" s="1"/>
  <c r="V16" i="11" s="1"/>
  <c r="V17" i="11" s="1"/>
  <c r="V18" i="11" s="1"/>
  <c r="V19" i="11" s="1"/>
  <c r="V20" i="11" s="1"/>
  <c r="V21" i="11" s="1"/>
  <c r="V22" i="11" s="1"/>
  <c r="V23" i="11" s="1"/>
  <c r="V24" i="11" s="1"/>
  <c r="V25" i="11" s="1"/>
  <c r="V26" i="11" s="1"/>
  <c r="V27" i="11" s="1"/>
  <c r="V28" i="11" s="1"/>
  <c r="V29" i="11" s="1"/>
  <c r="V30" i="11" s="1"/>
  <c r="V31" i="11" s="1"/>
  <c r="V32" i="11" s="1"/>
  <c r="V33" i="11" s="1"/>
  <c r="V34" i="11" s="1"/>
  <c r="V35" i="11" s="1"/>
  <c r="V36" i="11" s="1"/>
  <c r="V37" i="11" s="1"/>
  <c r="V38" i="11" s="1"/>
  <c r="V39" i="11" s="1"/>
  <c r="V40" i="11" s="1"/>
  <c r="V41" i="11" s="1"/>
  <c r="V42" i="11" s="1"/>
  <c r="V43" i="11" s="1"/>
  <c r="V44" i="11" s="1"/>
  <c r="V45" i="11" s="1"/>
  <c r="V46" i="11" s="1"/>
  <c r="V47" i="11" s="1"/>
  <c r="V48" i="11" s="1"/>
  <c r="V49" i="11" s="1"/>
  <c r="V50" i="11" s="1"/>
  <c r="V51" i="11" s="1"/>
  <c r="V52" i="11" s="1"/>
  <c r="V53" i="11" s="1"/>
  <c r="V54" i="11" s="1"/>
  <c r="V55" i="11" s="1"/>
  <c r="X4" i="11"/>
  <c r="X5" i="11" s="1"/>
  <c r="X6" i="11" s="1"/>
  <c r="X7" i="11" s="1"/>
  <c r="X8" i="11" s="1"/>
  <c r="X9" i="11" s="1"/>
  <c r="X10" i="11" s="1"/>
  <c r="X11" i="11" s="1"/>
  <c r="X12" i="11" s="1"/>
  <c r="X13" i="11" s="1"/>
  <c r="X14" i="11" s="1"/>
  <c r="X15" i="11" s="1"/>
  <c r="X16" i="11" s="1"/>
  <c r="X17" i="11" s="1"/>
  <c r="X18" i="11" s="1"/>
  <c r="X19" i="11" s="1"/>
  <c r="X20" i="11" s="1"/>
  <c r="X21" i="11" s="1"/>
  <c r="X22" i="11" s="1"/>
  <c r="X23" i="11" s="1"/>
  <c r="X24" i="11" s="1"/>
  <c r="X25" i="11" s="1"/>
  <c r="X26" i="11" s="1"/>
  <c r="X27" i="11" s="1"/>
  <c r="X28" i="11" s="1"/>
  <c r="X29" i="11" s="1"/>
  <c r="X30" i="11" s="1"/>
  <c r="X31" i="11" s="1"/>
  <c r="X32" i="11" s="1"/>
  <c r="X33" i="11" s="1"/>
  <c r="X34" i="11" s="1"/>
  <c r="X35" i="11" s="1"/>
  <c r="X36" i="11" s="1"/>
  <c r="X37" i="11" s="1"/>
  <c r="X38" i="11" s="1"/>
  <c r="X39" i="11" s="1"/>
  <c r="X40" i="11" s="1"/>
  <c r="X41" i="11" s="1"/>
  <c r="X42" i="11" s="1"/>
  <c r="X43" i="11" s="1"/>
  <c r="X44" i="11" s="1"/>
  <c r="X45" i="11" s="1"/>
  <c r="X46" i="11" s="1"/>
  <c r="X47" i="11" s="1"/>
  <c r="X48" i="11" s="1"/>
  <c r="X49" i="11" s="1"/>
  <c r="X50" i="11" s="1"/>
  <c r="X51" i="11" s="1"/>
  <c r="X52" i="11" s="1"/>
  <c r="X53" i="11" s="1"/>
  <c r="X54" i="11" s="1"/>
  <c r="X55" i="11" s="1"/>
  <c r="W4" i="11"/>
  <c r="W5" i="11" s="1"/>
  <c r="W6" i="11" s="1"/>
  <c r="W7" i="11" s="1"/>
  <c r="W8" i="11" s="1"/>
  <c r="W9" i="11" s="1"/>
  <c r="W10" i="11" s="1"/>
  <c r="W11" i="11" s="1"/>
  <c r="W12" i="11" s="1"/>
  <c r="W13" i="11" s="1"/>
  <c r="W14" i="11" s="1"/>
  <c r="W15" i="11" s="1"/>
  <c r="W16" i="11" s="1"/>
  <c r="W17" i="11" s="1"/>
  <c r="W18" i="11" s="1"/>
  <c r="W19" i="11" s="1"/>
  <c r="W20" i="11" s="1"/>
  <c r="W21" i="11" s="1"/>
  <c r="W22" i="11" s="1"/>
  <c r="W23" i="11" s="1"/>
  <c r="W24" i="11" s="1"/>
  <c r="W25" i="11" s="1"/>
  <c r="W26" i="11" s="1"/>
  <c r="W27" i="11" s="1"/>
  <c r="W28" i="11" s="1"/>
  <c r="W29" i="11" s="1"/>
  <c r="W30" i="11" s="1"/>
  <c r="W31" i="11" s="1"/>
  <c r="W32" i="11" s="1"/>
  <c r="W33" i="11" s="1"/>
  <c r="W34" i="11" s="1"/>
  <c r="W35" i="11" s="1"/>
  <c r="W36" i="11" s="1"/>
  <c r="W37" i="11" s="1"/>
  <c r="W38" i="11" s="1"/>
  <c r="W39" i="11" s="1"/>
  <c r="W40" i="11" s="1"/>
  <c r="W41" i="11" s="1"/>
  <c r="W42" i="11" s="1"/>
  <c r="W43" i="11" s="1"/>
  <c r="W44" i="11" s="1"/>
  <c r="W45" i="11" s="1"/>
  <c r="W46" i="11" s="1"/>
  <c r="W47" i="11" s="1"/>
  <c r="W48" i="11" s="1"/>
  <c r="W49" i="11" s="1"/>
  <c r="W50" i="11" s="1"/>
  <c r="W51" i="11" s="1"/>
  <c r="W52" i="11" s="1"/>
  <c r="W53" i="11" s="1"/>
  <c r="W54" i="11" s="1"/>
  <c r="W55" i="11" s="1"/>
  <c r="U4" i="11"/>
  <c r="T4" i="11" s="1"/>
  <c r="A2" i="11"/>
  <c r="H4" i="10"/>
  <c r="H5" i="10"/>
  <c r="H3" i="10"/>
  <c r="J4" i="10"/>
  <c r="J5" i="10"/>
  <c r="J3" i="10"/>
  <c r="L4" i="10"/>
  <c r="L3" i="10"/>
  <c r="G7" i="9"/>
  <c r="G6" i="9"/>
  <c r="M4" i="9"/>
  <c r="M5" i="9"/>
  <c r="M6" i="9"/>
  <c r="K4" i="9"/>
  <c r="K5" i="9"/>
  <c r="K6" i="9"/>
  <c r="K7" i="9"/>
  <c r="M3" i="9"/>
  <c r="K3" i="9"/>
  <c r="I7" i="9"/>
  <c r="I4" i="9"/>
  <c r="I5" i="9"/>
  <c r="I6" i="9"/>
  <c r="I3" i="9"/>
  <c r="G4" i="9"/>
  <c r="G3" i="9"/>
  <c r="E49" i="10"/>
  <c r="E51" i="10"/>
  <c r="E50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I56" i="4"/>
  <c r="G56" i="4"/>
  <c r="K56" i="4"/>
  <c r="L56" i="4"/>
  <c r="O56" i="4"/>
  <c r="AA4" i="4"/>
  <c r="V4" i="4" s="1"/>
  <c r="V5" i="4" s="1"/>
  <c r="V6" i="4" s="1"/>
  <c r="V7" i="4" s="1"/>
  <c r="V8" i="4" s="1"/>
  <c r="V9" i="4" s="1"/>
  <c r="V10" i="4" s="1"/>
  <c r="V11" i="4" s="1"/>
  <c r="V12" i="4" s="1"/>
  <c r="V13" i="4" s="1"/>
  <c r="V14" i="4" s="1"/>
  <c r="V15" i="4" s="1"/>
  <c r="V16" i="4" s="1"/>
  <c r="V17" i="4" s="1"/>
  <c r="V18" i="4" s="1"/>
  <c r="V19" i="4" s="1"/>
  <c r="P56" i="4"/>
  <c r="X4" i="4"/>
  <c r="X5" i="4" s="1"/>
  <c r="X6" i="4" s="1"/>
  <c r="X7" i="4" s="1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2" i="4" s="1"/>
  <c r="X23" i="4" s="1"/>
  <c r="X24" i="4" s="1"/>
  <c r="X25" i="4" s="1"/>
  <c r="X26" i="4" s="1"/>
  <c r="X27" i="4" s="1"/>
  <c r="X28" i="4" s="1"/>
  <c r="X29" i="4" s="1"/>
  <c r="X30" i="4" s="1"/>
  <c r="X31" i="4" s="1"/>
  <c r="X32" i="4" s="1"/>
  <c r="X33" i="4" s="1"/>
  <c r="X34" i="4" s="1"/>
  <c r="X35" i="4" s="1"/>
  <c r="X36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W4" i="4"/>
  <c r="W5" i="4" s="1"/>
  <c r="W6" i="4" s="1"/>
  <c r="W7" i="4" s="1"/>
  <c r="W8" i="4" s="1"/>
  <c r="W9" i="4" s="1"/>
  <c r="W10" i="4" s="1"/>
  <c r="W11" i="4" s="1"/>
  <c r="W12" i="4" s="1"/>
  <c r="W13" i="4" s="1"/>
  <c r="W14" i="4" s="1"/>
  <c r="W15" i="4" s="1"/>
  <c r="W16" i="4" s="1"/>
  <c r="W17" i="4" s="1"/>
  <c r="W18" i="4" s="1"/>
  <c r="W19" i="4" s="1"/>
  <c r="W20" i="4" s="1"/>
  <c r="W21" i="4" s="1"/>
  <c r="W22" i="4" s="1"/>
  <c r="W23" i="4" s="1"/>
  <c r="W24" i="4" s="1"/>
  <c r="W25" i="4" s="1"/>
  <c r="W26" i="4" s="1"/>
  <c r="W27" i="4" s="1"/>
  <c r="W28" i="4" s="1"/>
  <c r="W29" i="4" s="1"/>
  <c r="W30" i="4" s="1"/>
  <c r="W31" i="4" s="1"/>
  <c r="W32" i="4" s="1"/>
  <c r="W33" i="4" s="1"/>
  <c r="W34" i="4" s="1"/>
  <c r="W35" i="4" s="1"/>
  <c r="W36" i="4" s="1"/>
  <c r="W37" i="4" s="1"/>
  <c r="W38" i="4" s="1"/>
  <c r="W39" i="4" s="1"/>
  <c r="W40" i="4" s="1"/>
  <c r="W41" i="4" s="1"/>
  <c r="W42" i="4" s="1"/>
  <c r="W43" i="4" s="1"/>
  <c r="W44" i="4" s="1"/>
  <c r="W45" i="4" s="1"/>
  <c r="W46" i="4" s="1"/>
  <c r="W47" i="4" s="1"/>
  <c r="W48" i="4" s="1"/>
  <c r="W49" i="4" s="1"/>
  <c r="W50" i="4" s="1"/>
  <c r="W51" i="4" s="1"/>
  <c r="W52" i="4" s="1"/>
  <c r="W53" i="4" s="1"/>
  <c r="W54" i="4" s="1"/>
  <c r="W55" i="4" s="1"/>
  <c r="U4" i="4"/>
  <c r="T4" i="4" s="1"/>
  <c r="A2" i="4"/>
  <c r="T7" i="12" l="1"/>
  <c r="U8" i="12"/>
  <c r="U5" i="11"/>
  <c r="U6" i="11" s="1"/>
  <c r="T6" i="11" s="1"/>
  <c r="K57" i="11"/>
  <c r="O57" i="11"/>
  <c r="G9" i="9" a="1"/>
  <c r="G9" i="9" s="1"/>
  <c r="K9" i="9"/>
  <c r="I9" i="9"/>
  <c r="F3" i="10"/>
  <c r="K57" i="4"/>
  <c r="V20" i="4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V48" i="4" s="1"/>
  <c r="V49" i="4" s="1"/>
  <c r="V50" i="4" s="1"/>
  <c r="V51" i="4" s="1"/>
  <c r="V52" i="4" s="1"/>
  <c r="V53" i="4" s="1"/>
  <c r="V54" i="4" s="1"/>
  <c r="V55" i="4" s="1"/>
  <c r="O57" i="4"/>
  <c r="U5" i="4"/>
  <c r="U9" i="12" l="1"/>
  <c r="T8" i="12"/>
  <c r="U7" i="11"/>
  <c r="U8" i="11" s="1"/>
  <c r="T5" i="11"/>
  <c r="U6" i="4"/>
  <c r="T5" i="4"/>
  <c r="T9" i="12" l="1"/>
  <c r="U10" i="12"/>
  <c r="T7" i="11"/>
  <c r="U9" i="11"/>
  <c r="T8" i="11"/>
  <c r="T6" i="4"/>
  <c r="U7" i="4"/>
  <c r="U11" i="12" l="1"/>
  <c r="T10" i="12"/>
  <c r="T9" i="11"/>
  <c r="U10" i="11"/>
  <c r="T7" i="4"/>
  <c r="U8" i="4"/>
  <c r="T11" i="12" l="1"/>
  <c r="U12" i="12"/>
  <c r="U11" i="11"/>
  <c r="T10" i="11"/>
  <c r="U9" i="4"/>
  <c r="T8" i="4"/>
  <c r="T12" i="12" l="1"/>
  <c r="U13" i="12"/>
  <c r="T11" i="11"/>
  <c r="U12" i="11"/>
  <c r="T9" i="4"/>
  <c r="U10" i="4"/>
  <c r="U14" i="12" l="1"/>
  <c r="T13" i="12"/>
  <c r="T12" i="11"/>
  <c r="U13" i="11"/>
  <c r="T10" i="4"/>
  <c r="U11" i="4"/>
  <c r="T14" i="12" l="1"/>
  <c r="U15" i="12"/>
  <c r="U14" i="11"/>
  <c r="T13" i="11"/>
  <c r="T11" i="4"/>
  <c r="U12" i="4"/>
  <c r="T15" i="12" l="1"/>
  <c r="U16" i="12"/>
  <c r="T14" i="11"/>
  <c r="U15" i="11"/>
  <c r="T12" i="4"/>
  <c r="U13" i="4"/>
  <c r="U17" i="12" l="1"/>
  <c r="T16" i="12"/>
  <c r="T15" i="11"/>
  <c r="U16" i="11"/>
  <c r="U14" i="4"/>
  <c r="T13" i="4"/>
  <c r="T17" i="12" l="1"/>
  <c r="U18" i="12"/>
  <c r="U17" i="11"/>
  <c r="T16" i="11"/>
  <c r="T14" i="4"/>
  <c r="U15" i="4"/>
  <c r="T18" i="12" l="1"/>
  <c r="U19" i="12"/>
  <c r="T17" i="11"/>
  <c r="U18" i="11"/>
  <c r="T15" i="4"/>
  <c r="U16" i="4"/>
  <c r="T19" i="12" l="1"/>
  <c r="U20" i="12"/>
  <c r="U19" i="11"/>
  <c r="T18" i="11"/>
  <c r="U17" i="4"/>
  <c r="T16" i="4"/>
  <c r="T20" i="12" l="1"/>
  <c r="U21" i="12"/>
  <c r="T19" i="11"/>
  <c r="U20" i="11"/>
  <c r="T17" i="4"/>
  <c r="U18" i="4"/>
  <c r="U22" i="12" l="1"/>
  <c r="T21" i="12"/>
  <c r="T20" i="11"/>
  <c r="U21" i="11"/>
  <c r="U19" i="4"/>
  <c r="T18" i="4"/>
  <c r="T22" i="12" l="1"/>
  <c r="U23" i="12"/>
  <c r="U22" i="11"/>
  <c r="T21" i="11"/>
  <c r="T19" i="4"/>
  <c r="U20" i="4"/>
  <c r="T23" i="12" l="1"/>
  <c r="U24" i="12"/>
  <c r="T22" i="11"/>
  <c r="U23" i="11"/>
  <c r="T20" i="4"/>
  <c r="U21" i="4"/>
  <c r="U25" i="12" l="1"/>
  <c r="T24" i="12"/>
  <c r="T23" i="11"/>
  <c r="U24" i="11"/>
  <c r="U22" i="4"/>
  <c r="T21" i="4"/>
  <c r="T25" i="12" l="1"/>
  <c r="U26" i="12"/>
  <c r="T24" i="11"/>
  <c r="U25" i="11"/>
  <c r="T22" i="4"/>
  <c r="U23" i="4"/>
  <c r="U27" i="12" l="1"/>
  <c r="T26" i="12"/>
  <c r="T25" i="11"/>
  <c r="U26" i="11"/>
  <c r="T23" i="4"/>
  <c r="U24" i="4"/>
  <c r="T27" i="12" l="1"/>
  <c r="U28" i="12"/>
  <c r="U27" i="11"/>
  <c r="T26" i="11"/>
  <c r="U25" i="4"/>
  <c r="T24" i="4"/>
  <c r="T28" i="12" l="1"/>
  <c r="U29" i="12"/>
  <c r="T27" i="11"/>
  <c r="U28" i="11"/>
  <c r="T25" i="4"/>
  <c r="U26" i="4"/>
  <c r="U30" i="12" l="1"/>
  <c r="T29" i="12"/>
  <c r="T28" i="11"/>
  <c r="U29" i="11"/>
  <c r="T26" i="4"/>
  <c r="U27" i="4"/>
  <c r="T30" i="12" l="1"/>
  <c r="U31" i="12"/>
  <c r="U30" i="11"/>
  <c r="T29" i="11"/>
  <c r="T27" i="4"/>
  <c r="U28" i="4"/>
  <c r="T31" i="12" l="1"/>
  <c r="U32" i="12"/>
  <c r="T30" i="11"/>
  <c r="U31" i="11"/>
  <c r="T28" i="4"/>
  <c r="U29" i="4"/>
  <c r="U33" i="12" l="1"/>
  <c r="T32" i="12"/>
  <c r="T31" i="11"/>
  <c r="U32" i="11"/>
  <c r="U30" i="4"/>
  <c r="T29" i="4"/>
  <c r="T33" i="12" l="1"/>
  <c r="U34" i="12"/>
  <c r="U33" i="11"/>
  <c r="T32" i="11"/>
  <c r="T30" i="4"/>
  <c r="U31" i="4"/>
  <c r="T34" i="12" l="1"/>
  <c r="U35" i="12"/>
  <c r="T33" i="11"/>
  <c r="U34" i="11"/>
  <c r="T31" i="4"/>
  <c r="U32" i="4"/>
  <c r="T35" i="12" l="1"/>
  <c r="U36" i="12"/>
  <c r="U35" i="11"/>
  <c r="T34" i="11"/>
  <c r="U33" i="4"/>
  <c r="T32" i="4"/>
  <c r="T36" i="12" l="1"/>
  <c r="U37" i="12"/>
  <c r="T35" i="11"/>
  <c r="U36" i="11"/>
  <c r="T33" i="4"/>
  <c r="U34" i="4"/>
  <c r="U38" i="12" l="1"/>
  <c r="T37" i="12"/>
  <c r="T36" i="11"/>
  <c r="U37" i="11"/>
  <c r="T34" i="4"/>
  <c r="U35" i="4"/>
  <c r="T38" i="12" l="1"/>
  <c r="U39" i="12"/>
  <c r="U38" i="11"/>
  <c r="T37" i="11"/>
  <c r="T35" i="4"/>
  <c r="U36" i="4"/>
  <c r="T39" i="12" l="1"/>
  <c r="U40" i="12"/>
  <c r="T38" i="11"/>
  <c r="U39" i="11"/>
  <c r="T36" i="4"/>
  <c r="U37" i="4"/>
  <c r="U41" i="12" l="1"/>
  <c r="T40" i="12"/>
  <c r="T39" i="11"/>
  <c r="U40" i="11"/>
  <c r="U38" i="4"/>
  <c r="T37" i="4"/>
  <c r="T41" i="12" l="1"/>
  <c r="U42" i="12"/>
  <c r="U41" i="11"/>
  <c r="T40" i="11"/>
  <c r="T38" i="4"/>
  <c r="U39" i="4"/>
  <c r="T42" i="12" l="1"/>
  <c r="U43" i="12"/>
  <c r="T41" i="11"/>
  <c r="U42" i="11"/>
  <c r="T39" i="4"/>
  <c r="U40" i="4"/>
  <c r="T43" i="12" l="1"/>
  <c r="U44" i="12"/>
  <c r="U43" i="11"/>
  <c r="T42" i="11"/>
  <c r="U41" i="4"/>
  <c r="T40" i="4"/>
  <c r="T44" i="12" l="1"/>
  <c r="U45" i="12"/>
  <c r="T43" i="11"/>
  <c r="U44" i="11"/>
  <c r="T41" i="4"/>
  <c r="U42" i="4"/>
  <c r="U46" i="12" l="1"/>
  <c r="T45" i="12"/>
  <c r="T44" i="11"/>
  <c r="U45" i="11"/>
  <c r="T42" i="4"/>
  <c r="U43" i="4"/>
  <c r="T46" i="12" l="1"/>
  <c r="U47" i="12"/>
  <c r="U46" i="11"/>
  <c r="T45" i="11"/>
  <c r="T43" i="4"/>
  <c r="U44" i="4"/>
  <c r="T47" i="12" l="1"/>
  <c r="U48" i="12"/>
  <c r="T46" i="11"/>
  <c r="U47" i="11"/>
  <c r="T44" i="4"/>
  <c r="U45" i="4"/>
  <c r="U49" i="12" l="1"/>
  <c r="T48" i="12"/>
  <c r="T47" i="11"/>
  <c r="U48" i="11"/>
  <c r="U46" i="4"/>
  <c r="T45" i="4"/>
  <c r="T49" i="12" l="1"/>
  <c r="U50" i="12"/>
  <c r="T48" i="11"/>
  <c r="U49" i="11"/>
  <c r="T46" i="4"/>
  <c r="U47" i="4"/>
  <c r="T50" i="12" l="1"/>
  <c r="U51" i="12"/>
  <c r="T49" i="11"/>
  <c r="U50" i="11"/>
  <c r="T47" i="4"/>
  <c r="U48" i="4"/>
  <c r="T51" i="12" l="1"/>
  <c r="U52" i="12"/>
  <c r="U51" i="11"/>
  <c r="T50" i="11"/>
  <c r="U49" i="4"/>
  <c r="T48" i="4"/>
  <c r="T52" i="12" l="1"/>
  <c r="U53" i="12"/>
  <c r="T51" i="11"/>
  <c r="U52" i="11"/>
  <c r="T49" i="4"/>
  <c r="U50" i="4"/>
  <c r="U54" i="12" l="1"/>
  <c r="T53" i="12"/>
  <c r="T52" i="11"/>
  <c r="U53" i="11"/>
  <c r="T50" i="4"/>
  <c r="U51" i="4"/>
  <c r="T54" i="12" l="1"/>
  <c r="U55" i="12"/>
  <c r="T55" i="12" s="1"/>
  <c r="U54" i="11"/>
  <c r="T53" i="11"/>
  <c r="T51" i="4"/>
  <c r="U52" i="4"/>
  <c r="T54" i="11" l="1"/>
  <c r="U55" i="11"/>
  <c r="T55" i="11" s="1"/>
  <c r="T52" i="4"/>
  <c r="U53" i="4"/>
  <c r="U54" i="4" l="1"/>
  <c r="T53" i="4"/>
  <c r="T54" i="4" l="1"/>
  <c r="U55" i="4"/>
  <c r="T55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<sst xmlns="http://schemas.openxmlformats.org/spreadsheetml/2006/main" count="557" uniqueCount="197">
  <si>
    <t>ACTUAL WEEK &amp; YEAR :</t>
  </si>
  <si>
    <t>Ingénieurs</t>
  </si>
  <si>
    <t>Missions</t>
  </si>
  <si>
    <t>IC</t>
  </si>
  <si>
    <t>Total I &amp; P</t>
  </si>
  <si>
    <t>Embarqué</t>
  </si>
  <si>
    <t>Entrées</t>
  </si>
  <si>
    <t>Sorties</t>
  </si>
  <si>
    <t>Démarrages</t>
  </si>
  <si>
    <t>Fins</t>
  </si>
  <si>
    <t>NOM (EP / ED)</t>
  </si>
  <si>
    <t>I</t>
  </si>
  <si>
    <t>Nom</t>
  </si>
  <si>
    <t>NOM (CLIENT)</t>
  </si>
  <si>
    <t>AT</t>
  </si>
  <si>
    <t>PS</t>
  </si>
  <si>
    <t>OC</t>
  </si>
  <si>
    <t>IC NON CAP</t>
  </si>
  <si>
    <t>Nom(s) IC+CP&amp;RTTs dispos sans missions</t>
  </si>
  <si>
    <t>TX IC</t>
  </si>
  <si>
    <t>P</t>
  </si>
  <si>
    <t>Janvier</t>
  </si>
  <si>
    <t>1 21</t>
  </si>
  <si>
    <t>2 21</t>
  </si>
  <si>
    <t>3 21</t>
  </si>
  <si>
    <t>4 21</t>
  </si>
  <si>
    <t>Février</t>
  </si>
  <si>
    <t>5 21</t>
  </si>
  <si>
    <t>6 21</t>
  </si>
  <si>
    <t>7 21</t>
  </si>
  <si>
    <t>8 21</t>
  </si>
  <si>
    <t>Mars</t>
  </si>
  <si>
    <t>9 21</t>
  </si>
  <si>
    <t>10 21</t>
  </si>
  <si>
    <t>11 21</t>
  </si>
  <si>
    <t>12 21</t>
  </si>
  <si>
    <t>13 21</t>
  </si>
  <si>
    <t>Avril</t>
  </si>
  <si>
    <t>14 21</t>
  </si>
  <si>
    <t>15 21</t>
  </si>
  <si>
    <t>16 21</t>
  </si>
  <si>
    <t>17 21</t>
  </si>
  <si>
    <t>Mai</t>
  </si>
  <si>
    <t>18 21</t>
  </si>
  <si>
    <t>19 21</t>
  </si>
  <si>
    <t>20 21</t>
  </si>
  <si>
    <t>21 21</t>
  </si>
  <si>
    <t>Juin</t>
  </si>
  <si>
    <t>22 21</t>
  </si>
  <si>
    <t>23 21</t>
  </si>
  <si>
    <t>24 21</t>
  </si>
  <si>
    <t>25 21</t>
  </si>
  <si>
    <t>26 21</t>
  </si>
  <si>
    <t>Juillet</t>
  </si>
  <si>
    <t>27 21</t>
  </si>
  <si>
    <t>28 21</t>
  </si>
  <si>
    <t>29 21</t>
  </si>
  <si>
    <t>30 21</t>
  </si>
  <si>
    <t>Août</t>
  </si>
  <si>
    <t>31 21</t>
  </si>
  <si>
    <t>32 21</t>
  </si>
  <si>
    <t>33 21</t>
  </si>
  <si>
    <t>34 21</t>
  </si>
  <si>
    <t>35 21</t>
  </si>
  <si>
    <t>Septembre</t>
  </si>
  <si>
    <t>36 21</t>
  </si>
  <si>
    <t>37 21</t>
  </si>
  <si>
    <t>38 21</t>
  </si>
  <si>
    <t>39 21</t>
  </si>
  <si>
    <t>Octobre</t>
  </si>
  <si>
    <t>40 21</t>
  </si>
  <si>
    <t>41 21</t>
  </si>
  <si>
    <t>42 21</t>
  </si>
  <si>
    <t>43 21</t>
  </si>
  <si>
    <t>Novembre</t>
  </si>
  <si>
    <t>44 21</t>
  </si>
  <si>
    <t>45 21</t>
  </si>
  <si>
    <t>46 21</t>
  </si>
  <si>
    <t>47 21</t>
  </si>
  <si>
    <t>Décembre</t>
  </si>
  <si>
    <t>48 21</t>
  </si>
  <si>
    <t>49 21</t>
  </si>
  <si>
    <t>50 21</t>
  </si>
  <si>
    <t>51 21</t>
  </si>
  <si>
    <t>52 21</t>
  </si>
  <si>
    <t>Arrêts</t>
  </si>
  <si>
    <t>AGNIEL (ZIMMER), BENMOSTEFA (ZIMMER)</t>
  </si>
  <si>
    <t>STO</t>
  </si>
  <si>
    <t>Suivi Entrées 2021</t>
  </si>
  <si>
    <t>Ancienneté</t>
  </si>
  <si>
    <t>Manager</t>
  </si>
  <si>
    <t>Contrats</t>
  </si>
  <si>
    <t>Nombre ETP 2020</t>
  </si>
  <si>
    <t>Moyenne ancienneté</t>
  </si>
  <si>
    <t>CDI</t>
  </si>
  <si>
    <t>Nombre ETP 2021</t>
  </si>
  <si>
    <t>INDEP</t>
  </si>
  <si>
    <t>Nombre d'entrée</t>
  </si>
  <si>
    <t>CDD</t>
  </si>
  <si>
    <t>TOTAL</t>
  </si>
  <si>
    <t>Situations</t>
  </si>
  <si>
    <t>Raisons</t>
  </si>
  <si>
    <t>Sources</t>
  </si>
  <si>
    <t>Nombre d'entrées</t>
  </si>
  <si>
    <t>Initiative FORTIL</t>
  </si>
  <si>
    <t>Problème Humain</t>
  </si>
  <si>
    <t>Nombre de sorties</t>
  </si>
  <si>
    <t>Initiative CONSULTANT</t>
  </si>
  <si>
    <t>Problème Technique</t>
  </si>
  <si>
    <t>Effectif Moyen 2021</t>
  </si>
  <si>
    <t>Mobilité</t>
  </si>
  <si>
    <t>TAUX DEPART</t>
  </si>
  <si>
    <t>PE</t>
  </si>
  <si>
    <t>Démission</t>
  </si>
  <si>
    <t>TAUX TURN OVER</t>
  </si>
  <si>
    <t>En CDI</t>
  </si>
  <si>
    <t>Embauche</t>
  </si>
  <si>
    <t>Entrées MOY/Mois</t>
  </si>
  <si>
    <t>CONSULTANT</t>
  </si>
  <si>
    <t>MANAGER</t>
  </si>
  <si>
    <t>DERNIER CLIENT</t>
  </si>
  <si>
    <t>DATE D'ENTREE</t>
  </si>
  <si>
    <t>DATE DEPART</t>
  </si>
  <si>
    <t>ORIGINE CV</t>
  </si>
  <si>
    <t>INITIATIVE</t>
  </si>
  <si>
    <t>PE/CDI</t>
  </si>
  <si>
    <t>CAUSE</t>
  </si>
  <si>
    <t>Contrat</t>
  </si>
  <si>
    <t>TYPE</t>
  </si>
  <si>
    <t>PROJET</t>
  </si>
  <si>
    <t>ED</t>
  </si>
  <si>
    <t>RMA</t>
  </si>
  <si>
    <t>AVA</t>
  </si>
  <si>
    <t>Type</t>
  </si>
  <si>
    <t>Projet</t>
  </si>
  <si>
    <t>Suivi Sorties 2021</t>
  </si>
  <si>
    <t>MVI</t>
  </si>
  <si>
    <t>1</t>
  </si>
  <si>
    <t>2</t>
  </si>
  <si>
    <t>3</t>
  </si>
  <si>
    <t>4</t>
  </si>
  <si>
    <t>5</t>
  </si>
  <si>
    <t>6</t>
  </si>
  <si>
    <t>Salaire Embauche</t>
  </si>
  <si>
    <t>ING1</t>
  </si>
  <si>
    <t>ING2</t>
  </si>
  <si>
    <t>ING3</t>
  </si>
  <si>
    <t>ING4</t>
  </si>
  <si>
    <t>ING5</t>
  </si>
  <si>
    <t>ING6</t>
  </si>
  <si>
    <t>ING7</t>
  </si>
  <si>
    <t>ING8</t>
  </si>
  <si>
    <t>ING9</t>
  </si>
  <si>
    <t>ING10</t>
  </si>
  <si>
    <t>ING11</t>
  </si>
  <si>
    <t>ING12</t>
  </si>
  <si>
    <t>ING13</t>
  </si>
  <si>
    <t>ING14</t>
  </si>
  <si>
    <t>ING15</t>
  </si>
  <si>
    <t>ING16</t>
  </si>
  <si>
    <t>ING17</t>
  </si>
  <si>
    <t>ING18</t>
  </si>
  <si>
    <t>ING19</t>
  </si>
  <si>
    <t>ING20</t>
  </si>
  <si>
    <t>ING21</t>
  </si>
  <si>
    <t>ING22</t>
  </si>
  <si>
    <t>ING23</t>
  </si>
  <si>
    <t>ING24</t>
  </si>
  <si>
    <t>ING25</t>
  </si>
  <si>
    <t>ING26</t>
  </si>
  <si>
    <t>ING27</t>
  </si>
  <si>
    <t>ING28</t>
  </si>
  <si>
    <t>ING29</t>
  </si>
  <si>
    <t>ING30</t>
  </si>
  <si>
    <t>ING31</t>
  </si>
  <si>
    <t>ING32</t>
  </si>
  <si>
    <t>ING33</t>
  </si>
  <si>
    <t>ING34</t>
  </si>
  <si>
    <t>ING35</t>
  </si>
  <si>
    <t>ING36</t>
  </si>
  <si>
    <t>ING37</t>
  </si>
  <si>
    <t>ING38</t>
  </si>
  <si>
    <t>ING39</t>
  </si>
  <si>
    <t>ING40</t>
  </si>
  <si>
    <t>INGENIEUR</t>
  </si>
  <si>
    <t>ING101</t>
  </si>
  <si>
    <t>ING102</t>
  </si>
  <si>
    <t>ING103</t>
  </si>
  <si>
    <t>ING104</t>
  </si>
  <si>
    <t>ING105</t>
  </si>
  <si>
    <t>ING106</t>
  </si>
  <si>
    <t>ING107</t>
  </si>
  <si>
    <t>ING108</t>
  </si>
  <si>
    <t>ING109</t>
  </si>
  <si>
    <t>ING110</t>
  </si>
  <si>
    <t>ING111</t>
  </si>
  <si>
    <t>ANCIENNETE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</si>
</sst>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%"/>
    <numFmt numFmtId="165" formatCode="dd/mm"/>
    <numFmt numFmtId="166" formatCode="dd&quot;/&quot;mm&quot;/&quot;yy"/>
    <numFmt numFmtId="167" formatCode="d\.m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22"/>
      <color theme="1"/>
      <name val="Arial"/>
      <family val="2"/>
    </font>
    <font>
      <sz val="11"/>
      <name val="Poppins"/>
    </font>
    <font>
      <b/>
      <sz val="30"/>
      <color rgb="FFE69138"/>
      <name val="Roboto"/>
    </font>
    <font>
      <sz val="10"/>
      <color rgb="FF000000"/>
      <name val="Arial"/>
      <family val="2"/>
    </font>
    <font>
      <b/>
      <sz val="20"/>
      <color rgb="FFE69138"/>
      <name val="Roboto"/>
    </font>
    <font>
      <b/>
      <sz val="11"/>
      <color rgb="FF434343"/>
      <name val="Poppins"/>
    </font>
    <font>
      <sz val="11"/>
      <color rgb="FF434343"/>
      <name val="Poppins"/>
    </font>
    <font>
      <sz val="11"/>
      <name val="Roboto"/>
    </font>
    <font>
      <sz val="10"/>
      <name val="Arial"/>
      <family val="2"/>
    </font>
    <font>
      <sz val="10"/>
      <color rgb="FF000000"/>
      <name val="Roboto"/>
    </font>
    <font>
      <b/>
      <sz val="11"/>
      <color rgb="FFE69138"/>
      <name val="Roboto"/>
    </font>
    <font>
      <b/>
      <sz val="10"/>
      <color rgb="FF000000"/>
      <name val="Roboto"/>
    </font>
    <font>
      <sz val="11"/>
      <color rgb="FF000000"/>
      <name val="Roboto"/>
    </font>
    <font>
      <sz val="10"/>
      <color rgb="FFE69138"/>
      <name val="Roboto"/>
    </font>
    <font>
      <b/>
      <sz val="16"/>
      <color rgb="FFE69138"/>
      <name val="Roboto"/>
    </font>
    <font>
      <b/>
      <sz val="9"/>
      <color rgb="FF000000"/>
      <name val="Roboto"/>
    </font>
    <font>
      <b/>
      <sz val="10"/>
      <color rgb="FF434343"/>
      <name val="Roboto"/>
    </font>
    <font>
      <sz val="10"/>
      <color rgb="FF434343"/>
      <name val="Roboto"/>
    </font>
    <font>
      <b/>
      <sz val="10"/>
      <color theme="0" tint="-4.9989318521683403E-2"/>
      <name val="Roboto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rgb="FFFF99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</cellStyleXfs>
  <cellXfs count="150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9" fontId="5" fillId="0" borderId="4" xfId="1" applyFont="1" applyFill="1" applyBorder="1" applyAlignment="1">
      <alignment horizontal="right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right" vertical="center"/>
      <protection locked="0"/>
    </xf>
    <xf numFmtId="14" fontId="5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0" fillId="0" borderId="4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0" xfId="2" applyFont="1" applyAlignment="1">
      <alignment vertical="center"/>
    </xf>
    <xf numFmtId="0" fontId="11" fillId="13" borderId="15" xfId="2" applyFont="1" applyFill="1" applyBorder="1" applyAlignment="1">
      <alignment horizontal="left" vertical="center"/>
    </xf>
    <xf numFmtId="44" fontId="11" fillId="13" borderId="15" xfId="3" applyFont="1" applyFill="1" applyBorder="1" applyAlignment="1">
      <alignment horizontal="left" vertical="center"/>
    </xf>
    <xf numFmtId="0" fontId="23" fillId="13" borderId="15" xfId="2" applyFont="1" applyFill="1" applyBorder="1" applyAlignment="1">
      <alignment horizontal="left" vertical="center"/>
    </xf>
    <xf numFmtId="0" fontId="12" fillId="0" borderId="0" xfId="2"/>
    <xf numFmtId="0" fontId="14" fillId="0" borderId="0" xfId="2" applyFont="1" applyAlignment="1">
      <alignment horizontal="center" vertical="center"/>
    </xf>
    <xf numFmtId="0" fontId="15" fillId="13" borderId="0" xfId="2" applyFont="1" applyFill="1" applyAlignment="1">
      <alignment horizontal="center" vertical="center"/>
    </xf>
    <xf numFmtId="0" fontId="15" fillId="13" borderId="0" xfId="2" applyFont="1" applyFill="1" applyAlignment="1">
      <alignment vertical="center"/>
    </xf>
    <xf numFmtId="44" fontId="15" fillId="13" borderId="0" xfId="3" applyFont="1" applyFill="1" applyAlignment="1">
      <alignment horizontal="center"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8" fillId="13" borderId="0" xfId="2" applyFont="1" applyFill="1" applyAlignment="1">
      <alignment horizontal="center" vertical="center"/>
    </xf>
    <xf numFmtId="0" fontId="19" fillId="13" borderId="0" xfId="2" applyFont="1" applyFill="1" applyAlignment="1">
      <alignment horizontal="right" vertical="center"/>
    </xf>
    <xf numFmtId="0" fontId="19" fillId="0" borderId="0" xfId="2" applyFont="1" applyAlignment="1">
      <alignment horizontal="left" vertical="center"/>
    </xf>
    <xf numFmtId="0" fontId="20" fillId="13" borderId="0" xfId="3" applyNumberFormat="1" applyFont="1" applyFill="1" applyAlignment="1">
      <alignment horizontal="right" vertical="center"/>
    </xf>
    <xf numFmtId="0" fontId="18" fillId="13" borderId="0" xfId="2" applyFont="1" applyFill="1" applyAlignment="1">
      <alignment horizontal="left" vertical="center"/>
    </xf>
    <xf numFmtId="0" fontId="20" fillId="0" borderId="0" xfId="3" applyNumberFormat="1" applyFont="1" applyFill="1" applyAlignment="1">
      <alignment horizontal="right" vertical="center"/>
    </xf>
    <xf numFmtId="0" fontId="18" fillId="0" borderId="0" xfId="2" applyFont="1" applyAlignment="1">
      <alignment horizontal="left" vertical="center"/>
    </xf>
    <xf numFmtId="44" fontId="0" fillId="0" borderId="0" xfId="3" applyFont="1" applyAlignment="1"/>
    <xf numFmtId="164" fontId="19" fillId="0" borderId="0" xfId="2" applyNumberFormat="1" applyFont="1" applyAlignment="1">
      <alignment horizontal="left" vertical="center"/>
    </xf>
    <xf numFmtId="2" fontId="19" fillId="0" borderId="0" xfId="2" applyNumberFormat="1" applyFont="1" applyAlignment="1">
      <alignment horizontal="left" vertical="center"/>
    </xf>
    <xf numFmtId="0" fontId="21" fillId="13" borderId="0" xfId="2" applyFont="1" applyFill="1" applyAlignment="1">
      <alignment horizontal="center" vertical="center"/>
    </xf>
    <xf numFmtId="0" fontId="22" fillId="13" borderId="0" xfId="2" applyFont="1" applyFill="1" applyAlignment="1">
      <alignment vertical="center"/>
    </xf>
    <xf numFmtId="0" fontId="22" fillId="0" borderId="0" xfId="2" applyFont="1" applyAlignment="1">
      <alignment vertical="center"/>
    </xf>
    <xf numFmtId="0" fontId="21" fillId="13" borderId="0" xfId="2" applyFont="1" applyFill="1" applyAlignment="1">
      <alignment vertical="center"/>
    </xf>
    <xf numFmtId="0" fontId="20" fillId="13" borderId="0" xfId="2" applyFont="1" applyFill="1" applyAlignment="1">
      <alignment horizontal="center" vertical="center" wrapText="1"/>
    </xf>
    <xf numFmtId="44" fontId="20" fillId="13" borderId="0" xfId="3" applyFont="1" applyFill="1" applyAlignment="1">
      <alignment horizontal="center" vertical="center" wrapText="1"/>
    </xf>
    <xf numFmtId="0" fontId="16" fillId="13" borderId="0" xfId="2" applyFont="1" applyFill="1" applyAlignment="1">
      <alignment vertical="center"/>
    </xf>
    <xf numFmtId="0" fontId="21" fillId="0" borderId="0" xfId="2" applyFont="1" applyAlignment="1">
      <alignment vertical="center"/>
    </xf>
    <xf numFmtId="0" fontId="10" fillId="0" borderId="0" xfId="2" applyFont="1" applyFill="1" applyAlignment="1">
      <alignment vertical="center"/>
    </xf>
    <xf numFmtId="0" fontId="11" fillId="0" borderId="15" xfId="2" applyFont="1" applyFill="1" applyBorder="1" applyAlignment="1">
      <alignment horizontal="left" vertical="center"/>
    </xf>
    <xf numFmtId="44" fontId="11" fillId="0" borderId="15" xfId="3" applyFont="1" applyFill="1" applyBorder="1" applyAlignment="1">
      <alignment horizontal="left" vertical="center"/>
    </xf>
    <xf numFmtId="0" fontId="12" fillId="0" borderId="0" xfId="2" applyFill="1"/>
    <xf numFmtId="0" fontId="14" fillId="0" borderId="0" xfId="2" applyFont="1" applyFill="1" applyAlignment="1">
      <alignment horizontal="center" vertical="center"/>
    </xf>
    <xf numFmtId="0" fontId="15" fillId="0" borderId="0" xfId="2" applyFont="1" applyFill="1" applyAlignment="1">
      <alignment horizontal="center" vertical="center"/>
    </xf>
    <xf numFmtId="0" fontId="15" fillId="0" borderId="0" xfId="2" applyFont="1" applyFill="1" applyAlignment="1">
      <alignment vertical="center"/>
    </xf>
    <xf numFmtId="44" fontId="15" fillId="0" borderId="0" xfId="3" applyFont="1" applyFill="1" applyAlignment="1">
      <alignment horizontal="center" vertical="center"/>
    </xf>
    <xf numFmtId="0" fontId="16" fillId="0" borderId="0" xfId="2" applyFont="1" applyFill="1" applyAlignment="1">
      <alignment vertical="center"/>
    </xf>
    <xf numFmtId="0" fontId="17" fillId="0" borderId="0" xfId="2" applyFont="1" applyFill="1" applyAlignment="1">
      <alignment vertical="center"/>
    </xf>
    <xf numFmtId="0" fontId="18" fillId="0" borderId="0" xfId="2" applyFont="1" applyFill="1" applyAlignment="1">
      <alignment horizontal="center" vertical="center"/>
    </xf>
    <xf numFmtId="0" fontId="19" fillId="0" borderId="0" xfId="2" applyFont="1" applyFill="1" applyAlignment="1">
      <alignment horizontal="right" vertical="center"/>
    </xf>
    <xf numFmtId="0" fontId="19" fillId="0" borderId="0" xfId="2" applyFont="1" applyFill="1" applyAlignment="1">
      <alignment horizontal="left" vertical="center"/>
    </xf>
    <xf numFmtId="0" fontId="18" fillId="0" borderId="0" xfId="2" applyFont="1" applyFill="1" applyAlignment="1">
      <alignment horizontal="left" vertical="center"/>
    </xf>
    <xf numFmtId="164" fontId="19" fillId="0" borderId="0" xfId="2" applyNumberFormat="1" applyFont="1" applyFill="1" applyAlignment="1">
      <alignment horizontal="left" vertical="center"/>
    </xf>
    <xf numFmtId="0" fontId="21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vertical="center"/>
    </xf>
    <xf numFmtId="0" fontId="21" fillId="0" borderId="0" xfId="2" applyFont="1" applyFill="1" applyAlignment="1">
      <alignment vertical="center"/>
    </xf>
    <xf numFmtId="0" fontId="20" fillId="0" borderId="0" xfId="2" applyFont="1" applyFill="1" applyAlignment="1">
      <alignment horizontal="center" vertical="center" wrapText="1"/>
    </xf>
    <xf numFmtId="44" fontId="20" fillId="0" borderId="0" xfId="3" applyFont="1" applyFill="1" applyAlignment="1">
      <alignment horizontal="center" vertical="center" wrapText="1"/>
    </xf>
    <xf numFmtId="15" fontId="25" fillId="0" borderId="0" xfId="2" applyNumberFormat="1" applyFont="1" applyBorder="1" applyAlignment="1">
      <alignment horizontal="center" vertical="center" wrapText="1"/>
    </xf>
    <xf numFmtId="0" fontId="26" fillId="0" borderId="0" xfId="2" applyFont="1" applyBorder="1" applyAlignment="1">
      <alignment horizontal="center" vertical="center" wrapText="1"/>
    </xf>
    <xf numFmtId="14" fontId="26" fillId="0" borderId="0" xfId="2" applyNumberFormat="1" applyFont="1" applyBorder="1" applyAlignment="1">
      <alignment horizontal="center" vertical="center" wrapText="1"/>
    </xf>
    <xf numFmtId="44" fontId="26" fillId="0" borderId="0" xfId="3" applyFont="1" applyBorder="1" applyAlignment="1">
      <alignment horizontal="center" vertical="center" wrapText="1"/>
    </xf>
    <xf numFmtId="165" fontId="26" fillId="0" borderId="0" xfId="2" applyNumberFormat="1" applyFont="1" applyBorder="1" applyAlignment="1">
      <alignment horizontal="center" vertical="center" wrapText="1"/>
    </xf>
    <xf numFmtId="166" fontId="26" fillId="0" borderId="0" xfId="2" applyNumberFormat="1" applyFont="1" applyBorder="1" applyAlignment="1">
      <alignment horizontal="left" vertical="center" wrapText="1"/>
    </xf>
    <xf numFmtId="0" fontId="20" fillId="14" borderId="0" xfId="2" applyFont="1" applyFill="1" applyBorder="1" applyAlignment="1">
      <alignment horizontal="center" vertical="center" wrapText="1"/>
    </xf>
    <xf numFmtId="44" fontId="20" fillId="14" borderId="0" xfId="3" applyFont="1" applyFill="1" applyBorder="1" applyAlignment="1">
      <alignment horizontal="center" vertical="center" wrapText="1"/>
    </xf>
    <xf numFmtId="0" fontId="24" fillId="14" borderId="0" xfId="2" applyFont="1" applyFill="1" applyBorder="1" applyAlignment="1">
      <alignment horizontal="center" vertical="center" wrapText="1"/>
    </xf>
    <xf numFmtId="0" fontId="12" fillId="0" borderId="0" xfId="2" applyBorder="1"/>
    <xf numFmtId="44" fontId="0" fillId="0" borderId="0" xfId="3" applyFont="1" applyBorder="1" applyAlignment="1"/>
    <xf numFmtId="14" fontId="26" fillId="0" borderId="0" xfId="2" applyNumberFormat="1" applyFont="1" applyBorder="1" applyAlignment="1">
      <alignment horizontal="center" wrapText="1"/>
    </xf>
    <xf numFmtId="167" fontId="25" fillId="0" borderId="0" xfId="2" applyNumberFormat="1" applyFont="1" applyBorder="1" applyAlignment="1">
      <alignment horizontal="center" vertical="center" wrapText="1"/>
    </xf>
    <xf numFmtId="0" fontId="25" fillId="0" borderId="0" xfId="2" applyFont="1" applyBorder="1" applyAlignment="1">
      <alignment horizontal="center" vertical="center" wrapText="1"/>
    </xf>
    <xf numFmtId="0" fontId="26" fillId="0" borderId="0" xfId="2" applyFont="1" applyBorder="1" applyAlignment="1">
      <alignment horizontal="center" wrapText="1"/>
    </xf>
    <xf numFmtId="0" fontId="27" fillId="14" borderId="0" xfId="2" applyFont="1" applyFill="1" applyBorder="1" applyAlignment="1">
      <alignment horizontal="center" vertical="center" wrapText="1"/>
    </xf>
    <xf numFmtId="0" fontId="13" fillId="0" borderId="15" xfId="2" applyFont="1" applyFill="1" applyBorder="1" applyAlignment="1">
      <alignment horizontal="left" vertical="center"/>
    </xf>
    <xf numFmtId="2" fontId="20" fillId="0" borderId="0" xfId="3" applyNumberFormat="1" applyFont="1" applyFill="1" applyAlignment="1">
      <alignment horizontal="right" vertical="center"/>
    </xf>
    <xf numFmtId="0" fontId="4" fillId="11" borderId="7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 wrapText="1"/>
      <protection locked="0"/>
    </xf>
    <xf numFmtId="0" fontId="4" fillId="12" borderId="5" xfId="0" applyFont="1" applyFill="1" applyBorder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textRotation="90"/>
      <protection locked="0"/>
    </xf>
    <xf numFmtId="0" fontId="6" fillId="0" borderId="12" xfId="0" applyFont="1" applyBorder="1" applyAlignment="1" applyProtection="1">
      <alignment horizontal="center" vertical="center" textRotation="90"/>
      <protection locked="0"/>
    </xf>
    <xf numFmtId="0" fontId="6" fillId="0" borderId="3" xfId="0" applyFont="1" applyBorder="1" applyAlignment="1" applyProtection="1">
      <alignment horizontal="center" vertical="center" textRotation="90"/>
      <protection locked="0"/>
    </xf>
    <xf numFmtId="0" fontId="5" fillId="0" borderId="4" xfId="0" applyFont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</cellXfs>
  <cellStyles count="4">
    <cellStyle name="Monétaire 2" xfId="3" xr:uid="{0581C7B8-CD81-4F88-8417-676819E2CA29}"/>
    <cellStyle name="Normal" xfId="0" builtinId="0"/>
    <cellStyle name="Normal 2" xfId="2" xr:uid="{D8A70C8B-3189-4744-ABF9-1139C8BAFC1E}"/>
    <cellStyle name="Pourcentage" xfId="1" builtinId="5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6" formatCode="dd&quot;/&quot;mm&quot;/&quot;yy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6" formatCode="dd&quot;/&quot;mm&quot;/&quot;yy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5" formatCode="dd/m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20" formatCode="dd\-mmm\-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Roboto"/>
        <scheme val="none"/>
      </font>
      <fill>
        <patternFill patternType="solid">
          <fgColor rgb="FFEFEFEF"/>
          <bgColor rgb="FFEFEFE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6" formatCode="dd&quot;/&quot;mm&quot;/&quot;yy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6" formatCode="dd&quot;/&quot;mm&quot;/&quot;yy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6" formatCode="dd&quot;/&quot;mm&quot;/&quot;yy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5" formatCode="dd/m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numFmt numFmtId="167" formatCode="d\.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4343"/>
        <name val="Roboto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Roboto"/>
        <scheme val="none"/>
      </font>
      <fill>
        <patternFill patternType="solid">
          <fgColor rgb="FFEFEFEF"/>
          <bgColor rgb="FFEFEFEF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%20MTP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 MTP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CF3018B-4B0F-4CD5-B3FB-D05A4D122F2A}" name="Tableau3" displayName="Tableau3" ref="B11:M51" totalsRowShown="0" headerRowDxfId="27" dataDxfId="26" headerRowCellStyle="Normal 2" dataCellStyle="Normal 2">
  <autoFilter ref="B11:M51" xr:uid="{1CF3018B-4B0F-4CD5-B3FB-D05A4D122F2A}"/>
  <tableColumns count="12">
    <tableColumn id="1" xr3:uid="{141C51E1-AF06-4165-80E1-8CFDAEE057A1}" name="INGENIEUR" dataDxfId="25" dataCellStyle="Normal 2"/>
    <tableColumn id="2" xr3:uid="{B5511EFF-FC9F-4021-BCC7-F72558170C14}" name="MANAGER" dataDxfId="24" dataCellStyle="Normal 2"/>
    <tableColumn id="3" xr3:uid="{5A9A1BFE-07DE-401E-A83C-F53262597A0C}" name="DATE D'ENTREE" dataDxfId="23" dataCellStyle="Normal 2"/>
    <tableColumn id="4" xr3:uid="{620E3C6C-ACDB-4D37-9899-CAA89D01EA80}" name="ANCIENNETE" dataDxfId="22" dataCellStyle="Normal 2">
      <calculatedColumnFormula>IF(D12="","",DATEDIF(D12,TODAY(),"Y"))</calculatedColumnFormula>
    </tableColumn>
    <tableColumn id="5" xr3:uid="{A67731C5-D543-42B1-8642-55872C5B6E45}" name="Contrat" dataDxfId="21" dataCellStyle="Monétaire 2"/>
    <tableColumn id="6" xr3:uid="{B51C015D-915E-435C-8C1A-C2264443450B}" name="TYPE" dataDxfId="20" dataCellStyle="Normal 2"/>
    <tableColumn id="7" xr3:uid="{DA8449B4-73AA-406D-BB57-07E9D2EC09AE}" name="1" dataDxfId="19" dataCellStyle="Normal 2"/>
    <tableColumn id="8" xr3:uid="{74C212DC-77A7-4E86-AD17-62F9F3358514}" name="Salaire Embauche" dataDxfId="18" dataCellStyle="Normal 2"/>
    <tableColumn id="9" xr3:uid="{46AF7492-A3ED-41D8-B86F-048BACCE8805}" name="3" dataDxfId="17" dataCellStyle="Normal 2"/>
    <tableColumn id="10" xr3:uid="{92C8963E-B2DD-4CF5-8BC2-FF62CE59F36A}" name="4" dataDxfId="16" dataCellStyle="Normal 2"/>
    <tableColumn id="11" xr3:uid="{C9A22B91-5503-4EBF-9D74-17A0EF8DB4F2}" name="5" dataDxfId="15" dataCellStyle="Normal 2"/>
    <tableColumn id="12" xr3:uid="{DE501C35-671A-4CAA-B155-D9F79A91902D}" name="6" dataDxfId="14" dataCellStyle="Normal 2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262434-DB90-4ECF-8107-72B4E0E83105}" name="Tableau2" displayName="Tableau2" ref="B11:M22" totalsRowShown="0" headerRowDxfId="13" dataDxfId="12" headerRowCellStyle="Normal 2" dataCellStyle="Normal 2">
  <autoFilter ref="B11:M22" xr:uid="{4F262434-DB90-4ECF-8107-72B4E0E83105}"/>
  <tableColumns count="12">
    <tableColumn id="1" xr3:uid="{AB8B82A5-0CF6-42FB-91CE-C15F91B6378F}" name="CONSULTANT" dataDxfId="11" dataCellStyle="Normal 2"/>
    <tableColumn id="2" xr3:uid="{85FE3DCC-7C67-4984-8A70-2334E71E605F}" name="MANAGER" dataDxfId="10" dataCellStyle="Normal 2"/>
    <tableColumn id="3" xr3:uid="{1CCD12D4-6B7C-44D4-9C53-19400EEFD145}" name="DERNIER CLIENT" dataDxfId="9" dataCellStyle="Normal 2"/>
    <tableColumn id="4" xr3:uid="{1F227887-8FD8-4D64-930C-33775AB76779}" name="DATE D'ENTREE" dataDxfId="8" dataCellStyle="Normal 2"/>
    <tableColumn id="5" xr3:uid="{6AA88A02-BB39-46A1-9FC1-509BB30DCB58}" name="DATE DEPART" dataDxfId="7" dataCellStyle="Normal 2"/>
    <tableColumn id="6" xr3:uid="{61684443-C738-4194-AB15-B6AE1C5571CB}" name="ORIGINE CV" dataDxfId="6" dataCellStyle="Monétaire 2"/>
    <tableColumn id="7" xr3:uid="{2AFD481B-D0FC-4A0A-ACC6-E951C8BEF0B9}" name="INITIATIVE" dataDxfId="5" dataCellStyle="Normal 2"/>
    <tableColumn id="8" xr3:uid="{7DC6CCA0-550E-487D-B418-6B4DFF9107BE}" name="PE/CDI" dataDxfId="4" dataCellStyle="Normal 2"/>
    <tableColumn id="9" xr3:uid="{54C20BFB-E1CE-48A7-85A4-C3C918848915}" name="CAUSE" dataDxfId="3" dataCellStyle="Normal 2"/>
    <tableColumn id="10" xr3:uid="{67E20512-CBFF-4657-B92F-ABCECF923305}" name="1" dataDxfId="2" dataCellStyle="Normal 2"/>
    <tableColumn id="11" xr3:uid="{96E07DD7-84C0-4EC2-B080-11FC0DE905C5}" name="2" dataDxfId="1" dataCellStyle="Normal 2"/>
    <tableColumn id="12" xr3:uid="{5FE2C3EB-8807-4781-82ED-01BC44D9F6D0}" name="3" dataDxfId="0" dataCellStyle="Normal 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64B32-7E27-448E-A361-13B70BAB77C3}">
  <sheetPr codeName="Feuil2">
    <tabColor theme="7" tint="0.79998168889431442"/>
  </sheetPr>
  <dimension ref="A1:AC60"/>
  <sheetViews>
    <sheetView showGridLines="0" tabSelected="1" zoomScale="70" zoomScaleNormal="70" workbookViewId="0">
      <selection activeCell="AC22" sqref="AC22"/>
    </sheetView>
  </sheetViews>
  <sheetFormatPr baseColWidth="10" defaultColWidth="11.42578125" defaultRowHeight="1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customWidth="1"/>
    <col min="6" max="6" width="35" style="16" customWidth="1"/>
    <col min="7" max="7" width="3.7109375" style="28" customWidth="1"/>
    <col min="8" max="8" width="35" style="16" customWidth="1"/>
    <col min="9" max="9" width="3.7109375" style="28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8" customWidth="1"/>
    <col min="19" max="19" width="66.42578125" style="28" customWidth="1"/>
    <col min="20" max="20" width="5.42578125" style="28" customWidth="1"/>
    <col min="21" max="24" width="6.28515625" style="28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>
      <c r="A1" s="113" t="s">
        <v>0</v>
      </c>
      <c r="B1" s="113"/>
      <c r="C1" s="113"/>
      <c r="D1" s="113"/>
      <c r="E1" s="114"/>
      <c r="F1" s="147" t="s">
        <v>1</v>
      </c>
      <c r="G1" s="147"/>
      <c r="H1" s="147"/>
      <c r="I1" s="147"/>
      <c r="J1" s="147" t="s">
        <v>2</v>
      </c>
      <c r="K1" s="147"/>
      <c r="L1" s="147"/>
      <c r="M1" s="147"/>
      <c r="N1" s="147"/>
      <c r="O1" s="147"/>
      <c r="P1" s="147"/>
      <c r="Q1" s="148" t="s">
        <v>3</v>
      </c>
      <c r="R1" s="149"/>
      <c r="S1" s="149"/>
      <c r="T1" s="115"/>
      <c r="U1" s="98" t="s">
        <v>4</v>
      </c>
      <c r="V1" s="99"/>
      <c r="W1" s="99"/>
      <c r="X1" s="100"/>
      <c r="Z1" s="104" t="s">
        <v>5</v>
      </c>
      <c r="AA1" s="105"/>
      <c r="AB1" s="105"/>
      <c r="AC1" s="106"/>
    </row>
    <row r="2" spans="1:29" ht="15" customHeight="1">
      <c r="A2" s="120" t="str">
        <f ca="1">CONCATENATE(INT((TODAY()-SUM(MOD(DATE(YEAR(TODAY()-MOD(TODAY()-2,7)+3),1,2),{1E+99;7})*{1;-1})+5)/7)," ",RIGHT(YEAR(TODAY()),2))</f>
        <v>34 21</v>
      </c>
      <c r="B2" s="121"/>
      <c r="C2" s="121"/>
      <c r="D2" s="121"/>
      <c r="E2" s="122"/>
      <c r="F2" s="110" t="s">
        <v>6</v>
      </c>
      <c r="G2" s="112"/>
      <c r="H2" s="110" t="s">
        <v>7</v>
      </c>
      <c r="I2" s="112"/>
      <c r="J2" s="110" t="s">
        <v>8</v>
      </c>
      <c r="K2" s="111"/>
      <c r="L2" s="111"/>
      <c r="M2" s="111"/>
      <c r="N2" s="119" t="s">
        <v>9</v>
      </c>
      <c r="O2" s="119"/>
      <c r="P2" s="119"/>
      <c r="Q2" s="116"/>
      <c r="R2" s="117"/>
      <c r="S2" s="117"/>
      <c r="T2" s="118"/>
      <c r="U2" s="101"/>
      <c r="V2" s="102"/>
      <c r="W2" s="102"/>
      <c r="X2" s="103"/>
      <c r="Z2" s="107"/>
      <c r="AA2" s="108"/>
      <c r="AB2" s="108"/>
      <c r="AC2" s="109"/>
    </row>
    <row r="3" spans="1:29" ht="30.75" customHeight="1">
      <c r="A3" s="123"/>
      <c r="B3" s="124"/>
      <c r="C3" s="124"/>
      <c r="D3" s="124"/>
      <c r="E3" s="125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>
      <c r="A4" s="126">
        <v>2021</v>
      </c>
      <c r="B4" s="129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/>
      <c r="R4" s="25"/>
      <c r="S4" s="25"/>
      <c r="T4" s="2">
        <f t="shared" ref="T4:T55" si="0">IF(AND(U4&lt;&gt;0,Q4&lt;&gt;""),Q4/U4,)</f>
        <v>0</v>
      </c>
      <c r="U4" s="1">
        <f>IF(Z4&lt;&gt;"",Z4+G4-I4,#REF!+G4-I4)</f>
        <v>0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0</v>
      </c>
      <c r="AA4" s="27">
        <f>AB4+AC4</f>
        <v>0</v>
      </c>
      <c r="AB4" s="27">
        <v>0</v>
      </c>
      <c r="AC4" s="27">
        <v>0</v>
      </c>
    </row>
    <row r="5" spans="1:29" ht="15" customHeight="1">
      <c r="A5" s="127"/>
      <c r="B5" s="129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/>
      <c r="R5" s="25"/>
      <c r="S5" s="25"/>
      <c r="T5" s="2">
        <f t="shared" si="0"/>
        <v>0</v>
      </c>
      <c r="U5" s="1">
        <f t="shared" ref="U5:U55" si="1">IF(Z5&lt;&gt;"",Z5+G5-I5,U4+G5-I5)</f>
        <v>0</v>
      </c>
      <c r="V5" s="1">
        <f t="shared" ref="V5:V55" si="2">IF(AA5&lt;&gt;"",AA5+SUM(K5:L5)-SUM(O5:P5),V4+SUM(K5:L5)-SUM(O5:P5))</f>
        <v>0</v>
      </c>
      <c r="W5" s="20">
        <f t="shared" ref="W5:X20" si="3">IF(AB5&lt;&gt;"",AB5+K5-O5,W4+K5-O5)</f>
        <v>0</v>
      </c>
      <c r="X5" s="20">
        <f t="shared" si="3"/>
        <v>0</v>
      </c>
    </row>
    <row r="6" spans="1:29" ht="15" customHeight="1">
      <c r="A6" s="127"/>
      <c r="B6" s="129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/>
      <c r="R6" s="25"/>
      <c r="S6" s="25"/>
      <c r="T6" s="2">
        <f t="shared" si="0"/>
        <v>0</v>
      </c>
      <c r="U6" s="1">
        <f t="shared" si="1"/>
        <v>0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>
      <c r="A7" s="127"/>
      <c r="B7" s="129"/>
      <c r="C7" s="20" t="s">
        <v>25</v>
      </c>
      <c r="D7" s="24">
        <v>44221</v>
      </c>
      <c r="E7" s="24">
        <v>44227</v>
      </c>
      <c r="F7" s="25"/>
      <c r="G7" s="26"/>
      <c r="H7" s="25"/>
      <c r="I7" s="26"/>
      <c r="J7" s="25"/>
      <c r="K7" s="26"/>
      <c r="L7" s="26"/>
      <c r="M7" s="26"/>
      <c r="N7" s="25"/>
      <c r="O7" s="26"/>
      <c r="P7" s="26"/>
      <c r="Q7" s="25"/>
      <c r="R7" s="25"/>
      <c r="S7" s="25"/>
      <c r="T7" s="2">
        <f t="shared" si="0"/>
        <v>0</v>
      </c>
      <c r="U7" s="1">
        <f t="shared" si="1"/>
        <v>0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>
      <c r="A8" s="127"/>
      <c r="B8" s="130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/>
      <c r="R8" s="3"/>
      <c r="S8" s="3"/>
      <c r="T8" s="2">
        <f t="shared" si="0"/>
        <v>0</v>
      </c>
      <c r="U8" s="1">
        <f t="shared" si="1"/>
        <v>0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>
      <c r="A9" s="127"/>
      <c r="B9" s="130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/>
      <c r="R9" s="3"/>
      <c r="S9" s="3"/>
      <c r="T9" s="2">
        <f t="shared" si="0"/>
        <v>0</v>
      </c>
      <c r="U9" s="1">
        <f t="shared" si="1"/>
        <v>0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>
      <c r="A10" s="127"/>
      <c r="B10" s="130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/>
      <c r="R10" s="3"/>
      <c r="S10" s="3"/>
      <c r="T10" s="2">
        <f t="shared" si="0"/>
        <v>0</v>
      </c>
      <c r="U10" s="1">
        <f t="shared" si="1"/>
        <v>0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>
      <c r="A11" s="127"/>
      <c r="B11" s="130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/>
      <c r="R11" s="3"/>
      <c r="S11" s="3"/>
      <c r="T11" s="2">
        <f t="shared" si="0"/>
        <v>0</v>
      </c>
      <c r="U11" s="1">
        <f t="shared" si="1"/>
        <v>0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>
      <c r="A12" s="127"/>
      <c r="B12" s="129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/>
      <c r="R12" s="25"/>
      <c r="S12" s="25"/>
      <c r="T12" s="2">
        <f t="shared" si="0"/>
        <v>0</v>
      </c>
      <c r="U12" s="1">
        <f t="shared" si="1"/>
        <v>0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>
      <c r="A13" s="127"/>
      <c r="B13" s="129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/>
      <c r="R13" s="25"/>
      <c r="S13" s="25"/>
      <c r="T13" s="2">
        <f t="shared" si="0"/>
        <v>0</v>
      </c>
      <c r="U13" s="1">
        <f t="shared" si="1"/>
        <v>0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>
      <c r="A14" s="127"/>
      <c r="B14" s="129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/>
      <c r="R14" s="25"/>
      <c r="S14" s="25"/>
      <c r="T14" s="2">
        <f t="shared" si="0"/>
        <v>0</v>
      </c>
      <c r="U14" s="1">
        <f t="shared" si="1"/>
        <v>0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>
      <c r="A15" s="127"/>
      <c r="B15" s="129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/>
      <c r="R15" s="25"/>
      <c r="S15" s="25"/>
      <c r="T15" s="2">
        <f t="shared" si="0"/>
        <v>0</v>
      </c>
      <c r="U15" s="1">
        <f t="shared" si="1"/>
        <v>0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>
      <c r="A16" s="127"/>
      <c r="B16" s="129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/>
      <c r="R16" s="25"/>
      <c r="S16" s="25"/>
      <c r="T16" s="2">
        <f t="shared" si="0"/>
        <v>0</v>
      </c>
      <c r="U16" s="1">
        <f t="shared" si="1"/>
        <v>0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>
      <c r="A17" s="127"/>
      <c r="B17" s="130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/>
      <c r="I17" s="4"/>
      <c r="J17" s="3"/>
      <c r="K17" s="4"/>
      <c r="L17" s="4"/>
      <c r="M17" s="4"/>
      <c r="N17" s="3"/>
      <c r="O17" s="4"/>
      <c r="P17" s="4"/>
      <c r="Q17" s="3"/>
      <c r="R17" s="3"/>
      <c r="S17" s="3"/>
      <c r="T17" s="2">
        <f t="shared" si="0"/>
        <v>0</v>
      </c>
      <c r="U17" s="1">
        <f t="shared" si="1"/>
        <v>0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>
      <c r="A18" s="127"/>
      <c r="B18" s="130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/>
      <c r="R18" s="3"/>
      <c r="S18" s="3"/>
      <c r="T18" s="2">
        <f t="shared" si="0"/>
        <v>0</v>
      </c>
      <c r="U18" s="1">
        <f t="shared" si="1"/>
        <v>0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>
      <c r="A19" s="127"/>
      <c r="B19" s="130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/>
      <c r="R19" s="3"/>
      <c r="S19" s="3"/>
      <c r="T19" s="2">
        <f t="shared" si="0"/>
        <v>0</v>
      </c>
      <c r="U19" s="1">
        <f t="shared" si="1"/>
        <v>0</v>
      </c>
      <c r="V19" s="1">
        <f>IF(AA19&lt;&gt;"",AA19+SUM(K19:L19)-SUM(O19:P19),V18+SUM(K19:L19)-SUM(O19:P19))</f>
        <v>0</v>
      </c>
      <c r="W19" s="20">
        <f t="shared" si="3"/>
        <v>0</v>
      </c>
      <c r="X19" s="20">
        <f t="shared" si="3"/>
        <v>0</v>
      </c>
    </row>
    <row r="20" spans="1:24" ht="15" customHeight="1">
      <c r="A20" s="127"/>
      <c r="B20" s="130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/>
      <c r="R20" s="3"/>
      <c r="S20" s="3"/>
      <c r="T20" s="2">
        <f t="shared" si="0"/>
        <v>0</v>
      </c>
      <c r="U20" s="1">
        <f t="shared" si="1"/>
        <v>0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>
      <c r="A21" s="127"/>
      <c r="B21" s="129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/>
      <c r="R21" s="25"/>
      <c r="S21" s="25"/>
      <c r="T21" s="2">
        <f t="shared" si="0"/>
        <v>0</v>
      </c>
      <c r="U21" s="1">
        <f t="shared" si="1"/>
        <v>0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>
      <c r="A22" s="127"/>
      <c r="B22" s="129"/>
      <c r="C22" s="20" t="s">
        <v>44</v>
      </c>
      <c r="D22" s="24">
        <v>44326</v>
      </c>
      <c r="E22" s="24">
        <v>44332</v>
      </c>
      <c r="F22" s="25"/>
      <c r="G22" s="26"/>
      <c r="H22" s="25"/>
      <c r="I22" s="26"/>
      <c r="J22" s="25"/>
      <c r="K22" s="26"/>
      <c r="L22" s="26"/>
      <c r="M22" s="26"/>
      <c r="N22" s="25"/>
      <c r="O22" s="26"/>
      <c r="P22" s="26"/>
      <c r="Q22" s="25"/>
      <c r="R22" s="25"/>
      <c r="S22" s="25"/>
      <c r="T22" s="2">
        <f t="shared" si="0"/>
        <v>0</v>
      </c>
      <c r="U22" s="1">
        <f t="shared" si="1"/>
        <v>0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>
      <c r="A23" s="127"/>
      <c r="B23" s="129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/>
      <c r="R23" s="25"/>
      <c r="S23" s="25"/>
      <c r="T23" s="2">
        <f t="shared" si="0"/>
        <v>0</v>
      </c>
      <c r="U23" s="1">
        <f t="shared" si="1"/>
        <v>0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>
      <c r="A24" s="127"/>
      <c r="B24" s="129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/>
      <c r="R24" s="25"/>
      <c r="S24" s="25"/>
      <c r="T24" s="2">
        <f t="shared" si="0"/>
        <v>0</v>
      </c>
      <c r="U24" s="1">
        <f t="shared" si="1"/>
        <v>0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>
      <c r="A25" s="127"/>
      <c r="B25" s="130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/>
      <c r="R25" s="3"/>
      <c r="S25" s="3"/>
      <c r="T25" s="2">
        <f t="shared" si="0"/>
        <v>0</v>
      </c>
      <c r="U25" s="1">
        <f t="shared" si="1"/>
        <v>0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>
      <c r="A26" s="127"/>
      <c r="B26" s="130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/>
      <c r="K26" s="4"/>
      <c r="L26" s="4"/>
      <c r="M26" s="4"/>
      <c r="N26" s="3"/>
      <c r="O26" s="4"/>
      <c r="P26" s="4"/>
      <c r="Q26" s="3"/>
      <c r="R26" s="3"/>
      <c r="S26" s="3"/>
      <c r="T26" s="2">
        <f t="shared" si="0"/>
        <v>0</v>
      </c>
      <c r="U26" s="1">
        <f t="shared" si="1"/>
        <v>0</v>
      </c>
      <c r="V26" s="1">
        <f t="shared" si="2"/>
        <v>0</v>
      </c>
      <c r="W26" s="20">
        <f t="shared" si="4"/>
        <v>0</v>
      </c>
      <c r="X26" s="20">
        <f t="shared" si="4"/>
        <v>0</v>
      </c>
    </row>
    <row r="27" spans="1:24" ht="15" customHeight="1">
      <c r="A27" s="127"/>
      <c r="B27" s="130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/>
      <c r="R27" s="3"/>
      <c r="S27" s="3"/>
      <c r="T27" s="2">
        <f t="shared" si="0"/>
        <v>0</v>
      </c>
      <c r="U27" s="1">
        <f t="shared" si="1"/>
        <v>0</v>
      </c>
      <c r="V27" s="1">
        <f t="shared" si="2"/>
        <v>0</v>
      </c>
      <c r="W27" s="20">
        <f t="shared" si="4"/>
        <v>0</v>
      </c>
      <c r="X27" s="20">
        <f t="shared" si="4"/>
        <v>0</v>
      </c>
    </row>
    <row r="28" spans="1:24" ht="15" customHeight="1">
      <c r="A28" s="127"/>
      <c r="B28" s="130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/>
      <c r="R28" s="3"/>
      <c r="S28" s="3"/>
      <c r="T28" s="2">
        <f t="shared" si="0"/>
        <v>0</v>
      </c>
      <c r="U28" s="1">
        <f t="shared" si="1"/>
        <v>0</v>
      </c>
      <c r="V28" s="1">
        <f t="shared" si="2"/>
        <v>0</v>
      </c>
      <c r="W28" s="20">
        <f t="shared" si="4"/>
        <v>0</v>
      </c>
      <c r="X28" s="20">
        <f t="shared" si="4"/>
        <v>0</v>
      </c>
    </row>
    <row r="29" spans="1:24" ht="15" customHeight="1">
      <c r="A29" s="127"/>
      <c r="B29" s="130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/>
      <c r="R29" s="3"/>
      <c r="S29" s="3"/>
      <c r="T29" s="2">
        <f t="shared" si="0"/>
        <v>0</v>
      </c>
      <c r="U29" s="1">
        <f t="shared" si="1"/>
        <v>0</v>
      </c>
      <c r="V29" s="1">
        <f t="shared" si="2"/>
        <v>0</v>
      </c>
      <c r="W29" s="20">
        <f t="shared" si="4"/>
        <v>0</v>
      </c>
      <c r="X29" s="20">
        <f t="shared" si="4"/>
        <v>0</v>
      </c>
    </row>
    <row r="30" spans="1:24" ht="15" customHeight="1">
      <c r="A30" s="127"/>
      <c r="B30" s="129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6"/>
      <c r="L30" s="26"/>
      <c r="M30" s="26"/>
      <c r="N30" s="25"/>
      <c r="O30" s="26"/>
      <c r="P30" s="26"/>
      <c r="Q30" s="25"/>
      <c r="R30" s="25"/>
      <c r="S30" s="25"/>
      <c r="T30" s="2">
        <f t="shared" si="0"/>
        <v>0</v>
      </c>
      <c r="U30" s="1">
        <f t="shared" si="1"/>
        <v>0</v>
      </c>
      <c r="V30" s="1">
        <f t="shared" si="2"/>
        <v>0</v>
      </c>
      <c r="W30" s="20">
        <f t="shared" si="4"/>
        <v>0</v>
      </c>
      <c r="X30" s="20">
        <f t="shared" si="4"/>
        <v>0</v>
      </c>
    </row>
    <row r="31" spans="1:24" ht="15" customHeight="1">
      <c r="A31" s="127"/>
      <c r="B31" s="129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/>
      <c r="R31" s="25"/>
      <c r="S31" s="25"/>
      <c r="T31" s="2">
        <f t="shared" si="0"/>
        <v>0</v>
      </c>
      <c r="U31" s="1">
        <f t="shared" si="1"/>
        <v>0</v>
      </c>
      <c r="V31" s="1">
        <f t="shared" si="2"/>
        <v>0</v>
      </c>
      <c r="W31" s="20">
        <f t="shared" si="4"/>
        <v>0</v>
      </c>
      <c r="X31" s="20">
        <f t="shared" si="4"/>
        <v>0</v>
      </c>
    </row>
    <row r="32" spans="1:24" ht="15" customHeight="1">
      <c r="A32" s="127"/>
      <c r="B32" s="129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/>
      <c r="R32" s="25"/>
      <c r="S32" s="25"/>
      <c r="T32" s="2">
        <f t="shared" si="0"/>
        <v>0</v>
      </c>
      <c r="U32" s="1">
        <f t="shared" si="1"/>
        <v>0</v>
      </c>
      <c r="V32" s="1">
        <f t="shared" si="2"/>
        <v>0</v>
      </c>
      <c r="W32" s="20">
        <f t="shared" si="4"/>
        <v>0</v>
      </c>
      <c r="X32" s="20">
        <f t="shared" si="4"/>
        <v>0</v>
      </c>
    </row>
    <row r="33" spans="1:24" ht="15" customHeight="1">
      <c r="A33" s="127"/>
      <c r="B33" s="129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/>
      <c r="R33" s="25"/>
      <c r="S33" s="25"/>
      <c r="T33" s="2">
        <f t="shared" si="0"/>
        <v>0</v>
      </c>
      <c r="U33" s="1">
        <f t="shared" si="1"/>
        <v>0</v>
      </c>
      <c r="V33" s="1">
        <f t="shared" si="2"/>
        <v>0</v>
      </c>
      <c r="W33" s="20">
        <f t="shared" si="4"/>
        <v>0</v>
      </c>
      <c r="X33" s="20">
        <f t="shared" si="4"/>
        <v>0</v>
      </c>
    </row>
    <row r="34" spans="1:24" ht="15.75" customHeight="1">
      <c r="A34" s="127"/>
      <c r="B34" s="130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/>
      <c r="R34" s="3"/>
      <c r="S34" s="3"/>
      <c r="T34" s="2">
        <f t="shared" si="0"/>
        <v>0</v>
      </c>
      <c r="U34" s="1">
        <f t="shared" si="1"/>
        <v>0</v>
      </c>
      <c r="V34" s="1">
        <f t="shared" si="2"/>
        <v>0</v>
      </c>
      <c r="W34" s="20">
        <f t="shared" si="4"/>
        <v>0</v>
      </c>
      <c r="X34" s="20">
        <f t="shared" si="4"/>
        <v>0</v>
      </c>
    </row>
    <row r="35" spans="1:24">
      <c r="A35" s="127"/>
      <c r="B35" s="130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/>
      <c r="R35" s="3"/>
      <c r="S35" s="3"/>
      <c r="T35" s="2">
        <f t="shared" si="0"/>
        <v>0</v>
      </c>
      <c r="U35" s="1">
        <f t="shared" si="1"/>
        <v>0</v>
      </c>
      <c r="V35" s="1">
        <f t="shared" si="2"/>
        <v>0</v>
      </c>
      <c r="W35" s="20">
        <f t="shared" si="4"/>
        <v>0</v>
      </c>
      <c r="X35" s="20">
        <f t="shared" si="4"/>
        <v>0</v>
      </c>
    </row>
    <row r="36" spans="1:24">
      <c r="A36" s="127"/>
      <c r="B36" s="130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/>
      <c r="R36" s="3"/>
      <c r="S36" s="3"/>
      <c r="T36" s="2">
        <f t="shared" si="0"/>
        <v>0</v>
      </c>
      <c r="U36" s="1">
        <f t="shared" si="1"/>
        <v>0</v>
      </c>
      <c r="V36" s="1">
        <f t="shared" si="2"/>
        <v>0</v>
      </c>
      <c r="W36" s="20">
        <f t="shared" si="4"/>
        <v>0</v>
      </c>
      <c r="X36" s="20">
        <f t="shared" si="4"/>
        <v>0</v>
      </c>
    </row>
    <row r="37" spans="1:24">
      <c r="A37" s="127"/>
      <c r="B37" s="130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/>
      <c r="R37" s="3"/>
      <c r="S37" s="3"/>
      <c r="T37" s="2">
        <f t="shared" si="0"/>
        <v>0</v>
      </c>
      <c r="U37" s="1">
        <f t="shared" si="1"/>
        <v>0</v>
      </c>
      <c r="V37" s="1">
        <f t="shared" si="2"/>
        <v>0</v>
      </c>
      <c r="W37" s="20">
        <f t="shared" ref="W37:X52" si="5">IF(AB37&lt;&gt;"",AB37+K37-O37,W36+K37-O37)</f>
        <v>0</v>
      </c>
      <c r="X37" s="20">
        <f t="shared" si="5"/>
        <v>0</v>
      </c>
    </row>
    <row r="38" spans="1:24">
      <c r="A38" s="127"/>
      <c r="B38" s="130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/>
      <c r="O38" s="4"/>
      <c r="P38" s="4"/>
      <c r="Q38" s="3"/>
      <c r="R38" s="3"/>
      <c r="S38" s="3"/>
      <c r="T38" s="2">
        <f t="shared" si="0"/>
        <v>0</v>
      </c>
      <c r="U38" s="1">
        <f t="shared" si="1"/>
        <v>0</v>
      </c>
      <c r="V38" s="1">
        <f t="shared" si="2"/>
        <v>0</v>
      </c>
      <c r="W38" s="20">
        <f t="shared" si="5"/>
        <v>0</v>
      </c>
      <c r="X38" s="20">
        <f t="shared" si="5"/>
        <v>0</v>
      </c>
    </row>
    <row r="39" spans="1:24" ht="15" customHeight="1">
      <c r="A39" s="127"/>
      <c r="B39" s="129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/>
      <c r="R39" s="25"/>
      <c r="S39" s="25"/>
      <c r="T39" s="2">
        <f t="shared" si="0"/>
        <v>0</v>
      </c>
      <c r="U39" s="1">
        <f t="shared" si="1"/>
        <v>0</v>
      </c>
      <c r="V39" s="1">
        <f t="shared" si="2"/>
        <v>0</v>
      </c>
      <c r="W39" s="20">
        <f t="shared" si="5"/>
        <v>0</v>
      </c>
      <c r="X39" s="20">
        <f t="shared" si="5"/>
        <v>0</v>
      </c>
    </row>
    <row r="40" spans="1:24" ht="15" customHeight="1">
      <c r="A40" s="127"/>
      <c r="B40" s="129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/>
      <c r="R40" s="25"/>
      <c r="S40" s="25"/>
      <c r="T40" s="2">
        <f t="shared" si="0"/>
        <v>0</v>
      </c>
      <c r="U40" s="1">
        <f t="shared" si="1"/>
        <v>0</v>
      </c>
      <c r="V40" s="1">
        <f t="shared" si="2"/>
        <v>0</v>
      </c>
      <c r="W40" s="20">
        <f t="shared" si="5"/>
        <v>0</v>
      </c>
      <c r="X40" s="20">
        <f t="shared" si="5"/>
        <v>0</v>
      </c>
    </row>
    <row r="41" spans="1:24">
      <c r="A41" s="127"/>
      <c r="B41" s="129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/>
      <c r="R41" s="25"/>
      <c r="S41" s="25"/>
      <c r="T41" s="2">
        <f t="shared" si="0"/>
        <v>0</v>
      </c>
      <c r="U41" s="1">
        <f t="shared" si="1"/>
        <v>0</v>
      </c>
      <c r="V41" s="1">
        <f t="shared" si="2"/>
        <v>0</v>
      </c>
      <c r="W41" s="20">
        <f t="shared" si="5"/>
        <v>0</v>
      </c>
      <c r="X41" s="20">
        <f t="shared" si="5"/>
        <v>0</v>
      </c>
    </row>
    <row r="42" spans="1:24" ht="15" customHeight="1">
      <c r="A42" s="127"/>
      <c r="B42" s="129"/>
      <c r="C42" s="20" t="s">
        <v>68</v>
      </c>
      <c r="D42" s="24">
        <v>44466</v>
      </c>
      <c r="E42" s="24">
        <v>44472</v>
      </c>
      <c r="F42" s="25"/>
      <c r="G42" s="26"/>
      <c r="H42" s="25"/>
      <c r="I42" s="26"/>
      <c r="J42" s="25"/>
      <c r="K42" s="26"/>
      <c r="L42" s="26"/>
      <c r="M42" s="26"/>
      <c r="N42" s="25"/>
      <c r="O42" s="26"/>
      <c r="P42" s="26"/>
      <c r="Q42" s="25"/>
      <c r="R42" s="25"/>
      <c r="S42" s="25"/>
      <c r="T42" s="2">
        <f t="shared" si="0"/>
        <v>0</v>
      </c>
      <c r="U42" s="1">
        <f t="shared" si="1"/>
        <v>0</v>
      </c>
      <c r="V42" s="1">
        <f t="shared" si="2"/>
        <v>0</v>
      </c>
      <c r="W42" s="20">
        <f t="shared" si="5"/>
        <v>0</v>
      </c>
      <c r="X42" s="20">
        <f t="shared" si="5"/>
        <v>0</v>
      </c>
    </row>
    <row r="43" spans="1:24" ht="15" customHeight="1">
      <c r="A43" s="127"/>
      <c r="B43" s="130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/>
      <c r="R43" s="3"/>
      <c r="S43" s="3"/>
      <c r="T43" s="2">
        <f t="shared" si="0"/>
        <v>0</v>
      </c>
      <c r="U43" s="1">
        <f t="shared" si="1"/>
        <v>0</v>
      </c>
      <c r="V43" s="1">
        <f t="shared" si="2"/>
        <v>0</v>
      </c>
      <c r="W43" s="20">
        <f t="shared" si="5"/>
        <v>0</v>
      </c>
      <c r="X43" s="20">
        <f t="shared" si="5"/>
        <v>0</v>
      </c>
    </row>
    <row r="44" spans="1:24">
      <c r="A44" s="127"/>
      <c r="B44" s="130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/>
      <c r="R44" s="3"/>
      <c r="S44" s="3"/>
      <c r="T44" s="2">
        <f t="shared" si="0"/>
        <v>0</v>
      </c>
      <c r="U44" s="1">
        <f t="shared" si="1"/>
        <v>0</v>
      </c>
      <c r="V44" s="1">
        <f t="shared" si="2"/>
        <v>0</v>
      </c>
      <c r="W44" s="20">
        <f t="shared" si="5"/>
        <v>0</v>
      </c>
      <c r="X44" s="20">
        <f t="shared" si="5"/>
        <v>0</v>
      </c>
    </row>
    <row r="45" spans="1:24">
      <c r="A45" s="127"/>
      <c r="B45" s="130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/>
      <c r="R45" s="3"/>
      <c r="S45" s="3"/>
      <c r="T45" s="2">
        <f t="shared" si="0"/>
        <v>0</v>
      </c>
      <c r="U45" s="1">
        <f t="shared" si="1"/>
        <v>0</v>
      </c>
      <c r="V45" s="1">
        <f t="shared" si="2"/>
        <v>0</v>
      </c>
      <c r="W45" s="20">
        <f t="shared" si="5"/>
        <v>0</v>
      </c>
      <c r="X45" s="20">
        <f t="shared" si="5"/>
        <v>0</v>
      </c>
    </row>
    <row r="46" spans="1:24">
      <c r="A46" s="127"/>
      <c r="B46" s="130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/>
      <c r="R46" s="3"/>
      <c r="S46" s="3"/>
      <c r="T46" s="2">
        <f t="shared" si="0"/>
        <v>0</v>
      </c>
      <c r="U46" s="1">
        <f t="shared" si="1"/>
        <v>0</v>
      </c>
      <c r="V46" s="1">
        <f t="shared" si="2"/>
        <v>0</v>
      </c>
      <c r="W46" s="20">
        <f t="shared" si="5"/>
        <v>0</v>
      </c>
      <c r="X46" s="20">
        <f t="shared" si="5"/>
        <v>0</v>
      </c>
    </row>
    <row r="47" spans="1:24" ht="15" customHeight="1">
      <c r="A47" s="127"/>
      <c r="B47" s="129" t="s">
        <v>74</v>
      </c>
      <c r="C47" s="20" t="s">
        <v>75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/>
      <c r="R47" s="25"/>
      <c r="S47" s="25"/>
      <c r="T47" s="2">
        <f t="shared" si="0"/>
        <v>0</v>
      </c>
      <c r="U47" s="1">
        <f t="shared" si="1"/>
        <v>0</v>
      </c>
      <c r="V47" s="1">
        <f t="shared" si="2"/>
        <v>0</v>
      </c>
      <c r="W47" s="20">
        <f t="shared" si="5"/>
        <v>0</v>
      </c>
      <c r="X47" s="20">
        <f t="shared" si="5"/>
        <v>0</v>
      </c>
    </row>
    <row r="48" spans="1:24" ht="15" customHeight="1">
      <c r="A48" s="127"/>
      <c r="B48" s="129"/>
      <c r="C48" s="20" t="s">
        <v>76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/>
      <c r="R48" s="25"/>
      <c r="S48" s="25"/>
      <c r="T48" s="2">
        <f t="shared" si="0"/>
        <v>0</v>
      </c>
      <c r="U48" s="1">
        <f t="shared" si="1"/>
        <v>0</v>
      </c>
      <c r="V48" s="1">
        <f t="shared" si="2"/>
        <v>0</v>
      </c>
      <c r="W48" s="20">
        <f t="shared" si="5"/>
        <v>0</v>
      </c>
      <c r="X48" s="20">
        <f t="shared" si="5"/>
        <v>0</v>
      </c>
    </row>
    <row r="49" spans="1:24">
      <c r="A49" s="127"/>
      <c r="B49" s="129"/>
      <c r="C49" s="20" t="s">
        <v>77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/>
      <c r="R49" s="25"/>
      <c r="S49" s="25"/>
      <c r="T49" s="2">
        <f t="shared" si="0"/>
        <v>0</v>
      </c>
      <c r="U49" s="1">
        <f t="shared" si="1"/>
        <v>0</v>
      </c>
      <c r="V49" s="1">
        <f t="shared" si="2"/>
        <v>0</v>
      </c>
      <c r="W49" s="20">
        <f t="shared" si="5"/>
        <v>0</v>
      </c>
      <c r="X49" s="20">
        <f t="shared" si="5"/>
        <v>0</v>
      </c>
    </row>
    <row r="50" spans="1:24" ht="15" customHeight="1">
      <c r="A50" s="127"/>
      <c r="B50" s="129"/>
      <c r="C50" s="20" t="s">
        <v>78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/>
      <c r="R50" s="25"/>
      <c r="S50" s="25"/>
      <c r="T50" s="2">
        <f t="shared" si="0"/>
        <v>0</v>
      </c>
      <c r="U50" s="1">
        <f t="shared" si="1"/>
        <v>0</v>
      </c>
      <c r="V50" s="1">
        <f t="shared" si="2"/>
        <v>0</v>
      </c>
      <c r="W50" s="20">
        <f t="shared" si="5"/>
        <v>0</v>
      </c>
      <c r="X50" s="20">
        <f t="shared" si="5"/>
        <v>0</v>
      </c>
    </row>
    <row r="51" spans="1:24" ht="15" customHeight="1">
      <c r="A51" s="127"/>
      <c r="B51" s="130" t="s">
        <v>79</v>
      </c>
      <c r="C51" s="6" t="s">
        <v>80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/>
      <c r="R51" s="3"/>
      <c r="S51" s="3"/>
      <c r="T51" s="2">
        <f t="shared" si="0"/>
        <v>0</v>
      </c>
      <c r="U51" s="1">
        <f t="shared" si="1"/>
        <v>0</v>
      </c>
      <c r="V51" s="1">
        <f t="shared" si="2"/>
        <v>0</v>
      </c>
      <c r="W51" s="20">
        <f t="shared" si="5"/>
        <v>0</v>
      </c>
      <c r="X51" s="20">
        <f t="shared" si="5"/>
        <v>0</v>
      </c>
    </row>
    <row r="52" spans="1:24">
      <c r="A52" s="127"/>
      <c r="B52" s="130"/>
      <c r="C52" s="6" t="s">
        <v>81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/>
      <c r="R52" s="3"/>
      <c r="S52" s="3"/>
      <c r="T52" s="2">
        <f t="shared" si="0"/>
        <v>0</v>
      </c>
      <c r="U52" s="1">
        <f t="shared" si="1"/>
        <v>0</v>
      </c>
      <c r="V52" s="1">
        <f t="shared" si="2"/>
        <v>0</v>
      </c>
      <c r="W52" s="20">
        <f t="shared" si="5"/>
        <v>0</v>
      </c>
      <c r="X52" s="20">
        <f t="shared" si="5"/>
        <v>0</v>
      </c>
    </row>
    <row r="53" spans="1:24">
      <c r="A53" s="127"/>
      <c r="B53" s="130"/>
      <c r="C53" s="6" t="s">
        <v>82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3"/>
      <c r="O53" s="4"/>
      <c r="P53" s="4"/>
      <c r="Q53" s="3"/>
      <c r="R53" s="3"/>
      <c r="S53" s="3"/>
      <c r="T53" s="2">
        <f t="shared" si="0"/>
        <v>0</v>
      </c>
      <c r="U53" s="1">
        <f t="shared" si="1"/>
        <v>0</v>
      </c>
      <c r="V53" s="1">
        <f t="shared" si="2"/>
        <v>0</v>
      </c>
      <c r="W53" s="20">
        <f t="shared" ref="W53:X55" si="6">IF(AB53&lt;&gt;"",AB53+K53-O53,W52+K53-O53)</f>
        <v>0</v>
      </c>
      <c r="X53" s="20">
        <f t="shared" si="6"/>
        <v>0</v>
      </c>
    </row>
    <row r="54" spans="1:24">
      <c r="A54" s="127"/>
      <c r="B54" s="130"/>
      <c r="C54" s="6" t="s">
        <v>83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/>
      <c r="R54" s="3"/>
      <c r="S54" s="3"/>
      <c r="T54" s="2">
        <f t="shared" si="0"/>
        <v>0</v>
      </c>
      <c r="U54" s="1">
        <f t="shared" si="1"/>
        <v>0</v>
      </c>
      <c r="V54" s="1">
        <f t="shared" si="2"/>
        <v>0</v>
      </c>
      <c r="W54" s="20">
        <f t="shared" si="6"/>
        <v>0</v>
      </c>
      <c r="X54" s="20">
        <f t="shared" si="6"/>
        <v>0</v>
      </c>
    </row>
    <row r="55" spans="1:24">
      <c r="A55" s="128"/>
      <c r="B55" s="130"/>
      <c r="C55" s="6" t="s">
        <v>84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 t="s">
        <v>86</v>
      </c>
      <c r="O55" s="4">
        <v>2</v>
      </c>
      <c r="P55" s="4"/>
      <c r="Q55" s="3"/>
      <c r="R55" s="3"/>
      <c r="S55" s="3"/>
      <c r="T55" s="2">
        <f t="shared" si="0"/>
        <v>0</v>
      </c>
      <c r="U55" s="1">
        <f t="shared" si="1"/>
        <v>0</v>
      </c>
      <c r="V55" s="1">
        <f t="shared" si="2"/>
        <v>-2</v>
      </c>
      <c r="W55" s="20">
        <f t="shared" si="6"/>
        <v>-2</v>
      </c>
      <c r="X55" s="20">
        <f t="shared" si="6"/>
        <v>0</v>
      </c>
    </row>
    <row r="56" spans="1:24">
      <c r="A56" s="141"/>
      <c r="B56" s="142"/>
      <c r="C56" s="142"/>
      <c r="D56" s="142"/>
      <c r="E56" s="143"/>
      <c r="F56" s="131" t="s">
        <v>6</v>
      </c>
      <c r="G56" s="138">
        <f>SUM(G4:G55)</f>
        <v>0</v>
      </c>
      <c r="H56" s="131" t="s">
        <v>7</v>
      </c>
      <c r="I56" s="138">
        <f>SUM(I4:I55)</f>
        <v>0</v>
      </c>
      <c r="J56" s="131" t="s">
        <v>8</v>
      </c>
      <c r="K56" s="30">
        <f>SUM(K4:K55)</f>
        <v>0</v>
      </c>
      <c r="L56" s="30">
        <f>SUM(L4:L55)</f>
        <v>0</v>
      </c>
      <c r="M56" s="139"/>
      <c r="N56" s="131" t="s">
        <v>85</v>
      </c>
      <c r="O56" s="30">
        <f>SUM(O4:O55)</f>
        <v>2</v>
      </c>
      <c r="P56" s="30">
        <f>SUM(P4:P55)</f>
        <v>0</v>
      </c>
      <c r="Q56" s="132"/>
      <c r="R56" s="133"/>
      <c r="S56" s="133"/>
      <c r="T56" s="133"/>
      <c r="U56" s="133"/>
      <c r="V56" s="133"/>
      <c r="W56" s="133"/>
      <c r="X56" s="134"/>
    </row>
    <row r="57" spans="1:24">
      <c r="A57" s="144"/>
      <c r="B57" s="145"/>
      <c r="C57" s="145"/>
      <c r="D57" s="145"/>
      <c r="E57" s="146"/>
      <c r="F57" s="131"/>
      <c r="G57" s="138"/>
      <c r="H57" s="131"/>
      <c r="I57" s="138"/>
      <c r="J57" s="131"/>
      <c r="K57" s="138">
        <f>K56+L56</f>
        <v>0</v>
      </c>
      <c r="L57" s="138"/>
      <c r="M57" s="140"/>
      <c r="N57" s="131"/>
      <c r="O57" s="138">
        <f>O56+P56</f>
        <v>2</v>
      </c>
      <c r="P57" s="138"/>
      <c r="Q57" s="135"/>
      <c r="R57" s="136"/>
      <c r="S57" s="136"/>
      <c r="T57" s="136"/>
      <c r="U57" s="136"/>
      <c r="V57" s="136"/>
      <c r="W57" s="136"/>
      <c r="X57" s="137"/>
    </row>
    <row r="59" spans="1:24">
      <c r="B59"/>
      <c r="C59" s="15"/>
      <c r="D59" s="15"/>
      <c r="E59" s="15"/>
      <c r="F59" s="15"/>
    </row>
    <row r="60" spans="1:24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5">
    <mergeCell ref="Z1:AC2"/>
    <mergeCell ref="A2:E3"/>
    <mergeCell ref="F2:G2"/>
    <mergeCell ref="H2:I2"/>
    <mergeCell ref="J2:M2"/>
    <mergeCell ref="A1:E1"/>
    <mergeCell ref="F1:I1"/>
    <mergeCell ref="J1:P1"/>
    <mergeCell ref="Q1:T2"/>
    <mergeCell ref="U1:X2"/>
    <mergeCell ref="F56:F57"/>
    <mergeCell ref="N2:P2"/>
    <mergeCell ref="A4:A55"/>
    <mergeCell ref="B4:B7"/>
    <mergeCell ref="B8:B11"/>
    <mergeCell ref="B12:B16"/>
    <mergeCell ref="B17:B20"/>
    <mergeCell ref="B21:B24"/>
    <mergeCell ref="B25:B29"/>
    <mergeCell ref="B30:B33"/>
    <mergeCell ref="B34:B38"/>
    <mergeCell ref="B39:B42"/>
    <mergeCell ref="B43:B46"/>
    <mergeCell ref="B47:B50"/>
    <mergeCell ref="B51:B55"/>
    <mergeCell ref="A56:E57"/>
    <mergeCell ref="Q56:X57"/>
    <mergeCell ref="K57:L57"/>
    <mergeCell ref="O57:P57"/>
    <mergeCell ref="G56:G57"/>
    <mergeCell ref="H56:H57"/>
    <mergeCell ref="I56:I57"/>
    <mergeCell ref="J56:J57"/>
    <mergeCell ref="M56:M57"/>
    <mergeCell ref="N56:N57"/>
  </mergeCells>
  <conditionalFormatting sqref="T47:X55">
    <cfRule type="expression" dxfId="36" priority="6">
      <formula>$A$2=($C47)</formula>
    </cfRule>
  </conditionalFormatting>
  <conditionalFormatting sqref="T4:X46">
    <cfRule type="expression" dxfId="35" priority="7">
      <formula>$A$2=($C4)</formula>
    </cfRule>
  </conditionalFormatting>
  <conditionalFormatting sqref="F5:S55">
    <cfRule type="expression" dxfId="34" priority="5">
      <formula>$A$2=($C5)</formula>
    </cfRule>
  </conditionalFormatting>
  <conditionalFormatting sqref="G4:G55"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I4:I55">
    <cfRule type="iconSet" priority="3">
      <iconSet iconSet="3Symbols" reverse="1">
        <cfvo type="percent" val="0"/>
        <cfvo type="percent" val="33"/>
        <cfvo type="percent" val="67"/>
      </iconSet>
    </cfRule>
  </conditionalFormatting>
  <conditionalFormatting sqref="K4:L5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O4:P55">
    <cfRule type="iconSet" priority="1">
      <iconSet iconSet="3Symbols" reverse="1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0.79998168889431442"/>
  </sheetPr>
  <dimension ref="A1:AC60"/>
  <sheetViews>
    <sheetView showGridLines="0" zoomScale="70" zoomScaleNormal="70" workbookViewId="0">
      <selection activeCell="F4" sqref="F4:P52"/>
    </sheetView>
  </sheetViews>
  <sheetFormatPr baseColWidth="10" defaultColWidth="11.42578125" defaultRowHeight="1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customWidth="1"/>
    <col min="6" max="6" width="35" style="16" customWidth="1"/>
    <col min="7" max="7" width="3.7109375" style="28" customWidth="1"/>
    <col min="8" max="8" width="35" style="16" customWidth="1"/>
    <col min="9" max="9" width="3.7109375" style="28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8" customWidth="1"/>
    <col min="19" max="19" width="66.42578125" style="28" customWidth="1"/>
    <col min="20" max="20" width="5.42578125" style="28" customWidth="1"/>
    <col min="21" max="24" width="6.28515625" style="28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>
      <c r="A1" s="113" t="s">
        <v>0</v>
      </c>
      <c r="B1" s="113"/>
      <c r="C1" s="113"/>
      <c r="D1" s="113"/>
      <c r="E1" s="114"/>
      <c r="F1" s="147" t="s">
        <v>1</v>
      </c>
      <c r="G1" s="147"/>
      <c r="H1" s="147"/>
      <c r="I1" s="147"/>
      <c r="J1" s="147" t="s">
        <v>2</v>
      </c>
      <c r="K1" s="147"/>
      <c r="L1" s="147"/>
      <c r="M1" s="147"/>
      <c r="N1" s="147"/>
      <c r="O1" s="147"/>
      <c r="P1" s="147"/>
      <c r="Q1" s="148" t="s">
        <v>3</v>
      </c>
      <c r="R1" s="149"/>
      <c r="S1" s="149"/>
      <c r="T1" s="115"/>
      <c r="U1" s="98" t="s">
        <v>4</v>
      </c>
      <c r="V1" s="99"/>
      <c r="W1" s="99"/>
      <c r="X1" s="100"/>
      <c r="Z1" s="104" t="s">
        <v>5</v>
      </c>
      <c r="AA1" s="105"/>
      <c r="AB1" s="105"/>
      <c r="AC1" s="106"/>
    </row>
    <row r="2" spans="1:29" ht="15" customHeight="1">
      <c r="A2" s="120" t="str">
        <f ca="1">CONCATENATE(INT((TODAY()-SUM(MOD(DATE(YEAR(TODAY()-MOD(TODAY()-2,7)+3),1,2),{1E+99;7})*{1;-1})+5)/7)," ",RIGHT(YEAR(TODAY()),2))</f>
        <v>34 21</v>
      </c>
      <c r="B2" s="121"/>
      <c r="C2" s="121"/>
      <c r="D2" s="121"/>
      <c r="E2" s="122"/>
      <c r="F2" s="110" t="s">
        <v>6</v>
      </c>
      <c r="G2" s="112"/>
      <c r="H2" s="110" t="s">
        <v>7</v>
      </c>
      <c r="I2" s="112"/>
      <c r="J2" s="110" t="s">
        <v>8</v>
      </c>
      <c r="K2" s="111"/>
      <c r="L2" s="111"/>
      <c r="M2" s="111"/>
      <c r="N2" s="119" t="s">
        <v>9</v>
      </c>
      <c r="O2" s="119"/>
      <c r="P2" s="119"/>
      <c r="Q2" s="116"/>
      <c r="R2" s="117"/>
      <c r="S2" s="117"/>
      <c r="T2" s="118"/>
      <c r="U2" s="101"/>
      <c r="V2" s="102"/>
      <c r="W2" s="102"/>
      <c r="X2" s="103"/>
      <c r="Z2" s="107"/>
      <c r="AA2" s="108"/>
      <c r="AB2" s="108"/>
      <c r="AC2" s="109"/>
    </row>
    <row r="3" spans="1:29" ht="30.75" customHeight="1">
      <c r="A3" s="123"/>
      <c r="B3" s="124"/>
      <c r="C3" s="124"/>
      <c r="D3" s="124"/>
      <c r="E3" s="125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>
      <c r="A4" s="126">
        <v>2021</v>
      </c>
      <c r="B4" s="129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/>
      <c r="R4" s="25"/>
      <c r="S4" s="25"/>
      <c r="T4" s="2">
        <f t="shared" ref="T4:T55" si="0">IF(AND(U4&lt;&gt;0,Q4&lt;&gt;""),Q4/U4,)</f>
        <v>0</v>
      </c>
      <c r="U4" s="1">
        <f>IF(Z4&lt;&gt;"",Z4+G4-I4,#REF!+G4-I4)</f>
        <v>0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0</v>
      </c>
      <c r="AA4" s="27">
        <f>AB4+AC4</f>
        <v>0</v>
      </c>
      <c r="AB4" s="27">
        <v>0</v>
      </c>
      <c r="AC4" s="27">
        <v>0</v>
      </c>
    </row>
    <row r="5" spans="1:29" ht="15" customHeight="1">
      <c r="A5" s="127"/>
      <c r="B5" s="129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/>
      <c r="R5" s="25"/>
      <c r="S5" s="25"/>
      <c r="T5" s="2">
        <f t="shared" si="0"/>
        <v>0</v>
      </c>
      <c r="U5" s="1">
        <f t="shared" ref="U5:U55" si="1">IF(Z5&lt;&gt;"",Z5+G5-I5,U4+G5-I5)</f>
        <v>0</v>
      </c>
      <c r="V5" s="1">
        <f t="shared" ref="V5:V55" si="2">IF(AA5&lt;&gt;"",AA5+SUM(K5:L5)-SUM(O5:P5),V4+SUM(K5:L5)-SUM(O5:P5))</f>
        <v>0</v>
      </c>
      <c r="W5" s="20">
        <f t="shared" ref="W5:X20" si="3">IF(AB5&lt;&gt;"",AB5+K5-O5,W4+K5-O5)</f>
        <v>0</v>
      </c>
      <c r="X5" s="20">
        <f t="shared" si="3"/>
        <v>0</v>
      </c>
    </row>
    <row r="6" spans="1:29" ht="15" customHeight="1">
      <c r="A6" s="127"/>
      <c r="B6" s="129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/>
      <c r="R6" s="25"/>
      <c r="S6" s="25"/>
      <c r="T6" s="2">
        <f t="shared" si="0"/>
        <v>0</v>
      </c>
      <c r="U6" s="1">
        <f t="shared" si="1"/>
        <v>0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>
      <c r="A7" s="127"/>
      <c r="B7" s="129"/>
      <c r="C7" s="20" t="s">
        <v>25</v>
      </c>
      <c r="D7" s="24">
        <v>44221</v>
      </c>
      <c r="E7" s="24">
        <v>44227</v>
      </c>
      <c r="F7" s="25"/>
      <c r="G7" s="26"/>
      <c r="H7" s="25"/>
      <c r="I7" s="26"/>
      <c r="J7" s="25"/>
      <c r="K7" s="26"/>
      <c r="L7" s="26"/>
      <c r="M7" s="26"/>
      <c r="N7" s="25"/>
      <c r="O7" s="26"/>
      <c r="P7" s="26"/>
      <c r="Q7" s="25"/>
      <c r="R7" s="25"/>
      <c r="S7" s="25"/>
      <c r="T7" s="2">
        <f t="shared" si="0"/>
        <v>0</v>
      </c>
      <c r="U7" s="1">
        <f t="shared" si="1"/>
        <v>0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>
      <c r="A8" s="127"/>
      <c r="B8" s="130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/>
      <c r="R8" s="3"/>
      <c r="S8" s="3"/>
      <c r="T8" s="2">
        <f t="shared" si="0"/>
        <v>0</v>
      </c>
      <c r="U8" s="1">
        <f t="shared" si="1"/>
        <v>0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>
      <c r="A9" s="127"/>
      <c r="B9" s="130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/>
      <c r="R9" s="3"/>
      <c r="S9" s="3"/>
      <c r="T9" s="2">
        <f t="shared" si="0"/>
        <v>0</v>
      </c>
      <c r="U9" s="1">
        <f t="shared" si="1"/>
        <v>0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>
      <c r="A10" s="127"/>
      <c r="B10" s="130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/>
      <c r="R10" s="3"/>
      <c r="S10" s="3"/>
      <c r="T10" s="2">
        <f t="shared" si="0"/>
        <v>0</v>
      </c>
      <c r="U10" s="1">
        <f t="shared" si="1"/>
        <v>0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>
      <c r="A11" s="127"/>
      <c r="B11" s="130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/>
      <c r="R11" s="3"/>
      <c r="S11" s="3"/>
      <c r="T11" s="2">
        <f t="shared" si="0"/>
        <v>0</v>
      </c>
      <c r="U11" s="1">
        <f t="shared" si="1"/>
        <v>0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>
      <c r="A12" s="127"/>
      <c r="B12" s="129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/>
      <c r="R12" s="25"/>
      <c r="S12" s="25"/>
      <c r="T12" s="2">
        <f t="shared" si="0"/>
        <v>0</v>
      </c>
      <c r="U12" s="1">
        <f t="shared" si="1"/>
        <v>0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>
      <c r="A13" s="127"/>
      <c r="B13" s="129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/>
      <c r="R13" s="25"/>
      <c r="S13" s="25"/>
      <c r="T13" s="2">
        <f t="shared" si="0"/>
        <v>0</v>
      </c>
      <c r="U13" s="1">
        <f t="shared" si="1"/>
        <v>0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>
      <c r="A14" s="127"/>
      <c r="B14" s="129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/>
      <c r="R14" s="25"/>
      <c r="S14" s="25"/>
      <c r="T14" s="2">
        <f t="shared" si="0"/>
        <v>0</v>
      </c>
      <c r="U14" s="1">
        <f t="shared" si="1"/>
        <v>0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>
      <c r="A15" s="127"/>
      <c r="B15" s="129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/>
      <c r="R15" s="25"/>
      <c r="S15" s="25"/>
      <c r="T15" s="2">
        <f t="shared" si="0"/>
        <v>0</v>
      </c>
      <c r="U15" s="1">
        <f t="shared" si="1"/>
        <v>0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>
      <c r="A16" s="127"/>
      <c r="B16" s="129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/>
      <c r="R16" s="25"/>
      <c r="S16" s="25"/>
      <c r="T16" s="2">
        <f t="shared" si="0"/>
        <v>0</v>
      </c>
      <c r="U16" s="1">
        <f t="shared" si="1"/>
        <v>0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>
      <c r="A17" s="127"/>
      <c r="B17" s="130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/>
      <c r="I17" s="4"/>
      <c r="J17" s="3"/>
      <c r="K17" s="4"/>
      <c r="L17" s="4"/>
      <c r="M17" s="4"/>
      <c r="N17" s="3"/>
      <c r="O17" s="4"/>
      <c r="P17" s="4"/>
      <c r="Q17" s="3"/>
      <c r="R17" s="3"/>
      <c r="S17" s="3"/>
      <c r="T17" s="2">
        <f t="shared" si="0"/>
        <v>0</v>
      </c>
      <c r="U17" s="1">
        <f t="shared" si="1"/>
        <v>0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>
      <c r="A18" s="127"/>
      <c r="B18" s="130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/>
      <c r="R18" s="3"/>
      <c r="S18" s="3"/>
      <c r="T18" s="2">
        <f t="shared" si="0"/>
        <v>0</v>
      </c>
      <c r="U18" s="1">
        <f t="shared" si="1"/>
        <v>0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>
      <c r="A19" s="127"/>
      <c r="B19" s="130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/>
      <c r="R19" s="3"/>
      <c r="S19" s="3"/>
      <c r="T19" s="2">
        <f t="shared" si="0"/>
        <v>0</v>
      </c>
      <c r="U19" s="1">
        <f t="shared" si="1"/>
        <v>0</v>
      </c>
      <c r="V19" s="1">
        <f>IF(AA19&lt;&gt;"",AA19+SUM(K19:L19)-SUM(O19:P19),V18+SUM(K19:L19)-SUM(O19:P19))</f>
        <v>0</v>
      </c>
      <c r="W19" s="20">
        <f t="shared" si="3"/>
        <v>0</v>
      </c>
      <c r="X19" s="20">
        <f t="shared" si="3"/>
        <v>0</v>
      </c>
    </row>
    <row r="20" spans="1:24" ht="15" customHeight="1">
      <c r="A20" s="127"/>
      <c r="B20" s="130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/>
      <c r="R20" s="3"/>
      <c r="S20" s="3"/>
      <c r="T20" s="2">
        <f t="shared" si="0"/>
        <v>0</v>
      </c>
      <c r="U20" s="1">
        <f t="shared" si="1"/>
        <v>0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>
      <c r="A21" s="127"/>
      <c r="B21" s="129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/>
      <c r="R21" s="25"/>
      <c r="S21" s="25"/>
      <c r="T21" s="2">
        <f t="shared" si="0"/>
        <v>0</v>
      </c>
      <c r="U21" s="1">
        <f t="shared" si="1"/>
        <v>0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>
      <c r="A22" s="127"/>
      <c r="B22" s="129"/>
      <c r="C22" s="20" t="s">
        <v>44</v>
      </c>
      <c r="D22" s="24">
        <v>44326</v>
      </c>
      <c r="E22" s="24">
        <v>44332</v>
      </c>
      <c r="F22" s="25"/>
      <c r="G22" s="26"/>
      <c r="H22" s="25"/>
      <c r="I22" s="26"/>
      <c r="J22" s="25"/>
      <c r="K22" s="26"/>
      <c r="L22" s="26"/>
      <c r="M22" s="26"/>
      <c r="N22" s="25"/>
      <c r="O22" s="26"/>
      <c r="P22" s="26"/>
      <c r="Q22" s="25"/>
      <c r="R22" s="25"/>
      <c r="S22" s="25"/>
      <c r="T22" s="2">
        <f t="shared" si="0"/>
        <v>0</v>
      </c>
      <c r="U22" s="1">
        <f t="shared" si="1"/>
        <v>0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>
      <c r="A23" s="127"/>
      <c r="B23" s="129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/>
      <c r="R23" s="25"/>
      <c r="S23" s="25"/>
      <c r="T23" s="2">
        <f t="shared" si="0"/>
        <v>0</v>
      </c>
      <c r="U23" s="1">
        <f t="shared" si="1"/>
        <v>0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>
      <c r="A24" s="127"/>
      <c r="B24" s="129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/>
      <c r="R24" s="25"/>
      <c r="S24" s="25"/>
      <c r="T24" s="2">
        <f t="shared" si="0"/>
        <v>0</v>
      </c>
      <c r="U24" s="1">
        <f t="shared" si="1"/>
        <v>0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>
      <c r="A25" s="127"/>
      <c r="B25" s="130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/>
      <c r="R25" s="3"/>
      <c r="S25" s="3"/>
      <c r="T25" s="2">
        <f t="shared" si="0"/>
        <v>0</v>
      </c>
      <c r="U25" s="1">
        <f t="shared" si="1"/>
        <v>0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>
      <c r="A26" s="127"/>
      <c r="B26" s="130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/>
      <c r="K26" s="4"/>
      <c r="L26" s="4"/>
      <c r="M26" s="4"/>
      <c r="N26" s="3"/>
      <c r="O26" s="4"/>
      <c r="P26" s="4"/>
      <c r="Q26" s="3"/>
      <c r="R26" s="3"/>
      <c r="S26" s="3"/>
      <c r="T26" s="2">
        <f t="shared" si="0"/>
        <v>0</v>
      </c>
      <c r="U26" s="1">
        <f t="shared" si="1"/>
        <v>0</v>
      </c>
      <c r="V26" s="1">
        <f t="shared" si="2"/>
        <v>0</v>
      </c>
      <c r="W26" s="20">
        <f t="shared" si="4"/>
        <v>0</v>
      </c>
      <c r="X26" s="20">
        <f t="shared" si="4"/>
        <v>0</v>
      </c>
    </row>
    <row r="27" spans="1:24" ht="15" customHeight="1">
      <c r="A27" s="127"/>
      <c r="B27" s="130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/>
      <c r="R27" s="3"/>
      <c r="S27" s="3"/>
      <c r="T27" s="2">
        <f t="shared" si="0"/>
        <v>0</v>
      </c>
      <c r="U27" s="1">
        <f t="shared" si="1"/>
        <v>0</v>
      </c>
      <c r="V27" s="1">
        <f t="shared" si="2"/>
        <v>0</v>
      </c>
      <c r="W27" s="20">
        <f t="shared" si="4"/>
        <v>0</v>
      </c>
      <c r="X27" s="20">
        <f t="shared" si="4"/>
        <v>0</v>
      </c>
    </row>
    <row r="28" spans="1:24" ht="15" customHeight="1">
      <c r="A28" s="127"/>
      <c r="B28" s="130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/>
      <c r="R28" s="3"/>
      <c r="S28" s="3"/>
      <c r="T28" s="2">
        <f t="shared" si="0"/>
        <v>0</v>
      </c>
      <c r="U28" s="1">
        <f t="shared" si="1"/>
        <v>0</v>
      </c>
      <c r="V28" s="1">
        <f t="shared" si="2"/>
        <v>0</v>
      </c>
      <c r="W28" s="20">
        <f t="shared" si="4"/>
        <v>0</v>
      </c>
      <c r="X28" s="20">
        <f t="shared" si="4"/>
        <v>0</v>
      </c>
    </row>
    <row r="29" spans="1:24" ht="15" customHeight="1">
      <c r="A29" s="127"/>
      <c r="B29" s="130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/>
      <c r="R29" s="3"/>
      <c r="S29" s="3"/>
      <c r="T29" s="2">
        <f t="shared" si="0"/>
        <v>0</v>
      </c>
      <c r="U29" s="1">
        <f t="shared" si="1"/>
        <v>0</v>
      </c>
      <c r="V29" s="1">
        <f t="shared" si="2"/>
        <v>0</v>
      </c>
      <c r="W29" s="20">
        <f t="shared" si="4"/>
        <v>0</v>
      </c>
      <c r="X29" s="20">
        <f t="shared" si="4"/>
        <v>0</v>
      </c>
    </row>
    <row r="30" spans="1:24" ht="15" customHeight="1">
      <c r="A30" s="127"/>
      <c r="B30" s="129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6"/>
      <c r="L30" s="26"/>
      <c r="M30" s="26"/>
      <c r="N30" s="25"/>
      <c r="O30" s="26"/>
      <c r="P30" s="26"/>
      <c r="Q30" s="25"/>
      <c r="R30" s="25"/>
      <c r="S30" s="25"/>
      <c r="T30" s="2">
        <f t="shared" si="0"/>
        <v>0</v>
      </c>
      <c r="U30" s="1">
        <f t="shared" si="1"/>
        <v>0</v>
      </c>
      <c r="V30" s="1">
        <f t="shared" si="2"/>
        <v>0</v>
      </c>
      <c r="W30" s="20">
        <f t="shared" si="4"/>
        <v>0</v>
      </c>
      <c r="X30" s="20">
        <f t="shared" si="4"/>
        <v>0</v>
      </c>
    </row>
    <row r="31" spans="1:24" ht="15" customHeight="1">
      <c r="A31" s="127"/>
      <c r="B31" s="129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/>
      <c r="R31" s="25"/>
      <c r="S31" s="25"/>
      <c r="T31" s="2">
        <f t="shared" si="0"/>
        <v>0</v>
      </c>
      <c r="U31" s="1">
        <f t="shared" si="1"/>
        <v>0</v>
      </c>
      <c r="V31" s="1">
        <f t="shared" si="2"/>
        <v>0</v>
      </c>
      <c r="W31" s="20">
        <f t="shared" si="4"/>
        <v>0</v>
      </c>
      <c r="X31" s="20">
        <f t="shared" si="4"/>
        <v>0</v>
      </c>
    </row>
    <row r="32" spans="1:24" ht="15" customHeight="1">
      <c r="A32" s="127"/>
      <c r="B32" s="129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/>
      <c r="R32" s="25"/>
      <c r="S32" s="25"/>
      <c r="T32" s="2">
        <f t="shared" si="0"/>
        <v>0</v>
      </c>
      <c r="U32" s="1">
        <f t="shared" si="1"/>
        <v>0</v>
      </c>
      <c r="V32" s="1">
        <f t="shared" si="2"/>
        <v>0</v>
      </c>
      <c r="W32" s="20">
        <f t="shared" si="4"/>
        <v>0</v>
      </c>
      <c r="X32" s="20">
        <f t="shared" si="4"/>
        <v>0</v>
      </c>
    </row>
    <row r="33" spans="1:24" ht="15" customHeight="1">
      <c r="A33" s="127"/>
      <c r="B33" s="129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/>
      <c r="R33" s="25"/>
      <c r="S33" s="25"/>
      <c r="T33" s="2">
        <f t="shared" si="0"/>
        <v>0</v>
      </c>
      <c r="U33" s="1">
        <f t="shared" si="1"/>
        <v>0</v>
      </c>
      <c r="V33" s="1">
        <f t="shared" si="2"/>
        <v>0</v>
      </c>
      <c r="W33" s="20">
        <f t="shared" si="4"/>
        <v>0</v>
      </c>
      <c r="X33" s="20">
        <f t="shared" si="4"/>
        <v>0</v>
      </c>
    </row>
    <row r="34" spans="1:24" ht="15.75" customHeight="1">
      <c r="A34" s="127"/>
      <c r="B34" s="130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/>
      <c r="R34" s="3"/>
      <c r="S34" s="3"/>
      <c r="T34" s="2">
        <f t="shared" si="0"/>
        <v>0</v>
      </c>
      <c r="U34" s="1">
        <f t="shared" si="1"/>
        <v>0</v>
      </c>
      <c r="V34" s="1">
        <f t="shared" si="2"/>
        <v>0</v>
      </c>
      <c r="W34" s="20">
        <f t="shared" si="4"/>
        <v>0</v>
      </c>
      <c r="X34" s="20">
        <f t="shared" si="4"/>
        <v>0</v>
      </c>
    </row>
    <row r="35" spans="1:24">
      <c r="A35" s="127"/>
      <c r="B35" s="130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/>
      <c r="R35" s="3"/>
      <c r="S35" s="3"/>
      <c r="T35" s="2">
        <f t="shared" si="0"/>
        <v>0</v>
      </c>
      <c r="U35" s="1">
        <f t="shared" si="1"/>
        <v>0</v>
      </c>
      <c r="V35" s="1">
        <f t="shared" si="2"/>
        <v>0</v>
      </c>
      <c r="W35" s="20">
        <f t="shared" si="4"/>
        <v>0</v>
      </c>
      <c r="X35" s="20">
        <f t="shared" si="4"/>
        <v>0</v>
      </c>
    </row>
    <row r="36" spans="1:24">
      <c r="A36" s="127"/>
      <c r="B36" s="130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/>
      <c r="R36" s="3"/>
      <c r="S36" s="3"/>
      <c r="T36" s="2">
        <f t="shared" si="0"/>
        <v>0</v>
      </c>
      <c r="U36" s="1">
        <f t="shared" si="1"/>
        <v>0</v>
      </c>
      <c r="V36" s="1">
        <f t="shared" si="2"/>
        <v>0</v>
      </c>
      <c r="W36" s="20">
        <f t="shared" si="4"/>
        <v>0</v>
      </c>
      <c r="X36" s="20">
        <f t="shared" si="4"/>
        <v>0</v>
      </c>
    </row>
    <row r="37" spans="1:24">
      <c r="A37" s="127"/>
      <c r="B37" s="130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/>
      <c r="R37" s="3"/>
      <c r="S37" s="3"/>
      <c r="T37" s="2">
        <f t="shared" si="0"/>
        <v>0</v>
      </c>
      <c r="U37" s="1">
        <f t="shared" si="1"/>
        <v>0</v>
      </c>
      <c r="V37" s="1">
        <f t="shared" si="2"/>
        <v>0</v>
      </c>
      <c r="W37" s="20">
        <f t="shared" ref="W37:X52" si="5">IF(AB37&lt;&gt;"",AB37+K37-O37,W36+K37-O37)</f>
        <v>0</v>
      </c>
      <c r="X37" s="20">
        <f t="shared" si="5"/>
        <v>0</v>
      </c>
    </row>
    <row r="38" spans="1:24">
      <c r="A38" s="127"/>
      <c r="B38" s="130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/>
      <c r="O38" s="4"/>
      <c r="P38" s="4"/>
      <c r="Q38" s="3"/>
      <c r="R38" s="3"/>
      <c r="S38" s="3"/>
      <c r="T38" s="2">
        <f t="shared" si="0"/>
        <v>0</v>
      </c>
      <c r="U38" s="1">
        <f t="shared" si="1"/>
        <v>0</v>
      </c>
      <c r="V38" s="1">
        <f t="shared" si="2"/>
        <v>0</v>
      </c>
      <c r="W38" s="20">
        <f t="shared" si="5"/>
        <v>0</v>
      </c>
      <c r="X38" s="20">
        <f t="shared" si="5"/>
        <v>0</v>
      </c>
    </row>
    <row r="39" spans="1:24" ht="15" customHeight="1">
      <c r="A39" s="127"/>
      <c r="B39" s="129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/>
      <c r="R39" s="25"/>
      <c r="S39" s="25"/>
      <c r="T39" s="2">
        <f t="shared" si="0"/>
        <v>0</v>
      </c>
      <c r="U39" s="1">
        <f t="shared" si="1"/>
        <v>0</v>
      </c>
      <c r="V39" s="1">
        <f t="shared" si="2"/>
        <v>0</v>
      </c>
      <c r="W39" s="20">
        <f t="shared" si="5"/>
        <v>0</v>
      </c>
      <c r="X39" s="20">
        <f t="shared" si="5"/>
        <v>0</v>
      </c>
    </row>
    <row r="40" spans="1:24" ht="15" customHeight="1">
      <c r="A40" s="127"/>
      <c r="B40" s="129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/>
      <c r="R40" s="25"/>
      <c r="S40" s="25"/>
      <c r="T40" s="2">
        <f t="shared" si="0"/>
        <v>0</v>
      </c>
      <c r="U40" s="1">
        <f t="shared" si="1"/>
        <v>0</v>
      </c>
      <c r="V40" s="1">
        <f t="shared" si="2"/>
        <v>0</v>
      </c>
      <c r="W40" s="20">
        <f t="shared" si="5"/>
        <v>0</v>
      </c>
      <c r="X40" s="20">
        <f t="shared" si="5"/>
        <v>0</v>
      </c>
    </row>
    <row r="41" spans="1:24">
      <c r="A41" s="127"/>
      <c r="B41" s="129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/>
      <c r="R41" s="25"/>
      <c r="S41" s="25"/>
      <c r="T41" s="2">
        <f t="shared" si="0"/>
        <v>0</v>
      </c>
      <c r="U41" s="1">
        <f t="shared" si="1"/>
        <v>0</v>
      </c>
      <c r="V41" s="1">
        <f t="shared" si="2"/>
        <v>0</v>
      </c>
      <c r="W41" s="20">
        <f t="shared" si="5"/>
        <v>0</v>
      </c>
      <c r="X41" s="20">
        <f t="shared" si="5"/>
        <v>0</v>
      </c>
    </row>
    <row r="42" spans="1:24" ht="15" customHeight="1">
      <c r="A42" s="127"/>
      <c r="B42" s="129"/>
      <c r="C42" s="20" t="s">
        <v>68</v>
      </c>
      <c r="D42" s="24">
        <v>44466</v>
      </c>
      <c r="E42" s="24">
        <v>44472</v>
      </c>
      <c r="F42" s="25"/>
      <c r="G42" s="26"/>
      <c r="H42" s="25"/>
      <c r="I42" s="26"/>
      <c r="J42" s="25"/>
      <c r="K42" s="26"/>
      <c r="L42" s="26"/>
      <c r="M42" s="26"/>
      <c r="N42" s="25"/>
      <c r="O42" s="26"/>
      <c r="P42" s="26"/>
      <c r="Q42" s="25"/>
      <c r="R42" s="25"/>
      <c r="S42" s="25"/>
      <c r="T42" s="2">
        <f t="shared" si="0"/>
        <v>0</v>
      </c>
      <c r="U42" s="1">
        <f t="shared" si="1"/>
        <v>0</v>
      </c>
      <c r="V42" s="1">
        <f t="shared" si="2"/>
        <v>0</v>
      </c>
      <c r="W42" s="20">
        <f t="shared" si="5"/>
        <v>0</v>
      </c>
      <c r="X42" s="20">
        <f t="shared" si="5"/>
        <v>0</v>
      </c>
    </row>
    <row r="43" spans="1:24" ht="15" customHeight="1">
      <c r="A43" s="127"/>
      <c r="B43" s="130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/>
      <c r="R43" s="3"/>
      <c r="S43" s="3"/>
      <c r="T43" s="2">
        <f t="shared" si="0"/>
        <v>0</v>
      </c>
      <c r="U43" s="1">
        <f t="shared" si="1"/>
        <v>0</v>
      </c>
      <c r="V43" s="1">
        <f t="shared" si="2"/>
        <v>0</v>
      </c>
      <c r="W43" s="20">
        <f t="shared" si="5"/>
        <v>0</v>
      </c>
      <c r="X43" s="20">
        <f t="shared" si="5"/>
        <v>0</v>
      </c>
    </row>
    <row r="44" spans="1:24">
      <c r="A44" s="127"/>
      <c r="B44" s="130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/>
      <c r="R44" s="3"/>
      <c r="S44" s="3"/>
      <c r="T44" s="2">
        <f t="shared" si="0"/>
        <v>0</v>
      </c>
      <c r="U44" s="1">
        <f t="shared" si="1"/>
        <v>0</v>
      </c>
      <c r="V44" s="1">
        <f t="shared" si="2"/>
        <v>0</v>
      </c>
      <c r="W44" s="20">
        <f t="shared" si="5"/>
        <v>0</v>
      </c>
      <c r="X44" s="20">
        <f t="shared" si="5"/>
        <v>0</v>
      </c>
    </row>
    <row r="45" spans="1:24">
      <c r="A45" s="127"/>
      <c r="B45" s="130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/>
      <c r="R45" s="3"/>
      <c r="S45" s="3"/>
      <c r="T45" s="2">
        <f t="shared" si="0"/>
        <v>0</v>
      </c>
      <c r="U45" s="1">
        <f t="shared" si="1"/>
        <v>0</v>
      </c>
      <c r="V45" s="1">
        <f t="shared" si="2"/>
        <v>0</v>
      </c>
      <c r="W45" s="20">
        <f t="shared" si="5"/>
        <v>0</v>
      </c>
      <c r="X45" s="20">
        <f t="shared" si="5"/>
        <v>0</v>
      </c>
    </row>
    <row r="46" spans="1:24">
      <c r="A46" s="127"/>
      <c r="B46" s="130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/>
      <c r="R46" s="3"/>
      <c r="S46" s="3"/>
      <c r="T46" s="2">
        <f t="shared" si="0"/>
        <v>0</v>
      </c>
      <c r="U46" s="1">
        <f t="shared" si="1"/>
        <v>0</v>
      </c>
      <c r="V46" s="1">
        <f t="shared" si="2"/>
        <v>0</v>
      </c>
      <c r="W46" s="20">
        <f t="shared" si="5"/>
        <v>0</v>
      </c>
      <c r="X46" s="20">
        <f t="shared" si="5"/>
        <v>0</v>
      </c>
    </row>
    <row r="47" spans="1:24" ht="15" customHeight="1">
      <c r="A47" s="127"/>
      <c r="B47" s="129" t="s">
        <v>74</v>
      </c>
      <c r="C47" s="20" t="s">
        <v>75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/>
      <c r="R47" s="25"/>
      <c r="S47" s="25"/>
      <c r="T47" s="2">
        <f t="shared" si="0"/>
        <v>0</v>
      </c>
      <c r="U47" s="1">
        <f t="shared" si="1"/>
        <v>0</v>
      </c>
      <c r="V47" s="1">
        <f t="shared" si="2"/>
        <v>0</v>
      </c>
      <c r="W47" s="20">
        <f t="shared" si="5"/>
        <v>0</v>
      </c>
      <c r="X47" s="20">
        <f t="shared" si="5"/>
        <v>0</v>
      </c>
    </row>
    <row r="48" spans="1:24" ht="15" customHeight="1">
      <c r="A48" s="127"/>
      <c r="B48" s="129"/>
      <c r="C48" s="20" t="s">
        <v>76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/>
      <c r="R48" s="25"/>
      <c r="S48" s="25"/>
      <c r="T48" s="2">
        <f t="shared" si="0"/>
        <v>0</v>
      </c>
      <c r="U48" s="1">
        <f t="shared" si="1"/>
        <v>0</v>
      </c>
      <c r="V48" s="1">
        <f t="shared" si="2"/>
        <v>0</v>
      </c>
      <c r="W48" s="20">
        <f t="shared" si="5"/>
        <v>0</v>
      </c>
      <c r="X48" s="20">
        <f t="shared" si="5"/>
        <v>0</v>
      </c>
    </row>
    <row r="49" spans="1:24">
      <c r="A49" s="127"/>
      <c r="B49" s="129"/>
      <c r="C49" s="20" t="s">
        <v>77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/>
      <c r="R49" s="25"/>
      <c r="S49" s="25"/>
      <c r="T49" s="2">
        <f t="shared" si="0"/>
        <v>0</v>
      </c>
      <c r="U49" s="1">
        <f t="shared" si="1"/>
        <v>0</v>
      </c>
      <c r="V49" s="1">
        <f t="shared" si="2"/>
        <v>0</v>
      </c>
      <c r="W49" s="20">
        <f t="shared" si="5"/>
        <v>0</v>
      </c>
      <c r="X49" s="20">
        <f t="shared" si="5"/>
        <v>0</v>
      </c>
    </row>
    <row r="50" spans="1:24" ht="15" customHeight="1">
      <c r="A50" s="127"/>
      <c r="B50" s="129"/>
      <c r="C50" s="20" t="s">
        <v>78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/>
      <c r="R50" s="25"/>
      <c r="S50" s="25"/>
      <c r="T50" s="2">
        <f t="shared" si="0"/>
        <v>0</v>
      </c>
      <c r="U50" s="1">
        <f t="shared" si="1"/>
        <v>0</v>
      </c>
      <c r="V50" s="1">
        <f t="shared" si="2"/>
        <v>0</v>
      </c>
      <c r="W50" s="20">
        <f t="shared" si="5"/>
        <v>0</v>
      </c>
      <c r="X50" s="20">
        <f t="shared" si="5"/>
        <v>0</v>
      </c>
    </row>
    <row r="51" spans="1:24" ht="15" customHeight="1">
      <c r="A51" s="127"/>
      <c r="B51" s="130" t="s">
        <v>79</v>
      </c>
      <c r="C51" s="6" t="s">
        <v>80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/>
      <c r="R51" s="3"/>
      <c r="S51" s="3"/>
      <c r="T51" s="2">
        <f t="shared" si="0"/>
        <v>0</v>
      </c>
      <c r="U51" s="1">
        <f t="shared" si="1"/>
        <v>0</v>
      </c>
      <c r="V51" s="1">
        <f t="shared" si="2"/>
        <v>0</v>
      </c>
      <c r="W51" s="20">
        <f t="shared" si="5"/>
        <v>0</v>
      </c>
      <c r="X51" s="20">
        <f t="shared" si="5"/>
        <v>0</v>
      </c>
    </row>
    <row r="52" spans="1:24">
      <c r="A52" s="127"/>
      <c r="B52" s="130"/>
      <c r="C52" s="6" t="s">
        <v>81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/>
      <c r="R52" s="3"/>
      <c r="S52" s="3"/>
      <c r="T52" s="2">
        <f t="shared" si="0"/>
        <v>0</v>
      </c>
      <c r="U52" s="1">
        <f t="shared" si="1"/>
        <v>0</v>
      </c>
      <c r="V52" s="1">
        <f t="shared" si="2"/>
        <v>0</v>
      </c>
      <c r="W52" s="20">
        <f t="shared" si="5"/>
        <v>0</v>
      </c>
      <c r="X52" s="20">
        <f t="shared" si="5"/>
        <v>0</v>
      </c>
    </row>
    <row r="53" spans="1:24">
      <c r="A53" s="127"/>
      <c r="B53" s="130"/>
      <c r="C53" s="6" t="s">
        <v>82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3"/>
      <c r="O53" s="4"/>
      <c r="P53" s="4"/>
      <c r="Q53" s="3"/>
      <c r="R53" s="3"/>
      <c r="S53" s="3"/>
      <c r="T53" s="2">
        <f t="shared" si="0"/>
        <v>0</v>
      </c>
      <c r="U53" s="1">
        <f t="shared" si="1"/>
        <v>0</v>
      </c>
      <c r="V53" s="1">
        <f t="shared" si="2"/>
        <v>0</v>
      </c>
      <c r="W53" s="20">
        <f t="shared" ref="W53:X55" si="6">IF(AB53&lt;&gt;"",AB53+K53-O53,W52+K53-O53)</f>
        <v>0</v>
      </c>
      <c r="X53" s="20">
        <f t="shared" si="6"/>
        <v>0</v>
      </c>
    </row>
    <row r="54" spans="1:24">
      <c r="A54" s="127"/>
      <c r="B54" s="130"/>
      <c r="C54" s="6" t="s">
        <v>83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/>
      <c r="R54" s="3"/>
      <c r="S54" s="3"/>
      <c r="T54" s="2">
        <f t="shared" si="0"/>
        <v>0</v>
      </c>
      <c r="U54" s="1">
        <f t="shared" si="1"/>
        <v>0</v>
      </c>
      <c r="V54" s="1">
        <f t="shared" si="2"/>
        <v>0</v>
      </c>
      <c r="W54" s="20">
        <f t="shared" si="6"/>
        <v>0</v>
      </c>
      <c r="X54" s="20">
        <f t="shared" si="6"/>
        <v>0</v>
      </c>
    </row>
    <row r="55" spans="1:24">
      <c r="A55" s="128"/>
      <c r="B55" s="130"/>
      <c r="C55" s="6" t="s">
        <v>84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 t="s">
        <v>86</v>
      </c>
      <c r="O55" s="4">
        <v>2</v>
      </c>
      <c r="P55" s="4"/>
      <c r="Q55" s="3"/>
      <c r="R55" s="3"/>
      <c r="S55" s="3"/>
      <c r="T55" s="2">
        <f t="shared" si="0"/>
        <v>0</v>
      </c>
      <c r="U55" s="1">
        <f t="shared" si="1"/>
        <v>0</v>
      </c>
      <c r="V55" s="1">
        <f t="shared" si="2"/>
        <v>-2</v>
      </c>
      <c r="W55" s="20">
        <f t="shared" si="6"/>
        <v>-2</v>
      </c>
      <c r="X55" s="20">
        <f t="shared" si="6"/>
        <v>0</v>
      </c>
    </row>
    <row r="56" spans="1:24">
      <c r="A56" s="141"/>
      <c r="B56" s="142"/>
      <c r="C56" s="142"/>
      <c r="D56" s="142"/>
      <c r="E56" s="143"/>
      <c r="F56" s="131" t="s">
        <v>6</v>
      </c>
      <c r="G56" s="138">
        <f>SUM(G4:G55)</f>
        <v>0</v>
      </c>
      <c r="H56" s="131" t="s">
        <v>7</v>
      </c>
      <c r="I56" s="138">
        <f>SUM(I4:I55)</f>
        <v>0</v>
      </c>
      <c r="J56" s="131" t="s">
        <v>8</v>
      </c>
      <c r="K56" s="29">
        <f>SUM(K4:K55)</f>
        <v>0</v>
      </c>
      <c r="L56" s="29">
        <f>SUM(L4:L55)</f>
        <v>0</v>
      </c>
      <c r="M56" s="139"/>
      <c r="N56" s="131" t="s">
        <v>85</v>
      </c>
      <c r="O56" s="29">
        <f>SUM(O4:O55)</f>
        <v>2</v>
      </c>
      <c r="P56" s="29">
        <f>SUM(P4:P55)</f>
        <v>0</v>
      </c>
      <c r="Q56" s="132"/>
      <c r="R56" s="133"/>
      <c r="S56" s="133"/>
      <c r="T56" s="133"/>
      <c r="U56" s="133"/>
      <c r="V56" s="133"/>
      <c r="W56" s="133"/>
      <c r="X56" s="134"/>
    </row>
    <row r="57" spans="1:24">
      <c r="A57" s="144"/>
      <c r="B57" s="145"/>
      <c r="C57" s="145"/>
      <c r="D57" s="145"/>
      <c r="E57" s="146"/>
      <c r="F57" s="131"/>
      <c r="G57" s="138"/>
      <c r="H57" s="131"/>
      <c r="I57" s="138"/>
      <c r="J57" s="131"/>
      <c r="K57" s="138">
        <f>K56+L56</f>
        <v>0</v>
      </c>
      <c r="L57" s="138"/>
      <c r="M57" s="140"/>
      <c r="N57" s="131"/>
      <c r="O57" s="138">
        <f>O56+P56</f>
        <v>2</v>
      </c>
      <c r="P57" s="138"/>
      <c r="Q57" s="135"/>
      <c r="R57" s="136"/>
      <c r="S57" s="136"/>
      <c r="T57" s="136"/>
      <c r="U57" s="136"/>
      <c r="V57" s="136"/>
      <c r="W57" s="136"/>
      <c r="X57" s="137"/>
    </row>
    <row r="59" spans="1:24">
      <c r="B59"/>
      <c r="C59" s="15"/>
      <c r="D59" s="15"/>
      <c r="E59" s="15"/>
      <c r="F59" s="15"/>
    </row>
    <row r="60" spans="1:24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5">
    <mergeCell ref="J56:J57"/>
    <mergeCell ref="N56:N57"/>
    <mergeCell ref="Q56:X57"/>
    <mergeCell ref="K57:L57"/>
    <mergeCell ref="O57:P57"/>
    <mergeCell ref="M56:M57"/>
    <mergeCell ref="A56:E57"/>
    <mergeCell ref="F56:F57"/>
    <mergeCell ref="G56:G57"/>
    <mergeCell ref="H56:H57"/>
    <mergeCell ref="I56:I57"/>
    <mergeCell ref="B43:B46"/>
    <mergeCell ref="B47:B50"/>
    <mergeCell ref="A4:A55"/>
    <mergeCell ref="B12:B16"/>
    <mergeCell ref="B4:B7"/>
    <mergeCell ref="B8:B11"/>
    <mergeCell ref="B21:B24"/>
    <mergeCell ref="B17:B20"/>
    <mergeCell ref="B25:B29"/>
    <mergeCell ref="B30:B33"/>
    <mergeCell ref="B34:B38"/>
    <mergeCell ref="B39:B42"/>
    <mergeCell ref="B51:B55"/>
    <mergeCell ref="Q1:T2"/>
    <mergeCell ref="U1:X2"/>
    <mergeCell ref="Z1:AC2"/>
    <mergeCell ref="N2:P2"/>
    <mergeCell ref="A2:E3"/>
    <mergeCell ref="F2:G2"/>
    <mergeCell ref="H2:I2"/>
    <mergeCell ref="J2:M2"/>
    <mergeCell ref="A1:E1"/>
    <mergeCell ref="F1:I1"/>
    <mergeCell ref="J1:P1"/>
  </mergeCells>
  <conditionalFormatting sqref="T47:X55">
    <cfRule type="expression" dxfId="33" priority="6">
      <formula>$A$2=($C47)</formula>
    </cfRule>
  </conditionalFormatting>
  <conditionalFormatting sqref="T4:X46">
    <cfRule type="expression" dxfId="32" priority="7">
      <formula>$A$2=($C4)</formula>
    </cfRule>
  </conditionalFormatting>
  <conditionalFormatting sqref="F5:S55">
    <cfRule type="expression" dxfId="31" priority="5">
      <formula>$A$2=($C5)</formula>
    </cfRule>
  </conditionalFormatting>
  <conditionalFormatting sqref="G4:G55"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I4:I55">
    <cfRule type="iconSet" priority="3">
      <iconSet iconSet="3Symbols" reverse="1">
        <cfvo type="percent" val="0"/>
        <cfvo type="percent" val="33"/>
        <cfvo type="percent" val="67"/>
      </iconSet>
    </cfRule>
  </conditionalFormatting>
  <conditionalFormatting sqref="K4:L5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O4:P55">
    <cfRule type="iconSet" priority="1">
      <iconSet iconSet="3Symbols" reverse="1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E5845-D405-4B2F-8DFF-8551B3B3F879}">
  <sheetPr codeName="Feuil3">
    <tabColor theme="7" tint="0.79998168889431442"/>
  </sheetPr>
  <dimension ref="A1:AC60"/>
  <sheetViews>
    <sheetView showGridLines="0" zoomScale="70" zoomScaleNormal="70" workbookViewId="0">
      <selection activeCell="L20" sqref="L20"/>
    </sheetView>
  </sheetViews>
  <sheetFormatPr baseColWidth="10" defaultColWidth="11.42578125" defaultRowHeight="1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customWidth="1"/>
    <col min="6" max="6" width="35" style="16" customWidth="1"/>
    <col min="7" max="7" width="3.7109375" style="28" customWidth="1"/>
    <col min="8" max="8" width="35" style="16" customWidth="1"/>
    <col min="9" max="9" width="3.7109375" style="28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8" customWidth="1"/>
    <col min="19" max="19" width="66.42578125" style="28" customWidth="1"/>
    <col min="20" max="20" width="5.42578125" style="28" customWidth="1"/>
    <col min="21" max="24" width="6.28515625" style="28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>
      <c r="A1" s="113" t="s">
        <v>0</v>
      </c>
      <c r="B1" s="113"/>
      <c r="C1" s="113"/>
      <c r="D1" s="113"/>
      <c r="E1" s="114"/>
      <c r="F1" s="147" t="s">
        <v>1</v>
      </c>
      <c r="G1" s="147"/>
      <c r="H1" s="147"/>
      <c r="I1" s="147"/>
      <c r="J1" s="147" t="s">
        <v>2</v>
      </c>
      <c r="K1" s="147"/>
      <c r="L1" s="147"/>
      <c r="M1" s="147"/>
      <c r="N1" s="147"/>
      <c r="O1" s="147"/>
      <c r="P1" s="147"/>
      <c r="Q1" s="148" t="s">
        <v>3</v>
      </c>
      <c r="R1" s="149"/>
      <c r="S1" s="149"/>
      <c r="T1" s="115"/>
      <c r="U1" s="98" t="s">
        <v>4</v>
      </c>
      <c r="V1" s="99"/>
      <c r="W1" s="99"/>
      <c r="X1" s="100"/>
      <c r="Z1" s="104" t="s">
        <v>5</v>
      </c>
      <c r="AA1" s="105"/>
      <c r="AB1" s="105"/>
      <c r="AC1" s="106"/>
    </row>
    <row r="2" spans="1:29" ht="15" customHeight="1">
      <c r="A2" s="120" t="str">
        <f ca="1">CONCATENATE(INT((TODAY()-SUM(MOD(DATE(YEAR(TODAY()-MOD(TODAY()-2,7)+3),1,2),{1E+99;7})*{1;-1})+5)/7)," ",RIGHT(YEAR(TODAY()),2))</f>
        <v>34 21</v>
      </c>
      <c r="B2" s="121"/>
      <c r="C2" s="121"/>
      <c r="D2" s="121"/>
      <c r="E2" s="122"/>
      <c r="F2" s="110" t="s">
        <v>6</v>
      </c>
      <c r="G2" s="112"/>
      <c r="H2" s="110" t="s">
        <v>7</v>
      </c>
      <c r="I2" s="112"/>
      <c r="J2" s="110" t="s">
        <v>8</v>
      </c>
      <c r="K2" s="111"/>
      <c r="L2" s="111"/>
      <c r="M2" s="111"/>
      <c r="N2" s="119" t="s">
        <v>9</v>
      </c>
      <c r="O2" s="119"/>
      <c r="P2" s="119"/>
      <c r="Q2" s="116"/>
      <c r="R2" s="117"/>
      <c r="S2" s="117"/>
      <c r="T2" s="118"/>
      <c r="U2" s="101"/>
      <c r="V2" s="102"/>
      <c r="W2" s="102"/>
      <c r="X2" s="103"/>
      <c r="Z2" s="107"/>
      <c r="AA2" s="108"/>
      <c r="AB2" s="108"/>
      <c r="AC2" s="109"/>
    </row>
    <row r="3" spans="1:29" ht="30.75" customHeight="1">
      <c r="A3" s="123"/>
      <c r="B3" s="124"/>
      <c r="C3" s="124"/>
      <c r="D3" s="124"/>
      <c r="E3" s="125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>
      <c r="A4" s="126">
        <v>2021</v>
      </c>
      <c r="B4" s="129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/>
      <c r="R4" s="25"/>
      <c r="S4" s="25"/>
      <c r="T4" s="2">
        <f t="shared" ref="T4:T55" si="0">IF(AND(U4&lt;&gt;0,Q4&lt;&gt;""),Q4/U4,)</f>
        <v>0</v>
      </c>
      <c r="U4" s="1">
        <f>IF(Z4&lt;&gt;"",Z4+G4-I4,#REF!+G4-I4)</f>
        <v>0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0</v>
      </c>
      <c r="AA4" s="27">
        <f>AB4+AC4</f>
        <v>0</v>
      </c>
      <c r="AB4" s="27">
        <v>0</v>
      </c>
      <c r="AC4" s="27">
        <v>0</v>
      </c>
    </row>
    <row r="5" spans="1:29" ht="15" customHeight="1">
      <c r="A5" s="127"/>
      <c r="B5" s="129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/>
      <c r="R5" s="25"/>
      <c r="S5" s="25"/>
      <c r="T5" s="2">
        <f t="shared" si="0"/>
        <v>0</v>
      </c>
      <c r="U5" s="1">
        <f t="shared" ref="U5:U55" si="1">IF(Z5&lt;&gt;"",Z5+G5-I5,U4+G5-I5)</f>
        <v>0</v>
      </c>
      <c r="V5" s="1">
        <f t="shared" ref="V5:V55" si="2">IF(AA5&lt;&gt;"",AA5+SUM(K5:L5)-SUM(O5:P5),V4+SUM(K5:L5)-SUM(O5:P5))</f>
        <v>0</v>
      </c>
      <c r="W5" s="20">
        <f t="shared" ref="W5:X20" si="3">IF(AB5&lt;&gt;"",AB5+K5-O5,W4+K5-O5)</f>
        <v>0</v>
      </c>
      <c r="X5" s="20">
        <f t="shared" si="3"/>
        <v>0</v>
      </c>
    </row>
    <row r="6" spans="1:29" ht="15" customHeight="1">
      <c r="A6" s="127"/>
      <c r="B6" s="129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/>
      <c r="R6" s="25"/>
      <c r="S6" s="25"/>
      <c r="T6" s="2">
        <f t="shared" si="0"/>
        <v>0</v>
      </c>
      <c r="U6" s="1">
        <f t="shared" si="1"/>
        <v>0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>
      <c r="A7" s="127"/>
      <c r="B7" s="129"/>
      <c r="C7" s="20" t="s">
        <v>25</v>
      </c>
      <c r="D7" s="24">
        <v>44221</v>
      </c>
      <c r="E7" s="24">
        <v>44227</v>
      </c>
      <c r="F7" s="25"/>
      <c r="G7" s="26"/>
      <c r="H7" s="25"/>
      <c r="I7" s="26"/>
      <c r="J7" s="25"/>
      <c r="K7" s="26"/>
      <c r="L7" s="26"/>
      <c r="M7" s="26"/>
      <c r="N7" s="25"/>
      <c r="O7" s="26"/>
      <c r="P7" s="26"/>
      <c r="Q7" s="25"/>
      <c r="R7" s="25"/>
      <c r="S7" s="25"/>
      <c r="T7" s="2">
        <f t="shared" si="0"/>
        <v>0</v>
      </c>
      <c r="U7" s="1">
        <f t="shared" si="1"/>
        <v>0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>
      <c r="A8" s="127"/>
      <c r="B8" s="130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/>
      <c r="R8" s="3"/>
      <c r="S8" s="3"/>
      <c r="T8" s="2">
        <f t="shared" si="0"/>
        <v>0</v>
      </c>
      <c r="U8" s="1">
        <f t="shared" si="1"/>
        <v>0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>
      <c r="A9" s="127"/>
      <c r="B9" s="130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/>
      <c r="R9" s="3"/>
      <c r="S9" s="3"/>
      <c r="T9" s="2">
        <f t="shared" si="0"/>
        <v>0</v>
      </c>
      <c r="U9" s="1">
        <f t="shared" si="1"/>
        <v>0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>
      <c r="A10" s="127"/>
      <c r="B10" s="130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/>
      <c r="R10" s="3"/>
      <c r="S10" s="3"/>
      <c r="T10" s="2">
        <f t="shared" si="0"/>
        <v>0</v>
      </c>
      <c r="U10" s="1">
        <f t="shared" si="1"/>
        <v>0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>
      <c r="A11" s="127"/>
      <c r="B11" s="130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/>
      <c r="R11" s="3"/>
      <c r="S11" s="3"/>
      <c r="T11" s="2">
        <f t="shared" si="0"/>
        <v>0</v>
      </c>
      <c r="U11" s="1">
        <f t="shared" si="1"/>
        <v>0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>
      <c r="A12" s="127"/>
      <c r="B12" s="129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/>
      <c r="R12" s="25"/>
      <c r="S12" s="25"/>
      <c r="T12" s="2">
        <f t="shared" si="0"/>
        <v>0</v>
      </c>
      <c r="U12" s="1">
        <f t="shared" si="1"/>
        <v>0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>
      <c r="A13" s="127"/>
      <c r="B13" s="129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/>
      <c r="R13" s="25"/>
      <c r="S13" s="25"/>
      <c r="T13" s="2">
        <f t="shared" si="0"/>
        <v>0</v>
      </c>
      <c r="U13" s="1">
        <f t="shared" si="1"/>
        <v>0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>
      <c r="A14" s="127"/>
      <c r="B14" s="129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/>
      <c r="R14" s="25"/>
      <c r="S14" s="25"/>
      <c r="T14" s="2">
        <f t="shared" si="0"/>
        <v>0</v>
      </c>
      <c r="U14" s="1">
        <f t="shared" si="1"/>
        <v>0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>
      <c r="A15" s="127"/>
      <c r="B15" s="129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/>
      <c r="R15" s="25"/>
      <c r="S15" s="25"/>
      <c r="T15" s="2">
        <f t="shared" si="0"/>
        <v>0</v>
      </c>
      <c r="U15" s="1">
        <f t="shared" si="1"/>
        <v>0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>
      <c r="A16" s="127"/>
      <c r="B16" s="129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/>
      <c r="R16" s="25"/>
      <c r="S16" s="25"/>
      <c r="T16" s="2">
        <f t="shared" si="0"/>
        <v>0</v>
      </c>
      <c r="U16" s="1">
        <f t="shared" si="1"/>
        <v>0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>
      <c r="A17" s="127"/>
      <c r="B17" s="130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/>
      <c r="I17" s="4"/>
      <c r="J17" s="3"/>
      <c r="K17" s="4"/>
      <c r="L17" s="4"/>
      <c r="M17" s="4"/>
      <c r="N17" s="3"/>
      <c r="O17" s="4"/>
      <c r="P17" s="4"/>
      <c r="Q17" s="3"/>
      <c r="R17" s="3"/>
      <c r="S17" s="3"/>
      <c r="T17" s="2">
        <f t="shared" si="0"/>
        <v>0</v>
      </c>
      <c r="U17" s="1">
        <f t="shared" si="1"/>
        <v>0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>
      <c r="A18" s="127"/>
      <c r="B18" s="130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/>
      <c r="R18" s="3"/>
      <c r="S18" s="3"/>
      <c r="T18" s="2">
        <f t="shared" si="0"/>
        <v>0</v>
      </c>
      <c r="U18" s="1">
        <f t="shared" si="1"/>
        <v>0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>
      <c r="A19" s="127"/>
      <c r="B19" s="130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/>
      <c r="R19" s="3"/>
      <c r="S19" s="3"/>
      <c r="T19" s="2">
        <f t="shared" si="0"/>
        <v>0</v>
      </c>
      <c r="U19" s="1">
        <f t="shared" si="1"/>
        <v>0</v>
      </c>
      <c r="V19" s="1">
        <f>IF(AA19&lt;&gt;"",AA19+SUM(K19:L19)-SUM(O19:P19),V18+SUM(K19:L19)-SUM(O19:P19))</f>
        <v>0</v>
      </c>
      <c r="W19" s="20">
        <f t="shared" si="3"/>
        <v>0</v>
      </c>
      <c r="X19" s="20">
        <f t="shared" si="3"/>
        <v>0</v>
      </c>
    </row>
    <row r="20" spans="1:24" ht="15" customHeight="1">
      <c r="A20" s="127"/>
      <c r="B20" s="130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/>
      <c r="R20" s="3"/>
      <c r="S20" s="3"/>
      <c r="T20" s="2">
        <f t="shared" si="0"/>
        <v>0</v>
      </c>
      <c r="U20" s="1">
        <f t="shared" si="1"/>
        <v>0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>
      <c r="A21" s="127"/>
      <c r="B21" s="129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/>
      <c r="R21" s="25"/>
      <c r="S21" s="25"/>
      <c r="T21" s="2">
        <f t="shared" si="0"/>
        <v>0</v>
      </c>
      <c r="U21" s="1">
        <f t="shared" si="1"/>
        <v>0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>
      <c r="A22" s="127"/>
      <c r="B22" s="129"/>
      <c r="C22" s="20" t="s">
        <v>44</v>
      </c>
      <c r="D22" s="24">
        <v>44326</v>
      </c>
      <c r="E22" s="24">
        <v>44332</v>
      </c>
      <c r="F22" s="25"/>
      <c r="G22" s="26"/>
      <c r="H22" s="25"/>
      <c r="I22" s="26"/>
      <c r="J22" s="25"/>
      <c r="K22" s="26"/>
      <c r="L22" s="26"/>
      <c r="M22" s="26"/>
      <c r="N22" s="25"/>
      <c r="O22" s="26"/>
      <c r="P22" s="26"/>
      <c r="Q22" s="25"/>
      <c r="R22" s="25"/>
      <c r="S22" s="25"/>
      <c r="T22" s="2">
        <f t="shared" si="0"/>
        <v>0</v>
      </c>
      <c r="U22" s="1">
        <f t="shared" si="1"/>
        <v>0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>
      <c r="A23" s="127"/>
      <c r="B23" s="129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/>
      <c r="R23" s="25"/>
      <c r="S23" s="25"/>
      <c r="T23" s="2">
        <f t="shared" si="0"/>
        <v>0</v>
      </c>
      <c r="U23" s="1">
        <f t="shared" si="1"/>
        <v>0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>
      <c r="A24" s="127"/>
      <c r="B24" s="129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/>
      <c r="R24" s="25"/>
      <c r="S24" s="25"/>
      <c r="T24" s="2">
        <f t="shared" si="0"/>
        <v>0</v>
      </c>
      <c r="U24" s="1">
        <f t="shared" si="1"/>
        <v>0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>
      <c r="A25" s="127"/>
      <c r="B25" s="130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/>
      <c r="R25" s="3"/>
      <c r="S25" s="3"/>
      <c r="T25" s="2">
        <f t="shared" si="0"/>
        <v>0</v>
      </c>
      <c r="U25" s="1">
        <f t="shared" si="1"/>
        <v>0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>
      <c r="A26" s="127"/>
      <c r="B26" s="130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/>
      <c r="K26" s="4"/>
      <c r="L26" s="4"/>
      <c r="M26" s="4"/>
      <c r="N26" s="3"/>
      <c r="O26" s="4"/>
      <c r="P26" s="4"/>
      <c r="Q26" s="3"/>
      <c r="R26" s="3"/>
      <c r="S26" s="3"/>
      <c r="T26" s="2">
        <f t="shared" si="0"/>
        <v>0</v>
      </c>
      <c r="U26" s="1">
        <f t="shared" si="1"/>
        <v>0</v>
      </c>
      <c r="V26" s="1">
        <f t="shared" si="2"/>
        <v>0</v>
      </c>
      <c r="W26" s="20">
        <f t="shared" si="4"/>
        <v>0</v>
      </c>
      <c r="X26" s="20">
        <f t="shared" si="4"/>
        <v>0</v>
      </c>
    </row>
    <row r="27" spans="1:24" ht="15" customHeight="1">
      <c r="A27" s="127"/>
      <c r="B27" s="130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/>
      <c r="R27" s="3"/>
      <c r="S27" s="3"/>
      <c r="T27" s="2">
        <f t="shared" si="0"/>
        <v>0</v>
      </c>
      <c r="U27" s="1">
        <f t="shared" si="1"/>
        <v>0</v>
      </c>
      <c r="V27" s="1">
        <f t="shared" si="2"/>
        <v>0</v>
      </c>
      <c r="W27" s="20">
        <f t="shared" si="4"/>
        <v>0</v>
      </c>
      <c r="X27" s="20">
        <f t="shared" si="4"/>
        <v>0</v>
      </c>
    </row>
    <row r="28" spans="1:24" ht="15" customHeight="1">
      <c r="A28" s="127"/>
      <c r="B28" s="130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/>
      <c r="R28" s="3"/>
      <c r="S28" s="3"/>
      <c r="T28" s="2">
        <f t="shared" si="0"/>
        <v>0</v>
      </c>
      <c r="U28" s="1">
        <f t="shared" si="1"/>
        <v>0</v>
      </c>
      <c r="V28" s="1">
        <f t="shared" si="2"/>
        <v>0</v>
      </c>
      <c r="W28" s="20">
        <f t="shared" si="4"/>
        <v>0</v>
      </c>
      <c r="X28" s="20">
        <f t="shared" si="4"/>
        <v>0</v>
      </c>
    </row>
    <row r="29" spans="1:24" ht="15" customHeight="1">
      <c r="A29" s="127"/>
      <c r="B29" s="130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/>
      <c r="R29" s="3"/>
      <c r="S29" s="3"/>
      <c r="T29" s="2">
        <f t="shared" si="0"/>
        <v>0</v>
      </c>
      <c r="U29" s="1">
        <f t="shared" si="1"/>
        <v>0</v>
      </c>
      <c r="V29" s="1">
        <f t="shared" si="2"/>
        <v>0</v>
      </c>
      <c r="W29" s="20">
        <f t="shared" si="4"/>
        <v>0</v>
      </c>
      <c r="X29" s="20">
        <f t="shared" si="4"/>
        <v>0</v>
      </c>
    </row>
    <row r="30" spans="1:24" ht="15" customHeight="1">
      <c r="A30" s="127"/>
      <c r="B30" s="129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6"/>
      <c r="L30" s="26"/>
      <c r="M30" s="26"/>
      <c r="N30" s="25"/>
      <c r="O30" s="26"/>
      <c r="P30" s="26"/>
      <c r="Q30" s="25"/>
      <c r="R30" s="25"/>
      <c r="S30" s="25"/>
      <c r="T30" s="2">
        <f t="shared" si="0"/>
        <v>0</v>
      </c>
      <c r="U30" s="1">
        <f t="shared" si="1"/>
        <v>0</v>
      </c>
      <c r="V30" s="1">
        <f t="shared" si="2"/>
        <v>0</v>
      </c>
      <c r="W30" s="20">
        <f t="shared" si="4"/>
        <v>0</v>
      </c>
      <c r="X30" s="20">
        <f t="shared" si="4"/>
        <v>0</v>
      </c>
    </row>
    <row r="31" spans="1:24" ht="15" customHeight="1">
      <c r="A31" s="127"/>
      <c r="B31" s="129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/>
      <c r="R31" s="25"/>
      <c r="S31" s="25"/>
      <c r="T31" s="2">
        <f t="shared" si="0"/>
        <v>0</v>
      </c>
      <c r="U31" s="1">
        <f t="shared" si="1"/>
        <v>0</v>
      </c>
      <c r="V31" s="1">
        <f t="shared" si="2"/>
        <v>0</v>
      </c>
      <c r="W31" s="20">
        <f t="shared" si="4"/>
        <v>0</v>
      </c>
      <c r="X31" s="20">
        <f t="shared" si="4"/>
        <v>0</v>
      </c>
    </row>
    <row r="32" spans="1:24" ht="15" customHeight="1">
      <c r="A32" s="127"/>
      <c r="B32" s="129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/>
      <c r="R32" s="25"/>
      <c r="S32" s="25"/>
      <c r="T32" s="2">
        <f t="shared" si="0"/>
        <v>0</v>
      </c>
      <c r="U32" s="1">
        <f t="shared" si="1"/>
        <v>0</v>
      </c>
      <c r="V32" s="1">
        <f t="shared" si="2"/>
        <v>0</v>
      </c>
      <c r="W32" s="20">
        <f t="shared" si="4"/>
        <v>0</v>
      </c>
      <c r="X32" s="20">
        <f t="shared" si="4"/>
        <v>0</v>
      </c>
    </row>
    <row r="33" spans="1:24" ht="15" customHeight="1">
      <c r="A33" s="127"/>
      <c r="B33" s="129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/>
      <c r="R33" s="25"/>
      <c r="S33" s="25"/>
      <c r="T33" s="2">
        <f t="shared" si="0"/>
        <v>0</v>
      </c>
      <c r="U33" s="1">
        <f t="shared" si="1"/>
        <v>0</v>
      </c>
      <c r="V33" s="1">
        <f t="shared" si="2"/>
        <v>0</v>
      </c>
      <c r="W33" s="20">
        <f t="shared" si="4"/>
        <v>0</v>
      </c>
      <c r="X33" s="20">
        <f t="shared" si="4"/>
        <v>0</v>
      </c>
    </row>
    <row r="34" spans="1:24" ht="15.75" customHeight="1">
      <c r="A34" s="127"/>
      <c r="B34" s="130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/>
      <c r="R34" s="3"/>
      <c r="S34" s="3"/>
      <c r="T34" s="2">
        <f t="shared" si="0"/>
        <v>0</v>
      </c>
      <c r="U34" s="1">
        <f t="shared" si="1"/>
        <v>0</v>
      </c>
      <c r="V34" s="1">
        <f t="shared" si="2"/>
        <v>0</v>
      </c>
      <c r="W34" s="20">
        <f t="shared" si="4"/>
        <v>0</v>
      </c>
      <c r="X34" s="20">
        <f t="shared" si="4"/>
        <v>0</v>
      </c>
    </row>
    <row r="35" spans="1:24">
      <c r="A35" s="127"/>
      <c r="B35" s="130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/>
      <c r="R35" s="3"/>
      <c r="S35" s="3"/>
      <c r="T35" s="2">
        <f t="shared" si="0"/>
        <v>0</v>
      </c>
      <c r="U35" s="1">
        <f t="shared" si="1"/>
        <v>0</v>
      </c>
      <c r="V35" s="1">
        <f t="shared" si="2"/>
        <v>0</v>
      </c>
      <c r="W35" s="20">
        <f t="shared" si="4"/>
        <v>0</v>
      </c>
      <c r="X35" s="20">
        <f t="shared" si="4"/>
        <v>0</v>
      </c>
    </row>
    <row r="36" spans="1:24">
      <c r="A36" s="127"/>
      <c r="B36" s="130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/>
      <c r="R36" s="3"/>
      <c r="S36" s="3"/>
      <c r="T36" s="2">
        <f t="shared" si="0"/>
        <v>0</v>
      </c>
      <c r="U36" s="1">
        <f t="shared" si="1"/>
        <v>0</v>
      </c>
      <c r="V36" s="1">
        <f t="shared" si="2"/>
        <v>0</v>
      </c>
      <c r="W36" s="20">
        <f t="shared" si="4"/>
        <v>0</v>
      </c>
      <c r="X36" s="20">
        <f t="shared" si="4"/>
        <v>0</v>
      </c>
    </row>
    <row r="37" spans="1:24">
      <c r="A37" s="127"/>
      <c r="B37" s="130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/>
      <c r="R37" s="3"/>
      <c r="S37" s="3"/>
      <c r="T37" s="2">
        <f t="shared" si="0"/>
        <v>0</v>
      </c>
      <c r="U37" s="1">
        <f t="shared" si="1"/>
        <v>0</v>
      </c>
      <c r="V37" s="1">
        <f t="shared" si="2"/>
        <v>0</v>
      </c>
      <c r="W37" s="20">
        <f t="shared" ref="W37:X52" si="5">IF(AB37&lt;&gt;"",AB37+K37-O37,W36+K37-O37)</f>
        <v>0</v>
      </c>
      <c r="X37" s="20">
        <f t="shared" si="5"/>
        <v>0</v>
      </c>
    </row>
    <row r="38" spans="1:24">
      <c r="A38" s="127"/>
      <c r="B38" s="130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/>
      <c r="O38" s="4"/>
      <c r="P38" s="4"/>
      <c r="Q38" s="3"/>
      <c r="R38" s="3"/>
      <c r="S38" s="3"/>
      <c r="T38" s="2">
        <f t="shared" si="0"/>
        <v>0</v>
      </c>
      <c r="U38" s="1">
        <f t="shared" si="1"/>
        <v>0</v>
      </c>
      <c r="V38" s="1">
        <f t="shared" si="2"/>
        <v>0</v>
      </c>
      <c r="W38" s="20">
        <f t="shared" si="5"/>
        <v>0</v>
      </c>
      <c r="X38" s="20">
        <f t="shared" si="5"/>
        <v>0</v>
      </c>
    </row>
    <row r="39" spans="1:24" ht="15" customHeight="1">
      <c r="A39" s="127"/>
      <c r="B39" s="129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/>
      <c r="R39" s="25"/>
      <c r="S39" s="25"/>
      <c r="T39" s="2">
        <f t="shared" si="0"/>
        <v>0</v>
      </c>
      <c r="U39" s="1">
        <f t="shared" si="1"/>
        <v>0</v>
      </c>
      <c r="V39" s="1">
        <f t="shared" si="2"/>
        <v>0</v>
      </c>
      <c r="W39" s="20">
        <f t="shared" si="5"/>
        <v>0</v>
      </c>
      <c r="X39" s="20">
        <f t="shared" si="5"/>
        <v>0</v>
      </c>
    </row>
    <row r="40" spans="1:24" ht="15" customHeight="1">
      <c r="A40" s="127"/>
      <c r="B40" s="129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/>
      <c r="R40" s="25"/>
      <c r="S40" s="25"/>
      <c r="T40" s="2">
        <f t="shared" si="0"/>
        <v>0</v>
      </c>
      <c r="U40" s="1">
        <f t="shared" si="1"/>
        <v>0</v>
      </c>
      <c r="V40" s="1">
        <f t="shared" si="2"/>
        <v>0</v>
      </c>
      <c r="W40" s="20">
        <f t="shared" si="5"/>
        <v>0</v>
      </c>
      <c r="X40" s="20">
        <f t="shared" si="5"/>
        <v>0</v>
      </c>
    </row>
    <row r="41" spans="1:24">
      <c r="A41" s="127"/>
      <c r="B41" s="129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/>
      <c r="R41" s="25"/>
      <c r="S41" s="25"/>
      <c r="T41" s="2">
        <f t="shared" si="0"/>
        <v>0</v>
      </c>
      <c r="U41" s="1">
        <f t="shared" si="1"/>
        <v>0</v>
      </c>
      <c r="V41" s="1">
        <f t="shared" si="2"/>
        <v>0</v>
      </c>
      <c r="W41" s="20">
        <f t="shared" si="5"/>
        <v>0</v>
      </c>
      <c r="X41" s="20">
        <f t="shared" si="5"/>
        <v>0</v>
      </c>
    </row>
    <row r="42" spans="1:24" ht="15" customHeight="1">
      <c r="A42" s="127"/>
      <c r="B42" s="129"/>
      <c r="C42" s="20" t="s">
        <v>68</v>
      </c>
      <c r="D42" s="24">
        <v>44466</v>
      </c>
      <c r="E42" s="24">
        <v>44472</v>
      </c>
      <c r="F42" s="25"/>
      <c r="G42" s="26"/>
      <c r="H42" s="25"/>
      <c r="I42" s="26"/>
      <c r="J42" s="25"/>
      <c r="K42" s="26"/>
      <c r="L42" s="26"/>
      <c r="M42" s="26"/>
      <c r="N42" s="25"/>
      <c r="O42" s="26"/>
      <c r="P42" s="26"/>
      <c r="Q42" s="25"/>
      <c r="R42" s="25"/>
      <c r="S42" s="25"/>
      <c r="T42" s="2">
        <f t="shared" si="0"/>
        <v>0</v>
      </c>
      <c r="U42" s="1">
        <f t="shared" si="1"/>
        <v>0</v>
      </c>
      <c r="V42" s="1">
        <f t="shared" si="2"/>
        <v>0</v>
      </c>
      <c r="W42" s="20">
        <f t="shared" si="5"/>
        <v>0</v>
      </c>
      <c r="X42" s="20">
        <f t="shared" si="5"/>
        <v>0</v>
      </c>
    </row>
    <row r="43" spans="1:24" ht="15" customHeight="1">
      <c r="A43" s="127"/>
      <c r="B43" s="130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/>
      <c r="R43" s="3"/>
      <c r="S43" s="3"/>
      <c r="T43" s="2">
        <f t="shared" si="0"/>
        <v>0</v>
      </c>
      <c r="U43" s="1">
        <f t="shared" si="1"/>
        <v>0</v>
      </c>
      <c r="V43" s="1">
        <f t="shared" si="2"/>
        <v>0</v>
      </c>
      <c r="W43" s="20">
        <f t="shared" si="5"/>
        <v>0</v>
      </c>
      <c r="X43" s="20">
        <f t="shared" si="5"/>
        <v>0</v>
      </c>
    </row>
    <row r="44" spans="1:24">
      <c r="A44" s="127"/>
      <c r="B44" s="130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/>
      <c r="R44" s="3"/>
      <c r="S44" s="3"/>
      <c r="T44" s="2">
        <f t="shared" si="0"/>
        <v>0</v>
      </c>
      <c r="U44" s="1">
        <f t="shared" si="1"/>
        <v>0</v>
      </c>
      <c r="V44" s="1">
        <f t="shared" si="2"/>
        <v>0</v>
      </c>
      <c r="W44" s="20">
        <f t="shared" si="5"/>
        <v>0</v>
      </c>
      <c r="X44" s="20">
        <f t="shared" si="5"/>
        <v>0</v>
      </c>
    </row>
    <row r="45" spans="1:24">
      <c r="A45" s="127"/>
      <c r="B45" s="130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/>
      <c r="R45" s="3"/>
      <c r="S45" s="3"/>
      <c r="T45" s="2">
        <f t="shared" si="0"/>
        <v>0</v>
      </c>
      <c r="U45" s="1">
        <f t="shared" si="1"/>
        <v>0</v>
      </c>
      <c r="V45" s="1">
        <f t="shared" si="2"/>
        <v>0</v>
      </c>
      <c r="W45" s="20">
        <f t="shared" si="5"/>
        <v>0</v>
      </c>
      <c r="X45" s="20">
        <f t="shared" si="5"/>
        <v>0</v>
      </c>
    </row>
    <row r="46" spans="1:24">
      <c r="A46" s="127"/>
      <c r="B46" s="130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/>
      <c r="R46" s="3"/>
      <c r="S46" s="3"/>
      <c r="T46" s="2">
        <f t="shared" si="0"/>
        <v>0</v>
      </c>
      <c r="U46" s="1">
        <f t="shared" si="1"/>
        <v>0</v>
      </c>
      <c r="V46" s="1">
        <f t="shared" si="2"/>
        <v>0</v>
      </c>
      <c r="W46" s="20">
        <f t="shared" si="5"/>
        <v>0</v>
      </c>
      <c r="X46" s="20">
        <f t="shared" si="5"/>
        <v>0</v>
      </c>
    </row>
    <row r="47" spans="1:24" ht="15" customHeight="1">
      <c r="A47" s="127"/>
      <c r="B47" s="129" t="s">
        <v>74</v>
      </c>
      <c r="C47" s="20" t="s">
        <v>75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/>
      <c r="R47" s="25"/>
      <c r="S47" s="25"/>
      <c r="T47" s="2">
        <f t="shared" si="0"/>
        <v>0</v>
      </c>
      <c r="U47" s="1">
        <f t="shared" si="1"/>
        <v>0</v>
      </c>
      <c r="V47" s="1">
        <f t="shared" si="2"/>
        <v>0</v>
      </c>
      <c r="W47" s="20">
        <f t="shared" si="5"/>
        <v>0</v>
      </c>
      <c r="X47" s="20">
        <f t="shared" si="5"/>
        <v>0</v>
      </c>
    </row>
    <row r="48" spans="1:24" ht="15" customHeight="1">
      <c r="A48" s="127"/>
      <c r="B48" s="129"/>
      <c r="C48" s="20" t="s">
        <v>76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/>
      <c r="R48" s="25"/>
      <c r="S48" s="25"/>
      <c r="T48" s="2">
        <f t="shared" si="0"/>
        <v>0</v>
      </c>
      <c r="U48" s="1">
        <f t="shared" si="1"/>
        <v>0</v>
      </c>
      <c r="V48" s="1">
        <f t="shared" si="2"/>
        <v>0</v>
      </c>
      <c r="W48" s="20">
        <f t="shared" si="5"/>
        <v>0</v>
      </c>
      <c r="X48" s="20">
        <f t="shared" si="5"/>
        <v>0</v>
      </c>
    </row>
    <row r="49" spans="1:24">
      <c r="A49" s="127"/>
      <c r="B49" s="129"/>
      <c r="C49" s="20" t="s">
        <v>77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/>
      <c r="R49" s="25"/>
      <c r="S49" s="25"/>
      <c r="T49" s="2">
        <f t="shared" si="0"/>
        <v>0</v>
      </c>
      <c r="U49" s="1">
        <f t="shared" si="1"/>
        <v>0</v>
      </c>
      <c r="V49" s="1">
        <f t="shared" si="2"/>
        <v>0</v>
      </c>
      <c r="W49" s="20">
        <f t="shared" si="5"/>
        <v>0</v>
      </c>
      <c r="X49" s="20">
        <f t="shared" si="5"/>
        <v>0</v>
      </c>
    </row>
    <row r="50" spans="1:24" ht="15" customHeight="1">
      <c r="A50" s="127"/>
      <c r="B50" s="129"/>
      <c r="C50" s="20" t="s">
        <v>78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/>
      <c r="R50" s="25"/>
      <c r="S50" s="25"/>
      <c r="T50" s="2">
        <f t="shared" si="0"/>
        <v>0</v>
      </c>
      <c r="U50" s="1">
        <f t="shared" si="1"/>
        <v>0</v>
      </c>
      <c r="V50" s="1">
        <f t="shared" si="2"/>
        <v>0</v>
      </c>
      <c r="W50" s="20">
        <f t="shared" si="5"/>
        <v>0</v>
      </c>
      <c r="X50" s="20">
        <f t="shared" si="5"/>
        <v>0</v>
      </c>
    </row>
    <row r="51" spans="1:24" ht="15" customHeight="1">
      <c r="A51" s="127"/>
      <c r="B51" s="130" t="s">
        <v>79</v>
      </c>
      <c r="C51" s="6" t="s">
        <v>80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/>
      <c r="R51" s="3"/>
      <c r="S51" s="3"/>
      <c r="T51" s="2">
        <f t="shared" si="0"/>
        <v>0</v>
      </c>
      <c r="U51" s="1">
        <f t="shared" si="1"/>
        <v>0</v>
      </c>
      <c r="V51" s="1">
        <f t="shared" si="2"/>
        <v>0</v>
      </c>
      <c r="W51" s="20">
        <f t="shared" si="5"/>
        <v>0</v>
      </c>
      <c r="X51" s="20">
        <f t="shared" si="5"/>
        <v>0</v>
      </c>
    </row>
    <row r="52" spans="1:24">
      <c r="A52" s="127"/>
      <c r="B52" s="130"/>
      <c r="C52" s="6" t="s">
        <v>81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/>
      <c r="R52" s="3"/>
      <c r="S52" s="3"/>
      <c r="T52" s="2">
        <f t="shared" si="0"/>
        <v>0</v>
      </c>
      <c r="U52" s="1">
        <f t="shared" si="1"/>
        <v>0</v>
      </c>
      <c r="V52" s="1">
        <f t="shared" si="2"/>
        <v>0</v>
      </c>
      <c r="W52" s="20">
        <f t="shared" si="5"/>
        <v>0</v>
      </c>
      <c r="X52" s="20">
        <f t="shared" si="5"/>
        <v>0</v>
      </c>
    </row>
    <row r="53" spans="1:24">
      <c r="A53" s="127"/>
      <c r="B53" s="130"/>
      <c r="C53" s="6" t="s">
        <v>82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3"/>
      <c r="O53" s="4"/>
      <c r="P53" s="4"/>
      <c r="Q53" s="3"/>
      <c r="R53" s="3"/>
      <c r="S53" s="3"/>
      <c r="T53" s="2">
        <f t="shared" si="0"/>
        <v>0</v>
      </c>
      <c r="U53" s="1">
        <f t="shared" si="1"/>
        <v>0</v>
      </c>
      <c r="V53" s="1">
        <f t="shared" si="2"/>
        <v>0</v>
      </c>
      <c r="W53" s="20">
        <f t="shared" ref="W53:X55" si="6">IF(AB53&lt;&gt;"",AB53+K53-O53,W52+K53-O53)</f>
        <v>0</v>
      </c>
      <c r="X53" s="20">
        <f t="shared" si="6"/>
        <v>0</v>
      </c>
    </row>
    <row r="54" spans="1:24">
      <c r="A54" s="127"/>
      <c r="B54" s="130"/>
      <c r="C54" s="6" t="s">
        <v>83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/>
      <c r="R54" s="3"/>
      <c r="S54" s="3"/>
      <c r="T54" s="2">
        <f t="shared" si="0"/>
        <v>0</v>
      </c>
      <c r="U54" s="1">
        <f t="shared" si="1"/>
        <v>0</v>
      </c>
      <c r="V54" s="1">
        <f t="shared" si="2"/>
        <v>0</v>
      </c>
      <c r="W54" s="20">
        <f t="shared" si="6"/>
        <v>0</v>
      </c>
      <c r="X54" s="20">
        <f t="shared" si="6"/>
        <v>0</v>
      </c>
    </row>
    <row r="55" spans="1:24">
      <c r="A55" s="128"/>
      <c r="B55" s="130"/>
      <c r="C55" s="6" t="s">
        <v>84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 t="s">
        <v>86</v>
      </c>
      <c r="O55" s="4">
        <v>2</v>
      </c>
      <c r="P55" s="4"/>
      <c r="Q55" s="3"/>
      <c r="R55" s="3"/>
      <c r="S55" s="3"/>
      <c r="T55" s="2">
        <f t="shared" si="0"/>
        <v>0</v>
      </c>
      <c r="U55" s="1">
        <f t="shared" si="1"/>
        <v>0</v>
      </c>
      <c r="V55" s="1">
        <f t="shared" si="2"/>
        <v>-2</v>
      </c>
      <c r="W55" s="20">
        <f t="shared" si="6"/>
        <v>-2</v>
      </c>
      <c r="X55" s="20">
        <f t="shared" si="6"/>
        <v>0</v>
      </c>
    </row>
    <row r="56" spans="1:24">
      <c r="A56" s="141"/>
      <c r="B56" s="142"/>
      <c r="C56" s="142"/>
      <c r="D56" s="142"/>
      <c r="E56" s="143"/>
      <c r="F56" s="131" t="s">
        <v>6</v>
      </c>
      <c r="G56" s="138">
        <f>SUM(G4:G55)</f>
        <v>0</v>
      </c>
      <c r="H56" s="131" t="s">
        <v>7</v>
      </c>
      <c r="I56" s="138">
        <f>SUM(I4:I55)</f>
        <v>0</v>
      </c>
      <c r="J56" s="131" t="s">
        <v>8</v>
      </c>
      <c r="K56" s="30">
        <f>SUM(K4:K55)</f>
        <v>0</v>
      </c>
      <c r="L56" s="30">
        <f>SUM(L4:L55)</f>
        <v>0</v>
      </c>
      <c r="M56" s="139"/>
      <c r="N56" s="131" t="s">
        <v>85</v>
      </c>
      <c r="O56" s="30">
        <f>SUM(O4:O55)</f>
        <v>2</v>
      </c>
      <c r="P56" s="30">
        <f>SUM(P4:P55)</f>
        <v>0</v>
      </c>
      <c r="Q56" s="132"/>
      <c r="R56" s="133"/>
      <c r="S56" s="133"/>
      <c r="T56" s="133"/>
      <c r="U56" s="133"/>
      <c r="V56" s="133"/>
      <c r="W56" s="133"/>
      <c r="X56" s="134"/>
    </row>
    <row r="57" spans="1:24">
      <c r="A57" s="144"/>
      <c r="B57" s="145"/>
      <c r="C57" s="145"/>
      <c r="D57" s="145"/>
      <c r="E57" s="146"/>
      <c r="F57" s="131"/>
      <c r="G57" s="138"/>
      <c r="H57" s="131"/>
      <c r="I57" s="138"/>
      <c r="J57" s="131"/>
      <c r="K57" s="138">
        <f>K56+L56</f>
        <v>0</v>
      </c>
      <c r="L57" s="138"/>
      <c r="M57" s="140"/>
      <c r="N57" s="131"/>
      <c r="O57" s="138">
        <f>O56+P56</f>
        <v>2</v>
      </c>
      <c r="P57" s="138"/>
      <c r="Q57" s="135"/>
      <c r="R57" s="136"/>
      <c r="S57" s="136"/>
      <c r="T57" s="136"/>
      <c r="U57" s="136"/>
      <c r="V57" s="136"/>
      <c r="W57" s="136"/>
      <c r="X57" s="137"/>
    </row>
    <row r="59" spans="1:24">
      <c r="B59"/>
      <c r="C59" s="15"/>
      <c r="D59" s="15"/>
      <c r="E59" s="15"/>
      <c r="F59" s="15"/>
    </row>
    <row r="60" spans="1:24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5">
    <mergeCell ref="Z1:AC2"/>
    <mergeCell ref="A2:E3"/>
    <mergeCell ref="F2:G2"/>
    <mergeCell ref="H2:I2"/>
    <mergeCell ref="J2:M2"/>
    <mergeCell ref="A1:E1"/>
    <mergeCell ref="F1:I1"/>
    <mergeCell ref="J1:P1"/>
    <mergeCell ref="Q1:T2"/>
    <mergeCell ref="U1:X2"/>
    <mergeCell ref="F56:F57"/>
    <mergeCell ref="N2:P2"/>
    <mergeCell ref="A4:A55"/>
    <mergeCell ref="B4:B7"/>
    <mergeCell ref="B8:B11"/>
    <mergeCell ref="B12:B16"/>
    <mergeCell ref="B17:B20"/>
    <mergeCell ref="B21:B24"/>
    <mergeCell ref="B25:B29"/>
    <mergeCell ref="B30:B33"/>
    <mergeCell ref="B34:B38"/>
    <mergeCell ref="B39:B42"/>
    <mergeCell ref="B43:B46"/>
    <mergeCell ref="B47:B50"/>
    <mergeCell ref="B51:B55"/>
    <mergeCell ref="A56:E57"/>
    <mergeCell ref="Q56:X57"/>
    <mergeCell ref="K57:L57"/>
    <mergeCell ref="O57:P57"/>
    <mergeCell ref="G56:G57"/>
    <mergeCell ref="H56:H57"/>
    <mergeCell ref="I56:I57"/>
    <mergeCell ref="J56:J57"/>
    <mergeCell ref="M56:M57"/>
    <mergeCell ref="N56:N57"/>
  </mergeCells>
  <conditionalFormatting sqref="T47:X55">
    <cfRule type="expression" dxfId="30" priority="6">
      <formula>$A$2=($C47)</formula>
    </cfRule>
  </conditionalFormatting>
  <conditionalFormatting sqref="T4:X46">
    <cfRule type="expression" dxfId="29" priority="7">
      <formula>$A$2=($C4)</formula>
    </cfRule>
  </conditionalFormatting>
  <conditionalFormatting sqref="F5:S55">
    <cfRule type="expression" dxfId="28" priority="5">
      <formula>$A$2=($C5)</formula>
    </cfRule>
  </conditionalFormatting>
  <conditionalFormatting sqref="G4:G55"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I4:I55">
    <cfRule type="iconSet" priority="3">
      <iconSet iconSet="3Symbols" reverse="1">
        <cfvo type="percent" val="0"/>
        <cfvo type="percent" val="33"/>
        <cfvo type="percent" val="67"/>
      </iconSet>
    </cfRule>
  </conditionalFormatting>
  <conditionalFormatting sqref="K4:L5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O4:P55">
    <cfRule type="iconSet" priority="1">
      <iconSet iconSet="3Symbols" reverse="1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B9B63-E7BB-48A7-9EC4-CD3D1EC344EA}">
  <sheetPr codeName="Feuil6">
    <tabColor rgb="FF3D85C6"/>
    <outlinePr summaryBelow="0" summaryRight="0"/>
    <pageSetUpPr fitToPage="1"/>
  </sheetPr>
  <dimension ref="A1:N172"/>
  <sheetViews>
    <sheetView showGridLines="0" zoomScale="70" zoomScaleNormal="70" workbookViewId="0">
      <pane ySplit="11" topLeftCell="A12" activePane="bottomLeft" state="frozen"/>
      <selection pane="bottomLeft" activeCell="E12" sqref="E12"/>
    </sheetView>
  </sheetViews>
  <sheetFormatPr baseColWidth="10" defaultColWidth="14.42578125" defaultRowHeight="15.75" customHeight="1"/>
  <cols>
    <col min="1" max="1" width="3" style="35" customWidth="1"/>
    <col min="2" max="2" width="51.7109375" style="35" bestFit="1" customWidth="1"/>
    <col min="3" max="3" width="20" style="35" bestFit="1" customWidth="1"/>
    <col min="4" max="4" width="26.28515625" style="35" bestFit="1" customWidth="1"/>
    <col min="5" max="5" width="31.5703125" style="35" bestFit="1" customWidth="1"/>
    <col min="6" max="6" width="16.85546875" style="49" customWidth="1"/>
    <col min="7" max="7" width="21.7109375" style="35" bestFit="1" customWidth="1"/>
    <col min="8" max="8" width="9.140625" style="35" bestFit="1" customWidth="1"/>
    <col min="9" max="9" width="17.28515625" style="35" bestFit="1" customWidth="1"/>
    <col min="10" max="10" width="9.5703125" style="35" bestFit="1" customWidth="1"/>
    <col min="11" max="11" width="16.7109375" style="35" bestFit="1" customWidth="1"/>
    <col min="12" max="12" width="9.5703125" style="35" bestFit="1" customWidth="1"/>
    <col min="13" max="13" width="10.5703125" style="35" bestFit="1" customWidth="1"/>
    <col min="14" max="14" width="3.85546875" style="35" customWidth="1"/>
    <col min="15" max="16384" width="14.42578125" style="35"/>
  </cols>
  <sheetData>
    <row r="1" spans="1:14" ht="42" customHeight="1" thickBot="1">
      <c r="A1" s="60"/>
      <c r="B1" s="61" t="s">
        <v>88</v>
      </c>
      <c r="C1" s="61"/>
      <c r="D1" s="61"/>
      <c r="E1" s="61"/>
      <c r="F1" s="62"/>
      <c r="G1" s="96" t="s">
        <v>89</v>
      </c>
      <c r="H1" s="61"/>
      <c r="I1" s="96" t="s">
        <v>90</v>
      </c>
      <c r="J1" s="96"/>
      <c r="K1" s="96" t="s">
        <v>91</v>
      </c>
      <c r="L1" s="96"/>
      <c r="M1" s="96" t="s">
        <v>133</v>
      </c>
      <c r="N1" s="31"/>
    </row>
    <row r="2" spans="1:14" ht="6.75" customHeight="1" thickTop="1">
      <c r="A2" s="60"/>
      <c r="B2" s="64"/>
      <c r="C2" s="64"/>
      <c r="D2" s="66"/>
      <c r="E2" s="65"/>
      <c r="F2" s="67"/>
      <c r="G2" s="65"/>
      <c r="H2" s="65"/>
      <c r="I2" s="65"/>
      <c r="J2" s="65"/>
      <c r="K2" s="65"/>
      <c r="L2" s="65"/>
      <c r="M2" s="65"/>
      <c r="N2" s="31"/>
    </row>
    <row r="3" spans="1:14" ht="15.75" customHeight="1">
      <c r="A3" s="68"/>
      <c r="B3" s="69"/>
      <c r="C3" s="69"/>
      <c r="D3" s="71" t="s">
        <v>92</v>
      </c>
      <c r="E3" s="72">
        <f>COUNTIF(Tableau3[DATE D''ENTREE],"&lt;"&amp;DATE(2021,1,1))</f>
        <v>23</v>
      </c>
      <c r="F3" s="97">
        <f ca="1">AVERAGE(E12:E47)</f>
        <v>0.94444444444444442</v>
      </c>
      <c r="G3" s="73" t="s">
        <v>93</v>
      </c>
      <c r="H3" s="47">
        <f>COUNTIFS(Tableau3[MANAGER],I3)</f>
        <v>32</v>
      </c>
      <c r="I3" s="73" t="s">
        <v>131</v>
      </c>
      <c r="J3" s="47">
        <f>COUNTIFS(Tableau3[Contrat],K3)</f>
        <v>40</v>
      </c>
      <c r="K3" s="73" t="s">
        <v>94</v>
      </c>
      <c r="L3" s="47">
        <f>COUNTIFS(Tableau3[TYPE],M3)</f>
        <v>34</v>
      </c>
      <c r="M3" s="75" t="s">
        <v>134</v>
      </c>
      <c r="N3" s="40"/>
    </row>
    <row r="4" spans="1:14" ht="15.75" customHeight="1">
      <c r="A4" s="68"/>
      <c r="B4" s="69"/>
      <c r="C4" s="69"/>
      <c r="D4" s="71" t="s">
        <v>95</v>
      </c>
      <c r="E4" s="72">
        <f>COUNTA(Tableau3[INGENIEUR])</f>
        <v>40</v>
      </c>
      <c r="F4" s="47"/>
      <c r="G4" s="73"/>
      <c r="H4" s="47">
        <f>COUNTIFS(Tableau3[MANAGER],I4)</f>
        <v>8</v>
      </c>
      <c r="I4" s="73" t="s">
        <v>87</v>
      </c>
      <c r="J4" s="47">
        <f>COUNTIFS(Tableau3[Contrat],K4)</f>
        <v>0</v>
      </c>
      <c r="K4" s="73" t="s">
        <v>96</v>
      </c>
      <c r="L4" s="47">
        <f>COUNTIFS(Tableau3[TYPE],M4)</f>
        <v>6</v>
      </c>
      <c r="M4" s="75" t="s">
        <v>130</v>
      </c>
      <c r="N4" s="40"/>
    </row>
    <row r="5" spans="1:14" ht="15.75" customHeight="1">
      <c r="A5" s="68"/>
      <c r="B5" s="69"/>
      <c r="C5" s="70"/>
      <c r="D5" s="71" t="s">
        <v>97</v>
      </c>
      <c r="E5" s="72">
        <f>COUNTIF(Tableau3[DATE D''ENTREE],"&gt;"&amp;DATE(2021,1,1))</f>
        <v>17</v>
      </c>
      <c r="F5" s="47"/>
      <c r="G5" s="73"/>
      <c r="H5" s="47">
        <f>COUNTIFS(Tableau3[MANAGER],I5)</f>
        <v>0</v>
      </c>
      <c r="I5" s="73" t="s">
        <v>132</v>
      </c>
      <c r="J5" s="47">
        <f>COUNTIFS(Tableau3[Contrat],K5)</f>
        <v>0</v>
      </c>
      <c r="K5" s="73" t="s">
        <v>98</v>
      </c>
      <c r="L5" s="73"/>
      <c r="M5" s="75"/>
      <c r="N5" s="40"/>
    </row>
    <row r="6" spans="1:14" ht="15.75" customHeight="1">
      <c r="A6" s="68"/>
      <c r="B6" s="69"/>
      <c r="C6" s="70"/>
      <c r="D6" s="71"/>
      <c r="E6" s="74"/>
      <c r="F6" s="47"/>
      <c r="G6" s="73"/>
      <c r="H6" s="47"/>
      <c r="I6" s="73"/>
      <c r="J6" s="47"/>
      <c r="K6" s="73"/>
      <c r="L6" s="73"/>
      <c r="M6" s="75"/>
      <c r="N6" s="40"/>
    </row>
    <row r="7" spans="1:14" ht="15.75" customHeight="1">
      <c r="A7" s="68"/>
      <c r="B7" s="69"/>
      <c r="C7" s="70"/>
      <c r="D7" s="71"/>
      <c r="E7" s="76"/>
      <c r="F7" s="47"/>
      <c r="G7" s="73"/>
      <c r="H7" s="47"/>
      <c r="I7" s="73"/>
      <c r="J7" s="75"/>
      <c r="K7" s="75"/>
      <c r="L7" s="75"/>
      <c r="M7" s="75"/>
      <c r="N7" s="40"/>
    </row>
    <row r="8" spans="1:14" ht="15.75" customHeight="1">
      <c r="A8" s="68"/>
      <c r="B8" s="69"/>
      <c r="C8" s="70"/>
      <c r="D8" s="76"/>
      <c r="E8" s="76"/>
      <c r="F8" s="47"/>
      <c r="G8" s="73"/>
      <c r="H8" s="75"/>
      <c r="I8" s="63"/>
      <c r="J8" s="75"/>
      <c r="K8" s="75"/>
      <c r="L8" s="75"/>
      <c r="M8" s="75"/>
      <c r="N8" s="40"/>
    </row>
    <row r="9" spans="1:14" ht="15.75" customHeight="1">
      <c r="A9" s="68"/>
      <c r="B9" s="69"/>
      <c r="C9" s="70"/>
      <c r="D9" s="76"/>
      <c r="E9" s="76"/>
      <c r="F9" s="97"/>
      <c r="G9" s="73"/>
      <c r="H9" s="47">
        <f>SUM(H3:H8)</f>
        <v>40</v>
      </c>
      <c r="I9" s="73" t="s">
        <v>99</v>
      </c>
      <c r="J9" s="75"/>
      <c r="K9" s="75"/>
      <c r="L9" s="75"/>
      <c r="M9" s="75"/>
      <c r="N9" s="40"/>
    </row>
    <row r="10" spans="1:14" ht="20.100000000000001" customHeight="1">
      <c r="A10" s="77"/>
      <c r="B10" s="78"/>
      <c r="C10" s="78"/>
      <c r="D10" s="78"/>
      <c r="E10" s="78"/>
      <c r="F10" s="79"/>
      <c r="G10" s="78"/>
      <c r="H10" s="78"/>
      <c r="I10" s="78"/>
      <c r="J10" s="78"/>
      <c r="K10" s="78"/>
      <c r="L10" s="78"/>
      <c r="M10" s="78"/>
      <c r="N10" s="58"/>
    </row>
    <row r="11" spans="1:14" ht="51" customHeight="1">
      <c r="A11" s="59"/>
      <c r="B11" s="86" t="s">
        <v>184</v>
      </c>
      <c r="C11" s="86" t="s">
        <v>119</v>
      </c>
      <c r="D11" s="86" t="s">
        <v>121</v>
      </c>
      <c r="E11" s="86" t="s">
        <v>196</v>
      </c>
      <c r="F11" s="87" t="s">
        <v>127</v>
      </c>
      <c r="G11" s="88" t="s">
        <v>128</v>
      </c>
      <c r="H11" s="95" t="s">
        <v>137</v>
      </c>
      <c r="I11" s="95" t="s">
        <v>143</v>
      </c>
      <c r="J11" s="95" t="s">
        <v>139</v>
      </c>
      <c r="K11" s="95" t="s">
        <v>140</v>
      </c>
      <c r="L11" s="95" t="s">
        <v>141</v>
      </c>
      <c r="M11" s="95" t="s">
        <v>142</v>
      </c>
      <c r="N11" s="40"/>
    </row>
    <row r="12" spans="1:14" ht="15.75" customHeight="1">
      <c r="B12" s="93" t="s">
        <v>144</v>
      </c>
      <c r="C12" s="81" t="s">
        <v>131</v>
      </c>
      <c r="D12" s="82">
        <v>42835</v>
      </c>
      <c r="E12" s="94">
        <f t="shared" ref="E12:E47" ca="1" si="0">IF(D12="","",DATEDIF(D12,TODAY(),"Y"))</f>
        <v>4</v>
      </c>
      <c r="F12" s="83" t="s">
        <v>94</v>
      </c>
      <c r="G12" s="84" t="s">
        <v>129</v>
      </c>
      <c r="H12" s="81"/>
      <c r="I12" s="81"/>
      <c r="J12" s="81"/>
      <c r="K12" s="85"/>
      <c r="L12" s="85"/>
      <c r="M12" s="85"/>
    </row>
    <row r="13" spans="1:14" ht="15.75" customHeight="1">
      <c r="B13" s="93" t="s">
        <v>145</v>
      </c>
      <c r="C13" s="81" t="s">
        <v>131</v>
      </c>
      <c r="D13" s="82">
        <v>42993</v>
      </c>
      <c r="E13" s="94">
        <f t="shared" ca="1" si="0"/>
        <v>3</v>
      </c>
      <c r="F13" s="83" t="s">
        <v>94</v>
      </c>
      <c r="G13" s="84" t="s">
        <v>129</v>
      </c>
      <c r="H13" s="81"/>
      <c r="I13" s="81"/>
      <c r="J13" s="81"/>
      <c r="K13" s="85"/>
      <c r="L13" s="85"/>
      <c r="M13" s="85"/>
    </row>
    <row r="14" spans="1:14" ht="15.75" customHeight="1">
      <c r="B14" s="93" t="s">
        <v>146</v>
      </c>
      <c r="C14" s="81" t="s">
        <v>131</v>
      </c>
      <c r="D14" s="82">
        <v>43285</v>
      </c>
      <c r="E14" s="94">
        <f t="shared" ca="1" si="0"/>
        <v>3</v>
      </c>
      <c r="F14" s="83" t="s">
        <v>94</v>
      </c>
      <c r="G14" s="84" t="s">
        <v>129</v>
      </c>
      <c r="H14" s="81"/>
      <c r="I14" s="81"/>
      <c r="J14" s="81"/>
      <c r="K14" s="85"/>
      <c r="L14" s="85"/>
      <c r="M14" s="85"/>
    </row>
    <row r="15" spans="1:14" ht="15.75" customHeight="1">
      <c r="B15" s="93" t="s">
        <v>147</v>
      </c>
      <c r="C15" s="81" t="s">
        <v>131</v>
      </c>
      <c r="D15" s="82">
        <v>43339</v>
      </c>
      <c r="E15" s="94">
        <f t="shared" ca="1" si="0"/>
        <v>2</v>
      </c>
      <c r="F15" s="83" t="s">
        <v>94</v>
      </c>
      <c r="G15" s="84" t="s">
        <v>129</v>
      </c>
      <c r="H15" s="81"/>
      <c r="I15" s="81"/>
      <c r="J15" s="81"/>
      <c r="K15" s="85"/>
      <c r="L15" s="85"/>
      <c r="M15" s="85"/>
    </row>
    <row r="16" spans="1:14" ht="15.75" customHeight="1">
      <c r="B16" s="93" t="s">
        <v>148</v>
      </c>
      <c r="C16" s="81" t="s">
        <v>131</v>
      </c>
      <c r="D16" s="82">
        <v>43486</v>
      </c>
      <c r="E16" s="94">
        <f t="shared" ca="1" si="0"/>
        <v>2</v>
      </c>
      <c r="F16" s="83" t="s">
        <v>94</v>
      </c>
      <c r="G16" s="84" t="s">
        <v>129</v>
      </c>
      <c r="H16" s="81"/>
      <c r="I16" s="81"/>
      <c r="J16" s="81"/>
      <c r="K16" s="85"/>
      <c r="L16" s="85"/>
      <c r="M16" s="85"/>
    </row>
    <row r="17" spans="2:13" ht="15.75" customHeight="1">
      <c r="B17" s="93" t="s">
        <v>149</v>
      </c>
      <c r="C17" s="81" t="s">
        <v>131</v>
      </c>
      <c r="D17" s="82">
        <v>43486</v>
      </c>
      <c r="E17" s="94">
        <f t="shared" ca="1" si="0"/>
        <v>2</v>
      </c>
      <c r="F17" s="83" t="s">
        <v>94</v>
      </c>
      <c r="G17" s="84" t="s">
        <v>129</v>
      </c>
      <c r="H17" s="81"/>
      <c r="I17" s="81"/>
      <c r="J17" s="81"/>
      <c r="K17" s="85"/>
      <c r="L17" s="85"/>
      <c r="M17" s="85"/>
    </row>
    <row r="18" spans="2:13" ht="15.75" customHeight="1">
      <c r="B18" s="93" t="s">
        <v>150</v>
      </c>
      <c r="C18" s="81" t="s">
        <v>131</v>
      </c>
      <c r="D18" s="82">
        <v>43514</v>
      </c>
      <c r="E18" s="94">
        <f t="shared" ca="1" si="0"/>
        <v>2</v>
      </c>
      <c r="F18" s="83" t="s">
        <v>94</v>
      </c>
      <c r="G18" s="84" t="s">
        <v>129</v>
      </c>
      <c r="H18" s="81"/>
      <c r="I18" s="81"/>
      <c r="J18" s="81"/>
      <c r="K18" s="85"/>
      <c r="L18" s="85"/>
      <c r="M18" s="85"/>
    </row>
    <row r="19" spans="2:13" ht="15.75" customHeight="1">
      <c r="B19" s="93" t="s">
        <v>151</v>
      </c>
      <c r="C19" s="81" t="s">
        <v>131</v>
      </c>
      <c r="D19" s="82">
        <v>43518</v>
      </c>
      <c r="E19" s="94">
        <f t="shared" ca="1" si="0"/>
        <v>2</v>
      </c>
      <c r="F19" s="83" t="s">
        <v>94</v>
      </c>
      <c r="G19" s="84" t="s">
        <v>129</v>
      </c>
      <c r="H19" s="81"/>
      <c r="I19" s="81"/>
      <c r="J19" s="81"/>
      <c r="K19" s="85"/>
      <c r="L19" s="85"/>
      <c r="M19" s="85"/>
    </row>
    <row r="20" spans="2:13" ht="15.75" customHeight="1">
      <c r="B20" s="93" t="s">
        <v>152</v>
      </c>
      <c r="C20" s="81" t="s">
        <v>131</v>
      </c>
      <c r="D20" s="82">
        <v>43538</v>
      </c>
      <c r="E20" s="94">
        <f t="shared" ca="1" si="0"/>
        <v>2</v>
      </c>
      <c r="F20" s="83" t="s">
        <v>94</v>
      </c>
      <c r="G20" s="84" t="s">
        <v>129</v>
      </c>
      <c r="H20" s="81"/>
      <c r="I20" s="81"/>
      <c r="J20" s="81"/>
      <c r="K20" s="85"/>
      <c r="L20" s="85"/>
      <c r="M20" s="85"/>
    </row>
    <row r="21" spans="2:13" ht="15.75" customHeight="1">
      <c r="B21" s="93" t="s">
        <v>153</v>
      </c>
      <c r="C21" s="81" t="s">
        <v>131</v>
      </c>
      <c r="D21" s="82">
        <v>43612</v>
      </c>
      <c r="E21" s="94">
        <f t="shared" ca="1" si="0"/>
        <v>2</v>
      </c>
      <c r="F21" s="83" t="s">
        <v>94</v>
      </c>
      <c r="G21" s="84" t="s">
        <v>129</v>
      </c>
      <c r="H21" s="81"/>
      <c r="I21" s="81"/>
      <c r="J21" s="81"/>
      <c r="K21" s="85"/>
      <c r="L21" s="85"/>
      <c r="M21" s="85"/>
    </row>
    <row r="22" spans="2:13" ht="15.75" customHeight="1">
      <c r="B22" s="93" t="s">
        <v>154</v>
      </c>
      <c r="C22" s="81" t="s">
        <v>131</v>
      </c>
      <c r="D22" s="82">
        <v>43696</v>
      </c>
      <c r="E22" s="94">
        <f t="shared" ca="1" si="0"/>
        <v>2</v>
      </c>
      <c r="F22" s="83" t="s">
        <v>94</v>
      </c>
      <c r="G22" s="84" t="s">
        <v>129</v>
      </c>
      <c r="H22" s="81"/>
      <c r="I22" s="81"/>
      <c r="J22" s="81"/>
      <c r="K22" s="85"/>
      <c r="L22" s="85"/>
      <c r="M22" s="85"/>
    </row>
    <row r="23" spans="2:13" ht="15.75" customHeight="1">
      <c r="B23" s="93" t="s">
        <v>155</v>
      </c>
      <c r="C23" s="81" t="s">
        <v>131</v>
      </c>
      <c r="D23" s="82">
        <v>43710</v>
      </c>
      <c r="E23" s="94">
        <f t="shared" ca="1" si="0"/>
        <v>1</v>
      </c>
      <c r="F23" s="83" t="s">
        <v>94</v>
      </c>
      <c r="G23" s="84" t="s">
        <v>129</v>
      </c>
      <c r="H23" s="81"/>
      <c r="I23" s="81"/>
      <c r="J23" s="81"/>
      <c r="K23" s="85"/>
      <c r="L23" s="85"/>
      <c r="M23" s="85"/>
    </row>
    <row r="24" spans="2:13" ht="15.75" customHeight="1">
      <c r="B24" s="93" t="s">
        <v>156</v>
      </c>
      <c r="C24" s="81" t="s">
        <v>131</v>
      </c>
      <c r="D24" s="82">
        <v>43717</v>
      </c>
      <c r="E24" s="94">
        <f t="shared" ca="1" si="0"/>
        <v>1</v>
      </c>
      <c r="F24" s="83" t="s">
        <v>94</v>
      </c>
      <c r="G24" s="84" t="s">
        <v>129</v>
      </c>
      <c r="H24" s="81"/>
      <c r="I24" s="81"/>
      <c r="J24" s="81"/>
      <c r="K24" s="85"/>
      <c r="L24" s="85"/>
      <c r="M24" s="85"/>
    </row>
    <row r="25" spans="2:13" ht="15.75" customHeight="1">
      <c r="B25" s="93" t="s">
        <v>157</v>
      </c>
      <c r="C25" s="81" t="s">
        <v>131</v>
      </c>
      <c r="D25" s="82">
        <v>43773</v>
      </c>
      <c r="E25" s="94">
        <f t="shared" ca="1" si="0"/>
        <v>1</v>
      </c>
      <c r="F25" s="83" t="s">
        <v>94</v>
      </c>
      <c r="G25" s="84" t="s">
        <v>129</v>
      </c>
      <c r="H25" s="81"/>
      <c r="I25" s="81"/>
      <c r="J25" s="81"/>
      <c r="K25" s="85"/>
      <c r="L25" s="85"/>
      <c r="M25" s="85"/>
    </row>
    <row r="26" spans="2:13" ht="15.75" customHeight="1">
      <c r="B26" s="93" t="s">
        <v>158</v>
      </c>
      <c r="C26" s="81" t="s">
        <v>131</v>
      </c>
      <c r="D26" s="82">
        <v>43787</v>
      </c>
      <c r="E26" s="94">
        <f t="shared" ca="1" si="0"/>
        <v>1</v>
      </c>
      <c r="F26" s="83" t="s">
        <v>94</v>
      </c>
      <c r="G26" s="84" t="s">
        <v>129</v>
      </c>
      <c r="H26" s="81"/>
      <c r="I26" s="81"/>
      <c r="J26" s="81"/>
      <c r="K26" s="85"/>
      <c r="L26" s="85"/>
      <c r="M26" s="85"/>
    </row>
    <row r="27" spans="2:13" ht="15.75" customHeight="1">
      <c r="B27" s="93" t="s">
        <v>159</v>
      </c>
      <c r="C27" s="81" t="s">
        <v>131</v>
      </c>
      <c r="D27" s="82">
        <v>43815</v>
      </c>
      <c r="E27" s="94">
        <f t="shared" ca="1" si="0"/>
        <v>1</v>
      </c>
      <c r="F27" s="83" t="s">
        <v>94</v>
      </c>
      <c r="G27" s="84" t="s">
        <v>129</v>
      </c>
      <c r="H27" s="81"/>
      <c r="I27" s="81"/>
      <c r="J27" s="81"/>
      <c r="K27" s="85"/>
      <c r="L27" s="85"/>
      <c r="M27" s="85"/>
    </row>
    <row r="28" spans="2:13" ht="15.75" customHeight="1">
      <c r="B28" s="93" t="s">
        <v>160</v>
      </c>
      <c r="C28" s="81" t="s">
        <v>131</v>
      </c>
      <c r="D28" s="82">
        <v>43860</v>
      </c>
      <c r="E28" s="94">
        <f t="shared" ca="1" si="0"/>
        <v>1</v>
      </c>
      <c r="F28" s="83" t="s">
        <v>94</v>
      </c>
      <c r="G28" s="84" t="s">
        <v>129</v>
      </c>
      <c r="H28" s="81"/>
      <c r="I28" s="81"/>
      <c r="J28" s="81"/>
      <c r="K28" s="85"/>
      <c r="L28" s="85"/>
      <c r="M28" s="85"/>
    </row>
    <row r="29" spans="2:13" ht="15.75" customHeight="1">
      <c r="B29" s="93" t="s">
        <v>161</v>
      </c>
      <c r="C29" s="81" t="s">
        <v>131</v>
      </c>
      <c r="D29" s="82">
        <v>43943</v>
      </c>
      <c r="E29" s="94">
        <f t="shared" ca="1" si="0"/>
        <v>1</v>
      </c>
      <c r="F29" s="83" t="s">
        <v>94</v>
      </c>
      <c r="G29" s="84" t="s">
        <v>129</v>
      </c>
      <c r="H29" s="81"/>
      <c r="I29" s="81"/>
      <c r="J29" s="81"/>
      <c r="K29" s="85"/>
      <c r="L29" s="85"/>
      <c r="M29" s="85"/>
    </row>
    <row r="30" spans="2:13" ht="15.75" customHeight="1">
      <c r="B30" s="93" t="s">
        <v>162</v>
      </c>
      <c r="C30" s="81" t="s">
        <v>131</v>
      </c>
      <c r="D30" s="82">
        <v>43990</v>
      </c>
      <c r="E30" s="94">
        <f t="shared" ca="1" si="0"/>
        <v>1</v>
      </c>
      <c r="F30" s="83" t="s">
        <v>94</v>
      </c>
      <c r="G30" s="84" t="s">
        <v>129</v>
      </c>
      <c r="H30" s="81"/>
      <c r="I30" s="81"/>
      <c r="J30" s="81"/>
      <c r="K30" s="85"/>
      <c r="L30" s="85"/>
      <c r="M30" s="85"/>
    </row>
    <row r="31" spans="2:13" ht="15.75" customHeight="1">
      <c r="B31" s="93" t="s">
        <v>163</v>
      </c>
      <c r="C31" s="81" t="s">
        <v>131</v>
      </c>
      <c r="D31" s="82">
        <v>44109</v>
      </c>
      <c r="E31" s="94">
        <f t="shared" ca="1" si="0"/>
        <v>0</v>
      </c>
      <c r="F31" s="83" t="s">
        <v>94</v>
      </c>
      <c r="G31" s="84" t="s">
        <v>130</v>
      </c>
      <c r="H31" s="81"/>
      <c r="I31" s="81"/>
      <c r="J31" s="81"/>
      <c r="K31" s="85"/>
      <c r="L31" s="85"/>
      <c r="M31" s="85"/>
    </row>
    <row r="32" spans="2:13" ht="15.75" customHeight="1">
      <c r="B32" s="93" t="s">
        <v>164</v>
      </c>
      <c r="C32" s="81" t="s">
        <v>131</v>
      </c>
      <c r="D32" s="82">
        <v>44172</v>
      </c>
      <c r="E32" s="94">
        <f t="shared" ca="1" si="0"/>
        <v>0</v>
      </c>
      <c r="F32" s="83" t="s">
        <v>94</v>
      </c>
      <c r="G32" s="84" t="s">
        <v>129</v>
      </c>
      <c r="H32" s="81"/>
      <c r="I32" s="81"/>
      <c r="J32" s="81"/>
      <c r="K32" s="85"/>
      <c r="L32" s="85"/>
      <c r="M32" s="85"/>
    </row>
    <row r="33" spans="2:13" ht="15.75" customHeight="1">
      <c r="B33" s="93" t="s">
        <v>165</v>
      </c>
      <c r="C33" s="81" t="s">
        <v>131</v>
      </c>
      <c r="D33" s="82">
        <v>44172</v>
      </c>
      <c r="E33" s="94">
        <f t="shared" ca="1" si="0"/>
        <v>0</v>
      </c>
      <c r="F33" s="83" t="s">
        <v>94</v>
      </c>
      <c r="G33" s="84" t="s">
        <v>129</v>
      </c>
      <c r="H33" s="81"/>
      <c r="I33" s="81"/>
      <c r="J33" s="81"/>
      <c r="K33" s="85"/>
      <c r="L33" s="85"/>
      <c r="M33" s="85"/>
    </row>
    <row r="34" spans="2:13" ht="15.75" customHeight="1">
      <c r="B34" s="93" t="s">
        <v>166</v>
      </c>
      <c r="C34" s="81" t="s">
        <v>131</v>
      </c>
      <c r="D34" s="82">
        <v>44172</v>
      </c>
      <c r="E34" s="94">
        <f t="shared" ca="1" si="0"/>
        <v>0</v>
      </c>
      <c r="F34" s="83" t="s">
        <v>94</v>
      </c>
      <c r="G34" s="84" t="s">
        <v>129</v>
      </c>
      <c r="H34" s="81"/>
      <c r="I34" s="81"/>
      <c r="J34" s="81"/>
      <c r="K34" s="85"/>
      <c r="L34" s="85"/>
      <c r="M34" s="85"/>
    </row>
    <row r="35" spans="2:13" ht="15.75" customHeight="1">
      <c r="B35" s="93" t="s">
        <v>167</v>
      </c>
      <c r="C35" s="81" t="s">
        <v>131</v>
      </c>
      <c r="D35" s="82">
        <v>44203</v>
      </c>
      <c r="E35" s="94">
        <f t="shared" ca="1" si="0"/>
        <v>0</v>
      </c>
      <c r="F35" s="83" t="s">
        <v>94</v>
      </c>
      <c r="G35" s="84" t="s">
        <v>130</v>
      </c>
      <c r="H35" s="81"/>
      <c r="I35" s="81"/>
      <c r="J35" s="81"/>
      <c r="K35" s="85"/>
      <c r="L35" s="85"/>
      <c r="M35" s="85"/>
    </row>
    <row r="36" spans="2:13" ht="15.75" customHeight="1">
      <c r="B36" s="93" t="s">
        <v>168</v>
      </c>
      <c r="C36" s="81" t="s">
        <v>131</v>
      </c>
      <c r="D36" s="82">
        <v>44221</v>
      </c>
      <c r="E36" s="94">
        <f t="shared" ca="1" si="0"/>
        <v>0</v>
      </c>
      <c r="F36" s="83" t="s">
        <v>94</v>
      </c>
      <c r="G36" s="84" t="s">
        <v>129</v>
      </c>
      <c r="H36" s="81"/>
      <c r="I36" s="81"/>
      <c r="J36" s="81"/>
      <c r="K36" s="85"/>
      <c r="L36" s="85"/>
      <c r="M36" s="85"/>
    </row>
    <row r="37" spans="2:13" ht="15.75" customHeight="1">
      <c r="B37" s="93" t="s">
        <v>169</v>
      </c>
      <c r="C37" s="81" t="s">
        <v>131</v>
      </c>
      <c r="D37" s="82">
        <v>44256</v>
      </c>
      <c r="E37" s="94">
        <f t="shared" ca="1" si="0"/>
        <v>0</v>
      </c>
      <c r="F37" s="83" t="s">
        <v>94</v>
      </c>
      <c r="G37" s="84" t="s">
        <v>129</v>
      </c>
      <c r="H37" s="81"/>
      <c r="I37" s="81"/>
      <c r="J37" s="81"/>
      <c r="K37" s="85"/>
      <c r="L37" s="85"/>
      <c r="M37" s="85"/>
    </row>
    <row r="38" spans="2:13" ht="15.75" customHeight="1">
      <c r="B38" s="93" t="s">
        <v>170</v>
      </c>
      <c r="C38" s="81" t="s">
        <v>131</v>
      </c>
      <c r="D38" s="82">
        <v>44256</v>
      </c>
      <c r="E38" s="94">
        <f t="shared" ca="1" si="0"/>
        <v>0</v>
      </c>
      <c r="F38" s="83" t="s">
        <v>94</v>
      </c>
      <c r="G38" s="84" t="s">
        <v>129</v>
      </c>
      <c r="H38" s="81"/>
      <c r="I38" s="81"/>
      <c r="J38" s="81"/>
      <c r="K38" s="85"/>
      <c r="L38" s="85"/>
      <c r="M38" s="85"/>
    </row>
    <row r="39" spans="2:13" ht="15.75" customHeight="1">
      <c r="B39" s="93" t="s">
        <v>171</v>
      </c>
      <c r="C39" s="81" t="s">
        <v>131</v>
      </c>
      <c r="D39" s="82">
        <v>44287</v>
      </c>
      <c r="E39" s="94">
        <f t="shared" ca="1" si="0"/>
        <v>0</v>
      </c>
      <c r="F39" s="83" t="s">
        <v>94</v>
      </c>
      <c r="G39" s="84" t="s">
        <v>129</v>
      </c>
      <c r="H39" s="81"/>
      <c r="I39" s="81"/>
      <c r="J39" s="81"/>
      <c r="K39" s="85"/>
      <c r="L39" s="85"/>
      <c r="M39" s="85"/>
    </row>
    <row r="40" spans="2:13" ht="15.75" customHeight="1">
      <c r="B40" s="93" t="s">
        <v>172</v>
      </c>
      <c r="C40" s="81" t="s">
        <v>87</v>
      </c>
      <c r="D40" s="82">
        <v>44305</v>
      </c>
      <c r="E40" s="94">
        <f t="shared" ca="1" si="0"/>
        <v>0</v>
      </c>
      <c r="F40" s="83" t="s">
        <v>94</v>
      </c>
      <c r="G40" s="84" t="s">
        <v>129</v>
      </c>
      <c r="H40" s="81"/>
      <c r="I40" s="81"/>
      <c r="J40" s="81"/>
      <c r="K40" s="85"/>
      <c r="L40" s="85"/>
      <c r="M40" s="85"/>
    </row>
    <row r="41" spans="2:13" ht="15.75" customHeight="1">
      <c r="B41" s="93" t="s">
        <v>173</v>
      </c>
      <c r="C41" s="81" t="s">
        <v>87</v>
      </c>
      <c r="D41" s="82">
        <v>44361</v>
      </c>
      <c r="E41" s="94">
        <f t="shared" ca="1" si="0"/>
        <v>0</v>
      </c>
      <c r="F41" s="83" t="s">
        <v>94</v>
      </c>
      <c r="G41" s="84" t="s">
        <v>129</v>
      </c>
      <c r="H41" s="81"/>
      <c r="I41" s="81"/>
      <c r="J41" s="81"/>
      <c r="K41" s="85"/>
      <c r="L41" s="85"/>
      <c r="M41" s="85"/>
    </row>
    <row r="42" spans="2:13" ht="15.75" customHeight="1">
      <c r="B42" s="93" t="s">
        <v>174</v>
      </c>
      <c r="C42" s="81" t="s">
        <v>87</v>
      </c>
      <c r="D42" s="82">
        <v>44368</v>
      </c>
      <c r="E42" s="94">
        <f t="shared" ca="1" si="0"/>
        <v>0</v>
      </c>
      <c r="F42" s="83" t="s">
        <v>94</v>
      </c>
      <c r="G42" s="84" t="s">
        <v>129</v>
      </c>
      <c r="H42" s="81"/>
      <c r="I42" s="81"/>
      <c r="J42" s="81"/>
      <c r="K42" s="85"/>
      <c r="L42" s="85"/>
      <c r="M42" s="85"/>
    </row>
    <row r="43" spans="2:13" ht="15.75" customHeight="1">
      <c r="B43" s="93" t="s">
        <v>175</v>
      </c>
      <c r="C43" s="81" t="s">
        <v>131</v>
      </c>
      <c r="D43" s="82">
        <v>44375</v>
      </c>
      <c r="E43" s="94">
        <f t="shared" ca="1" si="0"/>
        <v>0</v>
      </c>
      <c r="F43" s="83" t="s">
        <v>94</v>
      </c>
      <c r="G43" s="84" t="s">
        <v>130</v>
      </c>
      <c r="H43" s="81"/>
      <c r="I43" s="81"/>
      <c r="J43" s="81"/>
      <c r="K43" s="85"/>
      <c r="L43" s="85"/>
      <c r="M43" s="85"/>
    </row>
    <row r="44" spans="2:13" ht="15.75" customHeight="1">
      <c r="B44" s="93" t="s">
        <v>176</v>
      </c>
      <c r="C44" s="81" t="s">
        <v>87</v>
      </c>
      <c r="D44" s="82">
        <v>44375</v>
      </c>
      <c r="E44" s="94">
        <f t="shared" ca="1" si="0"/>
        <v>0</v>
      </c>
      <c r="F44" s="83" t="s">
        <v>94</v>
      </c>
      <c r="G44" s="84" t="s">
        <v>129</v>
      </c>
      <c r="H44" s="81"/>
      <c r="I44" s="81"/>
      <c r="J44" s="81"/>
      <c r="K44" s="85"/>
      <c r="L44" s="85"/>
      <c r="M44" s="85"/>
    </row>
    <row r="45" spans="2:13" ht="15.75" customHeight="1">
      <c r="B45" s="93" t="s">
        <v>177</v>
      </c>
      <c r="C45" s="81" t="s">
        <v>87</v>
      </c>
      <c r="D45" s="82">
        <v>44382</v>
      </c>
      <c r="E45" s="94">
        <f t="shared" ca="1" si="0"/>
        <v>0</v>
      </c>
      <c r="F45" s="83" t="s">
        <v>94</v>
      </c>
      <c r="G45" s="84" t="s">
        <v>129</v>
      </c>
      <c r="H45" s="81"/>
      <c r="I45" s="81"/>
      <c r="J45" s="81"/>
      <c r="K45" s="85"/>
      <c r="L45" s="85"/>
      <c r="M45" s="85"/>
    </row>
    <row r="46" spans="2:13" ht="15.75" customHeight="1">
      <c r="B46" s="93" t="s">
        <v>178</v>
      </c>
      <c r="C46" s="81" t="s">
        <v>87</v>
      </c>
      <c r="D46" s="82">
        <v>44385</v>
      </c>
      <c r="E46" s="94">
        <f t="shared" ca="1" si="0"/>
        <v>0</v>
      </c>
      <c r="F46" s="83" t="s">
        <v>94</v>
      </c>
      <c r="G46" s="84" t="s">
        <v>129</v>
      </c>
      <c r="H46" s="81"/>
      <c r="I46" s="81"/>
      <c r="J46" s="81"/>
      <c r="K46" s="85"/>
      <c r="L46" s="85"/>
      <c r="M46" s="85"/>
    </row>
    <row r="47" spans="2:13" ht="15.75" customHeight="1">
      <c r="B47" s="93" t="s">
        <v>179</v>
      </c>
      <c r="C47" s="81" t="s">
        <v>131</v>
      </c>
      <c r="D47" s="82">
        <v>44396</v>
      </c>
      <c r="E47" s="94">
        <f t="shared" ca="1" si="0"/>
        <v>0</v>
      </c>
      <c r="F47" s="83" t="s">
        <v>94</v>
      </c>
      <c r="G47" s="84" t="s">
        <v>129</v>
      </c>
      <c r="H47" s="81"/>
      <c r="I47" s="81"/>
      <c r="J47" s="81"/>
      <c r="K47" s="85"/>
      <c r="L47" s="85"/>
      <c r="M47" s="85"/>
    </row>
    <row r="48" spans="2:13" ht="15.75" customHeight="1">
      <c r="B48" s="93" t="s">
        <v>180</v>
      </c>
      <c r="C48" s="81" t="s">
        <v>87</v>
      </c>
      <c r="D48" s="82">
        <v>44424</v>
      </c>
      <c r="E48" s="94">
        <f ca="1">IF(D48="","",DATEDIF(D48,TODAY(),"Y"))</f>
        <v>0</v>
      </c>
      <c r="F48" s="83" t="s">
        <v>94</v>
      </c>
      <c r="G48" s="84" t="s">
        <v>129</v>
      </c>
      <c r="H48" s="81"/>
      <c r="I48" s="81"/>
      <c r="J48" s="81"/>
      <c r="K48" s="85"/>
      <c r="L48" s="85"/>
      <c r="M48" s="85"/>
    </row>
    <row r="49" spans="2:13" ht="15.75" customHeight="1">
      <c r="B49" s="93" t="s">
        <v>181</v>
      </c>
      <c r="C49" s="81" t="s">
        <v>131</v>
      </c>
      <c r="D49" s="82">
        <v>44459</v>
      </c>
      <c r="E49" s="81" t="e">
        <f ca="1">IF(D49="","",DATEDIF(D49,TODAY(),"Y"))</f>
        <v>#NUM!</v>
      </c>
      <c r="F49" s="83" t="s">
        <v>94</v>
      </c>
      <c r="G49" s="84" t="s">
        <v>130</v>
      </c>
      <c r="H49" s="81"/>
      <c r="I49" s="81"/>
      <c r="J49" s="81"/>
      <c r="K49" s="85"/>
      <c r="L49" s="85"/>
      <c r="M49" s="85"/>
    </row>
    <row r="50" spans="2:13" ht="15.75" customHeight="1">
      <c r="B50" s="93" t="s">
        <v>182</v>
      </c>
      <c r="C50" s="81" t="s">
        <v>87</v>
      </c>
      <c r="D50" s="82">
        <v>44459</v>
      </c>
      <c r="E50" s="81" t="e">
        <f ca="1">IF(D50="","",DATEDIF(D50,TODAY(),"Y"))</f>
        <v>#NUM!</v>
      </c>
      <c r="F50" s="83" t="s">
        <v>94</v>
      </c>
      <c r="G50" s="84" t="s">
        <v>130</v>
      </c>
      <c r="H50" s="81"/>
      <c r="I50" s="81"/>
      <c r="J50" s="81"/>
      <c r="K50" s="85"/>
      <c r="L50" s="85"/>
      <c r="M50" s="85"/>
    </row>
    <row r="51" spans="2:13" ht="15.75" customHeight="1">
      <c r="B51" s="93" t="s">
        <v>183</v>
      </c>
      <c r="C51" s="81" t="s">
        <v>131</v>
      </c>
      <c r="D51" s="82">
        <v>44452</v>
      </c>
      <c r="E51" s="81" t="e">
        <f ca="1">IF(D51="","",DATEDIF(D51,TODAY(),"Y"))</f>
        <v>#NUM!</v>
      </c>
      <c r="F51" s="83" t="s">
        <v>94</v>
      </c>
      <c r="G51" s="84" t="s">
        <v>130</v>
      </c>
      <c r="H51" s="81"/>
      <c r="I51" s="81"/>
      <c r="J51" s="81"/>
      <c r="K51" s="85"/>
      <c r="L51" s="85"/>
      <c r="M51" s="85"/>
    </row>
    <row r="52" spans="2:13" ht="15.75" customHeight="1">
      <c r="B52" s="92"/>
      <c r="C52" s="81"/>
      <c r="D52" s="82"/>
      <c r="E52" s="81"/>
      <c r="F52" s="83"/>
      <c r="G52" s="84"/>
      <c r="H52" s="81"/>
      <c r="I52" s="81"/>
      <c r="J52" s="81"/>
      <c r="K52" s="85"/>
      <c r="L52" s="85"/>
      <c r="M52" s="85"/>
    </row>
    <row r="53" spans="2:13" ht="15.75" customHeight="1">
      <c r="B53" s="92"/>
      <c r="C53" s="81"/>
      <c r="D53" s="82"/>
      <c r="E53" s="81"/>
      <c r="F53" s="83"/>
      <c r="G53" s="84"/>
      <c r="H53" s="81"/>
      <c r="I53" s="81"/>
      <c r="J53" s="81"/>
      <c r="K53" s="85"/>
      <c r="L53" s="85"/>
      <c r="M53" s="85"/>
    </row>
    <row r="54" spans="2:13" ht="15.75" customHeight="1">
      <c r="B54" s="92"/>
      <c r="C54" s="81"/>
      <c r="D54" s="82"/>
      <c r="E54" s="81"/>
      <c r="F54" s="83"/>
      <c r="G54" s="84"/>
      <c r="H54" s="81"/>
      <c r="I54" s="81"/>
      <c r="J54" s="81"/>
      <c r="K54" s="85"/>
      <c r="L54" s="85"/>
      <c r="M54" s="85"/>
    </row>
    <row r="55" spans="2:13" ht="15.75" customHeight="1">
      <c r="B55" s="92"/>
      <c r="C55" s="81"/>
      <c r="D55" s="82"/>
      <c r="E55" s="81"/>
      <c r="F55" s="83"/>
      <c r="G55" s="84"/>
      <c r="H55" s="81"/>
      <c r="I55" s="81"/>
      <c r="J55" s="81"/>
      <c r="K55" s="85"/>
      <c r="L55" s="85"/>
      <c r="M55" s="85"/>
    </row>
    <row r="56" spans="2:13" ht="15.75" customHeight="1">
      <c r="B56" s="92"/>
      <c r="C56" s="81"/>
      <c r="D56" s="82"/>
      <c r="E56" s="81"/>
      <c r="F56" s="83"/>
      <c r="G56" s="84"/>
      <c r="H56" s="81"/>
      <c r="I56" s="81"/>
      <c r="J56" s="81"/>
      <c r="K56" s="85"/>
      <c r="L56" s="85"/>
      <c r="M56" s="85"/>
    </row>
    <row r="57" spans="2:13" ht="15.75" customHeight="1">
      <c r="B57" s="92"/>
      <c r="C57" s="81"/>
      <c r="D57" s="82"/>
      <c r="E57" s="81"/>
      <c r="F57" s="83"/>
      <c r="G57" s="84"/>
      <c r="H57" s="81"/>
      <c r="I57" s="81"/>
      <c r="J57" s="81"/>
      <c r="K57" s="85"/>
      <c r="L57" s="85"/>
      <c r="M57" s="85"/>
    </row>
    <row r="58" spans="2:13" ht="15.75" customHeight="1">
      <c r="B58" s="92"/>
      <c r="C58" s="81"/>
      <c r="D58" s="82"/>
      <c r="E58" s="81"/>
      <c r="F58" s="83"/>
      <c r="G58" s="84"/>
      <c r="H58" s="81"/>
      <c r="I58" s="81"/>
      <c r="J58" s="81"/>
      <c r="K58" s="85"/>
      <c r="L58" s="85"/>
      <c r="M58" s="85"/>
    </row>
    <row r="59" spans="2:13" ht="15.75" customHeight="1">
      <c r="B59" s="92"/>
      <c r="C59" s="81"/>
      <c r="D59" s="82"/>
      <c r="E59" s="81"/>
      <c r="F59" s="83"/>
      <c r="G59" s="84"/>
      <c r="H59" s="81"/>
      <c r="I59" s="81"/>
      <c r="J59" s="81"/>
      <c r="K59" s="85"/>
      <c r="L59" s="85"/>
      <c r="M59" s="85"/>
    </row>
    <row r="60" spans="2:13" ht="15.75" customHeight="1">
      <c r="B60" s="92"/>
      <c r="C60" s="81"/>
      <c r="D60" s="82"/>
      <c r="E60" s="81"/>
      <c r="F60" s="83"/>
      <c r="G60" s="84"/>
      <c r="H60" s="81"/>
      <c r="I60" s="81"/>
      <c r="J60" s="81"/>
      <c r="K60" s="85"/>
      <c r="L60" s="85"/>
      <c r="M60" s="85"/>
    </row>
    <row r="61" spans="2:13" ht="15.75" customHeight="1">
      <c r="B61" s="92"/>
      <c r="C61" s="81"/>
      <c r="D61" s="82"/>
      <c r="E61" s="81"/>
      <c r="F61" s="83"/>
      <c r="G61" s="84"/>
      <c r="H61" s="81"/>
      <c r="I61" s="81"/>
      <c r="J61" s="81"/>
      <c r="K61" s="85"/>
      <c r="L61" s="85"/>
      <c r="M61" s="85"/>
    </row>
    <row r="62" spans="2:13" ht="15.75" customHeight="1">
      <c r="B62" s="92"/>
      <c r="C62" s="81"/>
      <c r="D62" s="82"/>
      <c r="E62" s="81"/>
      <c r="F62" s="83"/>
      <c r="G62" s="84"/>
      <c r="H62" s="81"/>
      <c r="I62" s="81"/>
      <c r="J62" s="81"/>
      <c r="K62" s="85"/>
      <c r="L62" s="85"/>
      <c r="M62" s="85"/>
    </row>
    <row r="63" spans="2:13" ht="15.75" customHeight="1">
      <c r="B63" s="92"/>
      <c r="C63" s="81"/>
      <c r="D63" s="82"/>
      <c r="E63" s="81"/>
      <c r="F63" s="83"/>
      <c r="G63" s="84"/>
      <c r="H63" s="81"/>
      <c r="I63" s="81"/>
      <c r="J63" s="81"/>
      <c r="K63" s="85"/>
      <c r="L63" s="85"/>
      <c r="M63" s="85"/>
    </row>
    <row r="64" spans="2:13" ht="15.75" customHeight="1">
      <c r="B64" s="92"/>
      <c r="C64" s="81"/>
      <c r="D64" s="82"/>
      <c r="E64" s="81"/>
      <c r="F64" s="83"/>
      <c r="G64" s="84"/>
      <c r="H64" s="81"/>
      <c r="I64" s="81"/>
      <c r="J64" s="81"/>
      <c r="K64" s="85"/>
      <c r="L64" s="85"/>
      <c r="M64" s="85"/>
    </row>
    <row r="65" spans="2:13" ht="15.75" customHeight="1">
      <c r="B65" s="92"/>
      <c r="C65" s="81"/>
      <c r="D65" s="82"/>
      <c r="E65" s="81"/>
      <c r="F65" s="83"/>
      <c r="G65" s="84"/>
      <c r="H65" s="81"/>
      <c r="I65" s="81"/>
      <c r="J65" s="81"/>
      <c r="K65" s="85"/>
      <c r="L65" s="85"/>
      <c r="M65" s="85"/>
    </row>
    <row r="66" spans="2:13" ht="15.75" customHeight="1">
      <c r="B66" s="92"/>
      <c r="C66" s="81"/>
      <c r="D66" s="82"/>
      <c r="E66" s="81"/>
      <c r="F66" s="83"/>
      <c r="G66" s="84"/>
      <c r="H66" s="81"/>
      <c r="I66" s="81"/>
      <c r="J66" s="81"/>
      <c r="K66" s="85"/>
      <c r="L66" s="85"/>
      <c r="M66" s="85"/>
    </row>
    <row r="67" spans="2:13" ht="15.75" customHeight="1">
      <c r="B67" s="92"/>
      <c r="C67" s="81"/>
      <c r="D67" s="82"/>
      <c r="E67" s="81"/>
      <c r="F67" s="83"/>
      <c r="G67" s="84"/>
      <c r="H67" s="81"/>
      <c r="I67" s="81"/>
      <c r="J67" s="81"/>
      <c r="K67" s="85"/>
      <c r="L67" s="85"/>
      <c r="M67" s="85"/>
    </row>
    <row r="68" spans="2:13" ht="15.75" customHeight="1">
      <c r="B68" s="92"/>
      <c r="C68" s="81"/>
      <c r="D68" s="82"/>
      <c r="E68" s="81"/>
      <c r="F68" s="83"/>
      <c r="G68" s="84"/>
      <c r="H68" s="81"/>
      <c r="I68" s="81"/>
      <c r="J68" s="81"/>
      <c r="K68" s="85"/>
      <c r="L68" s="85"/>
      <c r="M68" s="85"/>
    </row>
    <row r="69" spans="2:13" ht="15.75" customHeight="1">
      <c r="B69" s="92"/>
      <c r="C69" s="81"/>
      <c r="D69" s="82"/>
      <c r="E69" s="81"/>
      <c r="F69" s="83"/>
      <c r="G69" s="84"/>
      <c r="H69" s="81"/>
      <c r="I69" s="81"/>
      <c r="J69" s="81"/>
      <c r="K69" s="85"/>
      <c r="L69" s="85"/>
      <c r="M69" s="85"/>
    </row>
    <row r="70" spans="2:13" ht="15.75" customHeight="1">
      <c r="B70" s="92"/>
      <c r="C70" s="81"/>
      <c r="D70" s="82"/>
      <c r="E70" s="81"/>
      <c r="F70" s="83"/>
      <c r="G70" s="84"/>
      <c r="H70" s="81"/>
      <c r="I70" s="81"/>
      <c r="J70" s="81"/>
      <c r="K70" s="85"/>
      <c r="L70" s="85"/>
      <c r="M70" s="85"/>
    </row>
    <row r="71" spans="2:13" ht="15.75" customHeight="1">
      <c r="B71" s="92"/>
      <c r="C71" s="81"/>
      <c r="D71" s="82"/>
      <c r="E71" s="81"/>
      <c r="F71" s="83"/>
      <c r="G71" s="84"/>
      <c r="H71" s="81"/>
      <c r="I71" s="81"/>
      <c r="J71" s="81"/>
      <c r="K71" s="85"/>
      <c r="L71" s="85"/>
      <c r="M71" s="85"/>
    </row>
    <row r="72" spans="2:13" ht="15.75" customHeight="1">
      <c r="B72" s="92"/>
      <c r="C72" s="81"/>
      <c r="D72" s="82"/>
      <c r="E72" s="81"/>
      <c r="F72" s="83"/>
      <c r="G72" s="84"/>
      <c r="H72" s="81"/>
      <c r="I72" s="81"/>
      <c r="J72" s="81"/>
      <c r="K72" s="85"/>
      <c r="L72" s="85"/>
      <c r="M72" s="85"/>
    </row>
    <row r="73" spans="2:13" ht="15.75" customHeight="1">
      <c r="B73" s="92"/>
      <c r="C73" s="81"/>
      <c r="D73" s="82"/>
      <c r="E73" s="81"/>
      <c r="F73" s="83"/>
      <c r="G73" s="84"/>
      <c r="H73" s="81"/>
      <c r="I73" s="81"/>
      <c r="J73" s="81"/>
      <c r="K73" s="85"/>
      <c r="L73" s="85"/>
      <c r="M73" s="85"/>
    </row>
    <row r="74" spans="2:13" ht="15.75" customHeight="1">
      <c r="B74" s="92"/>
      <c r="C74" s="81"/>
      <c r="D74" s="82"/>
      <c r="E74" s="81"/>
      <c r="F74" s="83"/>
      <c r="G74" s="84"/>
      <c r="H74" s="81"/>
      <c r="I74" s="81"/>
      <c r="J74" s="81"/>
      <c r="K74" s="85"/>
      <c r="L74" s="85"/>
      <c r="M74" s="85"/>
    </row>
    <row r="75" spans="2:13" ht="15.75" customHeight="1">
      <c r="B75" s="92"/>
      <c r="C75" s="81"/>
      <c r="D75" s="82"/>
      <c r="E75" s="81"/>
      <c r="F75" s="83"/>
      <c r="G75" s="84"/>
      <c r="H75" s="81"/>
      <c r="I75" s="81"/>
      <c r="J75" s="81"/>
      <c r="K75" s="85"/>
      <c r="L75" s="85"/>
      <c r="M75" s="85"/>
    </row>
    <row r="76" spans="2:13" ht="15.75" customHeight="1">
      <c r="B76" s="92"/>
      <c r="C76" s="81"/>
      <c r="D76" s="82"/>
      <c r="E76" s="81"/>
      <c r="F76" s="83"/>
      <c r="G76" s="84"/>
      <c r="H76" s="81"/>
      <c r="I76" s="81"/>
      <c r="J76" s="81"/>
      <c r="K76" s="85"/>
      <c r="L76" s="85"/>
      <c r="M76" s="85"/>
    </row>
    <row r="77" spans="2:13" ht="15.75" customHeight="1">
      <c r="B77" s="92"/>
      <c r="C77" s="81"/>
      <c r="D77" s="82"/>
      <c r="E77" s="81"/>
      <c r="F77" s="83"/>
      <c r="G77" s="84"/>
      <c r="H77" s="81"/>
      <c r="I77" s="81"/>
      <c r="J77" s="81"/>
      <c r="K77" s="85"/>
      <c r="L77" s="85"/>
      <c r="M77" s="85"/>
    </row>
    <row r="78" spans="2:13" ht="15.75" customHeight="1">
      <c r="B78" s="92"/>
      <c r="C78" s="81"/>
      <c r="D78" s="82"/>
      <c r="E78" s="81"/>
      <c r="F78" s="83"/>
      <c r="G78" s="84"/>
      <c r="H78" s="81"/>
      <c r="I78" s="81"/>
      <c r="J78" s="81"/>
      <c r="K78" s="85"/>
      <c r="L78" s="85"/>
      <c r="M78" s="85"/>
    </row>
    <row r="79" spans="2:13" ht="15.75" customHeight="1">
      <c r="B79" s="92"/>
      <c r="C79" s="81"/>
      <c r="D79" s="82"/>
      <c r="E79" s="81"/>
      <c r="F79" s="83"/>
      <c r="G79" s="84"/>
      <c r="H79" s="81"/>
      <c r="I79" s="81"/>
      <c r="J79" s="81"/>
      <c r="K79" s="85"/>
      <c r="L79" s="85"/>
      <c r="M79" s="85"/>
    </row>
    <row r="80" spans="2:13" ht="15.75" customHeight="1">
      <c r="B80" s="92"/>
      <c r="C80" s="81"/>
      <c r="D80" s="82"/>
      <c r="E80" s="81"/>
      <c r="F80" s="83"/>
      <c r="G80" s="84"/>
      <c r="H80" s="81"/>
      <c r="I80" s="81"/>
      <c r="J80" s="81"/>
      <c r="K80" s="85"/>
      <c r="L80" s="85"/>
      <c r="M80" s="85"/>
    </row>
    <row r="81" spans="2:13" ht="15.75" customHeight="1">
      <c r="B81" s="92"/>
      <c r="C81" s="81"/>
      <c r="D81" s="82"/>
      <c r="E81" s="81"/>
      <c r="F81" s="83"/>
      <c r="G81" s="84"/>
      <c r="H81" s="81"/>
      <c r="I81" s="81"/>
      <c r="J81" s="81"/>
      <c r="K81" s="85"/>
      <c r="L81" s="85"/>
      <c r="M81" s="85"/>
    </row>
    <row r="82" spans="2:13" ht="15.75" customHeight="1">
      <c r="B82" s="92"/>
      <c r="C82" s="81"/>
      <c r="D82" s="82"/>
      <c r="E82" s="81"/>
      <c r="F82" s="83"/>
      <c r="G82" s="84"/>
      <c r="H82" s="81"/>
      <c r="I82" s="81"/>
      <c r="J82" s="81"/>
      <c r="K82" s="85"/>
      <c r="L82" s="85"/>
      <c r="M82" s="85"/>
    </row>
    <row r="83" spans="2:13" ht="15.75" customHeight="1">
      <c r="B83" s="92"/>
      <c r="C83" s="81"/>
      <c r="D83" s="82"/>
      <c r="E83" s="81"/>
      <c r="F83" s="83"/>
      <c r="G83" s="84"/>
      <c r="H83" s="81"/>
      <c r="I83" s="81"/>
      <c r="J83" s="81"/>
      <c r="K83" s="85"/>
      <c r="L83" s="85"/>
      <c r="M83" s="85"/>
    </row>
    <row r="84" spans="2:13" ht="15.75" customHeight="1">
      <c r="B84" s="92"/>
      <c r="C84" s="81"/>
      <c r="D84" s="82"/>
      <c r="E84" s="81"/>
      <c r="F84" s="83"/>
      <c r="G84" s="84"/>
      <c r="H84" s="81"/>
      <c r="I84" s="81"/>
      <c r="J84" s="81"/>
      <c r="K84" s="85"/>
      <c r="L84" s="85"/>
      <c r="M84" s="85"/>
    </row>
    <row r="85" spans="2:13" ht="15.75" customHeight="1">
      <c r="B85" s="92"/>
      <c r="C85" s="81"/>
      <c r="D85" s="82"/>
      <c r="E85" s="81"/>
      <c r="F85" s="83"/>
      <c r="G85" s="84"/>
      <c r="H85" s="81"/>
      <c r="I85" s="81"/>
      <c r="J85" s="81"/>
      <c r="K85" s="85"/>
      <c r="L85" s="85"/>
      <c r="M85" s="85"/>
    </row>
    <row r="86" spans="2:13" ht="15.75" customHeight="1">
      <c r="B86" s="92"/>
      <c r="C86" s="81"/>
      <c r="D86" s="82"/>
      <c r="E86" s="81"/>
      <c r="F86" s="83"/>
      <c r="G86" s="84"/>
      <c r="H86" s="81"/>
      <c r="I86" s="81"/>
      <c r="J86" s="81"/>
      <c r="K86" s="85"/>
      <c r="L86" s="85"/>
      <c r="M86" s="85"/>
    </row>
    <row r="87" spans="2:13" ht="15.75" customHeight="1">
      <c r="B87" s="92"/>
      <c r="C87" s="81"/>
      <c r="D87" s="82"/>
      <c r="E87" s="81"/>
      <c r="F87" s="83"/>
      <c r="G87" s="84"/>
      <c r="H87" s="81"/>
      <c r="I87" s="81"/>
      <c r="J87" s="81"/>
      <c r="K87" s="85"/>
      <c r="L87" s="85"/>
      <c r="M87" s="85"/>
    </row>
    <row r="88" spans="2:13" ht="15.75" customHeight="1">
      <c r="B88" s="92"/>
      <c r="C88" s="81"/>
      <c r="D88" s="82"/>
      <c r="E88" s="81"/>
      <c r="F88" s="83"/>
      <c r="G88" s="84"/>
      <c r="H88" s="81"/>
      <c r="I88" s="81"/>
      <c r="J88" s="81"/>
      <c r="K88" s="85"/>
      <c r="L88" s="85"/>
      <c r="M88" s="85"/>
    </row>
    <row r="89" spans="2:13" ht="15.75" customHeight="1">
      <c r="B89" s="92"/>
      <c r="C89" s="81"/>
      <c r="D89" s="82"/>
      <c r="E89" s="81"/>
      <c r="F89" s="83"/>
      <c r="G89" s="84"/>
      <c r="H89" s="81"/>
      <c r="I89" s="81"/>
      <c r="J89" s="81"/>
      <c r="K89" s="85"/>
      <c r="L89" s="85"/>
      <c r="M89" s="85"/>
    </row>
    <row r="90" spans="2:13" ht="15.75" customHeight="1">
      <c r="B90" s="92"/>
      <c r="C90" s="81"/>
      <c r="D90" s="82"/>
      <c r="E90" s="81"/>
      <c r="F90" s="83"/>
      <c r="G90" s="84"/>
      <c r="H90" s="81"/>
      <c r="I90" s="81"/>
      <c r="J90" s="81"/>
      <c r="K90" s="85"/>
      <c r="L90" s="85"/>
      <c r="M90" s="85"/>
    </row>
    <row r="91" spans="2:13" ht="15.75" customHeight="1">
      <c r="B91" s="92"/>
      <c r="C91" s="81"/>
      <c r="D91" s="82"/>
      <c r="E91" s="81"/>
      <c r="F91" s="83"/>
      <c r="G91" s="84"/>
      <c r="H91" s="81"/>
      <c r="I91" s="81"/>
      <c r="J91" s="81"/>
      <c r="K91" s="85"/>
      <c r="L91" s="85"/>
      <c r="M91" s="85"/>
    </row>
    <row r="92" spans="2:13" ht="15.75" customHeight="1">
      <c r="B92" s="92"/>
      <c r="C92" s="81"/>
      <c r="D92" s="82"/>
      <c r="E92" s="81"/>
      <c r="F92" s="83"/>
      <c r="G92" s="84"/>
      <c r="H92" s="81"/>
      <c r="I92" s="81"/>
      <c r="J92" s="81"/>
      <c r="K92" s="85"/>
      <c r="L92" s="85"/>
      <c r="M92" s="85"/>
    </row>
    <row r="93" spans="2:13" ht="15.75" customHeight="1">
      <c r="B93" s="92"/>
      <c r="C93" s="81"/>
      <c r="D93" s="82"/>
      <c r="E93" s="81"/>
      <c r="F93" s="83"/>
      <c r="G93" s="84"/>
      <c r="H93" s="81"/>
      <c r="I93" s="81"/>
      <c r="J93" s="81"/>
      <c r="K93" s="85"/>
      <c r="L93" s="85"/>
      <c r="M93" s="85"/>
    </row>
    <row r="94" spans="2:13" ht="15.75" customHeight="1">
      <c r="B94" s="92"/>
      <c r="C94" s="81"/>
      <c r="D94" s="82"/>
      <c r="E94" s="81"/>
      <c r="F94" s="83"/>
      <c r="G94" s="84"/>
      <c r="H94" s="81"/>
      <c r="I94" s="81"/>
      <c r="J94" s="81"/>
      <c r="K94" s="85"/>
      <c r="L94" s="85"/>
      <c r="M94" s="85"/>
    </row>
    <row r="95" spans="2:13" ht="15.75" customHeight="1">
      <c r="B95" s="92"/>
      <c r="C95" s="81"/>
      <c r="D95" s="82"/>
      <c r="E95" s="81"/>
      <c r="F95" s="83"/>
      <c r="G95" s="84"/>
      <c r="H95" s="81"/>
      <c r="I95" s="81"/>
      <c r="J95" s="81"/>
      <c r="K95" s="85"/>
      <c r="L95" s="85"/>
      <c r="M95" s="85"/>
    </row>
    <row r="96" spans="2:13" ht="15.75" customHeight="1">
      <c r="B96" s="92"/>
      <c r="C96" s="81"/>
      <c r="D96" s="82"/>
      <c r="E96" s="81"/>
      <c r="F96" s="83"/>
      <c r="G96" s="84"/>
      <c r="H96" s="81"/>
      <c r="I96" s="81"/>
      <c r="J96" s="81"/>
      <c r="K96" s="85"/>
      <c r="L96" s="85"/>
      <c r="M96" s="85"/>
    </row>
    <row r="97" spans="2:13" ht="15.75" customHeight="1">
      <c r="B97" s="92"/>
      <c r="C97" s="81"/>
      <c r="D97" s="82"/>
      <c r="E97" s="81"/>
      <c r="F97" s="83"/>
      <c r="G97" s="84"/>
      <c r="H97" s="81"/>
      <c r="I97" s="81"/>
      <c r="J97" s="81"/>
      <c r="K97" s="85"/>
      <c r="L97" s="85"/>
      <c r="M97" s="85"/>
    </row>
    <row r="98" spans="2:13" ht="15.75" customHeight="1">
      <c r="B98" s="92"/>
      <c r="C98" s="81"/>
      <c r="D98" s="82"/>
      <c r="E98" s="81"/>
      <c r="F98" s="83"/>
      <c r="G98" s="84"/>
      <c r="H98" s="81"/>
      <c r="I98" s="81"/>
      <c r="J98" s="81"/>
      <c r="K98" s="85"/>
      <c r="L98" s="85"/>
      <c r="M98" s="85"/>
    </row>
    <row r="99" spans="2:13" ht="15.75" customHeight="1">
      <c r="B99" s="92"/>
      <c r="C99" s="81"/>
      <c r="D99" s="82"/>
      <c r="E99" s="81"/>
      <c r="F99" s="83"/>
      <c r="G99" s="84"/>
      <c r="H99" s="81"/>
      <c r="I99" s="81"/>
      <c r="J99" s="81"/>
      <c r="K99" s="85"/>
      <c r="L99" s="85"/>
      <c r="M99" s="85"/>
    </row>
    <row r="100" spans="2:13" ht="15.75" customHeight="1">
      <c r="B100" s="92"/>
      <c r="C100" s="81"/>
      <c r="D100" s="82"/>
      <c r="E100" s="81"/>
      <c r="F100" s="83"/>
      <c r="G100" s="84"/>
      <c r="H100" s="81"/>
      <c r="I100" s="81"/>
      <c r="J100" s="81"/>
      <c r="K100" s="85"/>
      <c r="L100" s="85"/>
      <c r="M100" s="85"/>
    </row>
    <row r="101" spans="2:13" ht="15.75" customHeight="1">
      <c r="B101" s="92"/>
      <c r="C101" s="81"/>
      <c r="D101" s="82"/>
      <c r="E101" s="81"/>
      <c r="F101" s="83"/>
      <c r="G101" s="84"/>
      <c r="H101" s="81"/>
      <c r="I101" s="81"/>
      <c r="J101" s="81"/>
      <c r="K101" s="85"/>
      <c r="L101" s="85"/>
      <c r="M101" s="85"/>
    </row>
    <row r="102" spans="2:13" ht="15.75" customHeight="1">
      <c r="B102" s="92"/>
      <c r="C102" s="81"/>
      <c r="D102" s="82"/>
      <c r="E102" s="81"/>
      <c r="F102" s="83"/>
      <c r="G102" s="84"/>
      <c r="H102" s="81"/>
      <c r="I102" s="81"/>
      <c r="J102" s="81"/>
      <c r="K102" s="85"/>
      <c r="L102" s="85"/>
      <c r="M102" s="85"/>
    </row>
    <row r="103" spans="2:13" ht="15.75" customHeight="1">
      <c r="B103" s="92"/>
      <c r="C103" s="81"/>
      <c r="D103" s="82"/>
      <c r="E103" s="81"/>
      <c r="F103" s="83"/>
      <c r="G103" s="84"/>
      <c r="H103" s="81"/>
      <c r="I103" s="81"/>
      <c r="J103" s="81"/>
      <c r="K103" s="85"/>
      <c r="L103" s="85"/>
      <c r="M103" s="85"/>
    </row>
    <row r="104" spans="2:13" ht="15.75" customHeight="1">
      <c r="B104" s="92"/>
      <c r="C104" s="81"/>
      <c r="D104" s="82"/>
      <c r="E104" s="81"/>
      <c r="F104" s="83"/>
      <c r="G104" s="84"/>
      <c r="H104" s="81"/>
      <c r="I104" s="81"/>
      <c r="J104" s="81"/>
      <c r="K104" s="85"/>
      <c r="L104" s="85"/>
      <c r="M104" s="85"/>
    </row>
    <row r="105" spans="2:13" ht="15.75" customHeight="1">
      <c r="B105" s="92"/>
      <c r="C105" s="81"/>
      <c r="D105" s="82"/>
      <c r="E105" s="81"/>
      <c r="F105" s="83"/>
      <c r="G105" s="84"/>
      <c r="H105" s="81"/>
      <c r="I105" s="81"/>
      <c r="J105" s="81"/>
      <c r="K105" s="85"/>
      <c r="L105" s="85"/>
      <c r="M105" s="85"/>
    </row>
    <row r="106" spans="2:13" ht="15.75" customHeight="1">
      <c r="B106" s="92"/>
      <c r="C106" s="81"/>
      <c r="D106" s="82"/>
      <c r="E106" s="81"/>
      <c r="F106" s="83"/>
      <c r="G106" s="84"/>
      <c r="H106" s="81"/>
      <c r="I106" s="81"/>
      <c r="J106" s="81"/>
      <c r="K106" s="85"/>
      <c r="L106" s="85"/>
      <c r="M106" s="85"/>
    </row>
    <row r="107" spans="2:13" ht="15.75" customHeight="1">
      <c r="B107" s="92"/>
      <c r="C107" s="81"/>
      <c r="D107" s="82"/>
      <c r="E107" s="81"/>
      <c r="F107" s="83"/>
      <c r="G107" s="84"/>
      <c r="H107" s="81"/>
      <c r="I107" s="81"/>
      <c r="J107" s="81"/>
      <c r="K107" s="85"/>
      <c r="L107" s="85"/>
      <c r="M107" s="85"/>
    </row>
    <row r="108" spans="2:13" ht="15.75" customHeight="1">
      <c r="B108" s="92"/>
      <c r="C108" s="81"/>
      <c r="D108" s="82"/>
      <c r="E108" s="81"/>
      <c r="F108" s="83"/>
      <c r="G108" s="84"/>
      <c r="H108" s="81"/>
      <c r="I108" s="81"/>
      <c r="J108" s="81"/>
      <c r="K108" s="85"/>
      <c r="L108" s="85"/>
      <c r="M108" s="85"/>
    </row>
    <row r="109" spans="2:13" ht="15.75" customHeight="1">
      <c r="B109" s="92"/>
      <c r="C109" s="81"/>
      <c r="D109" s="82"/>
      <c r="E109" s="81"/>
      <c r="F109" s="83"/>
      <c r="G109" s="84"/>
      <c r="H109" s="81"/>
      <c r="I109" s="81"/>
      <c r="J109" s="81"/>
      <c r="K109" s="85"/>
      <c r="L109" s="85"/>
      <c r="M109" s="85"/>
    </row>
    <row r="110" spans="2:13" ht="15.75" customHeight="1">
      <c r="B110" s="92"/>
      <c r="C110" s="81"/>
      <c r="D110" s="82"/>
      <c r="E110" s="81"/>
      <c r="F110" s="83"/>
      <c r="G110" s="84"/>
      <c r="H110" s="81"/>
      <c r="I110" s="81"/>
      <c r="J110" s="81"/>
      <c r="K110" s="85"/>
      <c r="L110" s="85"/>
      <c r="M110" s="85"/>
    </row>
    <row r="111" spans="2:13" ht="15.75" customHeight="1">
      <c r="B111" s="92"/>
      <c r="C111" s="81"/>
      <c r="D111" s="82"/>
      <c r="E111" s="81"/>
      <c r="F111" s="83"/>
      <c r="G111" s="84"/>
      <c r="H111" s="81"/>
      <c r="I111" s="81"/>
      <c r="J111" s="81"/>
      <c r="K111" s="85"/>
      <c r="L111" s="85"/>
      <c r="M111" s="85"/>
    </row>
    <row r="112" spans="2:13" ht="15.75" customHeight="1">
      <c r="B112" s="92"/>
      <c r="C112" s="81"/>
      <c r="D112" s="82"/>
      <c r="E112" s="81"/>
      <c r="F112" s="83"/>
      <c r="G112" s="84"/>
      <c r="H112" s="81"/>
      <c r="I112" s="81"/>
      <c r="J112" s="81"/>
      <c r="K112" s="85"/>
      <c r="L112" s="85"/>
      <c r="M112" s="85"/>
    </row>
    <row r="113" spans="2:13" ht="15.75" customHeight="1">
      <c r="B113" s="92"/>
      <c r="C113" s="81"/>
      <c r="D113" s="82"/>
      <c r="E113" s="81"/>
      <c r="F113" s="83"/>
      <c r="G113" s="84"/>
      <c r="H113" s="81"/>
      <c r="I113" s="81"/>
      <c r="J113" s="81"/>
      <c r="K113" s="85"/>
      <c r="L113" s="85"/>
      <c r="M113" s="85"/>
    </row>
    <row r="114" spans="2:13" ht="15.75" customHeight="1">
      <c r="B114" s="92"/>
      <c r="C114" s="81"/>
      <c r="D114" s="82"/>
      <c r="E114" s="81"/>
      <c r="F114" s="83"/>
      <c r="G114" s="84"/>
      <c r="H114" s="81"/>
      <c r="I114" s="81"/>
      <c r="J114" s="81"/>
      <c r="K114" s="85"/>
      <c r="L114" s="85"/>
      <c r="M114" s="85"/>
    </row>
    <row r="115" spans="2:13" ht="15.75" customHeight="1">
      <c r="B115" s="92"/>
      <c r="C115" s="81"/>
      <c r="D115" s="82"/>
      <c r="E115" s="81"/>
      <c r="F115" s="83"/>
      <c r="G115" s="84"/>
      <c r="H115" s="81"/>
      <c r="I115" s="81"/>
      <c r="J115" s="81"/>
      <c r="K115" s="85"/>
      <c r="L115" s="85"/>
      <c r="M115" s="85"/>
    </row>
    <row r="116" spans="2:13" ht="15.75" customHeight="1">
      <c r="B116" s="92"/>
      <c r="C116" s="81"/>
      <c r="D116" s="82"/>
      <c r="E116" s="81"/>
      <c r="F116" s="83"/>
      <c r="G116" s="84"/>
      <c r="H116" s="81"/>
      <c r="I116" s="81"/>
      <c r="J116" s="81"/>
      <c r="K116" s="85"/>
      <c r="L116" s="85"/>
      <c r="M116" s="85"/>
    </row>
    <row r="117" spans="2:13" ht="15.75" customHeight="1">
      <c r="B117" s="92"/>
      <c r="C117" s="81"/>
      <c r="D117" s="82"/>
      <c r="E117" s="81"/>
      <c r="F117" s="83"/>
      <c r="G117" s="84"/>
      <c r="H117" s="81"/>
      <c r="I117" s="81"/>
      <c r="J117" s="81"/>
      <c r="K117" s="85"/>
      <c r="L117" s="85"/>
      <c r="M117" s="85"/>
    </row>
    <row r="118" spans="2:13" ht="15.75" customHeight="1">
      <c r="B118" s="92"/>
      <c r="C118" s="81"/>
      <c r="D118" s="82"/>
      <c r="E118" s="81"/>
      <c r="F118" s="83"/>
      <c r="G118" s="84"/>
      <c r="H118" s="81"/>
      <c r="I118" s="81"/>
      <c r="J118" s="81"/>
      <c r="K118" s="85"/>
      <c r="L118" s="85"/>
      <c r="M118" s="85"/>
    </row>
    <row r="119" spans="2:13" ht="15.75" customHeight="1">
      <c r="B119" s="92"/>
      <c r="C119" s="81"/>
      <c r="D119" s="82"/>
      <c r="E119" s="81"/>
      <c r="F119" s="83"/>
      <c r="G119" s="84"/>
      <c r="H119" s="81"/>
      <c r="I119" s="81"/>
      <c r="J119" s="81"/>
      <c r="K119" s="85"/>
      <c r="L119" s="85"/>
      <c r="M119" s="85"/>
    </row>
    <row r="120" spans="2:13" ht="15.75" customHeight="1">
      <c r="B120" s="92"/>
      <c r="C120" s="81"/>
      <c r="D120" s="82"/>
      <c r="E120" s="81"/>
      <c r="F120" s="83"/>
      <c r="G120" s="84"/>
      <c r="H120" s="81"/>
      <c r="I120" s="81"/>
      <c r="J120" s="81"/>
      <c r="K120" s="85"/>
      <c r="L120" s="85"/>
      <c r="M120" s="85"/>
    </row>
    <row r="121" spans="2:13" ht="15.75" customHeight="1">
      <c r="B121" s="92"/>
      <c r="C121" s="81"/>
      <c r="D121" s="82"/>
      <c r="E121" s="81"/>
      <c r="F121" s="83"/>
      <c r="G121" s="84"/>
      <c r="H121" s="81"/>
      <c r="I121" s="81"/>
      <c r="J121" s="81"/>
      <c r="K121" s="85"/>
      <c r="L121" s="85"/>
      <c r="M121" s="85"/>
    </row>
    <row r="122" spans="2:13" ht="15.75" customHeight="1">
      <c r="B122" s="92"/>
      <c r="C122" s="81"/>
      <c r="D122" s="82"/>
      <c r="E122" s="81"/>
      <c r="F122" s="83"/>
      <c r="G122" s="84"/>
      <c r="H122" s="81"/>
      <c r="I122" s="81"/>
      <c r="J122" s="81"/>
      <c r="K122" s="85"/>
      <c r="L122" s="85"/>
      <c r="M122" s="85"/>
    </row>
    <row r="123" spans="2:13" ht="15.75" customHeight="1">
      <c r="B123" s="92"/>
      <c r="C123" s="81"/>
      <c r="D123" s="82"/>
      <c r="E123" s="81"/>
      <c r="F123" s="83"/>
      <c r="G123" s="84"/>
      <c r="H123" s="81"/>
      <c r="I123" s="81"/>
      <c r="J123" s="81"/>
      <c r="K123" s="85"/>
      <c r="L123" s="85"/>
      <c r="M123" s="85"/>
    </row>
    <row r="124" spans="2:13" ht="15.75" customHeight="1">
      <c r="B124" s="92"/>
      <c r="C124" s="81"/>
      <c r="D124" s="82"/>
      <c r="E124" s="81"/>
      <c r="F124" s="83"/>
      <c r="G124" s="84"/>
      <c r="H124" s="81"/>
      <c r="I124" s="81"/>
      <c r="J124" s="81"/>
      <c r="K124" s="85"/>
      <c r="L124" s="85"/>
      <c r="M124" s="85"/>
    </row>
    <row r="125" spans="2:13" ht="15.75" customHeight="1">
      <c r="B125" s="92"/>
      <c r="C125" s="81"/>
      <c r="D125" s="82"/>
      <c r="E125" s="81"/>
      <c r="F125" s="83"/>
      <c r="G125" s="84"/>
      <c r="H125" s="81"/>
      <c r="I125" s="81"/>
      <c r="J125" s="81"/>
      <c r="K125" s="85"/>
      <c r="L125" s="85"/>
      <c r="M125" s="85"/>
    </row>
    <row r="126" spans="2:13" ht="15.75" customHeight="1">
      <c r="B126" s="92"/>
      <c r="C126" s="81"/>
      <c r="D126" s="82"/>
      <c r="E126" s="81"/>
      <c r="F126" s="83"/>
      <c r="G126" s="84"/>
      <c r="H126" s="81"/>
      <c r="I126" s="81"/>
      <c r="J126" s="81"/>
      <c r="K126" s="85"/>
      <c r="L126" s="85"/>
      <c r="M126" s="85"/>
    </row>
    <row r="127" spans="2:13" ht="15.75" customHeight="1">
      <c r="B127" s="92"/>
      <c r="C127" s="81"/>
      <c r="D127" s="82"/>
      <c r="E127" s="81"/>
      <c r="F127" s="83"/>
      <c r="G127" s="84"/>
      <c r="H127" s="81"/>
      <c r="I127" s="81"/>
      <c r="J127" s="81"/>
      <c r="K127" s="85"/>
      <c r="L127" s="85"/>
      <c r="M127" s="85"/>
    </row>
    <row r="128" spans="2:13" ht="15.75" customHeight="1">
      <c r="B128" s="92"/>
      <c r="C128" s="81"/>
      <c r="D128" s="82"/>
      <c r="E128" s="81"/>
      <c r="F128" s="83"/>
      <c r="G128" s="84"/>
      <c r="H128" s="81"/>
      <c r="I128" s="81"/>
      <c r="J128" s="81"/>
      <c r="K128" s="85"/>
      <c r="L128" s="85"/>
      <c r="M128" s="85"/>
    </row>
    <row r="129" spans="2:13" ht="15.75" customHeight="1">
      <c r="B129" s="92"/>
      <c r="C129" s="81"/>
      <c r="D129" s="82"/>
      <c r="E129" s="81"/>
      <c r="F129" s="83"/>
      <c r="G129" s="84"/>
      <c r="H129" s="81"/>
      <c r="I129" s="81"/>
      <c r="J129" s="81"/>
      <c r="K129" s="85"/>
      <c r="L129" s="85"/>
      <c r="M129" s="85"/>
    </row>
    <row r="130" spans="2:13" ht="15.75" customHeight="1">
      <c r="B130" s="92"/>
      <c r="C130" s="81"/>
      <c r="D130" s="82"/>
      <c r="E130" s="81"/>
      <c r="F130" s="83"/>
      <c r="G130" s="84"/>
      <c r="H130" s="81"/>
      <c r="I130" s="81"/>
      <c r="J130" s="81"/>
      <c r="K130" s="85"/>
      <c r="L130" s="85"/>
      <c r="M130" s="85"/>
    </row>
    <row r="131" spans="2:13" ht="15.75" customHeight="1">
      <c r="B131" s="92"/>
      <c r="C131" s="81"/>
      <c r="D131" s="82"/>
      <c r="E131" s="81"/>
      <c r="F131" s="83"/>
      <c r="G131" s="84"/>
      <c r="H131" s="81"/>
      <c r="I131" s="81"/>
      <c r="J131" s="81"/>
      <c r="K131" s="85"/>
      <c r="L131" s="85"/>
      <c r="M131" s="85"/>
    </row>
    <row r="132" spans="2:13" ht="15.75" customHeight="1">
      <c r="B132" s="92"/>
      <c r="C132" s="81"/>
      <c r="D132" s="82"/>
      <c r="E132" s="81"/>
      <c r="F132" s="83"/>
      <c r="G132" s="84"/>
      <c r="H132" s="81"/>
      <c r="I132" s="81"/>
      <c r="J132" s="81"/>
      <c r="K132" s="85"/>
      <c r="L132" s="85"/>
      <c r="M132" s="85"/>
    </row>
    <row r="133" spans="2:13" ht="15.75" customHeight="1">
      <c r="B133" s="92"/>
      <c r="C133" s="81"/>
      <c r="D133" s="82"/>
      <c r="E133" s="81"/>
      <c r="F133" s="83"/>
      <c r="G133" s="84"/>
      <c r="H133" s="81"/>
      <c r="I133" s="81"/>
      <c r="J133" s="81"/>
      <c r="K133" s="85"/>
      <c r="L133" s="85"/>
      <c r="M133" s="85"/>
    </row>
    <row r="134" spans="2:13" ht="15.75" customHeight="1">
      <c r="B134" s="92"/>
      <c r="C134" s="81"/>
      <c r="D134" s="82"/>
      <c r="E134" s="81"/>
      <c r="F134" s="83"/>
      <c r="G134" s="84"/>
      <c r="H134" s="81"/>
      <c r="I134" s="81"/>
      <c r="J134" s="81"/>
      <c r="K134" s="85"/>
      <c r="L134" s="85"/>
      <c r="M134" s="85"/>
    </row>
    <row r="135" spans="2:13" ht="15.75" customHeight="1">
      <c r="B135" s="92"/>
      <c r="C135" s="81"/>
      <c r="D135" s="82"/>
      <c r="E135" s="81"/>
      <c r="F135" s="83"/>
      <c r="G135" s="84"/>
      <c r="H135" s="81"/>
      <c r="I135" s="81"/>
      <c r="J135" s="81"/>
      <c r="K135" s="85"/>
      <c r="L135" s="85"/>
      <c r="M135" s="85"/>
    </row>
    <row r="136" spans="2:13" ht="15.75" customHeight="1">
      <c r="B136" s="92"/>
      <c r="C136" s="81"/>
      <c r="D136" s="82"/>
      <c r="E136" s="81"/>
      <c r="F136" s="83"/>
      <c r="G136" s="84"/>
      <c r="H136" s="81"/>
      <c r="I136" s="81"/>
      <c r="J136" s="81"/>
      <c r="K136" s="85"/>
      <c r="L136" s="85"/>
      <c r="M136" s="85"/>
    </row>
    <row r="137" spans="2:13" ht="15.75" customHeight="1">
      <c r="B137" s="92"/>
      <c r="C137" s="81"/>
      <c r="D137" s="82"/>
      <c r="E137" s="81"/>
      <c r="F137" s="83"/>
      <c r="G137" s="84"/>
      <c r="H137" s="81"/>
      <c r="I137" s="81"/>
      <c r="J137" s="81"/>
      <c r="K137" s="85"/>
      <c r="L137" s="85"/>
      <c r="M137" s="85"/>
    </row>
    <row r="138" spans="2:13" ht="15.75" customHeight="1">
      <c r="B138" s="92"/>
      <c r="C138" s="81"/>
      <c r="D138" s="82"/>
      <c r="E138" s="81"/>
      <c r="F138" s="83"/>
      <c r="G138" s="84"/>
      <c r="H138" s="81"/>
      <c r="I138" s="81"/>
      <c r="J138" s="81"/>
      <c r="K138" s="85"/>
      <c r="L138" s="85"/>
      <c r="M138" s="85"/>
    </row>
    <row r="139" spans="2:13" ht="15.75" customHeight="1">
      <c r="B139" s="92"/>
      <c r="C139" s="81"/>
      <c r="D139" s="82"/>
      <c r="E139" s="81"/>
      <c r="F139" s="83"/>
      <c r="G139" s="84"/>
      <c r="H139" s="81"/>
      <c r="I139" s="81"/>
      <c r="J139" s="81"/>
      <c r="K139" s="85"/>
      <c r="L139" s="85"/>
      <c r="M139" s="85"/>
    </row>
    <row r="140" spans="2:13" ht="15.75" customHeight="1">
      <c r="B140" s="92"/>
      <c r="C140" s="81"/>
      <c r="D140" s="82"/>
      <c r="E140" s="81"/>
      <c r="F140" s="83"/>
      <c r="G140" s="84"/>
      <c r="H140" s="81"/>
      <c r="I140" s="81"/>
      <c r="J140" s="81"/>
      <c r="K140" s="85"/>
      <c r="L140" s="85"/>
      <c r="M140" s="85"/>
    </row>
    <row r="141" spans="2:13" ht="15.75" customHeight="1">
      <c r="B141" s="92"/>
      <c r="C141" s="81"/>
      <c r="D141" s="82"/>
      <c r="E141" s="81"/>
      <c r="F141" s="83"/>
      <c r="G141" s="84"/>
      <c r="H141" s="81"/>
      <c r="I141" s="81"/>
      <c r="J141" s="81"/>
      <c r="K141" s="85"/>
      <c r="L141" s="85"/>
      <c r="M141" s="85"/>
    </row>
    <row r="142" spans="2:13" ht="15.75" customHeight="1">
      <c r="B142" s="92"/>
      <c r="C142" s="81"/>
      <c r="D142" s="82"/>
      <c r="E142" s="81"/>
      <c r="F142" s="83"/>
      <c r="G142" s="84"/>
      <c r="H142" s="81"/>
      <c r="I142" s="81"/>
      <c r="J142" s="81"/>
      <c r="K142" s="85"/>
      <c r="L142" s="85"/>
      <c r="M142" s="85"/>
    </row>
    <row r="143" spans="2:13" ht="15.75" customHeight="1">
      <c r="B143" s="92"/>
      <c r="C143" s="81"/>
      <c r="D143" s="82"/>
      <c r="E143" s="81"/>
      <c r="F143" s="83"/>
      <c r="G143" s="84"/>
      <c r="H143" s="81"/>
      <c r="I143" s="81"/>
      <c r="J143" s="81"/>
      <c r="K143" s="85"/>
      <c r="L143" s="85"/>
      <c r="M143" s="85"/>
    </row>
    <row r="144" spans="2:13" ht="15.75" customHeight="1">
      <c r="B144" s="92"/>
      <c r="C144" s="81"/>
      <c r="D144" s="82"/>
      <c r="E144" s="81"/>
      <c r="F144" s="83"/>
      <c r="G144" s="84"/>
      <c r="H144" s="81"/>
      <c r="I144" s="81"/>
      <c r="J144" s="81"/>
      <c r="K144" s="85"/>
      <c r="L144" s="85"/>
      <c r="M144" s="85"/>
    </row>
    <row r="145" spans="2:13" ht="15.75" customHeight="1">
      <c r="B145" s="92"/>
      <c r="C145" s="81"/>
      <c r="D145" s="82"/>
      <c r="E145" s="81"/>
      <c r="F145" s="83"/>
      <c r="G145" s="84"/>
      <c r="H145" s="81"/>
      <c r="I145" s="81"/>
      <c r="J145" s="81"/>
      <c r="K145" s="85"/>
      <c r="L145" s="85"/>
      <c r="M145" s="85"/>
    </row>
    <row r="146" spans="2:13" ht="15.75" customHeight="1">
      <c r="B146" s="92"/>
      <c r="C146" s="81"/>
      <c r="D146" s="82"/>
      <c r="E146" s="81"/>
      <c r="F146" s="83"/>
      <c r="G146" s="84"/>
      <c r="H146" s="81"/>
      <c r="I146" s="81"/>
      <c r="J146" s="81"/>
      <c r="K146" s="85"/>
      <c r="L146" s="85"/>
      <c r="M146" s="85"/>
    </row>
    <row r="147" spans="2:13" ht="15.75" customHeight="1">
      <c r="B147" s="92"/>
      <c r="C147" s="81"/>
      <c r="D147" s="82"/>
      <c r="E147" s="81"/>
      <c r="F147" s="83"/>
      <c r="G147" s="84"/>
      <c r="H147" s="81"/>
      <c r="I147" s="81"/>
      <c r="J147" s="81"/>
      <c r="K147" s="85"/>
      <c r="L147" s="85"/>
      <c r="M147" s="85"/>
    </row>
    <row r="148" spans="2:13" ht="15.75" customHeight="1">
      <c r="B148" s="92"/>
      <c r="C148" s="81"/>
      <c r="D148" s="82"/>
      <c r="E148" s="81"/>
      <c r="F148" s="83"/>
      <c r="G148" s="84"/>
      <c r="H148" s="81"/>
      <c r="I148" s="81"/>
      <c r="J148" s="81"/>
      <c r="K148" s="85"/>
      <c r="L148" s="85"/>
      <c r="M148" s="85"/>
    </row>
    <row r="149" spans="2:13" ht="15.75" customHeight="1">
      <c r="B149" s="92"/>
      <c r="C149" s="81"/>
      <c r="D149" s="82"/>
      <c r="E149" s="81"/>
      <c r="F149" s="83"/>
      <c r="G149" s="84"/>
      <c r="H149" s="81"/>
      <c r="I149" s="81"/>
      <c r="J149" s="81"/>
      <c r="K149" s="85"/>
      <c r="L149" s="85"/>
      <c r="M149" s="85"/>
    </row>
    <row r="150" spans="2:13" ht="15.75" customHeight="1">
      <c r="B150" s="92"/>
      <c r="C150" s="81"/>
      <c r="D150" s="82"/>
      <c r="E150" s="81"/>
      <c r="F150" s="83"/>
      <c r="G150" s="84"/>
      <c r="H150" s="81"/>
      <c r="I150" s="81"/>
      <c r="J150" s="81"/>
      <c r="K150" s="85"/>
      <c r="L150" s="85"/>
      <c r="M150" s="85"/>
    </row>
    <row r="151" spans="2:13" ht="15.75" customHeight="1">
      <c r="B151" s="92"/>
      <c r="C151" s="81"/>
      <c r="D151" s="82"/>
      <c r="E151" s="81"/>
      <c r="F151" s="83"/>
      <c r="G151" s="84"/>
      <c r="H151" s="81"/>
      <c r="I151" s="81"/>
      <c r="J151" s="81"/>
      <c r="K151" s="85"/>
      <c r="L151" s="85"/>
      <c r="M151" s="85"/>
    </row>
    <row r="152" spans="2:13" ht="15.75" customHeight="1">
      <c r="B152" s="92"/>
      <c r="C152" s="81"/>
      <c r="D152" s="82"/>
      <c r="E152" s="81"/>
      <c r="F152" s="83"/>
      <c r="G152" s="84"/>
      <c r="H152" s="81"/>
      <c r="I152" s="81"/>
      <c r="J152" s="81"/>
      <c r="K152" s="85"/>
      <c r="L152" s="85"/>
      <c r="M152" s="85"/>
    </row>
    <row r="153" spans="2:13" ht="15.75" customHeight="1">
      <c r="B153" s="92"/>
      <c r="C153" s="81"/>
      <c r="D153" s="82"/>
      <c r="E153" s="81"/>
      <c r="F153" s="83"/>
      <c r="G153" s="84"/>
      <c r="H153" s="81"/>
      <c r="I153" s="81"/>
      <c r="J153" s="81"/>
      <c r="K153" s="85"/>
      <c r="L153" s="85"/>
      <c r="M153" s="85"/>
    </row>
    <row r="154" spans="2:13" ht="15.75" customHeight="1">
      <c r="B154" s="92"/>
      <c r="C154" s="81"/>
      <c r="D154" s="82"/>
      <c r="E154" s="81"/>
      <c r="F154" s="83"/>
      <c r="G154" s="84"/>
      <c r="H154" s="81"/>
      <c r="I154" s="81"/>
      <c r="J154" s="81"/>
      <c r="K154" s="85"/>
      <c r="L154" s="85"/>
      <c r="M154" s="85"/>
    </row>
    <row r="155" spans="2:13" ht="15.75" customHeight="1">
      <c r="B155" s="92"/>
      <c r="C155" s="81"/>
      <c r="D155" s="82"/>
      <c r="E155" s="81"/>
      <c r="F155" s="83"/>
      <c r="G155" s="84"/>
      <c r="H155" s="81"/>
      <c r="I155" s="81"/>
      <c r="J155" s="81"/>
      <c r="K155" s="85"/>
      <c r="L155" s="85"/>
      <c r="M155" s="85"/>
    </row>
    <row r="156" spans="2:13" ht="15.75" customHeight="1">
      <c r="B156" s="92"/>
      <c r="C156" s="81"/>
      <c r="D156" s="82"/>
      <c r="E156" s="81"/>
      <c r="F156" s="83"/>
      <c r="G156" s="84"/>
      <c r="H156" s="81"/>
      <c r="I156" s="81"/>
      <c r="J156" s="81"/>
      <c r="K156" s="85"/>
      <c r="L156" s="85"/>
      <c r="M156" s="85"/>
    </row>
    <row r="157" spans="2:13" ht="15.75" customHeight="1">
      <c r="B157" s="92"/>
      <c r="C157" s="81"/>
      <c r="D157" s="82"/>
      <c r="E157" s="81"/>
      <c r="F157" s="83"/>
      <c r="G157" s="84"/>
      <c r="H157" s="81"/>
      <c r="I157" s="81"/>
      <c r="J157" s="81"/>
      <c r="K157" s="85"/>
      <c r="L157" s="85"/>
      <c r="M157" s="85"/>
    </row>
    <row r="158" spans="2:13" ht="15.75" customHeight="1">
      <c r="B158" s="92"/>
      <c r="C158" s="81"/>
      <c r="D158" s="82"/>
      <c r="E158" s="81"/>
      <c r="F158" s="83"/>
      <c r="G158" s="84"/>
      <c r="H158" s="81"/>
      <c r="I158" s="81"/>
      <c r="J158" s="81"/>
      <c r="K158" s="85"/>
      <c r="L158" s="85"/>
      <c r="M158" s="85"/>
    </row>
    <row r="159" spans="2:13" ht="15.75" customHeight="1">
      <c r="B159" s="92"/>
      <c r="C159" s="81"/>
      <c r="D159" s="82"/>
      <c r="E159" s="81"/>
      <c r="F159" s="83"/>
      <c r="G159" s="84"/>
      <c r="H159" s="81"/>
      <c r="I159" s="81"/>
      <c r="J159" s="81"/>
      <c r="K159" s="85"/>
      <c r="L159" s="85"/>
      <c r="M159" s="85"/>
    </row>
    <row r="160" spans="2:13" ht="15.75" customHeight="1">
      <c r="B160" s="92"/>
      <c r="C160" s="81"/>
      <c r="D160" s="82"/>
      <c r="E160" s="81"/>
      <c r="F160" s="83"/>
      <c r="G160" s="84"/>
      <c r="H160" s="81"/>
      <c r="I160" s="81"/>
      <c r="J160" s="81"/>
      <c r="K160" s="85"/>
      <c r="L160" s="85"/>
      <c r="M160" s="85"/>
    </row>
    <row r="161" spans="2:13" ht="15.75" customHeight="1">
      <c r="B161" s="92"/>
      <c r="C161" s="81"/>
      <c r="D161" s="82"/>
      <c r="E161" s="81"/>
      <c r="F161" s="83"/>
      <c r="G161" s="84"/>
      <c r="H161" s="81"/>
      <c r="I161" s="81"/>
      <c r="J161" s="81"/>
      <c r="K161" s="85"/>
      <c r="L161" s="85"/>
      <c r="M161" s="85"/>
    </row>
    <row r="162" spans="2:13" ht="15.75" customHeight="1">
      <c r="B162" s="92"/>
      <c r="C162" s="81"/>
      <c r="D162" s="82"/>
      <c r="E162" s="81"/>
      <c r="F162" s="83"/>
      <c r="G162" s="84"/>
      <c r="H162" s="81"/>
      <c r="I162" s="81"/>
      <c r="J162" s="81"/>
      <c r="K162" s="85"/>
      <c r="L162" s="85"/>
      <c r="M162" s="85"/>
    </row>
    <row r="163" spans="2:13" ht="15.75" customHeight="1">
      <c r="B163" s="92"/>
      <c r="C163" s="81"/>
      <c r="D163" s="82"/>
      <c r="E163" s="81"/>
      <c r="F163" s="83"/>
      <c r="G163" s="84"/>
      <c r="H163" s="81"/>
      <c r="I163" s="81"/>
      <c r="J163" s="81"/>
      <c r="K163" s="85"/>
      <c r="L163" s="85"/>
      <c r="M163" s="85"/>
    </row>
    <row r="164" spans="2:13" ht="15.75" customHeight="1">
      <c r="B164" s="92"/>
      <c r="C164" s="81"/>
      <c r="D164" s="82"/>
      <c r="E164" s="81"/>
      <c r="F164" s="83"/>
      <c r="G164" s="84"/>
      <c r="H164" s="81"/>
      <c r="I164" s="81"/>
      <c r="J164" s="81"/>
      <c r="K164" s="85"/>
      <c r="L164" s="85"/>
      <c r="M164" s="85"/>
    </row>
    <row r="165" spans="2:13" ht="15.75" customHeight="1">
      <c r="B165" s="92"/>
      <c r="C165" s="81"/>
      <c r="D165" s="82"/>
      <c r="E165" s="81"/>
      <c r="F165" s="83"/>
      <c r="G165" s="84"/>
      <c r="H165" s="81"/>
      <c r="I165" s="81"/>
      <c r="J165" s="81"/>
      <c r="K165" s="85"/>
      <c r="L165" s="85"/>
      <c r="M165" s="85"/>
    </row>
    <row r="166" spans="2:13" ht="15.75" customHeight="1">
      <c r="B166" s="92"/>
      <c r="C166" s="81"/>
      <c r="D166" s="82"/>
      <c r="E166" s="81"/>
      <c r="F166" s="83"/>
      <c r="G166" s="84"/>
      <c r="H166" s="81"/>
      <c r="I166" s="81"/>
      <c r="J166" s="81"/>
      <c r="K166" s="85"/>
      <c r="L166" s="85"/>
      <c r="M166" s="85"/>
    </row>
    <row r="167" spans="2:13" ht="15.75" customHeight="1">
      <c r="B167" s="92"/>
      <c r="C167" s="81"/>
      <c r="D167" s="82"/>
      <c r="E167" s="81"/>
      <c r="F167" s="83"/>
      <c r="G167" s="84"/>
      <c r="H167" s="81"/>
      <c r="I167" s="81"/>
      <c r="J167" s="81"/>
      <c r="K167" s="85"/>
      <c r="L167" s="85"/>
      <c r="M167" s="85"/>
    </row>
    <row r="168" spans="2:13" ht="15.75" customHeight="1">
      <c r="B168" s="92"/>
      <c r="C168" s="81"/>
      <c r="D168" s="82"/>
      <c r="E168" s="81"/>
      <c r="F168" s="83"/>
      <c r="G168" s="84"/>
      <c r="H168" s="81"/>
      <c r="I168" s="81"/>
      <c r="J168" s="81"/>
      <c r="K168" s="85"/>
      <c r="L168" s="85"/>
      <c r="M168" s="85"/>
    </row>
    <row r="169" spans="2:13" ht="15.75" customHeight="1">
      <c r="B169" s="92"/>
      <c r="C169" s="81"/>
      <c r="D169" s="82"/>
      <c r="E169" s="81"/>
      <c r="F169" s="83"/>
      <c r="G169" s="84"/>
      <c r="H169" s="81"/>
      <c r="I169" s="81"/>
      <c r="J169" s="81"/>
      <c r="K169" s="85"/>
      <c r="L169" s="85"/>
      <c r="M169" s="85"/>
    </row>
    <row r="170" spans="2:13" ht="15.75" customHeight="1">
      <c r="B170" s="92"/>
      <c r="C170" s="81"/>
      <c r="D170" s="82"/>
      <c r="E170" s="81"/>
      <c r="F170" s="83"/>
      <c r="G170" s="84"/>
      <c r="H170" s="81"/>
      <c r="I170" s="81"/>
      <c r="J170" s="81"/>
      <c r="K170" s="85"/>
      <c r="L170" s="85"/>
      <c r="M170" s="85"/>
    </row>
    <row r="171" spans="2:13" ht="15.75" customHeight="1">
      <c r="B171" s="92"/>
      <c r="C171" s="81"/>
      <c r="D171" s="82"/>
      <c r="E171" s="81"/>
      <c r="F171" s="83"/>
      <c r="G171" s="84"/>
      <c r="H171" s="81"/>
      <c r="I171" s="81"/>
      <c r="J171" s="81"/>
      <c r="K171" s="85"/>
      <c r="L171" s="85"/>
      <c r="M171" s="85"/>
    </row>
    <row r="172" spans="2:13" ht="15.75" customHeight="1">
      <c r="B172" s="92"/>
      <c r="C172" s="81"/>
      <c r="D172" s="82"/>
      <c r="E172" s="81"/>
      <c r="F172" s="83"/>
      <c r="G172" s="84"/>
      <c r="H172" s="81"/>
      <c r="I172" s="81"/>
      <c r="J172" s="81"/>
      <c r="K172" s="85"/>
      <c r="L172" s="85"/>
      <c r="M172" s="85"/>
    </row>
  </sheetData>
  <phoneticPr fontId="28" type="noConversion"/>
  <pageMargins left="0" right="0" top="0" bottom="0" header="0" footer="0"/>
  <pageSetup scale="46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BC432-C45A-42F8-B441-AFF42E22CF66}">
  <sheetPr codeName="Feuil7">
    <tabColor rgb="FF3D85C6"/>
    <outlinePr summaryBelow="0" summaryRight="0"/>
  </sheetPr>
  <dimension ref="A1:N215"/>
  <sheetViews>
    <sheetView showGridLines="0" zoomScale="70" zoomScaleNormal="70" workbookViewId="0">
      <pane ySplit="11" topLeftCell="A12" activePane="bottomLeft" state="frozen"/>
      <selection pane="bottomLeft" activeCell="E25" sqref="E25"/>
    </sheetView>
  </sheetViews>
  <sheetFormatPr baseColWidth="10" defaultColWidth="14.42578125" defaultRowHeight="15.75" customHeight="1"/>
  <cols>
    <col min="1" max="1" width="3" style="35" customWidth="1"/>
    <col min="2" max="2" width="34.85546875" style="35" customWidth="1"/>
    <col min="3" max="3" width="18.28515625" style="35" bestFit="1" customWidth="1"/>
    <col min="4" max="4" width="27.140625" style="35" bestFit="1" customWidth="1"/>
    <col min="5" max="5" width="26.28515625" style="35" bestFit="1" customWidth="1"/>
    <col min="6" max="6" width="24.42578125" style="35" bestFit="1" customWidth="1"/>
    <col min="7" max="7" width="18.140625" style="49" bestFit="1" customWidth="1"/>
    <col min="8" max="8" width="22" style="35" bestFit="1" customWidth="1"/>
    <col min="9" max="9" width="12.140625" style="35" bestFit="1" customWidth="1"/>
    <col min="10" max="10" width="18.85546875" style="35" bestFit="1" customWidth="1"/>
    <col min="11" max="11" width="9.140625" style="35" bestFit="1" customWidth="1"/>
    <col min="12" max="12" width="22.5703125" style="35" bestFit="1" customWidth="1"/>
    <col min="13" max="13" width="9.5703125" style="35" bestFit="1" customWidth="1"/>
    <col min="14" max="14" width="14" style="35" bestFit="1" customWidth="1"/>
    <col min="15" max="16384" width="14.42578125" style="35"/>
  </cols>
  <sheetData>
    <row r="1" spans="1:14" ht="42" customHeight="1" thickBot="1">
      <c r="A1" s="31"/>
      <c r="B1" s="32" t="s">
        <v>135</v>
      </c>
      <c r="C1" s="32"/>
      <c r="D1" s="32"/>
      <c r="E1" s="32"/>
      <c r="F1" s="32"/>
      <c r="G1" s="33"/>
      <c r="H1" s="34" t="s">
        <v>100</v>
      </c>
      <c r="I1" s="32"/>
      <c r="J1" s="34" t="s">
        <v>101</v>
      </c>
      <c r="K1" s="32"/>
      <c r="L1" s="34" t="s">
        <v>102</v>
      </c>
      <c r="M1" s="32"/>
      <c r="N1" s="34" t="s">
        <v>90</v>
      </c>
    </row>
    <row r="2" spans="1:14" ht="6.75" customHeight="1" thickTop="1">
      <c r="A2" s="31"/>
      <c r="B2" s="36"/>
      <c r="C2" s="36"/>
      <c r="D2" s="37"/>
      <c r="E2" s="38"/>
      <c r="F2" s="37"/>
      <c r="G2" s="39"/>
      <c r="H2" s="37"/>
      <c r="I2" s="37"/>
      <c r="J2" s="37"/>
      <c r="K2" s="37"/>
      <c r="L2" s="37"/>
      <c r="M2" s="37"/>
      <c r="N2" s="31"/>
    </row>
    <row r="3" spans="1:14" ht="15.75" customHeight="1">
      <c r="A3" s="40"/>
      <c r="B3" s="41"/>
      <c r="C3" s="41"/>
      <c r="D3" s="42"/>
      <c r="E3" s="43" t="s">
        <v>103</v>
      </c>
      <c r="F3" s="44"/>
      <c r="G3" s="45">
        <f>COUNTIFS(Tableau2[INITIATIVE],H3)</f>
        <v>0</v>
      </c>
      <c r="H3" s="46" t="s">
        <v>104</v>
      </c>
      <c r="I3" s="47">
        <f>COUNTIFS(Tableau2[CAUSE],J3)</f>
        <v>0</v>
      </c>
      <c r="J3" s="48" t="s">
        <v>105</v>
      </c>
      <c r="K3" s="47">
        <f>COUNTIFS(Tableau2[ORIGINE CV],L3)</f>
        <v>0</v>
      </c>
      <c r="L3" s="48"/>
      <c r="M3" s="47">
        <f>COUNTIFS(Tableau2[MANAGER],N3)</f>
        <v>9</v>
      </c>
      <c r="N3" s="48" t="s">
        <v>131</v>
      </c>
    </row>
    <row r="4" spans="1:14" ht="15.75" customHeight="1">
      <c r="A4" s="40"/>
      <c r="B4" s="41"/>
      <c r="C4" s="41"/>
      <c r="D4" s="42"/>
      <c r="E4" s="43" t="s">
        <v>106</v>
      </c>
      <c r="F4" s="44"/>
      <c r="G4" s="45">
        <f>COUNTIFS(Tableau2[INITIATIVE],H4)</f>
        <v>0</v>
      </c>
      <c r="H4" s="46" t="s">
        <v>107</v>
      </c>
      <c r="I4" s="47">
        <f>COUNTIFS(Tableau2[CAUSE],J4)</f>
        <v>0</v>
      </c>
      <c r="J4" s="46" t="s">
        <v>108</v>
      </c>
      <c r="K4" s="47">
        <f>COUNTIFS(Tableau2[ORIGINE CV],L4)</f>
        <v>0</v>
      </c>
      <c r="L4" s="73"/>
      <c r="M4" s="47">
        <f>COUNTIFS(Tableau2[MANAGER],N4)</f>
        <v>1</v>
      </c>
      <c r="N4" s="46" t="s">
        <v>87</v>
      </c>
    </row>
    <row r="5" spans="1:14" ht="15.75" customHeight="1">
      <c r="A5" s="40"/>
      <c r="B5" s="41"/>
      <c r="C5" s="42"/>
      <c r="D5" s="42"/>
      <c r="E5" s="43" t="s">
        <v>109</v>
      </c>
      <c r="F5" s="44"/>
      <c r="I5" s="47">
        <f>COUNTIFS(Tableau2[CAUSE],J5)</f>
        <v>0</v>
      </c>
      <c r="J5" s="46" t="s">
        <v>110</v>
      </c>
      <c r="K5" s="47">
        <f>COUNTIFS(Tableau2[ORIGINE CV],L5)</f>
        <v>0</v>
      </c>
      <c r="L5" s="46"/>
      <c r="M5" s="47">
        <f>COUNTIFS(Tableau2[MANAGER],N5)</f>
        <v>0</v>
      </c>
      <c r="N5" s="46" t="s">
        <v>132</v>
      </c>
    </row>
    <row r="6" spans="1:14" ht="15.75" customHeight="1">
      <c r="A6" s="40"/>
      <c r="B6" s="41"/>
      <c r="C6" s="42"/>
      <c r="D6" s="42"/>
      <c r="E6" s="43" t="s">
        <v>111</v>
      </c>
      <c r="F6" s="50"/>
      <c r="G6" s="45">
        <f>COUNTIFS(Tableau2[PE/CDI],H6)</f>
        <v>0</v>
      </c>
      <c r="H6" s="46" t="s">
        <v>112</v>
      </c>
      <c r="I6" s="47">
        <f>COUNTIFS(Tableau2[CAUSE],J6)</f>
        <v>0</v>
      </c>
      <c r="J6" s="46" t="s">
        <v>113</v>
      </c>
      <c r="K6" s="47">
        <f>COUNTIFS(Tableau2[ORIGINE CV],L6)</f>
        <v>0</v>
      </c>
      <c r="L6" s="46"/>
      <c r="M6" s="47">
        <f>COUNTIFS(Tableau2[MANAGER],N6)</f>
        <v>1</v>
      </c>
      <c r="N6" s="46" t="s">
        <v>136</v>
      </c>
    </row>
    <row r="7" spans="1:14" ht="15.75" customHeight="1">
      <c r="A7" s="40"/>
      <c r="B7" s="41"/>
      <c r="C7" s="42"/>
      <c r="D7" s="42"/>
      <c r="E7" s="43" t="s">
        <v>114</v>
      </c>
      <c r="F7" s="50"/>
      <c r="G7" s="45">
        <f>COUNTIFS(Tableau2[PE/CDI],H7)</f>
        <v>0</v>
      </c>
      <c r="H7" s="46" t="s">
        <v>115</v>
      </c>
      <c r="I7" s="47">
        <f>COUNTIFS(Tableau2[CAUSE],J7)</f>
        <v>0</v>
      </c>
      <c r="J7" s="46" t="s">
        <v>116</v>
      </c>
      <c r="K7" s="47">
        <f>COUNTIFS(Tableau2[ORIGINE CV],L7)</f>
        <v>0</v>
      </c>
      <c r="L7" s="46"/>
      <c r="M7" s="45"/>
      <c r="N7" s="46"/>
    </row>
    <row r="8" spans="1:14" ht="15.75" customHeight="1">
      <c r="A8" s="40"/>
      <c r="B8" s="41"/>
      <c r="C8" s="42"/>
      <c r="D8" s="42"/>
      <c r="E8" s="43" t="s">
        <v>117</v>
      </c>
      <c r="F8" s="51"/>
      <c r="G8" s="45"/>
      <c r="H8" s="46"/>
      <c r="I8" s="52"/>
      <c r="K8" s="52"/>
      <c r="M8" s="52"/>
      <c r="N8" s="40"/>
    </row>
    <row r="9" spans="1:14" ht="15.75" customHeight="1">
      <c r="A9" s="40"/>
      <c r="B9" s="41"/>
      <c r="C9" s="42"/>
      <c r="D9" s="42"/>
      <c r="E9" s="53"/>
      <c r="F9" s="54"/>
      <c r="G9" s="45" cm="1">
        <f t="array" ref="G9">SUM(G3:G4+G6:G7)/2</f>
        <v>0</v>
      </c>
      <c r="H9" s="46" t="s">
        <v>99</v>
      </c>
      <c r="I9" s="45">
        <f>SUM(I3:I7)</f>
        <v>0</v>
      </c>
      <c r="J9" s="46" t="s">
        <v>99</v>
      </c>
      <c r="K9" s="45">
        <f>SUM(K3:K7)</f>
        <v>0</v>
      </c>
      <c r="L9" s="46" t="s">
        <v>99</v>
      </c>
      <c r="M9" s="52"/>
      <c r="N9" s="40"/>
    </row>
    <row r="10" spans="1:14" ht="20.100000000000001" customHeight="1">
      <c r="A10" s="55"/>
      <c r="B10" s="56"/>
      <c r="C10" s="56"/>
      <c r="D10" s="56"/>
      <c r="E10" s="56"/>
      <c r="F10" s="56"/>
      <c r="G10" s="57"/>
      <c r="H10" s="56"/>
      <c r="I10" s="56"/>
      <c r="J10" s="56"/>
      <c r="K10" s="56"/>
      <c r="L10" s="56"/>
      <c r="M10" s="56"/>
      <c r="N10" s="58"/>
    </row>
    <row r="11" spans="1:14" ht="51" customHeight="1">
      <c r="A11" s="59"/>
      <c r="B11" s="86" t="s">
        <v>118</v>
      </c>
      <c r="C11" s="86" t="s">
        <v>119</v>
      </c>
      <c r="D11" s="86" t="s">
        <v>120</v>
      </c>
      <c r="E11" s="86" t="s">
        <v>121</v>
      </c>
      <c r="F11" s="86" t="s">
        <v>122</v>
      </c>
      <c r="G11" s="87" t="s">
        <v>123</v>
      </c>
      <c r="H11" s="88" t="s">
        <v>124</v>
      </c>
      <c r="I11" s="86" t="s">
        <v>125</v>
      </c>
      <c r="J11" s="86" t="s">
        <v>126</v>
      </c>
      <c r="K11" s="95" t="s">
        <v>137</v>
      </c>
      <c r="L11" s="95" t="s">
        <v>138</v>
      </c>
      <c r="M11" s="95" t="s">
        <v>139</v>
      </c>
      <c r="N11" s="40"/>
    </row>
    <row r="12" spans="1:14" ht="15.75" customHeight="1">
      <c r="B12" s="80" t="s">
        <v>185</v>
      </c>
      <c r="C12" s="81" t="s">
        <v>131</v>
      </c>
      <c r="D12" s="81"/>
      <c r="E12" s="91">
        <v>43962</v>
      </c>
      <c r="F12" s="91">
        <v>44206</v>
      </c>
      <c r="G12" s="83"/>
      <c r="H12" s="84"/>
      <c r="I12" s="81"/>
      <c r="J12" s="81"/>
      <c r="K12" s="81"/>
      <c r="L12" s="85"/>
      <c r="M12" s="85"/>
    </row>
    <row r="13" spans="1:14" ht="15.75" customHeight="1">
      <c r="B13" s="80" t="s">
        <v>186</v>
      </c>
      <c r="C13" s="81" t="s">
        <v>136</v>
      </c>
      <c r="D13" s="81"/>
      <c r="E13" s="91">
        <v>44235</v>
      </c>
      <c r="F13" s="91">
        <v>44239</v>
      </c>
      <c r="G13" s="83"/>
      <c r="H13" s="84"/>
      <c r="I13" s="81"/>
      <c r="J13" s="81"/>
      <c r="K13" s="81"/>
      <c r="L13" s="85"/>
      <c r="M13" s="85"/>
    </row>
    <row r="14" spans="1:14" ht="15.75" customHeight="1">
      <c r="B14" s="80" t="s">
        <v>187</v>
      </c>
      <c r="C14" s="81" t="s">
        <v>131</v>
      </c>
      <c r="D14" s="81"/>
      <c r="E14" s="91">
        <v>42857</v>
      </c>
      <c r="F14" s="91">
        <v>44255</v>
      </c>
      <c r="G14" s="83"/>
      <c r="H14" s="84"/>
      <c r="I14" s="81"/>
      <c r="J14" s="81"/>
      <c r="K14" s="81"/>
      <c r="L14" s="85"/>
      <c r="M14" s="85"/>
    </row>
    <row r="15" spans="1:14" ht="15.75" customHeight="1">
      <c r="B15" s="80" t="s">
        <v>188</v>
      </c>
      <c r="C15" s="81" t="s">
        <v>87</v>
      </c>
      <c r="D15" s="81"/>
      <c r="E15" s="91">
        <v>44214</v>
      </c>
      <c r="F15" s="91">
        <v>44270</v>
      </c>
      <c r="G15" s="83"/>
      <c r="H15" s="84"/>
      <c r="I15" s="81"/>
      <c r="J15" s="81"/>
      <c r="K15" s="81"/>
      <c r="L15" s="85"/>
      <c r="M15" s="85"/>
    </row>
    <row r="16" spans="1:14" ht="15.75" customHeight="1">
      <c r="B16" s="80" t="s">
        <v>189</v>
      </c>
      <c r="C16" s="81" t="s">
        <v>131</v>
      </c>
      <c r="D16" s="81"/>
      <c r="E16" s="91">
        <v>43752</v>
      </c>
      <c r="F16" s="91">
        <v>44280</v>
      </c>
      <c r="G16" s="83"/>
      <c r="H16" s="84"/>
      <c r="I16" s="81"/>
      <c r="J16" s="81"/>
      <c r="K16" s="81"/>
      <c r="L16" s="85"/>
      <c r="M16" s="85"/>
    </row>
    <row r="17" spans="2:13" ht="15.75" customHeight="1">
      <c r="B17" s="80" t="s">
        <v>190</v>
      </c>
      <c r="C17" s="81" t="s">
        <v>131</v>
      </c>
      <c r="D17" s="81"/>
      <c r="E17" s="91">
        <v>44263</v>
      </c>
      <c r="F17" s="91">
        <v>44363</v>
      </c>
      <c r="G17" s="83"/>
      <c r="H17" s="84"/>
      <c r="I17" s="81"/>
      <c r="J17" s="81"/>
      <c r="K17" s="81"/>
      <c r="L17" s="85"/>
      <c r="M17" s="85"/>
    </row>
    <row r="18" spans="2:13" ht="15.75" customHeight="1">
      <c r="B18" s="80" t="s">
        <v>191</v>
      </c>
      <c r="C18" s="81" t="s">
        <v>131</v>
      </c>
      <c r="D18" s="81"/>
      <c r="E18" s="91">
        <v>44200</v>
      </c>
      <c r="F18" s="91">
        <v>44469</v>
      </c>
      <c r="G18" s="83"/>
      <c r="H18" s="84"/>
      <c r="I18" s="81"/>
      <c r="J18" s="81"/>
      <c r="K18" s="81"/>
      <c r="L18" s="85"/>
      <c r="M18" s="85"/>
    </row>
    <row r="19" spans="2:13" ht="15.75" customHeight="1">
      <c r="B19" s="80" t="s">
        <v>192</v>
      </c>
      <c r="C19" s="81" t="s">
        <v>131</v>
      </c>
      <c r="D19" s="81"/>
      <c r="E19" s="82">
        <v>43285</v>
      </c>
      <c r="F19" s="91">
        <v>44473</v>
      </c>
      <c r="G19" s="83"/>
      <c r="H19" s="84"/>
      <c r="I19" s="81"/>
      <c r="J19" s="81"/>
      <c r="K19" s="81"/>
      <c r="L19" s="85"/>
      <c r="M19" s="85"/>
    </row>
    <row r="20" spans="2:13" ht="15.75" customHeight="1">
      <c r="B20" s="80" t="s">
        <v>193</v>
      </c>
      <c r="C20" s="81" t="s">
        <v>131</v>
      </c>
      <c r="D20" s="81"/>
      <c r="E20" s="82">
        <v>44172</v>
      </c>
      <c r="F20" s="91">
        <v>44491</v>
      </c>
      <c r="G20" s="83"/>
      <c r="H20" s="84"/>
      <c r="I20" s="81"/>
      <c r="J20" s="81"/>
      <c r="K20" s="81"/>
      <c r="L20" s="85"/>
      <c r="M20" s="85"/>
    </row>
    <row r="21" spans="2:13" ht="15.75" customHeight="1">
      <c r="B21" s="80" t="s">
        <v>194</v>
      </c>
      <c r="C21" s="81" t="s">
        <v>131</v>
      </c>
      <c r="D21" s="81"/>
      <c r="E21" s="82">
        <v>44109</v>
      </c>
      <c r="F21" s="82">
        <v>44498</v>
      </c>
      <c r="G21" s="83"/>
      <c r="H21" s="84"/>
      <c r="I21" s="81"/>
      <c r="J21" s="81"/>
      <c r="K21" s="81"/>
      <c r="L21" s="85"/>
      <c r="M21" s="85"/>
    </row>
    <row r="22" spans="2:13" ht="15.75" customHeight="1">
      <c r="B22" s="80" t="s">
        <v>195</v>
      </c>
      <c r="C22" s="81" t="s">
        <v>131</v>
      </c>
      <c r="D22" s="81"/>
      <c r="E22" s="82">
        <v>44172</v>
      </c>
      <c r="F22" s="82">
        <v>44499</v>
      </c>
      <c r="G22" s="83"/>
      <c r="H22" s="84"/>
      <c r="I22" s="81"/>
      <c r="J22" s="81"/>
      <c r="K22" s="81"/>
      <c r="L22" s="85"/>
      <c r="M22" s="85"/>
    </row>
    <row r="23" spans="2:13" ht="15.75" customHeight="1">
      <c r="B23" s="80"/>
      <c r="C23" s="81"/>
      <c r="D23" s="81"/>
      <c r="E23" s="85"/>
      <c r="F23" s="84"/>
      <c r="G23" s="83"/>
      <c r="H23" s="84"/>
      <c r="I23" s="81"/>
      <c r="J23" s="81"/>
      <c r="K23" s="81"/>
      <c r="L23" s="85"/>
      <c r="M23" s="85"/>
    </row>
    <row r="24" spans="2:13" ht="15.75" customHeight="1">
      <c r="B24" s="80"/>
      <c r="C24" s="81"/>
      <c r="D24" s="81"/>
      <c r="E24" s="85"/>
      <c r="F24" s="84"/>
      <c r="G24" s="83"/>
      <c r="H24" s="84"/>
      <c r="I24" s="81"/>
      <c r="J24" s="81"/>
      <c r="K24" s="81"/>
      <c r="L24" s="85"/>
      <c r="M24" s="85"/>
    </row>
    <row r="25" spans="2:13" ht="15.75" customHeight="1">
      <c r="B25" s="80"/>
      <c r="C25" s="81"/>
      <c r="D25" s="81"/>
      <c r="E25" s="85"/>
      <c r="F25" s="84"/>
      <c r="G25" s="83"/>
      <c r="H25" s="84"/>
      <c r="I25" s="81"/>
      <c r="J25" s="81"/>
      <c r="K25" s="81"/>
      <c r="L25" s="85"/>
      <c r="M25" s="85"/>
    </row>
    <row r="26" spans="2:13" ht="15.75" customHeight="1">
      <c r="B26" s="80"/>
      <c r="C26" s="81"/>
      <c r="D26" s="81"/>
      <c r="E26" s="85"/>
      <c r="F26" s="84"/>
      <c r="G26" s="83"/>
      <c r="H26" s="84"/>
      <c r="I26" s="81"/>
      <c r="J26" s="81"/>
      <c r="K26" s="81"/>
      <c r="L26" s="85"/>
      <c r="M26" s="85"/>
    </row>
    <row r="27" spans="2:13" ht="15.75" customHeight="1">
      <c r="B27" s="80"/>
      <c r="C27" s="81"/>
      <c r="D27" s="81"/>
      <c r="E27" s="85"/>
      <c r="F27" s="84"/>
      <c r="G27" s="83"/>
      <c r="H27" s="84"/>
      <c r="I27" s="81"/>
      <c r="J27" s="81"/>
      <c r="K27" s="81"/>
      <c r="L27" s="85"/>
      <c r="M27" s="85"/>
    </row>
    <row r="28" spans="2:13" ht="15.75" customHeight="1">
      <c r="B28" s="80"/>
      <c r="C28" s="81"/>
      <c r="D28" s="81"/>
      <c r="E28" s="85"/>
      <c r="F28" s="84"/>
      <c r="G28" s="83"/>
      <c r="H28" s="84"/>
      <c r="I28" s="81"/>
      <c r="J28" s="81"/>
      <c r="K28" s="81"/>
      <c r="L28" s="85"/>
      <c r="M28" s="85"/>
    </row>
    <row r="29" spans="2:13" ht="15.75" customHeight="1">
      <c r="B29" s="80"/>
      <c r="C29" s="81"/>
      <c r="D29" s="81"/>
      <c r="E29" s="85"/>
      <c r="F29" s="84"/>
      <c r="G29" s="83"/>
      <c r="H29" s="84"/>
      <c r="I29" s="81"/>
      <c r="J29" s="81"/>
      <c r="K29" s="81"/>
      <c r="L29" s="85"/>
      <c r="M29" s="85"/>
    </row>
    <row r="30" spans="2:13" ht="15.75" customHeight="1">
      <c r="B30" s="80"/>
      <c r="C30" s="81"/>
      <c r="D30" s="81"/>
      <c r="E30" s="85"/>
      <c r="F30" s="84"/>
      <c r="G30" s="83"/>
      <c r="H30" s="84"/>
      <c r="I30" s="81"/>
      <c r="J30" s="81"/>
      <c r="K30" s="81"/>
      <c r="L30" s="85"/>
      <c r="M30" s="85"/>
    </row>
    <row r="31" spans="2:13" ht="15.75" customHeight="1">
      <c r="B31" s="80"/>
      <c r="C31" s="81"/>
      <c r="D31" s="81"/>
      <c r="E31" s="85"/>
      <c r="F31" s="84"/>
      <c r="G31" s="83"/>
      <c r="H31" s="84"/>
      <c r="I31" s="81"/>
      <c r="J31" s="81"/>
      <c r="K31" s="81"/>
      <c r="L31" s="85"/>
      <c r="M31" s="85"/>
    </row>
    <row r="32" spans="2:13" ht="15.75" customHeight="1">
      <c r="B32" s="80"/>
      <c r="C32" s="81"/>
      <c r="D32" s="81"/>
      <c r="E32" s="85"/>
      <c r="F32" s="84"/>
      <c r="G32" s="83"/>
      <c r="H32" s="84"/>
      <c r="I32" s="81"/>
      <c r="J32" s="81"/>
      <c r="K32" s="81"/>
      <c r="L32" s="85"/>
      <c r="M32" s="85"/>
    </row>
    <row r="33" spans="2:13" ht="15.75" customHeight="1">
      <c r="B33" s="80"/>
      <c r="C33" s="81"/>
      <c r="D33" s="81"/>
      <c r="E33" s="85"/>
      <c r="F33" s="84"/>
      <c r="G33" s="83"/>
      <c r="H33" s="84"/>
      <c r="I33" s="81"/>
      <c r="J33" s="81"/>
      <c r="K33" s="81"/>
      <c r="L33" s="85"/>
      <c r="M33" s="85"/>
    </row>
    <row r="34" spans="2:13" ht="15.75" customHeight="1">
      <c r="B34" s="80"/>
      <c r="C34" s="81"/>
      <c r="D34" s="81"/>
      <c r="E34" s="85"/>
      <c r="F34" s="84"/>
      <c r="G34" s="83"/>
      <c r="H34" s="84"/>
      <c r="I34" s="81"/>
      <c r="J34" s="81"/>
      <c r="K34" s="81"/>
      <c r="L34" s="85"/>
      <c r="M34" s="85"/>
    </row>
    <row r="35" spans="2:13" ht="15.75" customHeight="1">
      <c r="B35" s="80"/>
      <c r="C35" s="81"/>
      <c r="D35" s="81"/>
      <c r="E35" s="85"/>
      <c r="F35" s="84"/>
      <c r="G35" s="83"/>
      <c r="H35" s="84"/>
      <c r="I35" s="81"/>
      <c r="J35" s="81"/>
      <c r="K35" s="81"/>
      <c r="L35" s="85"/>
      <c r="M35" s="85"/>
    </row>
    <row r="36" spans="2:13" ht="15.75" customHeight="1">
      <c r="B36" s="80"/>
      <c r="C36" s="81"/>
      <c r="D36" s="81"/>
      <c r="E36" s="85"/>
      <c r="F36" s="84"/>
      <c r="G36" s="83"/>
      <c r="H36" s="84"/>
      <c r="I36" s="81"/>
      <c r="J36" s="81"/>
      <c r="K36" s="81"/>
      <c r="L36" s="85"/>
      <c r="M36" s="85"/>
    </row>
    <row r="37" spans="2:13" ht="15.75" customHeight="1">
      <c r="B37" s="80"/>
      <c r="C37" s="81"/>
      <c r="D37" s="81"/>
      <c r="E37" s="85"/>
      <c r="F37" s="84"/>
      <c r="G37" s="83"/>
      <c r="H37" s="84"/>
      <c r="I37" s="81"/>
      <c r="J37" s="81"/>
      <c r="K37" s="81"/>
      <c r="L37" s="85"/>
      <c r="M37" s="85"/>
    </row>
    <row r="38" spans="2:13" ht="15.75" customHeight="1">
      <c r="B38" s="80"/>
      <c r="C38" s="81"/>
      <c r="D38" s="81"/>
      <c r="E38" s="85"/>
      <c r="F38" s="84"/>
      <c r="G38" s="83"/>
      <c r="H38" s="84"/>
      <c r="I38" s="81"/>
      <c r="J38" s="81"/>
      <c r="K38" s="81"/>
      <c r="L38" s="85"/>
      <c r="M38" s="85"/>
    </row>
    <row r="39" spans="2:13" ht="15.75" customHeight="1">
      <c r="B39" s="80"/>
      <c r="C39" s="81"/>
      <c r="D39" s="81"/>
      <c r="E39" s="85"/>
      <c r="F39" s="84"/>
      <c r="G39" s="83"/>
      <c r="H39" s="84"/>
      <c r="I39" s="81"/>
      <c r="J39" s="81"/>
      <c r="K39" s="81"/>
      <c r="L39" s="85"/>
      <c r="M39" s="85"/>
    </row>
    <row r="40" spans="2:13" ht="15.75" customHeight="1">
      <c r="B40" s="80"/>
      <c r="C40" s="81"/>
      <c r="D40" s="81"/>
      <c r="E40" s="85"/>
      <c r="F40" s="84"/>
      <c r="G40" s="83"/>
      <c r="H40" s="84"/>
      <c r="I40" s="81"/>
      <c r="J40" s="81"/>
      <c r="K40" s="81"/>
      <c r="L40" s="85"/>
      <c r="M40" s="85"/>
    </row>
    <row r="41" spans="2:13" ht="15.75" customHeight="1">
      <c r="B41" s="80"/>
      <c r="C41" s="81"/>
      <c r="D41" s="81"/>
      <c r="E41" s="85"/>
      <c r="F41" s="84"/>
      <c r="G41" s="83"/>
      <c r="H41" s="84"/>
      <c r="I41" s="81"/>
      <c r="J41" s="81"/>
      <c r="K41" s="81"/>
      <c r="L41" s="85"/>
      <c r="M41" s="85"/>
    </row>
    <row r="42" spans="2:13" ht="15.75" customHeight="1">
      <c r="B42" s="80"/>
      <c r="C42" s="81"/>
      <c r="D42" s="81"/>
      <c r="E42" s="85"/>
      <c r="F42" s="84"/>
      <c r="G42" s="83"/>
      <c r="H42" s="84"/>
      <c r="I42" s="81"/>
      <c r="J42" s="81"/>
      <c r="K42" s="81"/>
      <c r="L42" s="85"/>
      <c r="M42" s="85"/>
    </row>
    <row r="43" spans="2:13" ht="15.75" customHeight="1">
      <c r="B43" s="80"/>
      <c r="C43" s="81"/>
      <c r="D43" s="81"/>
      <c r="E43" s="85"/>
      <c r="F43" s="84"/>
      <c r="G43" s="83"/>
      <c r="H43" s="84"/>
      <c r="I43" s="81"/>
      <c r="J43" s="81"/>
      <c r="K43" s="81"/>
      <c r="L43" s="85"/>
      <c r="M43" s="85"/>
    </row>
    <row r="44" spans="2:13" ht="15.75" customHeight="1">
      <c r="B44" s="80"/>
      <c r="C44" s="81"/>
      <c r="D44" s="81"/>
      <c r="E44" s="85"/>
      <c r="F44" s="84"/>
      <c r="G44" s="83"/>
      <c r="H44" s="84"/>
      <c r="I44" s="81"/>
      <c r="J44" s="81"/>
      <c r="K44" s="81"/>
      <c r="L44" s="85"/>
      <c r="M44" s="85"/>
    </row>
    <row r="45" spans="2:13" ht="15.75" customHeight="1">
      <c r="B45" s="80"/>
      <c r="C45" s="81"/>
      <c r="D45" s="81"/>
      <c r="E45" s="85"/>
      <c r="F45" s="84"/>
      <c r="G45" s="83"/>
      <c r="H45" s="84"/>
      <c r="I45" s="81"/>
      <c r="J45" s="81"/>
      <c r="K45" s="81"/>
      <c r="L45" s="85"/>
      <c r="M45" s="85"/>
    </row>
    <row r="46" spans="2:13" ht="15.75" customHeight="1">
      <c r="B46" s="80"/>
      <c r="C46" s="81"/>
      <c r="D46" s="81"/>
      <c r="E46" s="85"/>
      <c r="F46" s="84"/>
      <c r="G46" s="83"/>
      <c r="H46" s="84"/>
      <c r="I46" s="81"/>
      <c r="J46" s="81"/>
      <c r="K46" s="81"/>
      <c r="L46" s="85"/>
      <c r="M46" s="85"/>
    </row>
    <row r="47" spans="2:13" ht="15.75" customHeight="1">
      <c r="B47" s="80"/>
      <c r="C47" s="81"/>
      <c r="D47" s="81"/>
      <c r="E47" s="85"/>
      <c r="F47" s="84"/>
      <c r="G47" s="83"/>
      <c r="H47" s="84"/>
      <c r="I47" s="81"/>
      <c r="J47" s="81"/>
      <c r="K47" s="81"/>
      <c r="L47" s="85"/>
      <c r="M47" s="85"/>
    </row>
    <row r="48" spans="2:13" ht="15.75" customHeight="1">
      <c r="B48" s="80"/>
      <c r="C48" s="81"/>
      <c r="D48" s="81"/>
      <c r="E48" s="85"/>
      <c r="F48" s="84"/>
      <c r="G48" s="83"/>
      <c r="H48" s="84"/>
      <c r="I48" s="81"/>
      <c r="J48" s="81"/>
      <c r="K48" s="81"/>
      <c r="L48" s="85"/>
      <c r="M48" s="85"/>
    </row>
    <row r="49" spans="2:13" ht="15.75" customHeight="1">
      <c r="B49" s="80"/>
      <c r="C49" s="81"/>
      <c r="D49" s="81"/>
      <c r="E49" s="85"/>
      <c r="F49" s="84"/>
      <c r="G49" s="83"/>
      <c r="H49" s="84"/>
      <c r="I49" s="81"/>
      <c r="J49" s="81"/>
      <c r="K49" s="81"/>
      <c r="L49" s="85"/>
      <c r="M49" s="85"/>
    </row>
    <row r="50" spans="2:13" ht="15.75" customHeight="1">
      <c r="B50" s="80"/>
      <c r="C50" s="81"/>
      <c r="D50" s="81"/>
      <c r="E50" s="85"/>
      <c r="F50" s="84"/>
      <c r="G50" s="83"/>
      <c r="H50" s="84"/>
      <c r="I50" s="81"/>
      <c r="J50" s="81"/>
      <c r="K50" s="81"/>
      <c r="L50" s="85"/>
      <c r="M50" s="85"/>
    </row>
    <row r="51" spans="2:13" ht="15.75" customHeight="1">
      <c r="B51" s="80"/>
      <c r="C51" s="81"/>
      <c r="D51" s="81"/>
      <c r="E51" s="85"/>
      <c r="F51" s="84"/>
      <c r="G51" s="83"/>
      <c r="H51" s="84"/>
      <c r="I51" s="81"/>
      <c r="J51" s="81"/>
      <c r="K51" s="81"/>
      <c r="L51" s="85"/>
      <c r="M51" s="85"/>
    </row>
    <row r="52" spans="2:13" ht="15.75" customHeight="1">
      <c r="B52" s="80"/>
      <c r="C52" s="81"/>
      <c r="D52" s="81"/>
      <c r="E52" s="85"/>
      <c r="F52" s="84"/>
      <c r="G52" s="83"/>
      <c r="H52" s="84"/>
      <c r="I52" s="81"/>
      <c r="J52" s="81"/>
      <c r="K52" s="81"/>
      <c r="L52" s="85"/>
      <c r="M52" s="85"/>
    </row>
    <row r="53" spans="2:13" ht="15.75" customHeight="1">
      <c r="B53" s="80"/>
      <c r="C53" s="81"/>
      <c r="D53" s="81"/>
      <c r="E53" s="85"/>
      <c r="F53" s="84"/>
      <c r="G53" s="83"/>
      <c r="H53" s="84"/>
      <c r="I53" s="81"/>
      <c r="J53" s="81"/>
      <c r="K53" s="81"/>
      <c r="L53" s="85"/>
      <c r="M53" s="85"/>
    </row>
    <row r="54" spans="2:13" ht="15.75" customHeight="1">
      <c r="B54" s="80"/>
      <c r="C54" s="81"/>
      <c r="D54" s="81"/>
      <c r="E54" s="85"/>
      <c r="F54" s="84"/>
      <c r="G54" s="83"/>
      <c r="H54" s="84"/>
      <c r="I54" s="81"/>
      <c r="J54" s="81"/>
      <c r="K54" s="81"/>
      <c r="L54" s="85"/>
      <c r="M54" s="85"/>
    </row>
    <row r="55" spans="2:13" ht="15.75" customHeight="1">
      <c r="B55" s="80"/>
      <c r="C55" s="81"/>
      <c r="D55" s="81"/>
      <c r="E55" s="85"/>
      <c r="F55" s="84"/>
      <c r="G55" s="83"/>
      <c r="H55" s="84"/>
      <c r="I55" s="81"/>
      <c r="J55" s="81"/>
      <c r="K55" s="81"/>
      <c r="L55" s="85"/>
      <c r="M55" s="85"/>
    </row>
    <row r="56" spans="2:13" ht="15.75" customHeight="1">
      <c r="B56" s="80"/>
      <c r="C56" s="81"/>
      <c r="D56" s="81"/>
      <c r="E56" s="85"/>
      <c r="F56" s="84"/>
      <c r="G56" s="83"/>
      <c r="H56" s="84"/>
      <c r="I56" s="81"/>
      <c r="J56" s="81"/>
      <c r="K56" s="81"/>
      <c r="L56" s="85"/>
      <c r="M56" s="85"/>
    </row>
    <row r="57" spans="2:13" ht="15.75" customHeight="1">
      <c r="B57" s="92"/>
      <c r="C57" s="81"/>
      <c r="D57" s="81"/>
      <c r="E57" s="85"/>
      <c r="F57" s="84"/>
      <c r="G57" s="83"/>
      <c r="H57" s="84"/>
      <c r="I57" s="81"/>
      <c r="J57" s="81"/>
      <c r="K57" s="81"/>
      <c r="L57" s="85"/>
      <c r="M57" s="85"/>
    </row>
    <row r="58" spans="2:13" ht="15.75" customHeight="1">
      <c r="B58" s="92"/>
      <c r="C58" s="81"/>
      <c r="D58" s="81"/>
      <c r="E58" s="85"/>
      <c r="F58" s="84"/>
      <c r="G58" s="83"/>
      <c r="H58" s="84"/>
      <c r="I58" s="81"/>
      <c r="J58" s="81"/>
      <c r="K58" s="81"/>
      <c r="L58" s="85"/>
      <c r="M58" s="85"/>
    </row>
    <row r="59" spans="2:13" ht="15.75" customHeight="1">
      <c r="B59" s="92"/>
      <c r="C59" s="81"/>
      <c r="D59" s="81"/>
      <c r="E59" s="85"/>
      <c r="F59" s="84"/>
      <c r="G59" s="83"/>
      <c r="H59" s="84"/>
      <c r="I59" s="81"/>
      <c r="J59" s="81"/>
      <c r="K59" s="81"/>
      <c r="L59" s="85"/>
      <c r="M59" s="85"/>
    </row>
    <row r="60" spans="2:13" ht="15.75" customHeight="1">
      <c r="B60" s="92"/>
      <c r="C60" s="81"/>
      <c r="D60" s="81"/>
      <c r="E60" s="85"/>
      <c r="F60" s="84"/>
      <c r="G60" s="83"/>
      <c r="H60" s="84"/>
      <c r="I60" s="81"/>
      <c r="J60" s="81"/>
      <c r="K60" s="81"/>
      <c r="L60" s="85"/>
      <c r="M60" s="85"/>
    </row>
    <row r="61" spans="2:13" ht="15.75" customHeight="1">
      <c r="B61" s="92"/>
      <c r="C61" s="81"/>
      <c r="D61" s="81"/>
      <c r="E61" s="85"/>
      <c r="F61" s="84"/>
      <c r="G61" s="83"/>
      <c r="H61" s="84"/>
      <c r="I61" s="81"/>
      <c r="J61" s="81"/>
      <c r="K61" s="81"/>
      <c r="L61" s="85"/>
      <c r="M61" s="85"/>
    </row>
    <row r="62" spans="2:13" ht="15.75" customHeight="1">
      <c r="B62" s="92"/>
      <c r="C62" s="81"/>
      <c r="D62" s="81"/>
      <c r="E62" s="85"/>
      <c r="F62" s="84"/>
      <c r="G62" s="83"/>
      <c r="H62" s="84"/>
      <c r="I62" s="81"/>
      <c r="J62" s="81"/>
      <c r="K62" s="81"/>
      <c r="L62" s="85"/>
      <c r="M62" s="85"/>
    </row>
    <row r="63" spans="2:13" ht="15.75" customHeight="1">
      <c r="B63" s="92"/>
      <c r="C63" s="81"/>
      <c r="D63" s="81"/>
      <c r="E63" s="85"/>
      <c r="F63" s="84"/>
      <c r="G63" s="83"/>
      <c r="H63" s="84"/>
      <c r="I63" s="81"/>
      <c r="J63" s="81"/>
      <c r="K63" s="81"/>
      <c r="L63" s="85"/>
      <c r="M63" s="85"/>
    </row>
    <row r="64" spans="2:13" ht="15.75" customHeight="1">
      <c r="B64" s="92"/>
      <c r="C64" s="81"/>
      <c r="D64" s="81"/>
      <c r="E64" s="85"/>
      <c r="F64" s="84"/>
      <c r="G64" s="83"/>
      <c r="H64" s="84"/>
      <c r="I64" s="81"/>
      <c r="J64" s="81"/>
      <c r="K64" s="81"/>
      <c r="L64" s="85"/>
      <c r="M64" s="85"/>
    </row>
    <row r="65" spans="2:13" ht="15.75" customHeight="1">
      <c r="B65" s="92"/>
      <c r="C65" s="81"/>
      <c r="D65" s="81"/>
      <c r="E65" s="85"/>
      <c r="F65" s="84"/>
      <c r="G65" s="83"/>
      <c r="H65" s="84"/>
      <c r="I65" s="81"/>
      <c r="J65" s="81"/>
      <c r="K65" s="81"/>
      <c r="L65" s="85"/>
      <c r="M65" s="85"/>
    </row>
    <row r="66" spans="2:13" ht="15.75" customHeight="1">
      <c r="B66" s="92"/>
      <c r="C66" s="81"/>
      <c r="D66" s="81"/>
      <c r="E66" s="85"/>
      <c r="F66" s="84"/>
      <c r="G66" s="83"/>
      <c r="H66" s="84"/>
      <c r="I66" s="81"/>
      <c r="J66" s="81"/>
      <c r="K66" s="81"/>
      <c r="L66" s="85"/>
      <c r="M66" s="85"/>
    </row>
    <row r="67" spans="2:13" ht="15.75" customHeight="1">
      <c r="B67" s="92"/>
      <c r="C67" s="81"/>
      <c r="D67" s="81"/>
      <c r="E67" s="85"/>
      <c r="F67" s="84"/>
      <c r="G67" s="83"/>
      <c r="H67" s="84"/>
      <c r="I67" s="81"/>
      <c r="J67" s="81"/>
      <c r="K67" s="81"/>
      <c r="L67" s="85"/>
      <c r="M67" s="85"/>
    </row>
    <row r="68" spans="2:13" ht="15.75" customHeight="1">
      <c r="B68" s="92"/>
      <c r="C68" s="81"/>
      <c r="D68" s="81"/>
      <c r="E68" s="85"/>
      <c r="F68" s="84"/>
      <c r="G68" s="83"/>
      <c r="H68" s="84"/>
      <c r="I68" s="81"/>
      <c r="J68" s="81"/>
      <c r="K68" s="81"/>
      <c r="L68" s="85"/>
      <c r="M68" s="85"/>
    </row>
    <row r="69" spans="2:13" ht="15.75" customHeight="1">
      <c r="B69" s="92"/>
      <c r="C69" s="81"/>
      <c r="D69" s="81"/>
      <c r="E69" s="85"/>
      <c r="F69" s="84"/>
      <c r="G69" s="83"/>
      <c r="H69" s="84"/>
      <c r="I69" s="81"/>
      <c r="J69" s="81"/>
      <c r="K69" s="81"/>
      <c r="L69" s="85"/>
      <c r="M69" s="85"/>
    </row>
    <row r="70" spans="2:13" ht="15.75" customHeight="1">
      <c r="B70" s="92"/>
      <c r="C70" s="81"/>
      <c r="D70" s="81"/>
      <c r="E70" s="85"/>
      <c r="F70" s="84"/>
      <c r="G70" s="83"/>
      <c r="H70" s="84"/>
      <c r="I70" s="81"/>
      <c r="J70" s="81"/>
      <c r="K70" s="81"/>
      <c r="L70" s="85"/>
      <c r="M70" s="85"/>
    </row>
    <row r="71" spans="2:13" ht="15.75" customHeight="1">
      <c r="B71" s="92"/>
      <c r="C71" s="81"/>
      <c r="D71" s="81"/>
      <c r="E71" s="85"/>
      <c r="F71" s="84"/>
      <c r="G71" s="83"/>
      <c r="H71" s="84"/>
      <c r="I71" s="81"/>
      <c r="J71" s="81"/>
      <c r="K71" s="81"/>
      <c r="L71" s="85"/>
      <c r="M71" s="85"/>
    </row>
    <row r="72" spans="2:13" ht="15.75" customHeight="1">
      <c r="B72" s="92"/>
      <c r="C72" s="81"/>
      <c r="D72" s="81"/>
      <c r="E72" s="85"/>
      <c r="F72" s="84"/>
      <c r="G72" s="83"/>
      <c r="H72" s="84"/>
      <c r="I72" s="81"/>
      <c r="J72" s="81"/>
      <c r="K72" s="81"/>
      <c r="L72" s="85"/>
      <c r="M72" s="85"/>
    </row>
    <row r="73" spans="2:13" ht="15.75" customHeight="1">
      <c r="B73" s="92"/>
      <c r="C73" s="81"/>
      <c r="D73" s="81"/>
      <c r="E73" s="85"/>
      <c r="F73" s="84"/>
      <c r="G73" s="83"/>
      <c r="H73" s="84"/>
      <c r="I73" s="81"/>
      <c r="J73" s="81"/>
      <c r="K73" s="81"/>
      <c r="L73" s="85"/>
      <c r="M73" s="85"/>
    </row>
    <row r="74" spans="2:13" ht="15.75" customHeight="1">
      <c r="B74" s="92"/>
      <c r="C74" s="81"/>
      <c r="D74" s="81"/>
      <c r="E74" s="85"/>
      <c r="F74" s="84"/>
      <c r="G74" s="83"/>
      <c r="H74" s="84"/>
      <c r="I74" s="81"/>
      <c r="J74" s="81"/>
      <c r="K74" s="81"/>
      <c r="L74" s="85"/>
      <c r="M74" s="85"/>
    </row>
    <row r="75" spans="2:13" ht="15.75" customHeight="1">
      <c r="B75" s="92"/>
      <c r="C75" s="81"/>
      <c r="D75" s="81"/>
      <c r="E75" s="85"/>
      <c r="F75" s="84"/>
      <c r="G75" s="83"/>
      <c r="H75" s="84"/>
      <c r="I75" s="81"/>
      <c r="J75" s="81"/>
      <c r="K75" s="81"/>
      <c r="L75" s="85"/>
      <c r="M75" s="85"/>
    </row>
    <row r="76" spans="2:13" ht="15.75" customHeight="1">
      <c r="B76" s="92"/>
      <c r="C76" s="81"/>
      <c r="D76" s="81"/>
      <c r="E76" s="85"/>
      <c r="F76" s="84"/>
      <c r="G76" s="83"/>
      <c r="H76" s="84"/>
      <c r="I76" s="81"/>
      <c r="J76" s="81"/>
      <c r="K76" s="81"/>
      <c r="L76" s="85"/>
      <c r="M76" s="85"/>
    </row>
    <row r="77" spans="2:13" ht="15.75" customHeight="1">
      <c r="B77" s="92"/>
      <c r="C77" s="81"/>
      <c r="D77" s="81"/>
      <c r="E77" s="85"/>
      <c r="F77" s="84"/>
      <c r="G77" s="83"/>
      <c r="H77" s="84"/>
      <c r="I77" s="81"/>
      <c r="J77" s="81"/>
      <c r="K77" s="81"/>
      <c r="L77" s="85"/>
      <c r="M77" s="85"/>
    </row>
    <row r="78" spans="2:13" ht="15.75" customHeight="1">
      <c r="B78" s="92"/>
      <c r="C78" s="81"/>
      <c r="D78" s="81"/>
      <c r="E78" s="85"/>
      <c r="F78" s="84"/>
      <c r="G78" s="83"/>
      <c r="H78" s="84"/>
      <c r="I78" s="81"/>
      <c r="J78" s="81"/>
      <c r="K78" s="81"/>
      <c r="L78" s="85"/>
      <c r="M78" s="85"/>
    </row>
    <row r="79" spans="2:13" ht="15.75" customHeight="1">
      <c r="B79" s="92"/>
      <c r="C79" s="81"/>
      <c r="D79" s="81"/>
      <c r="E79" s="85"/>
      <c r="F79" s="84"/>
      <c r="G79" s="83"/>
      <c r="H79" s="84"/>
      <c r="I79" s="81"/>
      <c r="J79" s="81"/>
      <c r="K79" s="81"/>
      <c r="L79" s="85"/>
      <c r="M79" s="85"/>
    </row>
    <row r="80" spans="2:13" ht="15.75" customHeight="1">
      <c r="B80" s="92"/>
      <c r="C80" s="81"/>
      <c r="D80" s="81"/>
      <c r="E80" s="85"/>
      <c r="F80" s="84"/>
      <c r="G80" s="83"/>
      <c r="H80" s="84"/>
      <c r="I80" s="81"/>
      <c r="J80" s="81"/>
      <c r="K80" s="81"/>
      <c r="L80" s="85"/>
      <c r="M80" s="85"/>
    </row>
    <row r="81" spans="2:13" ht="15.75" customHeight="1">
      <c r="B81" s="92"/>
      <c r="C81" s="81"/>
      <c r="D81" s="81"/>
      <c r="E81" s="85"/>
      <c r="F81" s="84"/>
      <c r="G81" s="83"/>
      <c r="H81" s="84"/>
      <c r="I81" s="81"/>
      <c r="J81" s="81"/>
      <c r="K81" s="81"/>
      <c r="L81" s="85"/>
      <c r="M81" s="85"/>
    </row>
    <row r="82" spans="2:13" ht="15.75" customHeight="1">
      <c r="B82" s="92"/>
      <c r="C82" s="81"/>
      <c r="D82" s="81"/>
      <c r="E82" s="85"/>
      <c r="F82" s="84"/>
      <c r="G82" s="83"/>
      <c r="H82" s="84"/>
      <c r="I82" s="81"/>
      <c r="J82" s="81"/>
      <c r="K82" s="81"/>
      <c r="L82" s="85"/>
      <c r="M82" s="85"/>
    </row>
    <row r="83" spans="2:13" ht="15.75" customHeight="1">
      <c r="B83" s="92"/>
      <c r="C83" s="81"/>
      <c r="D83" s="81"/>
      <c r="E83" s="85"/>
      <c r="F83" s="84"/>
      <c r="G83" s="83"/>
      <c r="H83" s="84"/>
      <c r="I83" s="81"/>
      <c r="J83" s="81"/>
      <c r="K83" s="81"/>
      <c r="L83" s="85"/>
      <c r="M83" s="85"/>
    </row>
    <row r="84" spans="2:13" ht="15.75" customHeight="1">
      <c r="B84" s="92"/>
      <c r="C84" s="81"/>
      <c r="D84" s="81"/>
      <c r="E84" s="85"/>
      <c r="F84" s="84"/>
      <c r="G84" s="83"/>
      <c r="H84" s="84"/>
      <c r="I84" s="81"/>
      <c r="J84" s="81"/>
      <c r="K84" s="81"/>
      <c r="L84" s="85"/>
      <c r="M84" s="85"/>
    </row>
    <row r="85" spans="2:13" ht="15.75" customHeight="1">
      <c r="B85" s="92"/>
      <c r="C85" s="81"/>
      <c r="D85" s="81"/>
      <c r="E85" s="85"/>
      <c r="F85" s="84"/>
      <c r="G85" s="83"/>
      <c r="H85" s="84"/>
      <c r="I85" s="81"/>
      <c r="J85" s="81"/>
      <c r="K85" s="81"/>
      <c r="L85" s="85"/>
      <c r="M85" s="85"/>
    </row>
    <row r="86" spans="2:13" ht="15.75" customHeight="1">
      <c r="B86" s="92"/>
      <c r="C86" s="81"/>
      <c r="D86" s="81"/>
      <c r="E86" s="85"/>
      <c r="F86" s="84"/>
      <c r="G86" s="83"/>
      <c r="H86" s="84"/>
      <c r="I86" s="81"/>
      <c r="J86" s="81"/>
      <c r="K86" s="81"/>
      <c r="L86" s="85"/>
      <c r="M86" s="85"/>
    </row>
    <row r="87" spans="2:13" ht="15.75" customHeight="1">
      <c r="B87" s="92"/>
      <c r="C87" s="81"/>
      <c r="D87" s="81"/>
      <c r="E87" s="85"/>
      <c r="F87" s="84"/>
      <c r="G87" s="83"/>
      <c r="H87" s="84"/>
      <c r="I87" s="81"/>
      <c r="J87" s="81"/>
      <c r="K87" s="81"/>
      <c r="L87" s="85"/>
      <c r="M87" s="85"/>
    </row>
    <row r="88" spans="2:13" ht="15.75" customHeight="1">
      <c r="B88" s="92"/>
      <c r="C88" s="81"/>
      <c r="D88" s="81"/>
      <c r="E88" s="85"/>
      <c r="F88" s="84"/>
      <c r="G88" s="83"/>
      <c r="H88" s="84"/>
      <c r="I88" s="81"/>
      <c r="J88" s="81"/>
      <c r="K88" s="81"/>
      <c r="L88" s="85"/>
      <c r="M88" s="85"/>
    </row>
    <row r="89" spans="2:13" ht="15.75" customHeight="1">
      <c r="B89" s="92"/>
      <c r="C89" s="81"/>
      <c r="D89" s="81"/>
      <c r="E89" s="85"/>
      <c r="F89" s="84"/>
      <c r="G89" s="83"/>
      <c r="H89" s="84"/>
      <c r="I89" s="81"/>
      <c r="J89" s="81"/>
      <c r="K89" s="81"/>
      <c r="L89" s="85"/>
      <c r="M89" s="85"/>
    </row>
    <row r="90" spans="2:13" ht="15.75" customHeight="1">
      <c r="B90" s="92"/>
      <c r="C90" s="81"/>
      <c r="D90" s="81"/>
      <c r="E90" s="85"/>
      <c r="F90" s="84"/>
      <c r="G90" s="83"/>
      <c r="H90" s="84"/>
      <c r="I90" s="81"/>
      <c r="J90" s="81"/>
      <c r="K90" s="81"/>
      <c r="L90" s="85"/>
      <c r="M90" s="85"/>
    </row>
    <row r="91" spans="2:13" ht="15.75" customHeight="1">
      <c r="B91" s="92"/>
      <c r="C91" s="81"/>
      <c r="D91" s="81"/>
      <c r="E91" s="85"/>
      <c r="F91" s="84"/>
      <c r="G91" s="83"/>
      <c r="H91" s="84"/>
      <c r="I91" s="81"/>
      <c r="J91" s="81"/>
      <c r="K91" s="81"/>
      <c r="L91" s="85"/>
      <c r="M91" s="85"/>
    </row>
    <row r="92" spans="2:13" ht="15.75" customHeight="1">
      <c r="B92" s="92"/>
      <c r="C92" s="81"/>
      <c r="D92" s="81"/>
      <c r="E92" s="85"/>
      <c r="F92" s="84"/>
      <c r="G92" s="83"/>
      <c r="H92" s="84"/>
      <c r="I92" s="81"/>
      <c r="J92" s="81"/>
      <c r="K92" s="81"/>
      <c r="L92" s="85"/>
      <c r="M92" s="85"/>
    </row>
    <row r="93" spans="2:13" ht="15.75" customHeight="1">
      <c r="B93" s="92"/>
      <c r="C93" s="81"/>
      <c r="D93" s="81"/>
      <c r="E93" s="85"/>
      <c r="F93" s="84"/>
      <c r="G93" s="83"/>
      <c r="H93" s="84"/>
      <c r="I93" s="81"/>
      <c r="J93" s="81"/>
      <c r="K93" s="81"/>
      <c r="L93" s="85"/>
      <c r="M93" s="85"/>
    </row>
    <row r="94" spans="2:13" ht="15.75" customHeight="1">
      <c r="B94" s="92"/>
      <c r="C94" s="81"/>
      <c r="D94" s="81"/>
      <c r="E94" s="85"/>
      <c r="F94" s="84"/>
      <c r="G94" s="83"/>
      <c r="H94" s="84"/>
      <c r="I94" s="81"/>
      <c r="J94" s="81"/>
      <c r="K94" s="81"/>
      <c r="L94" s="85"/>
      <c r="M94" s="85"/>
    </row>
    <row r="95" spans="2:13" ht="15.75" customHeight="1">
      <c r="B95" s="92"/>
      <c r="C95" s="81"/>
      <c r="D95" s="81"/>
      <c r="E95" s="85"/>
      <c r="F95" s="84"/>
      <c r="G95" s="83"/>
      <c r="H95" s="84"/>
      <c r="I95" s="81"/>
      <c r="J95" s="81"/>
      <c r="K95" s="81"/>
      <c r="L95" s="85"/>
      <c r="M95" s="85"/>
    </row>
    <row r="96" spans="2:13" ht="15.75" customHeight="1">
      <c r="B96" s="92"/>
      <c r="C96" s="81"/>
      <c r="D96" s="81"/>
      <c r="E96" s="85"/>
      <c r="F96" s="84"/>
      <c r="G96" s="83"/>
      <c r="H96" s="84"/>
      <c r="I96" s="81"/>
      <c r="J96" s="81"/>
      <c r="K96" s="81"/>
      <c r="L96" s="85"/>
      <c r="M96" s="85"/>
    </row>
    <row r="97" spans="2:13" ht="15.75" customHeight="1">
      <c r="B97" s="92"/>
      <c r="C97" s="81"/>
      <c r="D97" s="81"/>
      <c r="E97" s="85"/>
      <c r="F97" s="84"/>
      <c r="G97" s="83"/>
      <c r="H97" s="84"/>
      <c r="I97" s="81"/>
      <c r="J97" s="81"/>
      <c r="K97" s="81"/>
      <c r="L97" s="85"/>
      <c r="M97" s="85"/>
    </row>
    <row r="98" spans="2:13" ht="15.75" customHeight="1">
      <c r="B98" s="92"/>
      <c r="C98" s="81"/>
      <c r="D98" s="81"/>
      <c r="E98" s="85"/>
      <c r="F98" s="84"/>
      <c r="G98" s="83"/>
      <c r="H98" s="84"/>
      <c r="I98" s="81"/>
      <c r="J98" s="81"/>
      <c r="K98" s="81"/>
      <c r="L98" s="85"/>
      <c r="M98" s="85"/>
    </row>
    <row r="99" spans="2:13" ht="15.75" customHeight="1">
      <c r="B99" s="92"/>
      <c r="C99" s="81"/>
      <c r="D99" s="81"/>
      <c r="E99" s="85"/>
      <c r="F99" s="84"/>
      <c r="G99" s="83"/>
      <c r="H99" s="84"/>
      <c r="I99" s="81"/>
      <c r="J99" s="81"/>
      <c r="K99" s="81"/>
      <c r="L99" s="85"/>
      <c r="M99" s="85"/>
    </row>
    <row r="100" spans="2:13" ht="15.75" customHeight="1">
      <c r="B100" s="92"/>
      <c r="C100" s="81"/>
      <c r="D100" s="81"/>
      <c r="E100" s="85"/>
      <c r="F100" s="84"/>
      <c r="G100" s="83"/>
      <c r="H100" s="84"/>
      <c r="I100" s="81"/>
      <c r="J100" s="81"/>
      <c r="K100" s="81"/>
      <c r="L100" s="85"/>
      <c r="M100" s="85"/>
    </row>
    <row r="101" spans="2:13" ht="15.75" customHeight="1">
      <c r="B101" s="92"/>
      <c r="C101" s="81"/>
      <c r="D101" s="81"/>
      <c r="E101" s="85"/>
      <c r="F101" s="84"/>
      <c r="G101" s="83"/>
      <c r="H101" s="84"/>
      <c r="I101" s="81"/>
      <c r="J101" s="81"/>
      <c r="K101" s="81"/>
      <c r="L101" s="85"/>
      <c r="M101" s="85"/>
    </row>
    <row r="102" spans="2:13" ht="15.75" customHeight="1">
      <c r="B102" s="92"/>
      <c r="C102" s="81"/>
      <c r="D102" s="81"/>
      <c r="E102" s="85"/>
      <c r="F102" s="84"/>
      <c r="G102" s="83"/>
      <c r="H102" s="84"/>
      <c r="I102" s="81"/>
      <c r="J102" s="81"/>
      <c r="K102" s="81"/>
      <c r="L102" s="85"/>
      <c r="M102" s="85"/>
    </row>
    <row r="103" spans="2:13" ht="15.75" customHeight="1">
      <c r="B103" s="92"/>
      <c r="C103" s="81"/>
      <c r="D103" s="81"/>
      <c r="E103" s="85"/>
      <c r="F103" s="84"/>
      <c r="G103" s="83"/>
      <c r="H103" s="84"/>
      <c r="I103" s="81"/>
      <c r="J103" s="81"/>
      <c r="K103" s="81"/>
      <c r="L103" s="85"/>
      <c r="M103" s="85"/>
    </row>
    <row r="104" spans="2:13" ht="15.75" customHeight="1">
      <c r="B104" s="92"/>
      <c r="C104" s="81"/>
      <c r="D104" s="81"/>
      <c r="E104" s="85"/>
      <c r="F104" s="84"/>
      <c r="G104" s="83"/>
      <c r="H104" s="84"/>
      <c r="I104" s="81"/>
      <c r="J104" s="81"/>
      <c r="K104" s="81"/>
      <c r="L104" s="85"/>
      <c r="M104" s="85"/>
    </row>
    <row r="105" spans="2:13" ht="15.75" customHeight="1">
      <c r="B105" s="92"/>
      <c r="C105" s="81"/>
      <c r="D105" s="81"/>
      <c r="E105" s="85"/>
      <c r="F105" s="84"/>
      <c r="G105" s="83"/>
      <c r="H105" s="84"/>
      <c r="I105" s="81"/>
      <c r="J105" s="81"/>
      <c r="K105" s="81"/>
      <c r="L105" s="85"/>
      <c r="M105" s="85"/>
    </row>
    <row r="106" spans="2:13" ht="15.75" customHeight="1">
      <c r="B106" s="92"/>
      <c r="C106" s="81"/>
      <c r="D106" s="81"/>
      <c r="E106" s="85"/>
      <c r="F106" s="84"/>
      <c r="G106" s="83"/>
      <c r="H106" s="84"/>
      <c r="I106" s="81"/>
      <c r="J106" s="81"/>
      <c r="K106" s="81"/>
      <c r="L106" s="85"/>
      <c r="M106" s="85"/>
    </row>
    <row r="107" spans="2:13" ht="15.75" customHeight="1">
      <c r="B107" s="92"/>
      <c r="C107" s="81"/>
      <c r="D107" s="81"/>
      <c r="E107" s="85"/>
      <c r="F107" s="84"/>
      <c r="G107" s="83"/>
      <c r="H107" s="84"/>
      <c r="I107" s="81"/>
      <c r="J107" s="81"/>
      <c r="K107" s="81"/>
      <c r="L107" s="85"/>
      <c r="M107" s="85"/>
    </row>
    <row r="108" spans="2:13" ht="15.75" customHeight="1">
      <c r="B108" s="92"/>
      <c r="C108" s="81"/>
      <c r="D108" s="81"/>
      <c r="E108" s="85"/>
      <c r="F108" s="84"/>
      <c r="G108" s="83"/>
      <c r="H108" s="84"/>
      <c r="I108" s="81"/>
      <c r="J108" s="81"/>
      <c r="K108" s="81"/>
      <c r="L108" s="85"/>
      <c r="M108" s="85"/>
    </row>
    <row r="109" spans="2:13" ht="15.75" customHeight="1">
      <c r="B109" s="92"/>
      <c r="C109" s="81"/>
      <c r="D109" s="81"/>
      <c r="E109" s="85"/>
      <c r="F109" s="84"/>
      <c r="G109" s="83"/>
      <c r="H109" s="84"/>
      <c r="I109" s="81"/>
      <c r="J109" s="81"/>
      <c r="K109" s="81"/>
      <c r="L109" s="85"/>
      <c r="M109" s="85"/>
    </row>
    <row r="110" spans="2:13" ht="15.75" customHeight="1">
      <c r="B110" s="92"/>
      <c r="C110" s="81"/>
      <c r="D110" s="81"/>
      <c r="E110" s="85"/>
      <c r="F110" s="84"/>
      <c r="G110" s="83"/>
      <c r="H110" s="84"/>
      <c r="I110" s="81"/>
      <c r="J110" s="81"/>
      <c r="K110" s="81"/>
      <c r="L110" s="85"/>
      <c r="M110" s="85"/>
    </row>
    <row r="111" spans="2:13" ht="15.75" customHeight="1">
      <c r="B111" s="92"/>
      <c r="C111" s="81"/>
      <c r="D111" s="81"/>
      <c r="E111" s="85"/>
      <c r="F111" s="84"/>
      <c r="G111" s="83"/>
      <c r="H111" s="84"/>
      <c r="I111" s="81"/>
      <c r="J111" s="81"/>
      <c r="K111" s="81"/>
      <c r="L111" s="85"/>
      <c r="M111" s="85"/>
    </row>
    <row r="112" spans="2:13" ht="15.75" customHeight="1">
      <c r="B112" s="92"/>
      <c r="C112" s="81"/>
      <c r="D112" s="81"/>
      <c r="E112" s="85"/>
      <c r="F112" s="84"/>
      <c r="G112" s="83"/>
      <c r="H112" s="84"/>
      <c r="I112" s="81"/>
      <c r="J112" s="81"/>
      <c r="K112" s="81"/>
      <c r="L112" s="85"/>
      <c r="M112" s="85"/>
    </row>
    <row r="113" spans="2:13" ht="15.75" customHeight="1">
      <c r="B113" s="92"/>
      <c r="C113" s="81"/>
      <c r="D113" s="81"/>
      <c r="E113" s="85"/>
      <c r="F113" s="84"/>
      <c r="G113" s="83"/>
      <c r="H113" s="84"/>
      <c r="I113" s="81"/>
      <c r="J113" s="81"/>
      <c r="K113" s="81"/>
      <c r="L113" s="85"/>
      <c r="M113" s="85"/>
    </row>
    <row r="114" spans="2:13" ht="15.75" customHeight="1">
      <c r="B114" s="92"/>
      <c r="C114" s="81"/>
      <c r="D114" s="81"/>
      <c r="E114" s="85"/>
      <c r="F114" s="84"/>
      <c r="G114" s="83"/>
      <c r="H114" s="84"/>
      <c r="I114" s="81"/>
      <c r="J114" s="81"/>
      <c r="K114" s="81"/>
      <c r="L114" s="85"/>
      <c r="M114" s="85"/>
    </row>
    <row r="115" spans="2:13" ht="15.75" customHeight="1">
      <c r="B115" s="92"/>
      <c r="C115" s="81"/>
      <c r="D115" s="81"/>
      <c r="E115" s="85"/>
      <c r="F115" s="84"/>
      <c r="G115" s="83"/>
      <c r="H115" s="84"/>
      <c r="I115" s="81"/>
      <c r="J115" s="81"/>
      <c r="K115" s="81"/>
      <c r="L115" s="85"/>
      <c r="M115" s="85"/>
    </row>
    <row r="116" spans="2:13" ht="15.75" customHeight="1">
      <c r="B116" s="92"/>
      <c r="C116" s="81"/>
      <c r="D116" s="81"/>
      <c r="E116" s="85"/>
      <c r="F116" s="84"/>
      <c r="G116" s="83"/>
      <c r="H116" s="84"/>
      <c r="I116" s="81"/>
      <c r="J116" s="81"/>
      <c r="K116" s="81"/>
      <c r="L116" s="85"/>
      <c r="M116" s="85"/>
    </row>
    <row r="117" spans="2:13" ht="15.75" customHeight="1">
      <c r="B117" s="92"/>
      <c r="C117" s="81"/>
      <c r="D117" s="81"/>
      <c r="E117" s="85"/>
      <c r="F117" s="84"/>
      <c r="G117" s="83"/>
      <c r="H117" s="84"/>
      <c r="I117" s="81"/>
      <c r="J117" s="81"/>
      <c r="K117" s="81"/>
      <c r="L117" s="85"/>
      <c r="M117" s="85"/>
    </row>
    <row r="118" spans="2:13" ht="15.75" customHeight="1">
      <c r="B118" s="92"/>
      <c r="C118" s="81"/>
      <c r="D118" s="81"/>
      <c r="E118" s="85"/>
      <c r="F118" s="84"/>
      <c r="G118" s="83"/>
      <c r="H118" s="84"/>
      <c r="I118" s="81"/>
      <c r="J118" s="81"/>
      <c r="K118" s="81"/>
      <c r="L118" s="85"/>
      <c r="M118" s="85"/>
    </row>
    <row r="119" spans="2:13" ht="15.75" customHeight="1">
      <c r="B119" s="92"/>
      <c r="C119" s="81"/>
      <c r="D119" s="81"/>
      <c r="E119" s="85"/>
      <c r="F119" s="84"/>
      <c r="G119" s="83"/>
      <c r="H119" s="84"/>
      <c r="I119" s="81"/>
      <c r="J119" s="81"/>
      <c r="K119" s="81"/>
      <c r="L119" s="85"/>
      <c r="M119" s="85"/>
    </row>
    <row r="120" spans="2:13" ht="15.75" customHeight="1">
      <c r="B120" s="92"/>
      <c r="C120" s="81"/>
      <c r="D120" s="81"/>
      <c r="E120" s="85"/>
      <c r="F120" s="84"/>
      <c r="G120" s="83"/>
      <c r="H120" s="84"/>
      <c r="I120" s="81"/>
      <c r="J120" s="81"/>
      <c r="K120" s="81"/>
      <c r="L120" s="85"/>
      <c r="M120" s="85"/>
    </row>
    <row r="121" spans="2:13" ht="15.75" customHeight="1">
      <c r="B121" s="92"/>
      <c r="C121" s="81"/>
      <c r="D121" s="81"/>
      <c r="E121" s="85"/>
      <c r="F121" s="84"/>
      <c r="G121" s="83"/>
      <c r="H121" s="84"/>
      <c r="I121" s="81"/>
      <c r="J121" s="81"/>
      <c r="K121" s="81"/>
      <c r="L121" s="85"/>
      <c r="M121" s="85"/>
    </row>
    <row r="122" spans="2:13" ht="15.75" customHeight="1">
      <c r="B122" s="92"/>
      <c r="C122" s="81"/>
      <c r="D122" s="81"/>
      <c r="E122" s="85"/>
      <c r="F122" s="84"/>
      <c r="G122" s="83"/>
      <c r="H122" s="84"/>
      <c r="I122" s="81"/>
      <c r="J122" s="81"/>
      <c r="K122" s="81"/>
      <c r="L122" s="85"/>
      <c r="M122" s="85"/>
    </row>
    <row r="123" spans="2:13" ht="15.75" customHeight="1">
      <c r="B123" s="92"/>
      <c r="C123" s="81"/>
      <c r="D123" s="81"/>
      <c r="E123" s="85"/>
      <c r="F123" s="84"/>
      <c r="G123" s="83"/>
      <c r="H123" s="84"/>
      <c r="I123" s="81"/>
      <c r="J123" s="81"/>
      <c r="K123" s="81"/>
      <c r="L123" s="85"/>
      <c r="M123" s="85"/>
    </row>
    <row r="124" spans="2:13" ht="15.75" customHeight="1">
      <c r="B124" s="92"/>
      <c r="C124" s="81"/>
      <c r="D124" s="81"/>
      <c r="E124" s="85"/>
      <c r="F124" s="84"/>
      <c r="G124" s="83"/>
      <c r="H124" s="84"/>
      <c r="I124" s="81"/>
      <c r="J124" s="81"/>
      <c r="K124" s="81"/>
      <c r="L124" s="85"/>
      <c r="M124" s="85"/>
    </row>
    <row r="125" spans="2:13" ht="15.75" customHeight="1">
      <c r="B125" s="92"/>
      <c r="C125" s="81"/>
      <c r="D125" s="81"/>
      <c r="E125" s="85"/>
      <c r="F125" s="84"/>
      <c r="G125" s="83"/>
      <c r="H125" s="84"/>
      <c r="I125" s="81"/>
      <c r="J125" s="81"/>
      <c r="K125" s="81"/>
      <c r="L125" s="85"/>
      <c r="M125" s="85"/>
    </row>
    <row r="126" spans="2:13" ht="15.75" customHeight="1">
      <c r="B126" s="92"/>
      <c r="C126" s="81"/>
      <c r="D126" s="81"/>
      <c r="E126" s="85"/>
      <c r="F126" s="84"/>
      <c r="G126" s="83"/>
      <c r="H126" s="84"/>
      <c r="I126" s="81"/>
      <c r="J126" s="81"/>
      <c r="K126" s="81"/>
      <c r="L126" s="85"/>
      <c r="M126" s="85"/>
    </row>
    <row r="127" spans="2:13" ht="15.75" customHeight="1">
      <c r="B127" s="92"/>
      <c r="C127" s="81"/>
      <c r="D127" s="81"/>
      <c r="E127" s="85"/>
      <c r="F127" s="84"/>
      <c r="G127" s="83"/>
      <c r="H127" s="84"/>
      <c r="I127" s="81"/>
      <c r="J127" s="81"/>
      <c r="K127" s="81"/>
      <c r="L127" s="85"/>
      <c r="M127" s="85"/>
    </row>
    <row r="128" spans="2:13" ht="15.75" customHeight="1">
      <c r="B128" s="92"/>
      <c r="C128" s="81"/>
      <c r="D128" s="81"/>
      <c r="E128" s="85"/>
      <c r="F128" s="84"/>
      <c r="G128" s="83"/>
      <c r="H128" s="84"/>
      <c r="I128" s="81"/>
      <c r="J128" s="81"/>
      <c r="K128" s="81"/>
      <c r="L128" s="85"/>
      <c r="M128" s="85"/>
    </row>
    <row r="129" spans="2:13" ht="15.75" customHeight="1">
      <c r="B129" s="92"/>
      <c r="C129" s="81"/>
      <c r="D129" s="81"/>
      <c r="E129" s="85"/>
      <c r="F129" s="84"/>
      <c r="G129" s="83"/>
      <c r="H129" s="84"/>
      <c r="I129" s="81"/>
      <c r="J129" s="81"/>
      <c r="K129" s="81"/>
      <c r="L129" s="85"/>
      <c r="M129" s="85"/>
    </row>
    <row r="130" spans="2:13" ht="15.75" customHeight="1">
      <c r="B130" s="92"/>
      <c r="C130" s="81"/>
      <c r="D130" s="81"/>
      <c r="E130" s="85"/>
      <c r="F130" s="84"/>
      <c r="G130" s="83"/>
      <c r="H130" s="84"/>
      <c r="I130" s="81"/>
      <c r="J130" s="81"/>
      <c r="K130" s="81"/>
      <c r="L130" s="85"/>
      <c r="M130" s="85"/>
    </row>
    <row r="131" spans="2:13" ht="15.75" customHeight="1">
      <c r="B131" s="92"/>
      <c r="C131" s="81"/>
      <c r="D131" s="81"/>
      <c r="E131" s="85"/>
      <c r="F131" s="84"/>
      <c r="G131" s="83"/>
      <c r="H131" s="84"/>
      <c r="I131" s="81"/>
      <c r="J131" s="81"/>
      <c r="K131" s="81"/>
      <c r="L131" s="85"/>
      <c r="M131" s="85"/>
    </row>
    <row r="132" spans="2:13" ht="15.75" customHeight="1">
      <c r="B132" s="92"/>
      <c r="C132" s="81"/>
      <c r="D132" s="81"/>
      <c r="E132" s="85"/>
      <c r="F132" s="84"/>
      <c r="G132" s="83"/>
      <c r="H132" s="84"/>
      <c r="I132" s="81"/>
      <c r="J132" s="81"/>
      <c r="K132" s="81"/>
      <c r="L132" s="85"/>
      <c r="M132" s="85"/>
    </row>
    <row r="133" spans="2:13" ht="15.75" customHeight="1">
      <c r="B133" s="92"/>
      <c r="C133" s="81"/>
      <c r="D133" s="81"/>
      <c r="E133" s="85"/>
      <c r="F133" s="84"/>
      <c r="G133" s="83"/>
      <c r="H133" s="84"/>
      <c r="I133" s="81"/>
      <c r="J133" s="81"/>
      <c r="K133" s="81"/>
      <c r="L133" s="85"/>
      <c r="M133" s="85"/>
    </row>
    <row r="134" spans="2:13" ht="15.75" customHeight="1">
      <c r="B134" s="92"/>
      <c r="C134" s="81"/>
      <c r="D134" s="81"/>
      <c r="E134" s="85"/>
      <c r="F134" s="84"/>
      <c r="G134" s="83"/>
      <c r="H134" s="84"/>
      <c r="I134" s="81"/>
      <c r="J134" s="81"/>
      <c r="K134" s="81"/>
      <c r="L134" s="85"/>
      <c r="M134" s="85"/>
    </row>
    <row r="135" spans="2:13" ht="15.75" customHeight="1">
      <c r="B135" s="92"/>
      <c r="C135" s="81"/>
      <c r="D135" s="81"/>
      <c r="E135" s="85"/>
      <c r="F135" s="84"/>
      <c r="G135" s="83"/>
      <c r="H135" s="84"/>
      <c r="I135" s="81"/>
      <c r="J135" s="81"/>
      <c r="K135" s="81"/>
      <c r="L135" s="85"/>
      <c r="M135" s="85"/>
    </row>
    <row r="136" spans="2:13" ht="15.75" customHeight="1">
      <c r="B136" s="92"/>
      <c r="C136" s="81"/>
      <c r="D136" s="81"/>
      <c r="E136" s="85"/>
      <c r="F136" s="84"/>
      <c r="G136" s="83"/>
      <c r="H136" s="84"/>
      <c r="I136" s="81"/>
      <c r="J136" s="81"/>
      <c r="K136" s="81"/>
      <c r="L136" s="85"/>
      <c r="M136" s="85"/>
    </row>
    <row r="137" spans="2:13" ht="15.75" customHeight="1">
      <c r="B137" s="92"/>
      <c r="C137" s="81"/>
      <c r="D137" s="81"/>
      <c r="E137" s="85"/>
      <c r="F137" s="84"/>
      <c r="G137" s="83"/>
      <c r="H137" s="84"/>
      <c r="I137" s="81"/>
      <c r="J137" s="81"/>
      <c r="K137" s="81"/>
      <c r="L137" s="85"/>
      <c r="M137" s="85"/>
    </row>
    <row r="138" spans="2:13" ht="15.75" customHeight="1">
      <c r="B138" s="92"/>
      <c r="C138" s="81"/>
      <c r="D138" s="81"/>
      <c r="E138" s="85"/>
      <c r="F138" s="84"/>
      <c r="G138" s="83"/>
      <c r="H138" s="84"/>
      <c r="I138" s="81"/>
      <c r="J138" s="81"/>
      <c r="K138" s="81"/>
      <c r="L138" s="85"/>
      <c r="M138" s="85"/>
    </row>
    <row r="139" spans="2:13" ht="15.75" customHeight="1">
      <c r="B139" s="92"/>
      <c r="C139" s="81"/>
      <c r="D139" s="81"/>
      <c r="E139" s="85"/>
      <c r="F139" s="84"/>
      <c r="G139" s="83"/>
      <c r="H139" s="84"/>
      <c r="I139" s="81"/>
      <c r="J139" s="81"/>
      <c r="K139" s="81"/>
      <c r="L139" s="85"/>
      <c r="M139" s="85"/>
    </row>
    <row r="140" spans="2:13" ht="15.75" customHeight="1">
      <c r="B140" s="92"/>
      <c r="C140" s="81"/>
      <c r="D140" s="81"/>
      <c r="E140" s="85"/>
      <c r="F140" s="84"/>
      <c r="G140" s="83"/>
      <c r="H140" s="84"/>
      <c r="I140" s="81"/>
      <c r="J140" s="81"/>
      <c r="K140" s="81"/>
      <c r="L140" s="85"/>
      <c r="M140" s="85"/>
    </row>
    <row r="141" spans="2:13" ht="15.75" customHeight="1">
      <c r="B141" s="92"/>
      <c r="C141" s="81"/>
      <c r="D141" s="81"/>
      <c r="E141" s="85"/>
      <c r="F141" s="84"/>
      <c r="G141" s="83"/>
      <c r="H141" s="84"/>
      <c r="I141" s="81"/>
      <c r="J141" s="81"/>
      <c r="K141" s="81"/>
      <c r="L141" s="85"/>
      <c r="M141" s="85"/>
    </row>
    <row r="142" spans="2:13" ht="15.75" customHeight="1">
      <c r="B142" s="92"/>
      <c r="C142" s="81"/>
      <c r="D142" s="81"/>
      <c r="E142" s="85"/>
      <c r="F142" s="84"/>
      <c r="G142" s="83"/>
      <c r="H142" s="84"/>
      <c r="I142" s="81"/>
      <c r="J142" s="81"/>
      <c r="K142" s="81"/>
      <c r="L142" s="85"/>
      <c r="M142" s="85"/>
    </row>
    <row r="143" spans="2:13" ht="15.75" customHeight="1">
      <c r="B143" s="92"/>
      <c r="C143" s="81"/>
      <c r="D143" s="81"/>
      <c r="E143" s="85"/>
      <c r="F143" s="84"/>
      <c r="G143" s="83"/>
      <c r="H143" s="84"/>
      <c r="I143" s="81"/>
      <c r="J143" s="81"/>
      <c r="K143" s="81"/>
      <c r="L143" s="85"/>
      <c r="M143" s="85"/>
    </row>
    <row r="144" spans="2:13" ht="15.75" customHeight="1">
      <c r="B144" s="92"/>
      <c r="C144" s="81"/>
      <c r="D144" s="81"/>
      <c r="E144" s="85"/>
      <c r="F144" s="84"/>
      <c r="G144" s="83"/>
      <c r="H144" s="84"/>
      <c r="I144" s="81"/>
      <c r="J144" s="81"/>
      <c r="K144" s="81"/>
      <c r="L144" s="85"/>
      <c r="M144" s="85"/>
    </row>
    <row r="145" spans="2:13" ht="15.75" customHeight="1">
      <c r="B145" s="92"/>
      <c r="C145" s="81"/>
      <c r="D145" s="81"/>
      <c r="E145" s="85"/>
      <c r="F145" s="84"/>
      <c r="G145" s="83"/>
      <c r="H145" s="84"/>
      <c r="I145" s="81"/>
      <c r="J145" s="81"/>
      <c r="K145" s="81"/>
      <c r="L145" s="85"/>
      <c r="M145" s="85"/>
    </row>
    <row r="146" spans="2:13" ht="15.75" customHeight="1">
      <c r="B146" s="92"/>
      <c r="C146" s="81"/>
      <c r="D146" s="81"/>
      <c r="E146" s="85"/>
      <c r="F146" s="84"/>
      <c r="G146" s="83"/>
      <c r="H146" s="84"/>
      <c r="I146" s="81"/>
      <c r="J146" s="81"/>
      <c r="K146" s="81"/>
      <c r="L146" s="85"/>
      <c r="M146" s="85"/>
    </row>
    <row r="147" spans="2:13" ht="15.75" customHeight="1">
      <c r="B147" s="92"/>
      <c r="C147" s="81"/>
      <c r="D147" s="81"/>
      <c r="E147" s="85"/>
      <c r="F147" s="84"/>
      <c r="G147" s="83"/>
      <c r="H147" s="84"/>
      <c r="I147" s="81"/>
      <c r="J147" s="81"/>
      <c r="K147" s="81"/>
      <c r="L147" s="85"/>
      <c r="M147" s="85"/>
    </row>
    <row r="148" spans="2:13" ht="15.75" customHeight="1">
      <c r="B148" s="92"/>
      <c r="C148" s="81"/>
      <c r="D148" s="81"/>
      <c r="E148" s="85"/>
      <c r="F148" s="84"/>
      <c r="G148" s="83"/>
      <c r="H148" s="84"/>
      <c r="I148" s="81"/>
      <c r="J148" s="81"/>
      <c r="K148" s="81"/>
      <c r="L148" s="85"/>
      <c r="M148" s="85"/>
    </row>
    <row r="149" spans="2:13" ht="15.75" customHeight="1">
      <c r="B149" s="92"/>
      <c r="C149" s="81"/>
      <c r="D149" s="81"/>
      <c r="E149" s="85"/>
      <c r="F149" s="84"/>
      <c r="G149" s="83"/>
      <c r="H149" s="84"/>
      <c r="I149" s="81"/>
      <c r="J149" s="81"/>
      <c r="K149" s="81"/>
      <c r="L149" s="85"/>
      <c r="M149" s="85"/>
    </row>
    <row r="150" spans="2:13" ht="15.75" customHeight="1">
      <c r="B150" s="92"/>
      <c r="C150" s="81"/>
      <c r="D150" s="81"/>
      <c r="E150" s="85"/>
      <c r="F150" s="84"/>
      <c r="G150" s="83"/>
      <c r="H150" s="84"/>
      <c r="I150" s="81"/>
      <c r="J150" s="81"/>
      <c r="K150" s="81"/>
      <c r="L150" s="85"/>
      <c r="M150" s="85"/>
    </row>
    <row r="151" spans="2:13" ht="15.75" customHeight="1">
      <c r="B151" s="92"/>
      <c r="C151" s="81"/>
      <c r="D151" s="81"/>
      <c r="E151" s="85"/>
      <c r="F151" s="84"/>
      <c r="G151" s="83"/>
      <c r="H151" s="84"/>
      <c r="I151" s="81"/>
      <c r="J151" s="81"/>
      <c r="K151" s="81"/>
      <c r="L151" s="85"/>
      <c r="M151" s="85"/>
    </row>
    <row r="152" spans="2:13" ht="15.75" customHeight="1">
      <c r="B152" s="92"/>
      <c r="C152" s="81"/>
      <c r="D152" s="81"/>
      <c r="E152" s="85"/>
      <c r="F152" s="84"/>
      <c r="G152" s="83"/>
      <c r="H152" s="84"/>
      <c r="I152" s="81"/>
      <c r="J152" s="81"/>
      <c r="K152" s="81"/>
      <c r="L152" s="85"/>
      <c r="M152" s="85"/>
    </row>
    <row r="153" spans="2:13" ht="15.75" customHeight="1">
      <c r="B153" s="92"/>
      <c r="C153" s="81"/>
      <c r="D153" s="81"/>
      <c r="E153" s="85"/>
      <c r="F153" s="84"/>
      <c r="G153" s="83"/>
      <c r="H153" s="84"/>
      <c r="I153" s="81"/>
      <c r="J153" s="81"/>
      <c r="K153" s="81"/>
      <c r="L153" s="85"/>
      <c r="M153" s="85"/>
    </row>
    <row r="154" spans="2:13" ht="15.75" customHeight="1">
      <c r="B154" s="92"/>
      <c r="C154" s="81"/>
      <c r="D154" s="81"/>
      <c r="E154" s="85"/>
      <c r="F154" s="84"/>
      <c r="G154" s="83"/>
      <c r="H154" s="84"/>
      <c r="I154" s="81"/>
      <c r="J154" s="81"/>
      <c r="K154" s="81"/>
      <c r="L154" s="85"/>
      <c r="M154" s="85"/>
    </row>
    <row r="155" spans="2:13" ht="15.75" customHeight="1">
      <c r="B155" s="92"/>
      <c r="C155" s="81"/>
      <c r="D155" s="81"/>
      <c r="E155" s="85"/>
      <c r="F155" s="84"/>
      <c r="G155" s="83"/>
      <c r="H155" s="84"/>
      <c r="I155" s="81"/>
      <c r="J155" s="81"/>
      <c r="K155" s="81"/>
      <c r="L155" s="85"/>
      <c r="M155" s="85"/>
    </row>
    <row r="156" spans="2:13" ht="15.75" customHeight="1">
      <c r="B156" s="92"/>
      <c r="C156" s="81"/>
      <c r="D156" s="81"/>
      <c r="E156" s="85"/>
      <c r="F156" s="84"/>
      <c r="G156" s="83"/>
      <c r="H156" s="84"/>
      <c r="I156" s="81"/>
      <c r="J156" s="81"/>
      <c r="K156" s="81"/>
      <c r="L156" s="85"/>
      <c r="M156" s="85"/>
    </row>
    <row r="157" spans="2:13" ht="15.75" customHeight="1">
      <c r="B157" s="92"/>
      <c r="C157" s="81"/>
      <c r="D157" s="81"/>
      <c r="E157" s="85"/>
      <c r="F157" s="84"/>
      <c r="G157" s="83"/>
      <c r="H157" s="84"/>
      <c r="I157" s="81"/>
      <c r="J157" s="81"/>
      <c r="K157" s="81"/>
      <c r="L157" s="85"/>
      <c r="M157" s="85"/>
    </row>
    <row r="158" spans="2:13" ht="15.75" customHeight="1">
      <c r="B158" s="92"/>
      <c r="C158" s="81"/>
      <c r="D158" s="81"/>
      <c r="E158" s="85"/>
      <c r="F158" s="84"/>
      <c r="G158" s="83"/>
      <c r="H158" s="84"/>
      <c r="I158" s="81"/>
      <c r="J158" s="81"/>
      <c r="K158" s="81"/>
      <c r="L158" s="85"/>
      <c r="M158" s="85"/>
    </row>
    <row r="159" spans="2:13" ht="15.75" customHeight="1">
      <c r="B159" s="92"/>
      <c r="C159" s="81"/>
      <c r="D159" s="81"/>
      <c r="E159" s="85"/>
      <c r="F159" s="84"/>
      <c r="G159" s="83"/>
      <c r="H159" s="84"/>
      <c r="I159" s="81"/>
      <c r="J159" s="81"/>
      <c r="K159" s="81"/>
      <c r="L159" s="85"/>
      <c r="M159" s="85"/>
    </row>
    <row r="160" spans="2:13" ht="15.75" customHeight="1">
      <c r="B160" s="92"/>
      <c r="C160" s="81"/>
      <c r="D160" s="81"/>
      <c r="E160" s="85"/>
      <c r="F160" s="84"/>
      <c r="G160" s="83"/>
      <c r="H160" s="84"/>
      <c r="I160" s="81"/>
      <c r="J160" s="81"/>
      <c r="K160" s="81"/>
      <c r="L160" s="85"/>
      <c r="M160" s="85"/>
    </row>
    <row r="161" spans="2:13" ht="15.75" customHeight="1">
      <c r="B161" s="92"/>
      <c r="C161" s="81"/>
      <c r="D161" s="81"/>
      <c r="E161" s="85"/>
      <c r="F161" s="84"/>
      <c r="G161" s="83"/>
      <c r="H161" s="84"/>
      <c r="I161" s="81"/>
      <c r="J161" s="81"/>
      <c r="K161" s="81"/>
      <c r="L161" s="85"/>
      <c r="M161" s="85"/>
    </row>
    <row r="162" spans="2:13" ht="15.75" customHeight="1">
      <c r="B162" s="92"/>
      <c r="C162" s="81"/>
      <c r="D162" s="81"/>
      <c r="E162" s="85"/>
      <c r="F162" s="84"/>
      <c r="G162" s="83"/>
      <c r="H162" s="84"/>
      <c r="I162" s="81"/>
      <c r="J162" s="81"/>
      <c r="K162" s="81"/>
      <c r="L162" s="85"/>
      <c r="M162" s="85"/>
    </row>
    <row r="163" spans="2:13" ht="15.75" customHeight="1">
      <c r="B163" s="92"/>
      <c r="C163" s="81"/>
      <c r="D163" s="81"/>
      <c r="E163" s="85"/>
      <c r="F163" s="84"/>
      <c r="G163" s="83"/>
      <c r="H163" s="84"/>
      <c r="I163" s="81"/>
      <c r="J163" s="81"/>
      <c r="K163" s="81"/>
      <c r="L163" s="85"/>
      <c r="M163" s="85"/>
    </row>
    <row r="164" spans="2:13" ht="15.75" customHeight="1">
      <c r="B164" s="92"/>
      <c r="C164" s="81"/>
      <c r="D164" s="81"/>
      <c r="E164" s="85"/>
      <c r="F164" s="84"/>
      <c r="G164" s="83"/>
      <c r="H164" s="84"/>
      <c r="I164" s="81"/>
      <c r="J164" s="81"/>
      <c r="K164" s="81"/>
      <c r="L164" s="85"/>
      <c r="M164" s="85"/>
    </row>
    <row r="165" spans="2:13" ht="15.75" customHeight="1">
      <c r="B165" s="92"/>
      <c r="C165" s="81"/>
      <c r="D165" s="81"/>
      <c r="E165" s="85"/>
      <c r="F165" s="84"/>
      <c r="G165" s="83"/>
      <c r="H165" s="84"/>
      <c r="I165" s="81"/>
      <c r="J165" s="81"/>
      <c r="K165" s="81"/>
      <c r="L165" s="85"/>
      <c r="M165" s="85"/>
    </row>
    <row r="166" spans="2:13" ht="15.75" customHeight="1">
      <c r="B166" s="92"/>
      <c r="C166" s="81"/>
      <c r="D166" s="81"/>
      <c r="E166" s="85"/>
      <c r="F166" s="84"/>
      <c r="G166" s="83"/>
      <c r="H166" s="84"/>
      <c r="I166" s="81"/>
      <c r="J166" s="81"/>
      <c r="K166" s="81"/>
      <c r="L166" s="85"/>
      <c r="M166" s="85"/>
    </row>
    <row r="167" spans="2:13" ht="15.75" customHeight="1">
      <c r="B167" s="92"/>
      <c r="C167" s="81"/>
      <c r="D167" s="81"/>
      <c r="E167" s="85"/>
      <c r="F167" s="84"/>
      <c r="G167" s="83"/>
      <c r="H167" s="84"/>
      <c r="I167" s="81"/>
      <c r="J167" s="81"/>
      <c r="K167" s="81"/>
      <c r="L167" s="85"/>
      <c r="M167" s="85"/>
    </row>
    <row r="168" spans="2:13" ht="15.75" customHeight="1">
      <c r="B168" s="92"/>
      <c r="C168" s="81"/>
      <c r="D168" s="81"/>
      <c r="E168" s="85"/>
      <c r="F168" s="84"/>
      <c r="G168" s="83"/>
      <c r="H168" s="84"/>
      <c r="I168" s="81"/>
      <c r="J168" s="81"/>
      <c r="K168" s="81"/>
      <c r="L168" s="85"/>
      <c r="M168" s="85"/>
    </row>
    <row r="169" spans="2:13" ht="15.75" customHeight="1">
      <c r="B169" s="92"/>
      <c r="C169" s="81"/>
      <c r="D169" s="81"/>
      <c r="E169" s="85"/>
      <c r="F169" s="84"/>
      <c r="G169" s="83"/>
      <c r="H169" s="84"/>
      <c r="I169" s="81"/>
      <c r="J169" s="81"/>
      <c r="K169" s="81"/>
      <c r="L169" s="85"/>
      <c r="M169" s="85"/>
    </row>
    <row r="170" spans="2:13" ht="15.75" customHeight="1">
      <c r="B170" s="92"/>
      <c r="C170" s="81"/>
      <c r="D170" s="81"/>
      <c r="E170" s="85"/>
      <c r="F170" s="84"/>
      <c r="G170" s="83"/>
      <c r="H170" s="84"/>
      <c r="I170" s="81"/>
      <c r="J170" s="81"/>
      <c r="K170" s="81"/>
      <c r="L170" s="85"/>
      <c r="M170" s="85"/>
    </row>
    <row r="171" spans="2:13" ht="15.75" customHeight="1">
      <c r="B171" s="92"/>
      <c r="C171" s="81"/>
      <c r="D171" s="81"/>
      <c r="E171" s="85"/>
      <c r="F171" s="84"/>
      <c r="G171" s="83"/>
      <c r="H171" s="84"/>
      <c r="I171" s="81"/>
      <c r="J171" s="81"/>
      <c r="K171" s="81"/>
      <c r="L171" s="85"/>
      <c r="M171" s="85"/>
    </row>
    <row r="172" spans="2:13" ht="15.75" customHeight="1">
      <c r="B172" s="92"/>
      <c r="C172" s="81"/>
      <c r="D172" s="81"/>
      <c r="E172" s="85"/>
      <c r="F172" s="84"/>
      <c r="G172" s="83"/>
      <c r="H172" s="84"/>
      <c r="I172" s="81"/>
      <c r="J172" s="81"/>
      <c r="K172" s="81"/>
      <c r="L172" s="85"/>
      <c r="M172" s="85"/>
    </row>
    <row r="173" spans="2:13" ht="15.75" customHeight="1">
      <c r="B173" s="92"/>
      <c r="C173" s="81"/>
      <c r="D173" s="81"/>
      <c r="E173" s="85"/>
      <c r="F173" s="84"/>
      <c r="G173" s="83"/>
      <c r="H173" s="84"/>
      <c r="I173" s="81"/>
      <c r="J173" s="81"/>
      <c r="K173" s="81"/>
      <c r="L173" s="85"/>
      <c r="M173" s="85"/>
    </row>
    <row r="174" spans="2:13" ht="15.75" customHeight="1">
      <c r="B174" s="92"/>
      <c r="C174" s="81"/>
      <c r="D174" s="81"/>
      <c r="E174" s="85"/>
      <c r="F174" s="84"/>
      <c r="G174" s="83"/>
      <c r="H174" s="84"/>
      <c r="I174" s="81"/>
      <c r="J174" s="81"/>
      <c r="K174" s="81"/>
      <c r="L174" s="85"/>
      <c r="M174" s="85"/>
    </row>
    <row r="175" spans="2:13" ht="15.75" customHeight="1">
      <c r="B175" s="92"/>
      <c r="C175" s="81"/>
      <c r="D175" s="81"/>
      <c r="E175" s="85"/>
      <c r="F175" s="84"/>
      <c r="G175" s="83"/>
      <c r="H175" s="84"/>
      <c r="I175" s="81"/>
      <c r="J175" s="81"/>
      <c r="K175" s="81"/>
      <c r="L175" s="85"/>
      <c r="M175" s="85"/>
    </row>
    <row r="176" spans="2:13" ht="15.75" customHeight="1">
      <c r="B176" s="92"/>
      <c r="C176" s="81"/>
      <c r="D176" s="81"/>
      <c r="E176" s="85"/>
      <c r="F176" s="84"/>
      <c r="G176" s="83"/>
      <c r="H176" s="84"/>
      <c r="I176" s="81"/>
      <c r="J176" s="81"/>
      <c r="K176" s="81"/>
      <c r="L176" s="85"/>
      <c r="M176" s="85"/>
    </row>
    <row r="177" spans="2:13" ht="15.75" customHeight="1">
      <c r="B177" s="92"/>
      <c r="C177" s="81"/>
      <c r="D177" s="81"/>
      <c r="E177" s="85"/>
      <c r="F177" s="84"/>
      <c r="G177" s="83"/>
      <c r="H177" s="84"/>
      <c r="I177" s="81"/>
      <c r="J177" s="81"/>
      <c r="K177" s="81"/>
      <c r="L177" s="85"/>
      <c r="M177" s="85"/>
    </row>
    <row r="178" spans="2:13" ht="15.75" customHeight="1">
      <c r="B178" s="92"/>
      <c r="C178" s="81"/>
      <c r="D178" s="81"/>
      <c r="E178" s="85"/>
      <c r="F178" s="84"/>
      <c r="G178" s="83"/>
      <c r="H178" s="84"/>
      <c r="I178" s="81"/>
      <c r="J178" s="81"/>
      <c r="K178" s="81"/>
      <c r="L178" s="85"/>
      <c r="M178" s="85"/>
    </row>
    <row r="179" spans="2:13" ht="15.75" customHeight="1">
      <c r="B179" s="92"/>
      <c r="C179" s="81"/>
      <c r="D179" s="81"/>
      <c r="E179" s="85"/>
      <c r="F179" s="84"/>
      <c r="G179" s="83"/>
      <c r="H179" s="84"/>
      <c r="I179" s="81"/>
      <c r="J179" s="81"/>
      <c r="K179" s="81"/>
      <c r="L179" s="85"/>
      <c r="M179" s="85"/>
    </row>
    <row r="180" spans="2:13" ht="15.75" customHeight="1">
      <c r="B180" s="92"/>
      <c r="C180" s="81"/>
      <c r="D180" s="81"/>
      <c r="E180" s="85"/>
      <c r="F180" s="84"/>
      <c r="G180" s="83"/>
      <c r="H180" s="84"/>
      <c r="I180" s="81"/>
      <c r="J180" s="81"/>
      <c r="K180" s="81"/>
      <c r="L180" s="85"/>
      <c r="M180" s="85"/>
    </row>
    <row r="181" spans="2:13" ht="15.75" customHeight="1">
      <c r="B181" s="92"/>
      <c r="C181" s="81"/>
      <c r="D181" s="81"/>
      <c r="E181" s="85"/>
      <c r="F181" s="84"/>
      <c r="G181" s="83"/>
      <c r="H181" s="84"/>
      <c r="I181" s="81"/>
      <c r="J181" s="81"/>
      <c r="K181" s="81"/>
      <c r="L181" s="85"/>
      <c r="M181" s="85"/>
    </row>
    <row r="182" spans="2:13" ht="15.75" customHeight="1">
      <c r="B182" s="92"/>
      <c r="C182" s="81"/>
      <c r="D182" s="81"/>
      <c r="E182" s="85"/>
      <c r="F182" s="84"/>
      <c r="G182" s="83"/>
      <c r="H182" s="84"/>
      <c r="I182" s="81"/>
      <c r="J182" s="81"/>
      <c r="K182" s="81"/>
      <c r="L182" s="85"/>
      <c r="M182" s="85"/>
    </row>
    <row r="183" spans="2:13" ht="15.75" customHeight="1">
      <c r="B183" s="92"/>
      <c r="C183" s="81"/>
      <c r="D183" s="81"/>
      <c r="E183" s="85"/>
      <c r="F183" s="84"/>
      <c r="G183" s="83"/>
      <c r="H183" s="84"/>
      <c r="I183" s="81"/>
      <c r="J183" s="81"/>
      <c r="K183" s="81"/>
      <c r="L183" s="85"/>
      <c r="M183" s="85"/>
    </row>
    <row r="184" spans="2:13" ht="15.75" customHeight="1">
      <c r="B184" s="92"/>
      <c r="C184" s="81"/>
      <c r="D184" s="81"/>
      <c r="E184" s="85"/>
      <c r="F184" s="84"/>
      <c r="G184" s="83"/>
      <c r="H184" s="84"/>
      <c r="I184" s="81"/>
      <c r="J184" s="81"/>
      <c r="K184" s="81"/>
      <c r="L184" s="85"/>
      <c r="M184" s="85"/>
    </row>
    <row r="185" spans="2:13" ht="15.75" customHeight="1">
      <c r="B185" s="92"/>
      <c r="C185" s="81"/>
      <c r="D185" s="81"/>
      <c r="E185" s="85"/>
      <c r="F185" s="84"/>
      <c r="G185" s="83"/>
      <c r="H185" s="84"/>
      <c r="I185" s="81"/>
      <c r="J185" s="81"/>
      <c r="K185" s="81"/>
      <c r="L185" s="85"/>
      <c r="M185" s="85"/>
    </row>
    <row r="186" spans="2:13" ht="15.75" customHeight="1">
      <c r="B186" s="92"/>
      <c r="C186" s="81"/>
      <c r="D186" s="81"/>
      <c r="E186" s="85"/>
      <c r="F186" s="84"/>
      <c r="G186" s="83"/>
      <c r="H186" s="84"/>
      <c r="I186" s="81"/>
      <c r="J186" s="81"/>
      <c r="K186" s="81"/>
      <c r="L186" s="85"/>
      <c r="M186" s="85"/>
    </row>
    <row r="187" spans="2:13" ht="15.75" customHeight="1">
      <c r="B187" s="92"/>
      <c r="C187" s="81"/>
      <c r="D187" s="81"/>
      <c r="E187" s="85"/>
      <c r="F187" s="84"/>
      <c r="G187" s="83"/>
      <c r="H187" s="84"/>
      <c r="I187" s="81"/>
      <c r="J187" s="81"/>
      <c r="K187" s="81"/>
      <c r="L187" s="85"/>
      <c r="M187" s="85"/>
    </row>
    <row r="188" spans="2:13" ht="15.75" customHeight="1">
      <c r="B188" s="92"/>
      <c r="C188" s="81"/>
      <c r="D188" s="81"/>
      <c r="E188" s="85"/>
      <c r="F188" s="84"/>
      <c r="G188" s="83"/>
      <c r="H188" s="84"/>
      <c r="I188" s="81"/>
      <c r="J188" s="81"/>
      <c r="K188" s="81"/>
      <c r="L188" s="85"/>
      <c r="M188" s="85"/>
    </row>
    <row r="189" spans="2:13" ht="15.75" customHeight="1">
      <c r="B189" s="92"/>
      <c r="C189" s="81"/>
      <c r="D189" s="81"/>
      <c r="E189" s="85"/>
      <c r="F189" s="84"/>
      <c r="G189" s="83"/>
      <c r="H189" s="84"/>
      <c r="I189" s="81"/>
      <c r="J189" s="81"/>
      <c r="K189" s="81"/>
      <c r="L189" s="85"/>
      <c r="M189" s="85"/>
    </row>
    <row r="190" spans="2:13" ht="15.75" customHeight="1">
      <c r="B190" s="92"/>
      <c r="C190" s="81"/>
      <c r="D190" s="81"/>
      <c r="E190" s="85"/>
      <c r="F190" s="84"/>
      <c r="G190" s="83"/>
      <c r="H190" s="84"/>
      <c r="I190" s="81"/>
      <c r="J190" s="81"/>
      <c r="K190" s="81"/>
      <c r="L190" s="85"/>
      <c r="M190" s="85"/>
    </row>
    <row r="191" spans="2:13" ht="15.75" customHeight="1">
      <c r="B191" s="92"/>
      <c r="C191" s="81"/>
      <c r="D191" s="81"/>
      <c r="E191" s="85"/>
      <c r="F191" s="84"/>
      <c r="G191" s="83"/>
      <c r="H191" s="84"/>
      <c r="I191" s="81"/>
      <c r="J191" s="81"/>
      <c r="K191" s="81"/>
      <c r="L191" s="85"/>
      <c r="M191" s="85"/>
    </row>
    <row r="192" spans="2:13" ht="15.75" customHeight="1">
      <c r="B192" s="92"/>
      <c r="C192" s="81"/>
      <c r="D192" s="81"/>
      <c r="E192" s="85"/>
      <c r="F192" s="84"/>
      <c r="G192" s="83"/>
      <c r="H192" s="84"/>
      <c r="I192" s="81"/>
      <c r="J192" s="81"/>
      <c r="K192" s="81"/>
      <c r="L192" s="85"/>
      <c r="M192" s="85"/>
    </row>
    <row r="193" spans="2:13" ht="15.75" customHeight="1">
      <c r="B193" s="92"/>
      <c r="C193" s="81"/>
      <c r="D193" s="81"/>
      <c r="E193" s="85"/>
      <c r="F193" s="84"/>
      <c r="G193" s="83"/>
      <c r="H193" s="84"/>
      <c r="I193" s="81"/>
      <c r="J193" s="81"/>
      <c r="K193" s="81"/>
      <c r="L193" s="85"/>
      <c r="M193" s="85"/>
    </row>
    <row r="194" spans="2:13" ht="15.75" customHeight="1">
      <c r="B194" s="92"/>
      <c r="C194" s="81"/>
      <c r="D194" s="81"/>
      <c r="E194" s="85"/>
      <c r="F194" s="84"/>
      <c r="G194" s="83"/>
      <c r="H194" s="84"/>
      <c r="I194" s="81"/>
      <c r="J194" s="81"/>
      <c r="K194" s="81"/>
      <c r="L194" s="85"/>
      <c r="M194" s="85"/>
    </row>
    <row r="195" spans="2:13" ht="15.75" customHeight="1">
      <c r="B195" s="92"/>
      <c r="C195" s="81"/>
      <c r="D195" s="81"/>
      <c r="E195" s="85"/>
      <c r="F195" s="84"/>
      <c r="G195" s="83"/>
      <c r="H195" s="84"/>
      <c r="I195" s="81"/>
      <c r="J195" s="81"/>
      <c r="K195" s="81"/>
      <c r="L195" s="85"/>
      <c r="M195" s="85"/>
    </row>
    <row r="196" spans="2:13" ht="15.75" customHeight="1">
      <c r="B196" s="92"/>
      <c r="C196" s="81"/>
      <c r="D196" s="81"/>
      <c r="E196" s="85"/>
      <c r="F196" s="84"/>
      <c r="G196" s="83"/>
      <c r="H196" s="84"/>
      <c r="I196" s="81"/>
      <c r="J196" s="81"/>
      <c r="K196" s="81"/>
      <c r="L196" s="85"/>
      <c r="M196" s="85"/>
    </row>
    <row r="197" spans="2:13" ht="15.75" customHeight="1">
      <c r="B197" s="92"/>
      <c r="C197" s="81"/>
      <c r="D197" s="81"/>
      <c r="E197" s="85"/>
      <c r="F197" s="84"/>
      <c r="G197" s="83"/>
      <c r="H197" s="84"/>
      <c r="I197" s="81"/>
      <c r="J197" s="81"/>
      <c r="K197" s="81"/>
      <c r="L197" s="85"/>
      <c r="M197" s="85"/>
    </row>
    <row r="198" spans="2:13" ht="15.75" customHeight="1">
      <c r="B198" s="92"/>
      <c r="C198" s="81"/>
      <c r="D198" s="81"/>
      <c r="E198" s="85"/>
      <c r="F198" s="84"/>
      <c r="G198" s="83"/>
      <c r="H198" s="84"/>
      <c r="I198" s="81"/>
      <c r="J198" s="81"/>
      <c r="K198" s="81"/>
      <c r="L198" s="85"/>
      <c r="M198" s="85"/>
    </row>
    <row r="199" spans="2:13" ht="15.75" customHeight="1">
      <c r="B199" s="92"/>
      <c r="C199" s="81"/>
      <c r="D199" s="81"/>
      <c r="E199" s="85"/>
      <c r="F199" s="84"/>
      <c r="G199" s="83"/>
      <c r="H199" s="84"/>
      <c r="I199" s="81"/>
      <c r="J199" s="81"/>
      <c r="K199" s="81"/>
      <c r="L199" s="85"/>
      <c r="M199" s="85"/>
    </row>
    <row r="200" spans="2:13" ht="15.75" customHeight="1">
      <c r="B200" s="92"/>
      <c r="C200" s="81"/>
      <c r="D200" s="81"/>
      <c r="E200" s="85"/>
      <c r="F200" s="84"/>
      <c r="G200" s="83"/>
      <c r="H200" s="84"/>
      <c r="I200" s="81"/>
      <c r="J200" s="81"/>
      <c r="K200" s="81"/>
      <c r="L200" s="85"/>
      <c r="M200" s="85"/>
    </row>
    <row r="201" spans="2:13" ht="15.75" customHeight="1">
      <c r="B201" s="92"/>
      <c r="C201" s="81"/>
      <c r="D201" s="81"/>
      <c r="E201" s="85"/>
      <c r="F201" s="84"/>
      <c r="G201" s="83"/>
      <c r="H201" s="84"/>
      <c r="I201" s="81"/>
      <c r="J201" s="81"/>
      <c r="K201" s="81"/>
      <c r="L201" s="85"/>
      <c r="M201" s="85"/>
    </row>
    <row r="202" spans="2:13" ht="15.75" customHeight="1">
      <c r="B202" s="92"/>
      <c r="C202" s="81"/>
      <c r="D202" s="81"/>
      <c r="E202" s="85"/>
      <c r="F202" s="84"/>
      <c r="G202" s="83"/>
      <c r="H202" s="84"/>
      <c r="I202" s="81"/>
      <c r="J202" s="81"/>
      <c r="K202" s="81"/>
      <c r="L202" s="85"/>
      <c r="M202" s="85"/>
    </row>
    <row r="203" spans="2:13" ht="15.75" customHeight="1">
      <c r="B203" s="92"/>
      <c r="C203" s="81"/>
      <c r="D203" s="81"/>
      <c r="E203" s="85"/>
      <c r="F203" s="84"/>
      <c r="G203" s="83"/>
      <c r="H203" s="84"/>
      <c r="I203" s="81"/>
      <c r="J203" s="81"/>
      <c r="K203" s="81"/>
      <c r="L203" s="85"/>
      <c r="M203" s="85"/>
    </row>
    <row r="204" spans="2:13" ht="15.75" customHeight="1">
      <c r="B204" s="92"/>
      <c r="C204" s="81"/>
      <c r="D204" s="81"/>
      <c r="E204" s="85"/>
      <c r="F204" s="84"/>
      <c r="G204" s="83"/>
      <c r="H204" s="84"/>
      <c r="I204" s="81"/>
      <c r="J204" s="81"/>
      <c r="K204" s="81"/>
      <c r="L204" s="85"/>
      <c r="M204" s="85"/>
    </row>
    <row r="205" spans="2:13" ht="15.75" customHeight="1">
      <c r="B205" s="92"/>
      <c r="C205" s="81"/>
      <c r="D205" s="81"/>
      <c r="E205" s="85"/>
      <c r="F205" s="84"/>
      <c r="G205" s="83"/>
      <c r="H205" s="84"/>
      <c r="I205" s="81"/>
      <c r="J205" s="81"/>
      <c r="K205" s="81"/>
      <c r="L205" s="85"/>
      <c r="M205" s="85"/>
    </row>
    <row r="206" spans="2:13" ht="15.75" customHeight="1">
      <c r="B206" s="92"/>
      <c r="C206" s="81"/>
      <c r="D206" s="81"/>
      <c r="E206" s="85"/>
      <c r="F206" s="84"/>
      <c r="G206" s="83"/>
      <c r="H206" s="84"/>
      <c r="I206" s="81"/>
      <c r="J206" s="81"/>
      <c r="K206" s="81"/>
      <c r="L206" s="85"/>
      <c r="M206" s="85"/>
    </row>
    <row r="207" spans="2:13" ht="15.75" customHeight="1">
      <c r="B207" s="92"/>
      <c r="C207" s="81"/>
      <c r="D207" s="81"/>
      <c r="E207" s="85"/>
      <c r="F207" s="84"/>
      <c r="G207" s="83"/>
      <c r="H207" s="84"/>
      <c r="I207" s="81"/>
      <c r="J207" s="81"/>
      <c r="K207" s="81"/>
      <c r="L207" s="85"/>
      <c r="M207" s="85"/>
    </row>
    <row r="208" spans="2:13" ht="15.75" customHeight="1">
      <c r="B208" s="92"/>
      <c r="C208" s="81"/>
      <c r="D208" s="81"/>
      <c r="E208" s="85"/>
      <c r="F208" s="84"/>
      <c r="G208" s="83"/>
      <c r="H208" s="84"/>
      <c r="I208" s="81"/>
      <c r="J208" s="81"/>
      <c r="K208" s="81"/>
      <c r="L208" s="85"/>
      <c r="M208" s="85"/>
    </row>
    <row r="209" spans="2:13" ht="15.75" customHeight="1">
      <c r="B209" s="89"/>
      <c r="C209" s="89"/>
      <c r="D209" s="89"/>
      <c r="E209" s="89"/>
      <c r="F209" s="89"/>
      <c r="G209" s="90"/>
      <c r="H209" s="89"/>
      <c r="I209" s="89"/>
      <c r="J209" s="89"/>
      <c r="K209" s="89"/>
      <c r="L209" s="89"/>
      <c r="M209" s="89"/>
    </row>
    <row r="210" spans="2:13" ht="15.75" customHeight="1">
      <c r="B210" s="89"/>
      <c r="C210" s="89"/>
      <c r="D210" s="89"/>
      <c r="E210" s="89"/>
      <c r="F210" s="89"/>
      <c r="G210" s="90"/>
      <c r="H210" s="89"/>
      <c r="I210" s="89"/>
      <c r="J210" s="89"/>
      <c r="K210" s="89"/>
      <c r="L210" s="89"/>
      <c r="M210" s="89"/>
    </row>
    <row r="211" spans="2:13" ht="15.75" customHeight="1">
      <c r="B211" s="89"/>
      <c r="C211" s="89"/>
      <c r="D211" s="89"/>
      <c r="E211" s="89"/>
      <c r="F211" s="89"/>
      <c r="G211" s="90"/>
      <c r="H211" s="89"/>
      <c r="I211" s="89"/>
      <c r="J211" s="89"/>
      <c r="K211" s="89"/>
      <c r="L211" s="89"/>
      <c r="M211" s="89"/>
    </row>
    <row r="212" spans="2:13" ht="15.75" customHeight="1">
      <c r="B212" s="89"/>
      <c r="C212" s="89"/>
      <c r="D212" s="89"/>
      <c r="E212" s="89"/>
      <c r="F212" s="89"/>
      <c r="G212" s="90"/>
      <c r="H212" s="89"/>
      <c r="I212" s="89"/>
      <c r="J212" s="89"/>
      <c r="K212" s="89"/>
      <c r="L212" s="89"/>
      <c r="M212" s="89"/>
    </row>
    <row r="213" spans="2:13" ht="15.75" customHeight="1">
      <c r="B213" s="89"/>
      <c r="C213" s="89"/>
      <c r="D213" s="89"/>
      <c r="E213" s="89"/>
      <c r="F213" s="89"/>
      <c r="G213" s="90"/>
      <c r="H213" s="89"/>
      <c r="I213" s="89"/>
      <c r="J213" s="89"/>
      <c r="K213" s="89"/>
      <c r="L213" s="89"/>
      <c r="M213" s="89"/>
    </row>
    <row r="214" spans="2:13" ht="15.75" customHeight="1">
      <c r="B214" s="89"/>
      <c r="C214" s="89"/>
      <c r="D214" s="89"/>
      <c r="E214" s="89"/>
      <c r="F214" s="89"/>
      <c r="G214" s="90"/>
      <c r="H214" s="89"/>
      <c r="I214" s="89"/>
      <c r="J214" s="89"/>
      <c r="K214" s="89"/>
      <c r="L214" s="89"/>
      <c r="M214" s="89"/>
    </row>
    <row r="215" spans="2:13" ht="15.75" customHeight="1">
      <c r="B215" s="89"/>
      <c r="C215" s="89"/>
      <c r="D215" s="89"/>
      <c r="E215" s="89"/>
      <c r="F215" s="89"/>
      <c r="G215" s="90"/>
      <c r="H215" s="89"/>
      <c r="I215" s="89"/>
      <c r="J215" s="89"/>
      <c r="K215" s="89"/>
      <c r="L215" s="89"/>
      <c r="M215" s="89"/>
    </row>
  </sheetData>
  <phoneticPr fontId="28" type="noConversion"/>
  <pageMargins left="0" right="0" top="0" bottom="0" header="0" footer="0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E6F53E4D9CE44285F426E22FB43F05" ma:contentTypeVersion="11" ma:contentTypeDescription="Crée un document." ma:contentTypeScope="" ma:versionID="fda64ffe73d4f1679e833f44191feb1e">
  <xsd:schema xmlns:xsd="http://www.w3.org/2001/XMLSchema" xmlns:xs="http://www.w3.org/2001/XMLSchema" xmlns:p="http://schemas.microsoft.com/office/2006/metadata/properties" xmlns:ns2="edbb1db4-3296-420c-a828-7379a1d7cd69" xmlns:ns3="c98348a8-301e-49f2-aa92-c880047acd6c" targetNamespace="http://schemas.microsoft.com/office/2006/metadata/properties" ma:root="true" ma:fieldsID="331a089daf6d46fccb9a32aa44cc946b" ns2:_="" ns3:_="">
    <xsd:import namespace="edbb1db4-3296-420c-a828-7379a1d7cd69"/>
    <xsd:import namespace="c98348a8-301e-49f2-aa92-c880047acd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b1db4-3296-420c-a828-7379a1d7cd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348a8-301e-49f2-aa92-c880047acd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F0E131-A1A7-45A5-9498-45A08330A6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bb1db4-3296-420c-a828-7379a1d7cd69"/>
    <ds:schemaRef ds:uri="c98348a8-301e-49f2-aa92-c880047acd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04A2BB-B471-4BC9-8692-069DEBD71E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59FB5D-D1D7-4025-BF79-1A6303F14F1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RMA</vt:lpstr>
      <vt:lpstr>STO</vt:lpstr>
      <vt:lpstr>AVA</vt:lpstr>
      <vt:lpstr>Entrées</vt:lpstr>
      <vt:lpstr>Sorties</vt:lpstr>
    </vt:vector>
  </TitlesOfParts>
  <Manager/>
  <Company>ALTEN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Florian BRUNEL</dc:creator>
  <cp:keywords/>
  <dc:description/>
  <cp:lastModifiedBy>Florian BRUNEL</cp:lastModifiedBy>
  <cp:revision/>
  <dcterms:created xsi:type="dcterms:W3CDTF">2021-04-02T15:04:54Z</dcterms:created>
  <dcterms:modified xsi:type="dcterms:W3CDTF">2021-08-24T12:23:25Z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0x010100ACE6F53E4D9CE44285F426E22FB43F05</vt:lpwstr>
  </property>
</Properties>
</file>