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30" windowWidth="20115" windowHeight="723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Q61" i="2"/>
  <c r="Q69"/>
  <c r="H69"/>
  <c r="V1"/>
  <c r="U1"/>
  <c r="T1"/>
  <c r="S1"/>
  <c r="R1"/>
  <c r="Q1"/>
  <c r="P1"/>
  <c r="O1"/>
  <c r="N1"/>
  <c r="M1"/>
  <c r="L1"/>
  <c r="K1"/>
  <c r="J1"/>
  <c r="I1"/>
  <c r="H1"/>
  <c r="G1"/>
  <c r="F1"/>
  <c r="V50"/>
  <c r="V49"/>
  <c r="V23"/>
  <c r="V20"/>
  <c r="V11"/>
  <c r="V5"/>
  <c r="V6"/>
  <c r="V7"/>
  <c r="V8"/>
  <c r="V9"/>
  <c r="V10"/>
  <c r="V12"/>
  <c r="V13"/>
  <c r="V14"/>
  <c r="V15"/>
  <c r="V16"/>
  <c r="V17"/>
  <c r="V18"/>
  <c r="V19"/>
  <c r="V21"/>
  <c r="V22"/>
  <c r="V24"/>
  <c r="V25"/>
  <c r="V26"/>
  <c r="V27"/>
  <c r="V28"/>
  <c r="V29"/>
  <c r="V30"/>
  <c r="V31"/>
  <c r="V32"/>
  <c r="V33"/>
  <c r="V34"/>
  <c r="V35"/>
  <c r="V36"/>
  <c r="V37"/>
  <c r="V38"/>
  <c r="V39"/>
  <c r="V40"/>
  <c r="V41"/>
  <c r="V42"/>
  <c r="V43"/>
  <c r="V44"/>
  <c r="V45"/>
  <c r="V46"/>
  <c r="V47"/>
  <c r="V48"/>
  <c r="V51"/>
  <c r="V52"/>
  <c r="V53"/>
  <c r="V54"/>
  <c r="V55"/>
  <c r="V56"/>
  <c r="V57"/>
  <c r="V58"/>
  <c r="V59"/>
  <c r="V60"/>
  <c r="V61"/>
  <c r="V62"/>
  <c r="V63"/>
  <c r="V64"/>
  <c r="V65"/>
  <c r="V66"/>
  <c r="V67"/>
  <c r="V68"/>
  <c r="V4"/>
  <c r="H61" l="1"/>
  <c r="M61" s="1"/>
  <c r="M29"/>
  <c r="M24"/>
  <c r="M21"/>
  <c r="M22"/>
  <c r="M23"/>
  <c r="M25"/>
  <c r="M26"/>
  <c r="M27"/>
  <c r="M28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0"/>
  <c r="M51"/>
  <c r="M52"/>
  <c r="M53"/>
  <c r="M54"/>
  <c r="M55"/>
  <c r="M56"/>
  <c r="M57"/>
  <c r="M58"/>
  <c r="M59"/>
  <c r="M60"/>
  <c r="M62"/>
  <c r="M63"/>
  <c r="M64"/>
  <c r="M65"/>
  <c r="M66"/>
  <c r="M67"/>
  <c r="M68"/>
  <c r="M5"/>
  <c r="M6"/>
  <c r="M7"/>
  <c r="M8"/>
  <c r="M9"/>
  <c r="M10"/>
  <c r="M11"/>
  <c r="M12"/>
  <c r="M13"/>
  <c r="M14"/>
  <c r="M15"/>
  <c r="M16"/>
  <c r="M17"/>
  <c r="M18"/>
  <c r="M19"/>
  <c r="M20"/>
  <c r="M4"/>
  <c r="C65" l="1"/>
  <c r="C64"/>
  <c r="C61"/>
  <c r="C60"/>
  <c r="C59"/>
  <c r="C58"/>
  <c r="C57"/>
  <c r="C56"/>
  <c r="C55"/>
  <c r="C54"/>
  <c r="C53"/>
  <c r="C52"/>
  <c r="C51"/>
  <c r="C50"/>
  <c r="C49"/>
  <c r="C48"/>
  <c r="C47"/>
  <c r="C46"/>
  <c r="C45"/>
  <c r="C44"/>
  <c r="C43"/>
  <c r="C42"/>
  <c r="C41"/>
  <c r="C40"/>
  <c r="C39"/>
  <c r="C38"/>
  <c r="C37"/>
  <c r="C36"/>
  <c r="C35"/>
  <c r="C34"/>
  <c r="C33"/>
  <c r="C32"/>
  <c r="C31"/>
  <c r="C30"/>
  <c r="C29"/>
  <c r="C28"/>
  <c r="C27"/>
  <c r="C26"/>
  <c r="C25"/>
  <c r="C24"/>
  <c r="C23"/>
  <c r="C22"/>
  <c r="C21"/>
  <c r="C20"/>
  <c r="C19"/>
  <c r="C18"/>
  <c r="C17"/>
  <c r="C16"/>
  <c r="C15"/>
  <c r="C14"/>
  <c r="C13"/>
  <c r="C12"/>
  <c r="C11"/>
  <c r="C10"/>
  <c r="C9"/>
  <c r="C8"/>
  <c r="C7"/>
  <c r="C6"/>
  <c r="C5"/>
  <c r="C4"/>
  <c r="K62" i="1" l="1"/>
</calcChain>
</file>

<file path=xl/sharedStrings.xml><?xml version="1.0" encoding="utf-8"?>
<sst xmlns="http://schemas.openxmlformats.org/spreadsheetml/2006/main" count="329" uniqueCount="134">
  <si>
    <t>465 - LEGRAND - AUSTRIA</t>
  </si>
  <si>
    <t>Austria</t>
  </si>
  <si>
    <t>476 - LEGRAND GROUP BELGIUM</t>
  </si>
  <si>
    <t>Belgium</t>
  </si>
  <si>
    <t>620 - LEGRAND - CROATIE</t>
  </si>
  <si>
    <t>Croatia</t>
  </si>
  <si>
    <t>602 - LEGRAND - CZECH REPUB.</t>
  </si>
  <si>
    <t>Czech Republic</t>
  </si>
  <si>
    <t>342 - LEGRAND SCANDINAVIA</t>
  </si>
  <si>
    <t>Denmark</t>
  </si>
  <si>
    <t>423 - INFORM-ESTAP TURKEY</t>
  </si>
  <si>
    <t>Estap - Inform</t>
  </si>
  <si>
    <t>358 - LEGRAND - BTICINO GMBH - GERMANY</t>
  </si>
  <si>
    <t>Germany</t>
  </si>
  <si>
    <t>377 - LEGRAND - GREECE</t>
  </si>
  <si>
    <t>Greece</t>
  </si>
  <si>
    <t>411 - LEGRAND - HUNGARY</t>
  </si>
  <si>
    <t>Hungary</t>
  </si>
  <si>
    <t>615 - LEGRAND - KAZAKHSTAN</t>
  </si>
  <si>
    <t>Kazakhstan</t>
  </si>
  <si>
    <t>471 - MINKELS INTERNATIONAL B.V.</t>
  </si>
  <si>
    <t>Minkels</t>
  </si>
  <si>
    <t>374 - LEGRAND  - THE NETHERLANDS</t>
  </si>
  <si>
    <t>Netherlands</t>
  </si>
  <si>
    <t>444 - LEGRAND - POLSKA</t>
  </si>
  <si>
    <t>Poland</t>
  </si>
  <si>
    <t>360 - LEGRAND - PORTUGAL</t>
  </si>
  <si>
    <t>Portugal</t>
  </si>
  <si>
    <t>605 - LEGRAND - ROUMANIE</t>
  </si>
  <si>
    <t>Romania</t>
  </si>
  <si>
    <t>402 - LEGRAND - RUSSIA</t>
  </si>
  <si>
    <t>Russia</t>
  </si>
  <si>
    <t>432 - KONTAKTOR - RUSSIA</t>
  </si>
  <si>
    <t>Russia Kontaktor</t>
  </si>
  <si>
    <t>619 - LEGRAND - SERBIE</t>
  </si>
  <si>
    <t>Serbia</t>
  </si>
  <si>
    <t>621 - LEGRAND - SLOVAKIA</t>
  </si>
  <si>
    <t>Slovakia</t>
  </si>
  <si>
    <t>616 - LEGRAND - SLOVENIE</t>
  </si>
  <si>
    <t>Slovenia</t>
  </si>
  <si>
    <t>475 - LEGRAND  SPAIN</t>
  </si>
  <si>
    <t>Spain</t>
  </si>
  <si>
    <t>366 - LEGRAND - SWITZERLAND</t>
  </si>
  <si>
    <t>Switzerland</t>
  </si>
  <si>
    <t>318 - LEGRAND - TURKEY</t>
  </si>
  <si>
    <t>Turkey</t>
  </si>
  <si>
    <t>433 - TYNETEC UK</t>
  </si>
  <si>
    <t>Tynetec</t>
  </si>
  <si>
    <t>333 - LEGRAND UK</t>
  </si>
  <si>
    <t>UK</t>
  </si>
  <si>
    <t>604 - LEGRAND - UKRAINE</t>
  </si>
  <si>
    <t>Ukraine</t>
  </si>
  <si>
    <t>Zone Eco</t>
  </si>
  <si>
    <t>642 - ADLEC POWER INDIA</t>
  </si>
  <si>
    <t>Adlec</t>
  </si>
  <si>
    <t>617 - LEGRAND ELECTRIC - ALGERIE</t>
  </si>
  <si>
    <t>Algeria</t>
  </si>
  <si>
    <t>597 - HPM LEGRAND AUSTRALIA</t>
  </si>
  <si>
    <t>Australia</t>
  </si>
  <si>
    <t>309 - LEGRAND - BRAZIL</t>
  </si>
  <si>
    <t>Brazil</t>
  </si>
  <si>
    <t>422 - LEGRAND - CHILI</t>
  </si>
  <si>
    <t>Chile</t>
  </si>
  <si>
    <t>499 - LEGRAND CHINA HEADQUARTERS</t>
  </si>
  <si>
    <t>China HQ</t>
  </si>
  <si>
    <t>610 - TCL - LEGRAND - HUIZHOU</t>
  </si>
  <si>
    <t>China Huizhou</t>
  </si>
  <si>
    <t>501 - LEGRAND BEIJING - CHINA</t>
  </si>
  <si>
    <t>China LBE</t>
  </si>
  <si>
    <t>507 - SHIDEAN - CHINE</t>
  </si>
  <si>
    <t>China Shidean</t>
  </si>
  <si>
    <t>612 - TCL - LEGRAND - WUXI</t>
  </si>
  <si>
    <t>China Wuxi</t>
  </si>
  <si>
    <t>421 - LEGRAND - COLOMBIA</t>
  </si>
  <si>
    <t>Colombia</t>
  </si>
  <si>
    <t>513 - BTICINO - COSTA RICA</t>
  </si>
  <si>
    <t>Costa Rica</t>
  </si>
  <si>
    <t>608 - LEGRAND DUBAÏ</t>
  </si>
  <si>
    <t>Dubai</t>
  </si>
  <si>
    <t>397 - EMB - EGYPT</t>
  </si>
  <si>
    <t>Egypt</t>
  </si>
  <si>
    <t>409 - LEGRAND HONG KONG</t>
  </si>
  <si>
    <t>Hong Kong</t>
  </si>
  <si>
    <t>641 - LEGRAND - INDO ASIAN</t>
  </si>
  <si>
    <t>Legrand - Indo Asian</t>
  </si>
  <si>
    <t>418 - PT LEGRAND - INDONESIA</t>
  </si>
  <si>
    <t>Indonesia</t>
  </si>
  <si>
    <t>503 - LEGRAND KOREA CO. LTD</t>
  </si>
  <si>
    <t>Korea</t>
  </si>
  <si>
    <t>614 - MEGAPOWER ASIA</t>
  </si>
  <si>
    <t>Malaysia</t>
  </si>
  <si>
    <t>420 - LEGRAND -BTICINO - MEXICO</t>
  </si>
  <si>
    <t>Mexico</t>
  </si>
  <si>
    <t>379 - LEGRAND MOROCCO</t>
  </si>
  <si>
    <t>Morocco</t>
  </si>
  <si>
    <t>625 - NUMERIC INDE</t>
  </si>
  <si>
    <t>Numeric</t>
  </si>
  <si>
    <t>401 - BTICINO - PERU</t>
  </si>
  <si>
    <t>Peru</t>
  </si>
  <si>
    <t>413 - BTICINO - PHILIPPINES</t>
  </si>
  <si>
    <t>Philippines</t>
  </si>
  <si>
    <t>498 - ROCOM - HONG-KONG</t>
  </si>
  <si>
    <t>ROCOM</t>
  </si>
  <si>
    <t>628 - SEICO - ARABIE SAOUDITE</t>
  </si>
  <si>
    <t>Seico</t>
  </si>
  <si>
    <t>386 - LEGRAND - SINGAPORE</t>
  </si>
  <si>
    <t>Singapore</t>
  </si>
  <si>
    <t>335 - SMS - BRAZIL</t>
  </si>
  <si>
    <t>SMS</t>
  </si>
  <si>
    <t>394 - KIMBE - SOUTH AFRICA</t>
  </si>
  <si>
    <t>South Africa</t>
  </si>
  <si>
    <t>395 - BTICINO - THAILAND</t>
  </si>
  <si>
    <t>Thailand</t>
  </si>
  <si>
    <t xml:space="preserve">910 - LEGRAND </t>
  </si>
  <si>
    <t>France</t>
  </si>
  <si>
    <t>551 - GROUPE Italie</t>
  </si>
  <si>
    <t>Italie</t>
  </si>
  <si>
    <t>400 - LEGRAND HOLDING INC - USA</t>
  </si>
  <si>
    <t>LNA</t>
  </si>
  <si>
    <t>Plan 2012</t>
  </si>
  <si>
    <t>TOTAL</t>
  </si>
  <si>
    <t>DCF</t>
  </si>
  <si>
    <t>Export</t>
  </si>
  <si>
    <t>B17</t>
  </si>
  <si>
    <t>ROW</t>
  </si>
  <si>
    <t>ROE</t>
  </si>
  <si>
    <t>Groupe</t>
  </si>
  <si>
    <t>E16</t>
  </si>
  <si>
    <t xml:space="preserve">Cash </t>
  </si>
  <si>
    <t>Share</t>
  </si>
  <si>
    <t>Total</t>
  </si>
  <si>
    <t>Check</t>
  </si>
  <si>
    <t>Cash</t>
  </si>
  <si>
    <t>Shares</t>
  </si>
</sst>
</file>

<file path=xl/styles.xml><?xml version="1.0" encoding="utf-8"?>
<styleSheet xmlns="http://schemas.openxmlformats.org/spreadsheetml/2006/main">
  <numFmts count="5">
    <numFmt numFmtId="43" formatCode="_-* #,##0.00\ _€_-;\-* #,##0.00\ _€_-;_-* &quot;-&quot;??\ _€_-;_-@_-"/>
    <numFmt numFmtId="164" formatCode="#,##0.0"/>
    <numFmt numFmtId="165" formatCode="_-* #,##0.0\ _€_-;\-* #,##0.0\ _€_-;_-* &quot;-&quot;??\ _€_-;_-@_-"/>
    <numFmt numFmtId="166" formatCode="0.0%"/>
    <numFmt numFmtId="167" formatCode="_-* #,##0\ _€_-;\-* #,##0\ _€_-;_-* &quot;-&quot;??\ _€_-;_-@_-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b/>
      <u/>
      <sz val="9"/>
      <color rgb="FFFF0000"/>
      <name val="Calibri"/>
      <family val="2"/>
      <scheme val="minor"/>
    </font>
    <font>
      <i/>
      <u/>
      <sz val="9"/>
      <color theme="1"/>
      <name val="Calibri"/>
      <family val="2"/>
      <scheme val="minor"/>
    </font>
    <font>
      <b/>
      <u val="singleAccounting"/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0">
    <xf numFmtId="0" fontId="0" fillId="0" borderId="0" xfId="0"/>
    <xf numFmtId="0" fontId="2" fillId="0" borderId="0" xfId="0" applyFont="1"/>
    <xf numFmtId="0" fontId="4" fillId="0" borderId="0" xfId="0" applyFont="1"/>
    <xf numFmtId="165" fontId="2" fillId="0" borderId="0" xfId="1" applyNumberFormat="1" applyFont="1"/>
    <xf numFmtId="0" fontId="3" fillId="0" borderId="0" xfId="0" applyFont="1" applyBorder="1"/>
    <xf numFmtId="0" fontId="2" fillId="0" borderId="0" xfId="0" applyFont="1" applyBorder="1"/>
    <xf numFmtId="165" fontId="2" fillId="0" borderId="0" xfId="1" applyNumberFormat="1" applyFont="1" applyBorder="1"/>
    <xf numFmtId="0" fontId="5" fillId="0" borderId="0" xfId="0" applyFont="1" applyBorder="1"/>
    <xf numFmtId="165" fontId="5" fillId="0" borderId="0" xfId="1" applyNumberFormat="1" applyFont="1" applyBorder="1" applyAlignment="1">
      <alignment horizontal="center"/>
    </xf>
    <xf numFmtId="0" fontId="2" fillId="0" borderId="1" xfId="0" applyFont="1" applyBorder="1"/>
    <xf numFmtId="164" fontId="2" fillId="0" borderId="1" xfId="0" applyNumberFormat="1" applyFont="1" applyBorder="1"/>
    <xf numFmtId="165" fontId="2" fillId="0" borderId="1" xfId="1" applyNumberFormat="1" applyFont="1" applyBorder="1"/>
    <xf numFmtId="166" fontId="2" fillId="0" borderId="1" xfId="2" applyNumberFormat="1" applyFont="1" applyBorder="1"/>
    <xf numFmtId="165" fontId="2" fillId="0" borderId="1" xfId="1" applyNumberFormat="1" applyFont="1" applyBorder="1" applyAlignment="1">
      <alignment horizontal="center"/>
    </xf>
    <xf numFmtId="165" fontId="4" fillId="0" borderId="1" xfId="1" applyNumberFormat="1" applyFont="1" applyBorder="1"/>
    <xf numFmtId="0" fontId="2" fillId="2" borderId="1" xfId="0" applyFont="1" applyFill="1" applyBorder="1"/>
    <xf numFmtId="0" fontId="3" fillId="0" borderId="1" xfId="0" applyFont="1" applyBorder="1"/>
    <xf numFmtId="0" fontId="2" fillId="0" borderId="1" xfId="0" applyFont="1" applyBorder="1" applyAlignment="1">
      <alignment vertical="center"/>
    </xf>
    <xf numFmtId="164" fontId="2" fillId="0" borderId="1" xfId="0" applyNumberFormat="1" applyFont="1" applyBorder="1" applyAlignment="1">
      <alignment vertical="center"/>
    </xf>
    <xf numFmtId="165" fontId="2" fillId="0" borderId="1" xfId="1" applyNumberFormat="1" applyFont="1" applyBorder="1" applyAlignment="1">
      <alignment vertical="center"/>
    </xf>
    <xf numFmtId="166" fontId="2" fillId="0" borderId="1" xfId="2" applyNumberFormat="1" applyFont="1" applyBorder="1" applyAlignment="1">
      <alignment vertical="center"/>
    </xf>
    <xf numFmtId="0" fontId="2" fillId="0" borderId="0" xfId="0" applyFont="1" applyAlignment="1">
      <alignment vertical="center"/>
    </xf>
    <xf numFmtId="167" fontId="2" fillId="0" borderId="0" xfId="1" applyNumberFormat="1" applyFont="1" applyBorder="1"/>
    <xf numFmtId="166" fontId="2" fillId="0" borderId="0" xfId="2" applyNumberFormat="1" applyFont="1" applyBorder="1"/>
    <xf numFmtId="166" fontId="2" fillId="0" borderId="0" xfId="2" applyNumberFormat="1" applyFont="1" applyBorder="1" applyAlignment="1">
      <alignment vertical="center"/>
    </xf>
    <xf numFmtId="0" fontId="6" fillId="0" borderId="0" xfId="0" applyFont="1" applyAlignment="1">
      <alignment horizontal="center"/>
    </xf>
    <xf numFmtId="167" fontId="2" fillId="0" borderId="0" xfId="1" applyNumberFormat="1" applyFont="1"/>
    <xf numFmtId="167" fontId="2" fillId="0" borderId="0" xfId="0" applyNumberFormat="1" applyFont="1"/>
    <xf numFmtId="0" fontId="2" fillId="0" borderId="0" xfId="0" applyFont="1" applyAlignment="1">
      <alignment horizontal="center"/>
    </xf>
    <xf numFmtId="165" fontId="7" fillId="0" borderId="0" xfId="1" applyNumberFormat="1" applyFont="1" applyBorder="1"/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M63"/>
  <sheetViews>
    <sheetView showGridLines="0" tabSelected="1" workbookViewId="0">
      <selection activeCell="D4" sqref="D4"/>
    </sheetView>
  </sheetViews>
  <sheetFormatPr baseColWidth="10" defaultRowHeight="12"/>
  <cols>
    <col min="1" max="1" width="7.5703125" style="1" bestFit="1" customWidth="1"/>
    <col min="2" max="2" width="3.28515625" style="1" hidden="1" customWidth="1"/>
    <col min="3" max="3" width="34.140625" style="1" hidden="1" customWidth="1"/>
    <col min="4" max="4" width="20.5703125" style="1" customWidth="1"/>
    <col min="5" max="5" width="11.42578125" style="3"/>
    <col min="6" max="7" width="8.5703125" style="3" bestFit="1" customWidth="1"/>
    <col min="8" max="8" width="3.7109375" style="3" customWidth="1"/>
    <col min="9" max="9" width="11.42578125" style="3"/>
    <col min="10" max="10" width="3.7109375" style="3" customWidth="1"/>
    <col min="11" max="11" width="11.42578125" style="3"/>
    <col min="12" max="13" width="11.42578125" style="1"/>
    <col min="14" max="14" width="2.28515625" style="1" customWidth="1"/>
    <col min="15" max="15" width="2.140625" style="1" customWidth="1"/>
    <col min="16" max="16384" width="11.42578125" style="1"/>
  </cols>
  <sheetData>
    <row r="2" spans="1:13" s="5" customFormat="1" ht="14.25">
      <c r="D2" s="4"/>
      <c r="E2" s="29" t="s">
        <v>127</v>
      </c>
      <c r="F2" s="6"/>
      <c r="G2" s="6"/>
      <c r="H2" s="6"/>
      <c r="I2" s="29" t="s">
        <v>123</v>
      </c>
      <c r="J2" s="6"/>
      <c r="K2" s="6"/>
    </row>
    <row r="3" spans="1:13" s="7" customFormat="1">
      <c r="E3" s="8" t="s">
        <v>130</v>
      </c>
      <c r="F3" s="8" t="s">
        <v>132</v>
      </c>
      <c r="G3" s="8" t="s">
        <v>133</v>
      </c>
      <c r="H3" s="8"/>
      <c r="I3" s="8" t="s">
        <v>130</v>
      </c>
      <c r="J3" s="8" t="s">
        <v>132</v>
      </c>
      <c r="K3" s="8" t="s">
        <v>133</v>
      </c>
    </row>
    <row r="4" spans="1:13">
      <c r="A4" s="9" t="s">
        <v>125</v>
      </c>
      <c r="B4" s="9"/>
      <c r="C4" s="9"/>
      <c r="D4" s="10" t="s">
        <v>1</v>
      </c>
      <c r="E4" s="11"/>
      <c r="F4" s="11"/>
      <c r="G4" s="11"/>
      <c r="H4" s="11"/>
      <c r="I4" s="11"/>
      <c r="J4" s="11"/>
      <c r="K4" s="11"/>
      <c r="L4" s="12"/>
      <c r="M4" s="23"/>
    </row>
    <row r="5" spans="1:13">
      <c r="A5" s="9" t="s">
        <v>125</v>
      </c>
      <c r="B5" s="9"/>
      <c r="C5" s="9"/>
      <c r="D5" s="10" t="s">
        <v>3</v>
      </c>
      <c r="E5" s="13"/>
      <c r="F5" s="11"/>
      <c r="G5" s="11"/>
      <c r="H5" s="11"/>
      <c r="I5" s="11"/>
      <c r="J5" s="11"/>
      <c r="K5" s="11"/>
      <c r="L5" s="12"/>
      <c r="M5" s="23"/>
    </row>
    <row r="6" spans="1:13" s="21" customFormat="1" ht="24" customHeight="1">
      <c r="A6" s="17" t="s">
        <v>125</v>
      </c>
      <c r="B6" s="17"/>
      <c r="C6" s="17"/>
      <c r="D6" s="18" t="s">
        <v>5</v>
      </c>
      <c r="E6" s="19"/>
      <c r="F6" s="19"/>
      <c r="G6" s="19"/>
      <c r="H6" s="19"/>
      <c r="I6" s="19"/>
      <c r="J6" s="19"/>
      <c r="K6" s="19"/>
      <c r="L6" s="20"/>
      <c r="M6" s="24"/>
    </row>
    <row r="7" spans="1:13">
      <c r="A7" s="9" t="s">
        <v>125</v>
      </c>
      <c r="B7" s="9"/>
      <c r="C7" s="9"/>
      <c r="D7" s="10" t="s">
        <v>7</v>
      </c>
      <c r="E7" s="11"/>
      <c r="F7" s="11"/>
      <c r="G7" s="11"/>
      <c r="H7" s="11"/>
      <c r="I7" s="11"/>
      <c r="J7" s="11"/>
      <c r="K7" s="11"/>
      <c r="L7" s="12"/>
      <c r="M7" s="23"/>
    </row>
    <row r="8" spans="1:13">
      <c r="A8" s="9" t="s">
        <v>125</v>
      </c>
      <c r="B8" s="9"/>
      <c r="C8" s="9"/>
      <c r="D8" s="10" t="s">
        <v>9</v>
      </c>
      <c r="E8" s="11"/>
      <c r="F8" s="11"/>
      <c r="G8" s="11"/>
      <c r="H8" s="11"/>
      <c r="I8" s="11"/>
      <c r="J8" s="11"/>
      <c r="K8" s="11"/>
      <c r="L8" s="12"/>
      <c r="M8" s="23"/>
    </row>
    <row r="9" spans="1:13">
      <c r="A9" s="9" t="s">
        <v>125</v>
      </c>
      <c r="B9" s="9"/>
      <c r="C9" s="9"/>
      <c r="D9" s="10" t="s">
        <v>11</v>
      </c>
      <c r="E9" s="11"/>
      <c r="F9" s="11"/>
      <c r="G9" s="11"/>
      <c r="H9" s="11"/>
      <c r="I9" s="11"/>
      <c r="J9" s="11"/>
      <c r="K9" s="11"/>
      <c r="L9" s="12"/>
      <c r="M9" s="23"/>
    </row>
    <row r="10" spans="1:13">
      <c r="A10" s="9" t="s">
        <v>125</v>
      </c>
      <c r="B10" s="9"/>
      <c r="C10" s="9"/>
      <c r="D10" s="10" t="s">
        <v>13</v>
      </c>
      <c r="E10" s="11"/>
      <c r="F10" s="11"/>
      <c r="G10" s="11"/>
      <c r="H10" s="11"/>
      <c r="I10" s="11"/>
      <c r="J10" s="11"/>
      <c r="K10" s="11"/>
      <c r="L10" s="12"/>
      <c r="M10" s="23"/>
    </row>
    <row r="11" spans="1:13">
      <c r="A11" s="9" t="s">
        <v>125</v>
      </c>
      <c r="B11" s="9"/>
      <c r="C11" s="9"/>
      <c r="D11" s="10" t="s">
        <v>15</v>
      </c>
      <c r="E11" s="11"/>
      <c r="F11" s="11"/>
      <c r="G11" s="11"/>
      <c r="H11" s="11"/>
      <c r="I11" s="11"/>
      <c r="J11" s="11"/>
      <c r="K11" s="11"/>
      <c r="L11" s="12"/>
      <c r="M11" s="23"/>
    </row>
    <row r="12" spans="1:13">
      <c r="A12" s="9" t="s">
        <v>125</v>
      </c>
      <c r="B12" s="9"/>
      <c r="C12" s="9"/>
      <c r="D12" s="10" t="s">
        <v>17</v>
      </c>
      <c r="E12" s="11"/>
      <c r="F12" s="11"/>
      <c r="G12" s="11"/>
      <c r="H12" s="11"/>
      <c r="I12" s="11"/>
      <c r="J12" s="11"/>
      <c r="K12" s="11"/>
      <c r="L12" s="12"/>
      <c r="M12" s="23"/>
    </row>
    <row r="13" spans="1:13" s="21" customFormat="1">
      <c r="A13" s="17" t="s">
        <v>125</v>
      </c>
      <c r="B13" s="17"/>
      <c r="C13" s="17"/>
      <c r="D13" s="18" t="s">
        <v>19</v>
      </c>
      <c r="E13" s="19"/>
      <c r="F13" s="19"/>
      <c r="G13" s="19"/>
      <c r="H13" s="19"/>
      <c r="I13" s="19"/>
      <c r="J13" s="19"/>
      <c r="K13" s="19"/>
      <c r="L13" s="20"/>
      <c r="M13" s="24"/>
    </row>
    <row r="14" spans="1:13">
      <c r="A14" s="9" t="s">
        <v>125</v>
      </c>
      <c r="B14" s="9"/>
      <c r="C14" s="9"/>
      <c r="D14" s="10" t="s">
        <v>21</v>
      </c>
      <c r="E14" s="11"/>
      <c r="F14" s="11"/>
      <c r="G14" s="11"/>
      <c r="H14" s="11"/>
      <c r="I14" s="11"/>
      <c r="J14" s="11"/>
      <c r="K14" s="11"/>
      <c r="L14" s="12"/>
      <c r="M14" s="23"/>
    </row>
    <row r="15" spans="1:13">
      <c r="A15" s="9" t="s">
        <v>125</v>
      </c>
      <c r="B15" s="9"/>
      <c r="C15" s="9"/>
      <c r="D15" s="10" t="s">
        <v>23</v>
      </c>
      <c r="E15" s="11"/>
      <c r="F15" s="11"/>
      <c r="G15" s="11"/>
      <c r="H15" s="11"/>
      <c r="I15" s="11"/>
      <c r="J15" s="11"/>
      <c r="K15" s="11"/>
      <c r="L15" s="12"/>
      <c r="M15" s="23"/>
    </row>
    <row r="16" spans="1:13">
      <c r="A16" s="9" t="s">
        <v>125</v>
      </c>
      <c r="B16" s="9"/>
      <c r="C16" s="9"/>
      <c r="D16" s="10" t="s">
        <v>25</v>
      </c>
      <c r="E16" s="11"/>
      <c r="F16" s="11"/>
      <c r="G16" s="11"/>
      <c r="H16" s="11"/>
      <c r="I16" s="11"/>
      <c r="J16" s="11"/>
      <c r="K16" s="11"/>
      <c r="L16" s="12"/>
      <c r="M16" s="23"/>
    </row>
    <row r="17" spans="1:13">
      <c r="A17" s="9" t="s">
        <v>125</v>
      </c>
      <c r="B17" s="9"/>
      <c r="C17" s="9"/>
      <c r="D17" s="10" t="s">
        <v>27</v>
      </c>
      <c r="E17" s="11"/>
      <c r="F17" s="11"/>
      <c r="G17" s="11"/>
      <c r="H17" s="11"/>
      <c r="I17" s="11"/>
      <c r="J17" s="11"/>
      <c r="K17" s="11"/>
      <c r="L17" s="12"/>
      <c r="M17" s="23"/>
    </row>
    <row r="18" spans="1:13">
      <c r="A18" s="9" t="s">
        <v>125</v>
      </c>
      <c r="B18" s="9"/>
      <c r="C18" s="9"/>
      <c r="D18" s="10" t="s">
        <v>29</v>
      </c>
      <c r="E18" s="11"/>
      <c r="F18" s="11"/>
      <c r="G18" s="11"/>
      <c r="H18" s="11"/>
      <c r="I18" s="11"/>
      <c r="J18" s="11"/>
      <c r="K18" s="11"/>
      <c r="L18" s="12"/>
      <c r="M18" s="23"/>
    </row>
    <row r="19" spans="1:13">
      <c r="A19" s="9" t="s">
        <v>125</v>
      </c>
      <c r="B19" s="9"/>
      <c r="C19" s="9"/>
      <c r="D19" s="10" t="s">
        <v>31</v>
      </c>
      <c r="E19" s="11"/>
      <c r="F19" s="11"/>
      <c r="G19" s="11"/>
      <c r="H19" s="11"/>
      <c r="I19" s="11"/>
      <c r="J19" s="11"/>
      <c r="K19" s="11"/>
      <c r="L19" s="12"/>
      <c r="M19" s="23"/>
    </row>
    <row r="20" spans="1:13">
      <c r="A20" s="9" t="s">
        <v>125</v>
      </c>
      <c r="B20" s="9"/>
      <c r="C20" s="9"/>
      <c r="D20" s="10" t="s">
        <v>33</v>
      </c>
      <c r="E20" s="11"/>
      <c r="F20" s="11"/>
      <c r="G20" s="11"/>
      <c r="H20" s="11"/>
      <c r="I20" s="11"/>
      <c r="J20" s="11"/>
      <c r="K20" s="11"/>
      <c r="L20" s="12"/>
      <c r="M20" s="23"/>
    </row>
    <row r="21" spans="1:13">
      <c r="A21" s="9" t="s">
        <v>125</v>
      </c>
      <c r="B21" s="9"/>
      <c r="C21" s="9"/>
      <c r="D21" s="10" t="s">
        <v>35</v>
      </c>
      <c r="E21" s="11"/>
      <c r="F21" s="11"/>
      <c r="G21" s="11"/>
      <c r="H21" s="11"/>
      <c r="I21" s="11"/>
      <c r="J21" s="11"/>
      <c r="K21" s="11"/>
      <c r="L21" s="12"/>
      <c r="M21" s="23"/>
    </row>
    <row r="22" spans="1:13">
      <c r="A22" s="9" t="s">
        <v>125</v>
      </c>
      <c r="B22" s="9"/>
      <c r="C22" s="9"/>
      <c r="D22" s="10" t="s">
        <v>37</v>
      </c>
      <c r="E22" s="11"/>
      <c r="F22" s="11"/>
      <c r="G22" s="11"/>
      <c r="H22" s="11"/>
      <c r="I22" s="11"/>
      <c r="J22" s="11"/>
      <c r="K22" s="11"/>
      <c r="L22" s="12"/>
      <c r="M22" s="23"/>
    </row>
    <row r="23" spans="1:13">
      <c r="A23" s="9" t="s">
        <v>125</v>
      </c>
      <c r="B23" s="9"/>
      <c r="C23" s="9"/>
      <c r="D23" s="10" t="s">
        <v>39</v>
      </c>
      <c r="E23" s="11"/>
      <c r="F23" s="11"/>
      <c r="G23" s="11"/>
      <c r="H23" s="11"/>
      <c r="I23" s="11"/>
      <c r="J23" s="11"/>
      <c r="K23" s="11"/>
      <c r="L23" s="12"/>
      <c r="M23" s="23"/>
    </row>
    <row r="24" spans="1:13">
      <c r="A24" s="9" t="s">
        <v>125</v>
      </c>
      <c r="B24" s="9"/>
      <c r="C24" s="9"/>
      <c r="D24" s="10" t="s">
        <v>41</v>
      </c>
      <c r="E24" s="11"/>
      <c r="F24" s="11"/>
      <c r="G24" s="11"/>
      <c r="H24" s="11"/>
      <c r="I24" s="11"/>
      <c r="J24" s="11"/>
      <c r="K24" s="11"/>
      <c r="L24" s="12"/>
      <c r="M24" s="23"/>
    </row>
    <row r="25" spans="1:13">
      <c r="A25" s="9" t="s">
        <v>125</v>
      </c>
      <c r="B25" s="9"/>
      <c r="C25" s="9"/>
      <c r="D25" s="10" t="s">
        <v>43</v>
      </c>
      <c r="E25" s="11"/>
      <c r="F25" s="11"/>
      <c r="G25" s="11"/>
      <c r="H25" s="11"/>
      <c r="I25" s="11"/>
      <c r="J25" s="11"/>
      <c r="K25" s="11"/>
      <c r="L25" s="12"/>
      <c r="M25" s="23"/>
    </row>
    <row r="26" spans="1:13">
      <c r="A26" s="9" t="s">
        <v>125</v>
      </c>
      <c r="B26" s="9"/>
      <c r="C26" s="9"/>
      <c r="D26" s="10" t="s">
        <v>45</v>
      </c>
      <c r="E26" s="11"/>
      <c r="F26" s="11"/>
      <c r="G26" s="11"/>
      <c r="H26" s="11"/>
      <c r="I26" s="11"/>
      <c r="J26" s="11"/>
      <c r="K26" s="11"/>
      <c r="L26" s="12"/>
      <c r="M26" s="23"/>
    </row>
    <row r="27" spans="1:13">
      <c r="A27" s="9" t="s">
        <v>125</v>
      </c>
      <c r="B27" s="9"/>
      <c r="C27" s="9"/>
      <c r="D27" s="10" t="s">
        <v>47</v>
      </c>
      <c r="E27" s="11"/>
      <c r="F27" s="11"/>
      <c r="G27" s="11"/>
      <c r="H27" s="11"/>
      <c r="I27" s="11"/>
      <c r="J27" s="11"/>
      <c r="K27" s="11"/>
      <c r="L27" s="12"/>
      <c r="M27" s="23"/>
    </row>
    <row r="28" spans="1:13">
      <c r="A28" s="9" t="s">
        <v>125</v>
      </c>
      <c r="B28" s="9"/>
      <c r="C28" s="9"/>
      <c r="D28" s="10" t="s">
        <v>49</v>
      </c>
      <c r="E28" s="11"/>
      <c r="F28" s="11"/>
      <c r="G28" s="11"/>
      <c r="H28" s="11"/>
      <c r="I28" s="11"/>
      <c r="J28" s="11"/>
      <c r="K28" s="11"/>
      <c r="L28" s="12"/>
      <c r="M28" s="23"/>
    </row>
    <row r="29" spans="1:13">
      <c r="A29" s="9" t="s">
        <v>125</v>
      </c>
      <c r="B29" s="9"/>
      <c r="C29" s="9"/>
      <c r="D29" s="10" t="s">
        <v>51</v>
      </c>
      <c r="E29" s="11"/>
      <c r="F29" s="11"/>
      <c r="G29" s="11"/>
      <c r="H29" s="11"/>
      <c r="I29" s="11"/>
      <c r="J29" s="11"/>
      <c r="K29" s="11"/>
      <c r="L29" s="12"/>
      <c r="M29" s="23"/>
    </row>
    <row r="30" spans="1:13">
      <c r="A30" s="9" t="s">
        <v>125</v>
      </c>
      <c r="B30" s="9"/>
      <c r="C30" s="9"/>
      <c r="D30" s="10" t="s">
        <v>52</v>
      </c>
      <c r="E30" s="11"/>
      <c r="F30" s="11"/>
      <c r="G30" s="11"/>
      <c r="H30" s="11"/>
      <c r="I30" s="11"/>
      <c r="J30" s="11"/>
      <c r="K30" s="11"/>
      <c r="L30" s="12"/>
      <c r="M30" s="23"/>
    </row>
    <row r="31" spans="1:13">
      <c r="A31" s="9" t="s">
        <v>124</v>
      </c>
      <c r="B31" s="9"/>
      <c r="C31" s="9"/>
      <c r="D31" s="10" t="s">
        <v>54</v>
      </c>
      <c r="E31" s="11"/>
      <c r="F31" s="11"/>
      <c r="G31" s="11"/>
      <c r="H31" s="11"/>
      <c r="I31" s="11"/>
      <c r="J31" s="11"/>
      <c r="K31" s="11"/>
      <c r="L31" s="12"/>
      <c r="M31" s="23"/>
    </row>
    <row r="32" spans="1:13">
      <c r="A32" s="9" t="s">
        <v>124</v>
      </c>
      <c r="B32" s="9"/>
      <c r="C32" s="9"/>
      <c r="D32" s="10" t="s">
        <v>56</v>
      </c>
      <c r="E32" s="11"/>
      <c r="F32" s="11"/>
      <c r="G32" s="11"/>
      <c r="H32" s="11"/>
      <c r="I32" s="11"/>
      <c r="J32" s="11"/>
      <c r="K32" s="11"/>
      <c r="L32" s="12"/>
      <c r="M32" s="23"/>
    </row>
    <row r="33" spans="1:13">
      <c r="A33" s="9" t="s">
        <v>124</v>
      </c>
      <c r="B33" s="9"/>
      <c r="C33" s="9"/>
      <c r="D33" s="10" t="s">
        <v>58</v>
      </c>
      <c r="E33" s="11"/>
      <c r="F33" s="11"/>
      <c r="G33" s="11"/>
      <c r="H33" s="11"/>
      <c r="I33" s="11"/>
      <c r="J33" s="11"/>
      <c r="K33" s="11"/>
      <c r="L33" s="12"/>
      <c r="M33" s="23"/>
    </row>
    <row r="34" spans="1:13">
      <c r="A34" s="9" t="s">
        <v>124</v>
      </c>
      <c r="B34" s="9"/>
      <c r="C34" s="9"/>
      <c r="D34" s="10" t="s">
        <v>60</v>
      </c>
      <c r="E34" s="11"/>
      <c r="F34" s="11"/>
      <c r="G34" s="11"/>
      <c r="H34" s="11"/>
      <c r="I34" s="11"/>
      <c r="J34" s="11"/>
      <c r="K34" s="11"/>
      <c r="L34" s="12"/>
      <c r="M34" s="23"/>
    </row>
    <row r="35" spans="1:13">
      <c r="A35" s="9" t="s">
        <v>124</v>
      </c>
      <c r="B35" s="9"/>
      <c r="C35" s="9"/>
      <c r="D35" s="10" t="s">
        <v>62</v>
      </c>
      <c r="E35" s="11"/>
      <c r="F35" s="11"/>
      <c r="G35" s="11"/>
      <c r="H35" s="11"/>
      <c r="I35" s="11"/>
      <c r="J35" s="11"/>
      <c r="K35" s="11"/>
      <c r="L35" s="12"/>
      <c r="M35" s="23"/>
    </row>
    <row r="36" spans="1:13">
      <c r="A36" s="9" t="s">
        <v>124</v>
      </c>
      <c r="B36" s="9"/>
      <c r="C36" s="9"/>
      <c r="D36" s="10" t="s">
        <v>64</v>
      </c>
      <c r="E36" s="11"/>
      <c r="F36" s="11"/>
      <c r="G36" s="11"/>
      <c r="H36" s="11"/>
      <c r="I36" s="11"/>
      <c r="J36" s="11"/>
      <c r="K36" s="11"/>
      <c r="L36" s="12"/>
      <c r="M36" s="23"/>
    </row>
    <row r="37" spans="1:13">
      <c r="A37" s="9" t="s">
        <v>124</v>
      </c>
      <c r="B37" s="9"/>
      <c r="C37" s="9"/>
      <c r="D37" s="10" t="s">
        <v>66</v>
      </c>
      <c r="E37" s="11"/>
      <c r="F37" s="11"/>
      <c r="G37" s="11"/>
      <c r="H37" s="11"/>
      <c r="I37" s="11"/>
      <c r="J37" s="11"/>
      <c r="K37" s="11"/>
      <c r="L37" s="12"/>
      <c r="M37" s="23"/>
    </row>
    <row r="38" spans="1:13">
      <c r="A38" s="9" t="s">
        <v>124</v>
      </c>
      <c r="B38" s="9"/>
      <c r="C38" s="9"/>
      <c r="D38" s="10" t="s">
        <v>68</v>
      </c>
      <c r="E38" s="11"/>
      <c r="F38" s="11"/>
      <c r="G38" s="11"/>
      <c r="H38" s="11"/>
      <c r="I38" s="11"/>
      <c r="J38" s="11"/>
      <c r="K38" s="11"/>
      <c r="L38" s="12"/>
      <c r="M38" s="23"/>
    </row>
    <row r="39" spans="1:13">
      <c r="A39" s="9" t="s">
        <v>124</v>
      </c>
      <c r="B39" s="9"/>
      <c r="C39" s="9"/>
      <c r="D39" s="10" t="s">
        <v>70</v>
      </c>
      <c r="E39" s="11"/>
      <c r="F39" s="11"/>
      <c r="G39" s="11"/>
      <c r="H39" s="11"/>
      <c r="I39" s="11"/>
      <c r="J39" s="11"/>
      <c r="K39" s="11"/>
      <c r="L39" s="12"/>
      <c r="M39" s="23"/>
    </row>
    <row r="40" spans="1:13">
      <c r="A40" s="9" t="s">
        <v>124</v>
      </c>
      <c r="B40" s="9"/>
      <c r="C40" s="9"/>
      <c r="D40" s="10" t="s">
        <v>72</v>
      </c>
      <c r="E40" s="11"/>
      <c r="F40" s="11"/>
      <c r="G40" s="11"/>
      <c r="H40" s="11"/>
      <c r="I40" s="11"/>
      <c r="J40" s="11"/>
      <c r="K40" s="11"/>
      <c r="L40" s="12"/>
      <c r="M40" s="23"/>
    </row>
    <row r="41" spans="1:13">
      <c r="A41" s="9" t="s">
        <v>124</v>
      </c>
      <c r="B41" s="9"/>
      <c r="C41" s="9"/>
      <c r="D41" s="10" t="s">
        <v>74</v>
      </c>
      <c r="E41" s="11"/>
      <c r="F41" s="11"/>
      <c r="G41" s="11"/>
      <c r="H41" s="11"/>
      <c r="I41" s="11"/>
      <c r="J41" s="11"/>
      <c r="K41" s="11"/>
      <c r="L41" s="12"/>
      <c r="M41" s="23"/>
    </row>
    <row r="42" spans="1:13">
      <c r="A42" s="9" t="s">
        <v>124</v>
      </c>
      <c r="B42" s="9"/>
      <c r="C42" s="9"/>
      <c r="D42" s="10" t="s">
        <v>76</v>
      </c>
      <c r="E42" s="11"/>
      <c r="F42" s="11"/>
      <c r="G42" s="11"/>
      <c r="H42" s="11"/>
      <c r="I42" s="11"/>
      <c r="J42" s="11"/>
      <c r="K42" s="11"/>
      <c r="L42" s="12"/>
      <c r="M42" s="23"/>
    </row>
    <row r="43" spans="1:13">
      <c r="A43" s="9" t="s">
        <v>124</v>
      </c>
      <c r="B43" s="9"/>
      <c r="C43" s="9"/>
      <c r="D43" s="10" t="s">
        <v>78</v>
      </c>
      <c r="E43" s="11"/>
      <c r="F43" s="11"/>
      <c r="G43" s="11"/>
      <c r="H43" s="11"/>
      <c r="I43" s="11"/>
      <c r="J43" s="11"/>
      <c r="K43" s="11"/>
      <c r="L43" s="12"/>
      <c r="M43" s="23"/>
    </row>
    <row r="44" spans="1:13">
      <c r="A44" s="9" t="s">
        <v>124</v>
      </c>
      <c r="B44" s="9"/>
      <c r="C44" s="9"/>
      <c r="D44" s="10" t="s">
        <v>80</v>
      </c>
      <c r="E44" s="11"/>
      <c r="F44" s="11"/>
      <c r="G44" s="11"/>
      <c r="H44" s="11"/>
      <c r="I44" s="11"/>
      <c r="J44" s="11"/>
      <c r="K44" s="11"/>
      <c r="L44" s="12"/>
      <c r="M44" s="23"/>
    </row>
    <row r="45" spans="1:13">
      <c r="A45" s="9" t="s">
        <v>124</v>
      </c>
      <c r="B45" s="9"/>
      <c r="C45" s="9"/>
      <c r="D45" s="10" t="s">
        <v>82</v>
      </c>
      <c r="E45" s="11"/>
      <c r="F45" s="11"/>
      <c r="G45" s="11"/>
      <c r="H45" s="11"/>
      <c r="I45" s="11"/>
      <c r="J45" s="11"/>
      <c r="K45" s="14"/>
      <c r="L45" s="12"/>
      <c r="M45" s="23"/>
    </row>
    <row r="46" spans="1:13">
      <c r="A46" s="9" t="s">
        <v>124</v>
      </c>
      <c r="B46" s="9"/>
      <c r="C46" s="9"/>
      <c r="D46" s="10" t="s">
        <v>84</v>
      </c>
      <c r="E46" s="11"/>
      <c r="F46" s="11"/>
      <c r="G46" s="11"/>
      <c r="H46" s="11"/>
      <c r="I46" s="11"/>
      <c r="J46" s="11"/>
      <c r="K46" s="11"/>
      <c r="L46" s="12"/>
      <c r="M46" s="23"/>
    </row>
    <row r="47" spans="1:13">
      <c r="A47" s="9" t="s">
        <v>124</v>
      </c>
      <c r="B47" s="9"/>
      <c r="C47" s="9"/>
      <c r="D47" s="10" t="s">
        <v>86</v>
      </c>
      <c r="E47" s="11"/>
      <c r="F47" s="11"/>
      <c r="G47" s="11"/>
      <c r="H47" s="11"/>
      <c r="I47" s="11"/>
      <c r="J47" s="11"/>
      <c r="K47" s="11"/>
      <c r="L47" s="12"/>
      <c r="M47" s="23"/>
    </row>
    <row r="48" spans="1:13">
      <c r="A48" s="9" t="s">
        <v>124</v>
      </c>
      <c r="B48" s="9"/>
      <c r="C48" s="9"/>
      <c r="D48" s="10" t="s">
        <v>88</v>
      </c>
      <c r="E48" s="11"/>
      <c r="F48" s="11"/>
      <c r="G48" s="11"/>
      <c r="H48" s="11"/>
      <c r="I48" s="11"/>
      <c r="J48" s="11"/>
      <c r="K48" s="11"/>
      <c r="L48" s="12"/>
      <c r="M48" s="23"/>
    </row>
    <row r="49" spans="1:13">
      <c r="A49" s="9" t="s">
        <v>124</v>
      </c>
      <c r="B49" s="9"/>
      <c r="C49" s="9"/>
      <c r="D49" s="10" t="s">
        <v>90</v>
      </c>
      <c r="E49" s="11"/>
      <c r="F49" s="11"/>
      <c r="G49" s="11"/>
      <c r="H49" s="11"/>
      <c r="I49" s="11"/>
      <c r="J49" s="11"/>
      <c r="K49" s="14"/>
      <c r="L49" s="12"/>
      <c r="M49" s="23"/>
    </row>
    <row r="50" spans="1:13">
      <c r="A50" s="9" t="s">
        <v>124</v>
      </c>
      <c r="B50" s="9"/>
      <c r="C50" s="9"/>
      <c r="D50" s="10" t="s">
        <v>92</v>
      </c>
      <c r="E50" s="11"/>
      <c r="F50" s="11"/>
      <c r="G50" s="11"/>
      <c r="H50" s="11"/>
      <c r="I50" s="11"/>
      <c r="J50" s="11"/>
      <c r="K50" s="11"/>
      <c r="L50" s="12"/>
      <c r="M50" s="23"/>
    </row>
    <row r="51" spans="1:13">
      <c r="A51" s="9" t="s">
        <v>124</v>
      </c>
      <c r="B51" s="9"/>
      <c r="C51" s="9"/>
      <c r="D51" s="10" t="s">
        <v>94</v>
      </c>
      <c r="E51" s="11"/>
      <c r="F51" s="11"/>
      <c r="G51" s="11"/>
      <c r="H51" s="11"/>
      <c r="I51" s="11"/>
      <c r="J51" s="11"/>
      <c r="K51" s="11"/>
      <c r="L51" s="12"/>
      <c r="M51" s="23"/>
    </row>
    <row r="52" spans="1:13">
      <c r="A52" s="9" t="s">
        <v>124</v>
      </c>
      <c r="B52" s="9"/>
      <c r="C52" s="9"/>
      <c r="D52" s="10" t="s">
        <v>96</v>
      </c>
      <c r="E52" s="11"/>
      <c r="F52" s="11"/>
      <c r="G52" s="11"/>
      <c r="H52" s="11"/>
      <c r="I52" s="11"/>
      <c r="J52" s="11"/>
      <c r="K52" s="11"/>
      <c r="L52" s="12"/>
      <c r="M52" s="23"/>
    </row>
    <row r="53" spans="1:13">
      <c r="A53" s="9" t="s">
        <v>124</v>
      </c>
      <c r="B53" s="9"/>
      <c r="C53" s="9"/>
      <c r="D53" s="10" t="s">
        <v>98</v>
      </c>
      <c r="E53" s="11"/>
      <c r="F53" s="11"/>
      <c r="G53" s="11"/>
      <c r="H53" s="11"/>
      <c r="I53" s="11"/>
      <c r="J53" s="11"/>
      <c r="K53" s="11"/>
      <c r="L53" s="12"/>
      <c r="M53" s="23"/>
    </row>
    <row r="54" spans="1:13">
      <c r="A54" s="9" t="s">
        <v>124</v>
      </c>
      <c r="B54" s="9"/>
      <c r="C54" s="9"/>
      <c r="D54" s="10" t="s">
        <v>100</v>
      </c>
      <c r="E54" s="11"/>
      <c r="F54" s="11"/>
      <c r="G54" s="11"/>
      <c r="H54" s="11"/>
      <c r="I54" s="11"/>
      <c r="J54" s="11"/>
      <c r="K54" s="11"/>
      <c r="L54" s="12"/>
      <c r="M54" s="23"/>
    </row>
    <row r="55" spans="1:13">
      <c r="A55" s="9" t="s">
        <v>124</v>
      </c>
      <c r="B55" s="9"/>
      <c r="C55" s="9"/>
      <c r="D55" s="10" t="s">
        <v>102</v>
      </c>
      <c r="E55" s="11"/>
      <c r="F55" s="11"/>
      <c r="G55" s="11"/>
      <c r="H55" s="11"/>
      <c r="I55" s="11"/>
      <c r="J55" s="11"/>
      <c r="K55" s="14"/>
      <c r="L55" s="12"/>
      <c r="M55" s="23"/>
    </row>
    <row r="56" spans="1:13">
      <c r="A56" s="9" t="s">
        <v>124</v>
      </c>
      <c r="B56" s="9"/>
      <c r="C56" s="9"/>
      <c r="D56" s="10" t="s">
        <v>104</v>
      </c>
      <c r="E56" s="11"/>
      <c r="F56" s="11"/>
      <c r="G56" s="11"/>
      <c r="H56" s="11"/>
      <c r="I56" s="11"/>
      <c r="J56" s="11"/>
      <c r="K56" s="11"/>
      <c r="L56" s="12"/>
      <c r="M56" s="23"/>
    </row>
    <row r="57" spans="1:13">
      <c r="A57" s="9" t="s">
        <v>124</v>
      </c>
      <c r="B57" s="9"/>
      <c r="C57" s="9"/>
      <c r="D57" s="10" t="s">
        <v>106</v>
      </c>
      <c r="E57" s="11"/>
      <c r="F57" s="11"/>
      <c r="G57" s="11"/>
      <c r="H57" s="11"/>
      <c r="I57" s="11"/>
      <c r="J57" s="11"/>
      <c r="K57" s="11"/>
      <c r="L57" s="12"/>
      <c r="M57" s="23"/>
    </row>
    <row r="58" spans="1:13">
      <c r="A58" s="9" t="s">
        <v>124</v>
      </c>
      <c r="B58" s="9"/>
      <c r="C58" s="9"/>
      <c r="D58" s="10" t="s">
        <v>108</v>
      </c>
      <c r="E58" s="11"/>
      <c r="F58" s="11"/>
      <c r="G58" s="11"/>
      <c r="H58" s="11"/>
      <c r="I58" s="11"/>
      <c r="J58" s="11"/>
      <c r="K58" s="11"/>
      <c r="L58" s="12"/>
      <c r="M58" s="23"/>
    </row>
    <row r="59" spans="1:13">
      <c r="A59" s="9" t="s">
        <v>124</v>
      </c>
      <c r="B59" s="9"/>
      <c r="C59" s="9"/>
      <c r="D59" s="10" t="s">
        <v>110</v>
      </c>
      <c r="E59" s="11"/>
      <c r="F59" s="11"/>
      <c r="G59" s="11"/>
      <c r="H59" s="11"/>
      <c r="I59" s="11"/>
      <c r="J59" s="11"/>
      <c r="K59" s="11"/>
      <c r="L59" s="12"/>
      <c r="M59" s="23"/>
    </row>
    <row r="60" spans="1:13">
      <c r="A60" s="9" t="s">
        <v>124</v>
      </c>
      <c r="B60" s="9"/>
      <c r="C60" s="9"/>
      <c r="D60" s="10" t="s">
        <v>112</v>
      </c>
      <c r="E60" s="11"/>
      <c r="F60" s="11"/>
      <c r="G60" s="11"/>
      <c r="H60" s="11"/>
      <c r="I60" s="11"/>
      <c r="J60" s="11"/>
      <c r="K60" s="11"/>
      <c r="L60" s="12"/>
      <c r="M60" s="23"/>
    </row>
    <row r="61" spans="1:13">
      <c r="A61" s="9" t="s">
        <v>126</v>
      </c>
      <c r="B61" s="9"/>
      <c r="C61" s="9"/>
      <c r="D61" s="10" t="s">
        <v>114</v>
      </c>
      <c r="E61" s="11"/>
      <c r="F61" s="11"/>
      <c r="G61" s="11"/>
      <c r="H61" s="11"/>
      <c r="I61" s="11"/>
      <c r="J61" s="11"/>
      <c r="K61" s="11"/>
      <c r="L61" s="12"/>
      <c r="M61" s="23"/>
    </row>
    <row r="62" spans="1:13">
      <c r="K62" s="3">
        <f t="shared" ref="K62" si="0">E62-I62</f>
        <v>0</v>
      </c>
    </row>
    <row r="63" spans="1:13">
      <c r="C63" s="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1:V69"/>
  <sheetViews>
    <sheetView topLeftCell="A34" workbookViewId="0">
      <selection activeCell="I61" sqref="I61"/>
    </sheetView>
  </sheetViews>
  <sheetFormatPr baseColWidth="10" defaultRowHeight="12"/>
  <cols>
    <col min="1" max="2" width="11.42578125" style="1"/>
    <col min="3" max="4" width="0" style="1" hidden="1" customWidth="1"/>
    <col min="5" max="5" width="15.28515625" style="1" customWidth="1"/>
    <col min="6" max="11" width="11.42578125" style="1" customWidth="1"/>
    <col min="12" max="12" width="2.5703125" style="1" customWidth="1"/>
    <col min="13" max="13" width="11.42578125" style="1"/>
    <col min="14" max="14" width="2.7109375" style="1" customWidth="1"/>
    <col min="15" max="20" width="11.42578125" style="1"/>
    <col min="21" max="21" width="2.28515625" style="1" customWidth="1"/>
    <col min="22" max="22" width="11.42578125" style="3"/>
    <col min="23" max="23" width="2.140625" style="1" customWidth="1"/>
    <col min="24" max="16384" width="11.42578125" style="1"/>
  </cols>
  <sheetData>
    <row r="1" spans="2:22">
      <c r="E1" s="28">
        <v>1</v>
      </c>
      <c r="F1" s="28">
        <f t="shared" ref="F1:V1" si="0">E1+1</f>
        <v>2</v>
      </c>
      <c r="G1" s="28">
        <f t="shared" si="0"/>
        <v>3</v>
      </c>
      <c r="H1" s="28">
        <f t="shared" si="0"/>
        <v>4</v>
      </c>
      <c r="I1" s="28">
        <f t="shared" si="0"/>
        <v>5</v>
      </c>
      <c r="J1" s="28">
        <f t="shared" si="0"/>
        <v>6</v>
      </c>
      <c r="K1" s="28">
        <f t="shared" si="0"/>
        <v>7</v>
      </c>
      <c r="L1" s="28">
        <f t="shared" si="0"/>
        <v>8</v>
      </c>
      <c r="M1" s="28">
        <f t="shared" si="0"/>
        <v>9</v>
      </c>
      <c r="N1" s="28">
        <f t="shared" si="0"/>
        <v>10</v>
      </c>
      <c r="O1" s="28">
        <f t="shared" si="0"/>
        <v>11</v>
      </c>
      <c r="P1" s="28">
        <f t="shared" si="0"/>
        <v>12</v>
      </c>
      <c r="Q1" s="28">
        <f t="shared" si="0"/>
        <v>13</v>
      </c>
      <c r="R1" s="28">
        <f t="shared" si="0"/>
        <v>14</v>
      </c>
      <c r="S1" s="28">
        <f t="shared" si="0"/>
        <v>15</v>
      </c>
      <c r="T1" s="28">
        <f t="shared" si="0"/>
        <v>16</v>
      </c>
      <c r="U1" s="28">
        <f t="shared" si="0"/>
        <v>17</v>
      </c>
      <c r="V1" s="28">
        <f t="shared" si="0"/>
        <v>18</v>
      </c>
    </row>
    <row r="3" spans="2:22" s="28" customFormat="1">
      <c r="F3" s="25" t="s">
        <v>128</v>
      </c>
      <c r="G3" s="25" t="s">
        <v>129</v>
      </c>
      <c r="H3" s="25" t="s">
        <v>130</v>
      </c>
      <c r="I3" s="25" t="s">
        <v>128</v>
      </c>
      <c r="J3" s="25" t="s">
        <v>129</v>
      </c>
      <c r="K3" s="25" t="s">
        <v>130</v>
      </c>
      <c r="L3" s="25"/>
      <c r="M3" s="28" t="s">
        <v>131</v>
      </c>
      <c r="O3" s="25" t="s">
        <v>128</v>
      </c>
      <c r="P3" s="25" t="s">
        <v>129</v>
      </c>
      <c r="Q3" s="25" t="s">
        <v>130</v>
      </c>
      <c r="R3" s="25" t="s">
        <v>128</v>
      </c>
      <c r="S3" s="25" t="s">
        <v>129</v>
      </c>
      <c r="T3" s="25" t="s">
        <v>130</v>
      </c>
      <c r="V3" s="28" t="s">
        <v>131</v>
      </c>
    </row>
    <row r="4" spans="2:22">
      <c r="B4" s="9" t="s">
        <v>125</v>
      </c>
      <c r="C4" s="9" t="str">
        <f>+LEFT(D4,3)</f>
        <v>465</v>
      </c>
      <c r="D4" s="9" t="s">
        <v>0</v>
      </c>
      <c r="E4" s="10" t="s">
        <v>1</v>
      </c>
      <c r="F4" s="26">
        <v>91.204481379648456</v>
      </c>
      <c r="G4" s="26">
        <v>13.463237729786144</v>
      </c>
      <c r="H4" s="26">
        <v>104.66771910943459</v>
      </c>
      <c r="I4" s="26">
        <v>84.461998408754397</v>
      </c>
      <c r="J4" s="26">
        <v>13.463237729786144</v>
      </c>
      <c r="K4" s="26">
        <v>97.925236138540541</v>
      </c>
      <c r="L4" s="26"/>
      <c r="M4" s="27">
        <f>H4-Feuil1!E4</f>
        <v>104.66771910943459</v>
      </c>
      <c r="O4" s="26">
        <v>62.436625877660958</v>
      </c>
      <c r="P4" s="26">
        <v>19.6033651320421</v>
      </c>
      <c r="Q4" s="26">
        <v>82.039991009703073</v>
      </c>
      <c r="R4" s="26">
        <v>57.82086708629361</v>
      </c>
      <c r="S4" s="26">
        <v>19.6033651320421</v>
      </c>
      <c r="T4" s="26">
        <v>77.424232218335703</v>
      </c>
      <c r="V4" s="3">
        <f>Q4-Feuil1!I4</f>
        <v>82.039991009703073</v>
      </c>
    </row>
    <row r="5" spans="2:22">
      <c r="B5" s="9" t="s">
        <v>125</v>
      </c>
      <c r="C5" s="9" t="str">
        <f t="shared" ref="C5:C65" si="1">+LEFT(D5,3)</f>
        <v>476</v>
      </c>
      <c r="D5" s="9" t="s">
        <v>2</v>
      </c>
      <c r="E5" s="10" t="s">
        <v>3</v>
      </c>
      <c r="F5" s="26">
        <v>163.96933808857449</v>
      </c>
      <c r="G5" s="26">
        <v>12.65703812776832</v>
      </c>
      <c r="H5" s="26">
        <v>176.62637621634281</v>
      </c>
      <c r="I5" s="26">
        <v>121.52322946499621</v>
      </c>
      <c r="J5" s="26">
        <v>12.65703812776832</v>
      </c>
      <c r="K5" s="26">
        <v>134.18026759276452</v>
      </c>
      <c r="L5" s="26"/>
      <c r="M5" s="27">
        <f>H5-Feuil1!E5</f>
        <v>176.62637621634281</v>
      </c>
      <c r="O5" s="26">
        <v>122.84028541506632</v>
      </c>
      <c r="P5" s="26">
        <v>20.945700989188509</v>
      </c>
      <c r="Q5" s="26">
        <v>143.78598640425483</v>
      </c>
      <c r="R5" s="26">
        <v>91.041095646655663</v>
      </c>
      <c r="S5" s="26">
        <v>20.945700989188509</v>
      </c>
      <c r="T5" s="26">
        <v>111.98679663584417</v>
      </c>
      <c r="V5" s="3">
        <f>Q5-Feuil1!I5</f>
        <v>143.78598640425483</v>
      </c>
    </row>
    <row r="6" spans="2:22">
      <c r="B6" s="17" t="s">
        <v>125</v>
      </c>
      <c r="C6" s="17" t="str">
        <f t="shared" si="1"/>
        <v>620</v>
      </c>
      <c r="D6" s="17" t="s">
        <v>4</v>
      </c>
      <c r="E6" s="18" t="s">
        <v>5</v>
      </c>
      <c r="F6" s="26">
        <v>30.572834525576852</v>
      </c>
      <c r="G6" s="22">
        <v>0</v>
      </c>
      <c r="H6" s="22">
        <v>30.572834525576852</v>
      </c>
      <c r="I6" s="22">
        <v>25.477362104647383</v>
      </c>
      <c r="J6" s="22">
        <v>0</v>
      </c>
      <c r="K6" s="22">
        <v>25.477362104647383</v>
      </c>
      <c r="L6" s="22"/>
      <c r="M6" s="27">
        <f>H6-Feuil1!E6</f>
        <v>30.572834525576852</v>
      </c>
      <c r="O6" s="26">
        <v>29.165615024377104</v>
      </c>
      <c r="P6" s="26">
        <v>0</v>
      </c>
      <c r="Q6" s="26">
        <v>29.165615024377104</v>
      </c>
      <c r="R6" s="26">
        <v>24.304679186980927</v>
      </c>
      <c r="S6" s="26">
        <v>0</v>
      </c>
      <c r="T6" s="26">
        <v>24.304679186980927</v>
      </c>
      <c r="V6" s="3">
        <f>Q6-Feuil1!I6</f>
        <v>29.165615024377104</v>
      </c>
    </row>
    <row r="7" spans="2:22">
      <c r="B7" s="9" t="s">
        <v>125</v>
      </c>
      <c r="C7" s="9" t="str">
        <f t="shared" si="1"/>
        <v>602</v>
      </c>
      <c r="D7" s="9" t="s">
        <v>6</v>
      </c>
      <c r="E7" s="10" t="s">
        <v>7</v>
      </c>
      <c r="F7" s="26">
        <v>82.947096109105672</v>
      </c>
      <c r="G7" s="26">
        <v>19.353264932506708</v>
      </c>
      <c r="H7" s="26">
        <v>102.30036104161238</v>
      </c>
      <c r="I7" s="26">
        <v>74.646482790286967</v>
      </c>
      <c r="J7" s="26">
        <v>17.419680407296767</v>
      </c>
      <c r="K7" s="26">
        <v>92.066163197583734</v>
      </c>
      <c r="L7" s="26"/>
      <c r="M7" s="27">
        <f>H7-Feuil1!E7</f>
        <v>102.30036104161238</v>
      </c>
      <c r="O7" s="26">
        <v>64.207533961834599</v>
      </c>
      <c r="P7" s="26">
        <v>32.283915023194957</v>
      </c>
      <c r="Q7" s="26">
        <v>96.49144898502955</v>
      </c>
      <c r="R7" s="26">
        <v>57.782210634408294</v>
      </c>
      <c r="S7" s="26">
        <v>29.058429363811843</v>
      </c>
      <c r="T7" s="26">
        <v>86.840639998220141</v>
      </c>
      <c r="V7" s="3">
        <f>Q7-Feuil1!I7</f>
        <v>96.49144898502955</v>
      </c>
    </row>
    <row r="8" spans="2:22">
      <c r="B8" s="9" t="s">
        <v>125</v>
      </c>
      <c r="C8" s="9" t="str">
        <f t="shared" si="1"/>
        <v>342</v>
      </c>
      <c r="D8" s="9" t="s">
        <v>8</v>
      </c>
      <c r="E8" s="10" t="s">
        <v>9</v>
      </c>
      <c r="F8" s="26">
        <v>45.291221055232285</v>
      </c>
      <c r="G8" s="26">
        <v>11.144783480144502</v>
      </c>
      <c r="H8" s="26">
        <v>56.436004535376789</v>
      </c>
      <c r="I8" s="26">
        <v>45.291221055232285</v>
      </c>
      <c r="J8" s="26">
        <v>11.144783480144502</v>
      </c>
      <c r="K8" s="26">
        <v>56.436004535376789</v>
      </c>
      <c r="L8" s="26"/>
      <c r="M8" s="27">
        <f>H8-Feuil1!E8</f>
        <v>56.436004535376789</v>
      </c>
      <c r="O8" s="26">
        <v>29.236302531320632</v>
      </c>
      <c r="P8" s="26">
        <v>18.303174133189209</v>
      </c>
      <c r="Q8" s="26">
        <v>47.539476664509841</v>
      </c>
      <c r="R8" s="26">
        <v>29.236302531320632</v>
      </c>
      <c r="S8" s="26">
        <v>18.303174133189209</v>
      </c>
      <c r="T8" s="26">
        <v>47.539476664509841</v>
      </c>
      <c r="V8" s="3">
        <f>Q8-Feuil1!I8</f>
        <v>47.539476664509841</v>
      </c>
    </row>
    <row r="9" spans="2:22">
      <c r="B9" s="9" t="s">
        <v>125</v>
      </c>
      <c r="C9" s="9" t="str">
        <f t="shared" si="1"/>
        <v>423</v>
      </c>
      <c r="D9" s="9" t="s">
        <v>10</v>
      </c>
      <c r="E9" s="10" t="s">
        <v>11</v>
      </c>
      <c r="F9" s="26">
        <v>205.46743883726259</v>
      </c>
      <c r="G9" s="26">
        <v>34.573310138316103</v>
      </c>
      <c r="H9" s="26">
        <v>240.04074897557868</v>
      </c>
      <c r="I9" s="26">
        <v>186.78858076114778</v>
      </c>
      <c r="J9" s="26">
        <v>31.806173080327603</v>
      </c>
      <c r="K9" s="26">
        <v>218.59475384147538</v>
      </c>
      <c r="L9" s="26"/>
      <c r="M9" s="27">
        <f>H9-Feuil1!E9</f>
        <v>240.04074897557868</v>
      </c>
      <c r="O9" s="26">
        <v>129.02450407969786</v>
      </c>
      <c r="P9" s="26">
        <v>56.743558775071079</v>
      </c>
      <c r="Q9" s="26">
        <v>185.76806285476897</v>
      </c>
      <c r="R9" s="26">
        <v>117.29500370881622</v>
      </c>
      <c r="S9" s="26">
        <v>52.201985993625648</v>
      </c>
      <c r="T9" s="26">
        <v>169.49698970244188</v>
      </c>
      <c r="V9" s="3">
        <f>Q9-Feuil1!I9</f>
        <v>185.76806285476897</v>
      </c>
    </row>
    <row r="10" spans="2:22">
      <c r="B10" s="9" t="s">
        <v>125</v>
      </c>
      <c r="C10" s="9" t="str">
        <f t="shared" si="1"/>
        <v>358</v>
      </c>
      <c r="D10" s="9" t="s">
        <v>12</v>
      </c>
      <c r="E10" s="10" t="s">
        <v>13</v>
      </c>
      <c r="F10" s="26">
        <v>149.67510969477786</v>
      </c>
      <c r="G10" s="22">
        <v>42.796982696288026</v>
      </c>
      <c r="H10" s="22">
        <v>192.4720923910659</v>
      </c>
      <c r="I10" s="22">
        <v>149.67510969477786</v>
      </c>
      <c r="J10" s="22">
        <v>42.796982696288026</v>
      </c>
      <c r="K10" s="22">
        <v>192.47209239106587</v>
      </c>
      <c r="L10" s="22"/>
      <c r="M10" s="27">
        <f>H10-Feuil1!E10</f>
        <v>192.4720923910659</v>
      </c>
      <c r="O10" s="26">
        <v>110.5336471198035</v>
      </c>
      <c r="P10" s="26">
        <v>68.874704548987125</v>
      </c>
      <c r="Q10" s="26">
        <v>179.40835166879063</v>
      </c>
      <c r="R10" s="26">
        <v>110.5336471198035</v>
      </c>
      <c r="S10" s="26">
        <v>68.874704548987125</v>
      </c>
      <c r="T10" s="26">
        <v>179.40835166879063</v>
      </c>
      <c r="V10" s="3">
        <f>Q10-Feuil1!I10</f>
        <v>179.40835166879063</v>
      </c>
    </row>
    <row r="11" spans="2:22">
      <c r="B11" s="9" t="s">
        <v>125</v>
      </c>
      <c r="C11" s="9" t="str">
        <f t="shared" si="1"/>
        <v>377</v>
      </c>
      <c r="D11" s="9" t="s">
        <v>14</v>
      </c>
      <c r="E11" s="10" t="s">
        <v>15</v>
      </c>
      <c r="F11" s="26">
        <v>79.11029933644582</v>
      </c>
      <c r="G11" s="22">
        <v>12.912615809239973</v>
      </c>
      <c r="H11" s="22">
        <v>92.022915145685801</v>
      </c>
      <c r="I11" s="22">
        <v>63.288239469156657</v>
      </c>
      <c r="J11" s="22">
        <v>12.912615809239973</v>
      </c>
      <c r="K11" s="22">
        <v>76.200855278396631</v>
      </c>
      <c r="L11" s="22"/>
      <c r="M11" s="27">
        <f>H11-Feuil1!E11</f>
        <v>92.022915145685801</v>
      </c>
      <c r="O11" s="22">
        <v>62.769940180872084</v>
      </c>
      <c r="P11" s="22">
        <v>21.211461303168058</v>
      </c>
      <c r="Q11" s="22">
        <v>83.981401484040134</v>
      </c>
      <c r="R11" s="22">
        <v>50.215952144697667</v>
      </c>
      <c r="S11" s="22">
        <v>21.211461303168058</v>
      </c>
      <c r="T11" s="22">
        <v>71.427413447865717</v>
      </c>
      <c r="V11" s="3">
        <f>Q11-Feuil1!I11</f>
        <v>83.981401484040134</v>
      </c>
    </row>
    <row r="12" spans="2:22">
      <c r="B12" s="9" t="s">
        <v>125</v>
      </c>
      <c r="C12" s="9" t="str">
        <f t="shared" si="1"/>
        <v>411</v>
      </c>
      <c r="D12" s="9" t="s">
        <v>16</v>
      </c>
      <c r="E12" s="10" t="s">
        <v>17</v>
      </c>
      <c r="F12" s="26">
        <v>233.55810332407032</v>
      </c>
      <c r="G12" s="26">
        <v>56.010522944110583</v>
      </c>
      <c r="H12" s="26">
        <v>289.56862626818088</v>
      </c>
      <c r="I12" s="26">
        <v>183.90401836540968</v>
      </c>
      <c r="J12" s="26">
        <v>44.102773971740618</v>
      </c>
      <c r="K12" s="26">
        <v>228.0067923371503</v>
      </c>
      <c r="L12" s="26"/>
      <c r="M12" s="27">
        <f>H12-Feuil1!E12</f>
        <v>289.56862626818088</v>
      </c>
      <c r="O12" s="26">
        <v>140.70984252043615</v>
      </c>
      <c r="P12" s="26">
        <v>95.233106927566354</v>
      </c>
      <c r="Q12" s="26">
        <v>235.94294944800251</v>
      </c>
      <c r="R12" s="26">
        <v>110.7951515908946</v>
      </c>
      <c r="S12" s="26">
        <v>74.986698368162479</v>
      </c>
      <c r="T12" s="26">
        <v>185.78184995905707</v>
      </c>
      <c r="V12" s="3">
        <f>Q12-Feuil1!I12</f>
        <v>235.94294944800251</v>
      </c>
    </row>
    <row r="13" spans="2:22">
      <c r="B13" s="17" t="s">
        <v>125</v>
      </c>
      <c r="C13" s="17" t="str">
        <f t="shared" si="1"/>
        <v>615</v>
      </c>
      <c r="D13" s="17" t="s">
        <v>18</v>
      </c>
      <c r="E13" s="18" t="s">
        <v>19</v>
      </c>
      <c r="F13" s="26">
        <v>18.224282889539069</v>
      </c>
      <c r="G13" s="26">
        <v>0</v>
      </c>
      <c r="H13" s="26">
        <v>18.224282889539069</v>
      </c>
      <c r="I13" s="26">
        <v>15.186902407949225</v>
      </c>
      <c r="J13" s="26">
        <v>0</v>
      </c>
      <c r="K13" s="26">
        <v>15.186902407949225</v>
      </c>
      <c r="L13" s="26"/>
      <c r="M13" s="27">
        <f>H13-Feuil1!E13</f>
        <v>18.224282889539069</v>
      </c>
      <c r="O13" s="26">
        <v>16.247624358673875</v>
      </c>
      <c r="P13" s="26">
        <v>0</v>
      </c>
      <c r="Q13" s="26">
        <v>16.247624358673875</v>
      </c>
      <c r="R13" s="26">
        <v>13.539686965561563</v>
      </c>
      <c r="S13" s="26">
        <v>0</v>
      </c>
      <c r="T13" s="26">
        <v>13.539686965561563</v>
      </c>
      <c r="V13" s="3">
        <f>Q13-Feuil1!I13</f>
        <v>16.247624358673875</v>
      </c>
    </row>
    <row r="14" spans="2:22">
      <c r="B14" s="9" t="s">
        <v>125</v>
      </c>
      <c r="C14" s="9" t="str">
        <f t="shared" si="1"/>
        <v>471</v>
      </c>
      <c r="D14" s="9" t="s">
        <v>20</v>
      </c>
      <c r="E14" s="10" t="s">
        <v>21</v>
      </c>
      <c r="F14" s="26">
        <v>106.75139595505414</v>
      </c>
      <c r="G14" s="26">
        <v>12.441498610128717</v>
      </c>
      <c r="H14" s="26">
        <v>119.19289456518285</v>
      </c>
      <c r="I14" s="26">
        <v>97.400908718115076</v>
      </c>
      <c r="J14" s="26">
        <v>12.441498610128717</v>
      </c>
      <c r="K14" s="26">
        <v>109.84240732824379</v>
      </c>
      <c r="L14" s="26"/>
      <c r="M14" s="27">
        <f>H14-Feuil1!E14</f>
        <v>119.19289456518285</v>
      </c>
      <c r="O14" s="26">
        <v>85.261876523195269</v>
      </c>
      <c r="P14" s="26">
        <v>17.044048503693713</v>
      </c>
      <c r="Q14" s="26">
        <v>102.30592502688899</v>
      </c>
      <c r="R14" s="26">
        <v>77.793682959119764</v>
      </c>
      <c r="S14" s="26">
        <v>17.044048503693713</v>
      </c>
      <c r="T14" s="26">
        <v>94.83773146281348</v>
      </c>
      <c r="V14" s="3">
        <f>Q14-Feuil1!I14</f>
        <v>102.30592502688899</v>
      </c>
    </row>
    <row r="15" spans="2:22">
      <c r="B15" s="9" t="s">
        <v>125</v>
      </c>
      <c r="C15" s="9" t="str">
        <f t="shared" si="1"/>
        <v>374</v>
      </c>
      <c r="D15" s="9" t="s">
        <v>22</v>
      </c>
      <c r="E15" s="10" t="s">
        <v>23</v>
      </c>
      <c r="F15" s="26">
        <v>149.10825691154008</v>
      </c>
      <c r="G15" s="26">
        <v>54.628640647937331</v>
      </c>
      <c r="H15" s="26">
        <v>203.73689755947743</v>
      </c>
      <c r="I15" s="26">
        <v>136.04767966381394</v>
      </c>
      <c r="J15" s="26">
        <v>54.628640647937331</v>
      </c>
      <c r="K15" s="26">
        <v>190.67632031175128</v>
      </c>
      <c r="L15" s="26"/>
      <c r="M15" s="27">
        <f>H15-Feuil1!E15</f>
        <v>203.73689755947743</v>
      </c>
      <c r="O15" s="26">
        <v>105.72468348741279</v>
      </c>
      <c r="P15" s="26">
        <v>94.676934301457692</v>
      </c>
      <c r="Q15" s="26">
        <v>200.40161778887048</v>
      </c>
      <c r="R15" s="26">
        <v>96.464127269537215</v>
      </c>
      <c r="S15" s="26">
        <v>94.676934301457692</v>
      </c>
      <c r="T15" s="26">
        <v>191.14106157099491</v>
      </c>
      <c r="V15" s="3">
        <f>Q15-Feuil1!I15</f>
        <v>200.40161778887048</v>
      </c>
    </row>
    <row r="16" spans="2:22">
      <c r="B16" s="9" t="s">
        <v>125</v>
      </c>
      <c r="C16" s="9" t="str">
        <f t="shared" si="1"/>
        <v>444</v>
      </c>
      <c r="D16" s="9" t="s">
        <v>24</v>
      </c>
      <c r="E16" s="10" t="s">
        <v>25</v>
      </c>
      <c r="F16" s="26">
        <v>202.79238544537907</v>
      </c>
      <c r="G16" s="26">
        <v>38.663095507814674</v>
      </c>
      <c r="H16" s="26">
        <v>241.45548095319373</v>
      </c>
      <c r="I16" s="26">
        <v>168.5722239778712</v>
      </c>
      <c r="J16" s="26">
        <v>38.663095507814674</v>
      </c>
      <c r="K16" s="26">
        <v>207.23531948568586</v>
      </c>
      <c r="L16" s="26"/>
      <c r="M16" s="27">
        <f>H16-Feuil1!E16</f>
        <v>241.45548095319373</v>
      </c>
      <c r="O16" s="26">
        <v>159.20827770685082</v>
      </c>
      <c r="P16" s="26">
        <v>64.750999993021665</v>
      </c>
      <c r="Q16" s="26">
        <v>223.9592776998725</v>
      </c>
      <c r="R16" s="26">
        <v>132.34270798574465</v>
      </c>
      <c r="S16" s="26">
        <v>64.750999993021665</v>
      </c>
      <c r="T16" s="26">
        <v>197.0937079787663</v>
      </c>
      <c r="V16" s="3">
        <f>Q16-Feuil1!I16</f>
        <v>223.9592776998725</v>
      </c>
    </row>
    <row r="17" spans="2:22">
      <c r="B17" s="9" t="s">
        <v>125</v>
      </c>
      <c r="C17" s="9" t="str">
        <f t="shared" si="1"/>
        <v>360</v>
      </c>
      <c r="D17" s="9" t="s">
        <v>26</v>
      </c>
      <c r="E17" s="10" t="s">
        <v>27</v>
      </c>
      <c r="F17" s="26">
        <v>84.247994014143785</v>
      </c>
      <c r="G17" s="26">
        <v>13.611053970253312</v>
      </c>
      <c r="H17" s="26">
        <v>97.859047984397094</v>
      </c>
      <c r="I17" s="26">
        <v>69.339912768842623</v>
      </c>
      <c r="J17" s="26">
        <v>13.611053970253312</v>
      </c>
      <c r="K17" s="26">
        <v>82.950966739095932</v>
      </c>
      <c r="L17" s="26"/>
      <c r="M17" s="27">
        <f>H17-Feuil1!E17</f>
        <v>97.859047984397094</v>
      </c>
      <c r="O17" s="26">
        <v>61.99202078579367</v>
      </c>
      <c r="P17" s="26">
        <v>21.787707874086728</v>
      </c>
      <c r="Q17" s="26">
        <v>83.779728659880391</v>
      </c>
      <c r="R17" s="26">
        <v>51.022239329871333</v>
      </c>
      <c r="S17" s="26">
        <v>21.787707874086728</v>
      </c>
      <c r="T17" s="26">
        <v>72.80994720395806</v>
      </c>
      <c r="V17" s="3">
        <f>Q17-Feuil1!I17</f>
        <v>83.779728659880391</v>
      </c>
    </row>
    <row r="18" spans="2:22">
      <c r="B18" s="9" t="s">
        <v>125</v>
      </c>
      <c r="C18" s="9" t="str">
        <f t="shared" si="1"/>
        <v>605</v>
      </c>
      <c r="D18" s="9" t="s">
        <v>28</v>
      </c>
      <c r="E18" s="10" t="s">
        <v>29</v>
      </c>
      <c r="F18" s="26">
        <v>114.37361994061047</v>
      </c>
      <c r="G18" s="26">
        <v>19.232955622535066</v>
      </c>
      <c r="H18" s="26">
        <v>133.60657556314553</v>
      </c>
      <c r="I18" s="26">
        <v>92.986682878545096</v>
      </c>
      <c r="J18" s="26">
        <v>15.636549286613874</v>
      </c>
      <c r="K18" s="26">
        <v>108.62323216515897</v>
      </c>
      <c r="L18" s="26"/>
      <c r="M18" s="27">
        <f>H18-Feuil1!E18</f>
        <v>133.60657556314553</v>
      </c>
      <c r="O18" s="26">
        <v>91.081657167970945</v>
      </c>
      <c r="P18" s="26">
        <v>33.56114147703331</v>
      </c>
      <c r="Q18" s="26">
        <v>124.64279864500426</v>
      </c>
      <c r="R18" s="26">
        <v>74.050127778838174</v>
      </c>
      <c r="S18" s="26">
        <v>27.285480875636839</v>
      </c>
      <c r="T18" s="26">
        <v>101.33560865447501</v>
      </c>
      <c r="V18" s="3">
        <f>Q18-Feuil1!I18</f>
        <v>124.64279864500426</v>
      </c>
    </row>
    <row r="19" spans="2:22">
      <c r="B19" s="9" t="s">
        <v>125</v>
      </c>
      <c r="C19" s="9" t="str">
        <f t="shared" si="1"/>
        <v>402</v>
      </c>
      <c r="D19" s="9" t="s">
        <v>30</v>
      </c>
      <c r="E19" s="10" t="s">
        <v>31</v>
      </c>
      <c r="F19" s="26">
        <v>578.58217132704567</v>
      </c>
      <c r="G19" s="26">
        <v>122.56405419917894</v>
      </c>
      <c r="H19" s="26">
        <v>701.14622552622461</v>
      </c>
      <c r="I19" s="26">
        <v>502.6778204405262</v>
      </c>
      <c r="J19" s="26">
        <v>106.48484291848735</v>
      </c>
      <c r="K19" s="26">
        <v>609.16266335901355</v>
      </c>
      <c r="L19" s="26"/>
      <c r="M19" s="27">
        <f>H19-Feuil1!E19</f>
        <v>701.14622552622461</v>
      </c>
      <c r="O19" s="26">
        <v>392.90527399220264</v>
      </c>
      <c r="P19" s="26">
        <v>195.86224764285893</v>
      </c>
      <c r="Q19" s="26">
        <v>588.7675216350616</v>
      </c>
      <c r="R19" s="26">
        <v>341.35992527558875</v>
      </c>
      <c r="S19" s="26">
        <v>170.16702662281401</v>
      </c>
      <c r="T19" s="26">
        <v>511.52695189840279</v>
      </c>
      <c r="V19" s="3">
        <f>Q19-Feuil1!I19</f>
        <v>588.7675216350616</v>
      </c>
    </row>
    <row r="20" spans="2:22">
      <c r="B20" s="9" t="s">
        <v>125</v>
      </c>
      <c r="C20" s="9" t="str">
        <f t="shared" si="1"/>
        <v>432</v>
      </c>
      <c r="D20" s="9" t="s">
        <v>32</v>
      </c>
      <c r="E20" s="10" t="s">
        <v>33</v>
      </c>
      <c r="F20" s="26">
        <v>77.251929070499074</v>
      </c>
      <c r="G20" s="26">
        <v>12.713444603034082</v>
      </c>
      <c r="H20" s="26">
        <v>89.965373673533151</v>
      </c>
      <c r="I20" s="26">
        <v>67.117227689399712</v>
      </c>
      <c r="J20" s="26">
        <v>11.045564381437082</v>
      </c>
      <c r="K20" s="26">
        <v>78.162792070836787</v>
      </c>
      <c r="L20" s="26"/>
      <c r="M20" s="27">
        <f>H20-Feuil1!E20</f>
        <v>89.965373673533151</v>
      </c>
      <c r="O20" s="22">
        <v>42.551060553405279</v>
      </c>
      <c r="P20" s="22">
        <v>24.410214199579098</v>
      </c>
      <c r="Q20" s="22">
        <v>66.96127475298438</v>
      </c>
      <c r="R20" s="22">
        <v>36.968775459083645</v>
      </c>
      <c r="S20" s="22">
        <v>21.207831624308511</v>
      </c>
      <c r="T20" s="22">
        <v>58.176607083392156</v>
      </c>
      <c r="V20" s="3">
        <f>Q20-Feuil1!I20</f>
        <v>66.96127475298438</v>
      </c>
    </row>
    <row r="21" spans="2:22">
      <c r="B21" s="9" t="s">
        <v>125</v>
      </c>
      <c r="C21" s="9" t="str">
        <f t="shared" si="1"/>
        <v>619</v>
      </c>
      <c r="D21" s="9" t="s">
        <v>34</v>
      </c>
      <c r="E21" s="10" t="s">
        <v>35</v>
      </c>
      <c r="F21" s="26">
        <v>50.986322186923289</v>
      </c>
      <c r="G21" s="26">
        <v>0</v>
      </c>
      <c r="H21" s="26">
        <v>50.986322186923289</v>
      </c>
      <c r="I21" s="26">
        <v>39.220247836094835</v>
      </c>
      <c r="J21" s="26">
        <v>0</v>
      </c>
      <c r="K21" s="26">
        <v>39.220247836094835</v>
      </c>
      <c r="L21" s="26"/>
      <c r="M21" s="27">
        <f>H21-Feuil1!E21</f>
        <v>50.986322186923289</v>
      </c>
      <c r="O21" s="26">
        <v>48.893680133682722</v>
      </c>
      <c r="P21" s="26">
        <v>0</v>
      </c>
      <c r="Q21" s="26">
        <v>48.893680133682722</v>
      </c>
      <c r="R21" s="26">
        <v>37.610523179755937</v>
      </c>
      <c r="S21" s="26">
        <v>0</v>
      </c>
      <c r="T21" s="26">
        <v>37.610523179755937</v>
      </c>
      <c r="V21" s="3">
        <f>Q21-Feuil1!I21</f>
        <v>48.893680133682722</v>
      </c>
    </row>
    <row r="22" spans="2:22">
      <c r="B22" s="9" t="s">
        <v>125</v>
      </c>
      <c r="C22" s="9" t="str">
        <f t="shared" si="1"/>
        <v>621</v>
      </c>
      <c r="D22" s="9" t="s">
        <v>36</v>
      </c>
      <c r="E22" s="10" t="s">
        <v>37</v>
      </c>
      <c r="F22" s="26">
        <v>84.04919548166896</v>
      </c>
      <c r="G22" s="22">
        <v>5.6956916549055663</v>
      </c>
      <c r="H22" s="22">
        <v>89.744887136574533</v>
      </c>
      <c r="I22" s="22">
        <v>80.046852839684718</v>
      </c>
      <c r="J22" s="22">
        <v>5.6956916549055663</v>
      </c>
      <c r="K22" s="22">
        <v>85.742544494590277</v>
      </c>
      <c r="L22" s="22"/>
      <c r="M22" s="27">
        <f>H22-Feuil1!E22</f>
        <v>89.744887136574533</v>
      </c>
      <c r="O22" s="22">
        <v>75.427065894436794</v>
      </c>
      <c r="P22" s="22">
        <v>9.3614393577449597</v>
      </c>
      <c r="Q22" s="22">
        <v>84.78850525218175</v>
      </c>
      <c r="R22" s="22">
        <v>71.835300851844565</v>
      </c>
      <c r="S22" s="22">
        <v>9.3614393577449597</v>
      </c>
      <c r="T22" s="22">
        <v>81.196740209589521</v>
      </c>
      <c r="V22" s="3">
        <f>Q22-Feuil1!I22</f>
        <v>84.78850525218175</v>
      </c>
    </row>
    <row r="23" spans="2:22">
      <c r="B23" s="9" t="s">
        <v>125</v>
      </c>
      <c r="C23" s="9" t="str">
        <f t="shared" si="1"/>
        <v>616</v>
      </c>
      <c r="D23" s="9" t="s">
        <v>38</v>
      </c>
      <c r="E23" s="10" t="s">
        <v>39</v>
      </c>
      <c r="F23" s="26">
        <v>26.924926374190406</v>
      </c>
      <c r="G23" s="26">
        <v>0</v>
      </c>
      <c r="H23" s="26">
        <v>26.924926374190406</v>
      </c>
      <c r="I23" s="26">
        <v>24.544144370273845</v>
      </c>
      <c r="J23" s="26">
        <v>0</v>
      </c>
      <c r="K23" s="26">
        <v>24.544144370273845</v>
      </c>
      <c r="L23" s="26"/>
      <c r="M23" s="27">
        <f>H23-Feuil1!E23</f>
        <v>26.924926374190406</v>
      </c>
      <c r="O23" s="22">
        <v>28.466572564177881</v>
      </c>
      <c r="P23" s="22">
        <v>0</v>
      </c>
      <c r="Q23" s="22">
        <v>28.466572564177881</v>
      </c>
      <c r="R23" s="22">
        <v>25.949473622769261</v>
      </c>
      <c r="S23" s="22">
        <v>0</v>
      </c>
      <c r="T23" s="22">
        <v>25.949473622769261</v>
      </c>
      <c r="V23" s="3">
        <f>Q23-Feuil1!I23</f>
        <v>28.466572564177881</v>
      </c>
    </row>
    <row r="24" spans="2:22">
      <c r="B24" s="9" t="s">
        <v>125</v>
      </c>
      <c r="C24" s="9" t="str">
        <f t="shared" si="1"/>
        <v>475</v>
      </c>
      <c r="D24" s="9" t="s">
        <v>40</v>
      </c>
      <c r="E24" s="10" t="s">
        <v>41</v>
      </c>
      <c r="F24" s="26">
        <v>270.93698264356999</v>
      </c>
      <c r="G24" s="22">
        <v>108.3680097182051</v>
      </c>
      <c r="H24" s="22">
        <v>379.30499236177508</v>
      </c>
      <c r="I24" s="22">
        <v>270.93698264356999</v>
      </c>
      <c r="J24" s="22">
        <v>108.3680097182051</v>
      </c>
      <c r="K24" s="22">
        <v>379.30499236177508</v>
      </c>
      <c r="L24" s="22"/>
      <c r="M24" s="27">
        <f>H24-Feuil1!E24</f>
        <v>379.30499236177508</v>
      </c>
      <c r="O24" s="26">
        <v>150.07829770690273</v>
      </c>
      <c r="P24" s="26">
        <v>166.89778137354057</v>
      </c>
      <c r="Q24" s="26">
        <v>316.9760790804433</v>
      </c>
      <c r="R24" s="26">
        <v>150.07829770690273</v>
      </c>
      <c r="S24" s="26">
        <v>166.89778137354057</v>
      </c>
      <c r="T24" s="26">
        <v>316.9760790804433</v>
      </c>
      <c r="V24" s="3">
        <f>Q24-Feuil1!I24</f>
        <v>316.9760790804433</v>
      </c>
    </row>
    <row r="25" spans="2:22">
      <c r="B25" s="9" t="s">
        <v>125</v>
      </c>
      <c r="C25" s="9" t="str">
        <f t="shared" si="1"/>
        <v>366</v>
      </c>
      <c r="D25" s="9" t="s">
        <v>42</v>
      </c>
      <c r="E25" s="10" t="s">
        <v>43</v>
      </c>
      <c r="F25" s="26">
        <v>50.619963585987904</v>
      </c>
      <c r="G25" s="26">
        <v>6.2186178783977546</v>
      </c>
      <c r="H25" s="26">
        <v>56.838581464385662</v>
      </c>
      <c r="I25" s="26">
        <v>49.289156364155701</v>
      </c>
      <c r="J25" s="26">
        <v>6.2186178783977546</v>
      </c>
      <c r="K25" s="26">
        <v>55.507774242553452</v>
      </c>
      <c r="L25" s="26"/>
      <c r="M25" s="27">
        <f>H25-Feuil1!E25</f>
        <v>56.838581464385662</v>
      </c>
      <c r="O25" s="26">
        <v>42.244411686584186</v>
      </c>
      <c r="P25" s="26">
        <v>10.210209821489533</v>
      </c>
      <c r="Q25" s="26">
        <v>52.454621508073721</v>
      </c>
      <c r="R25" s="26">
        <v>41.133799110598041</v>
      </c>
      <c r="S25" s="26">
        <v>10.210209821489533</v>
      </c>
      <c r="T25" s="26">
        <v>51.344008932087576</v>
      </c>
      <c r="V25" s="3">
        <f>Q25-Feuil1!I25</f>
        <v>52.454621508073721</v>
      </c>
    </row>
    <row r="26" spans="2:22">
      <c r="B26" s="9" t="s">
        <v>125</v>
      </c>
      <c r="C26" s="9" t="str">
        <f t="shared" si="1"/>
        <v>318</v>
      </c>
      <c r="D26" s="9" t="s">
        <v>44</v>
      </c>
      <c r="E26" s="10" t="s">
        <v>45</v>
      </c>
      <c r="F26" s="26">
        <v>206.33037803679667</v>
      </c>
      <c r="G26" s="26">
        <v>56.62041871976254</v>
      </c>
      <c r="H26" s="26">
        <v>262.95079675655916</v>
      </c>
      <c r="I26" s="26">
        <v>187.57307094254242</v>
      </c>
      <c r="J26" s="26">
        <v>51.240197936436687</v>
      </c>
      <c r="K26" s="26">
        <v>238.8132688789791</v>
      </c>
      <c r="L26" s="26"/>
      <c r="M26" s="27">
        <f>H26-Feuil1!E26</f>
        <v>262.95079675655916</v>
      </c>
      <c r="O26" s="26">
        <v>149.73269694505359</v>
      </c>
      <c r="P26" s="26">
        <v>76.524868701392421</v>
      </c>
      <c r="Q26" s="26">
        <v>226.25756564644601</v>
      </c>
      <c r="R26" s="26">
        <v>136.12063358641234</v>
      </c>
      <c r="S26" s="26">
        <v>69.25327484288907</v>
      </c>
      <c r="T26" s="26">
        <v>205.37390842930142</v>
      </c>
      <c r="V26" s="3">
        <f>Q26-Feuil1!I26</f>
        <v>226.25756564644601</v>
      </c>
    </row>
    <row r="27" spans="2:22">
      <c r="B27" s="9" t="s">
        <v>125</v>
      </c>
      <c r="C27" s="9" t="str">
        <f t="shared" si="1"/>
        <v>433</v>
      </c>
      <c r="D27" s="9" t="s">
        <v>46</v>
      </c>
      <c r="E27" s="10" t="s">
        <v>47</v>
      </c>
      <c r="F27" s="26">
        <v>59.249426141917901</v>
      </c>
      <c r="G27" s="26">
        <v>10.987953049584515</v>
      </c>
      <c r="H27" s="26">
        <v>70.237379191502413</v>
      </c>
      <c r="I27" s="26">
        <v>51.342656968733017</v>
      </c>
      <c r="J27" s="26">
        <v>9.663986850997814</v>
      </c>
      <c r="K27" s="26">
        <v>61.006643819730833</v>
      </c>
      <c r="L27" s="26"/>
      <c r="M27" s="27">
        <f>H27-Feuil1!E27</f>
        <v>70.237379191502413</v>
      </c>
      <c r="O27" s="26">
        <v>53.463304710108304</v>
      </c>
      <c r="P27" s="26">
        <v>21.512039773358694</v>
      </c>
      <c r="Q27" s="26">
        <v>74.975344483466984</v>
      </c>
      <c r="R27" s="26">
        <v>46.328686923837353</v>
      </c>
      <c r="S27" s="26">
        <v>18.919999800667277</v>
      </c>
      <c r="T27" s="26">
        <v>65.248686724504637</v>
      </c>
      <c r="V27" s="3">
        <f>Q27-Feuil1!I27</f>
        <v>74.975344483466984</v>
      </c>
    </row>
    <row r="28" spans="2:22">
      <c r="B28" s="9" t="s">
        <v>125</v>
      </c>
      <c r="C28" s="9" t="str">
        <f t="shared" si="1"/>
        <v>333</v>
      </c>
      <c r="D28" s="9" t="s">
        <v>48</v>
      </c>
      <c r="E28" s="10" t="s">
        <v>49</v>
      </c>
      <c r="F28" s="26">
        <v>355.40176580777609</v>
      </c>
      <c r="G28" s="26">
        <v>77.957642442187165</v>
      </c>
      <c r="H28" s="26">
        <v>433.35940824996328</v>
      </c>
      <c r="I28" s="26">
        <v>311.75593491910178</v>
      </c>
      <c r="J28" s="26">
        <v>68.564329324702868</v>
      </c>
      <c r="K28" s="26">
        <v>380.32026424380467</v>
      </c>
      <c r="L28" s="26"/>
      <c r="M28" s="27">
        <f>H28-Feuil1!E28</f>
        <v>433.35940824996328</v>
      </c>
      <c r="O28" s="26">
        <v>250.30971670967915</v>
      </c>
      <c r="P28" s="26">
        <v>130.70543024583429</v>
      </c>
      <c r="Q28" s="26">
        <v>381.01514695551344</v>
      </c>
      <c r="R28" s="26">
        <v>219.56992693831501</v>
      </c>
      <c r="S28" s="26">
        <v>114.95640303063702</v>
      </c>
      <c r="T28" s="26">
        <v>334.52632996895204</v>
      </c>
      <c r="V28" s="3">
        <f>Q28-Feuil1!I28</f>
        <v>381.01514695551344</v>
      </c>
    </row>
    <row r="29" spans="2:22">
      <c r="B29" s="9" t="s">
        <v>125</v>
      </c>
      <c r="C29" s="9" t="str">
        <f t="shared" si="1"/>
        <v>604</v>
      </c>
      <c r="D29" s="9" t="s">
        <v>50</v>
      </c>
      <c r="E29" s="10" t="s">
        <v>51</v>
      </c>
      <c r="F29" s="26">
        <v>33.777108770426878</v>
      </c>
      <c r="G29" s="22">
        <v>11.619428610294289</v>
      </c>
      <c r="H29" s="22">
        <v>45.396537380721163</v>
      </c>
      <c r="I29" s="22">
        <v>33.777108770426878</v>
      </c>
      <c r="J29" s="22">
        <v>11.619428610294289</v>
      </c>
      <c r="K29" s="22">
        <v>45.396537380721171</v>
      </c>
      <c r="L29" s="22"/>
      <c r="M29" s="27">
        <f>H29-Feuil1!E29</f>
        <v>45.396537380721163</v>
      </c>
      <c r="O29" s="26">
        <v>9.7287759676818837</v>
      </c>
      <c r="P29" s="26">
        <v>21.017998415074175</v>
      </c>
      <c r="Q29" s="26">
        <v>30.746774382756058</v>
      </c>
      <c r="R29" s="26">
        <v>9.7287759676818837</v>
      </c>
      <c r="S29" s="26">
        <v>21.017998415074175</v>
      </c>
      <c r="T29" s="26">
        <v>30.746774382756058</v>
      </c>
      <c r="V29" s="3">
        <f>Q29-Feuil1!I29</f>
        <v>30.746774382756058</v>
      </c>
    </row>
    <row r="30" spans="2:22">
      <c r="B30" s="9" t="s">
        <v>125</v>
      </c>
      <c r="C30" s="9" t="str">
        <f t="shared" si="1"/>
        <v>602</v>
      </c>
      <c r="D30" s="9" t="s">
        <v>6</v>
      </c>
      <c r="E30" s="10" t="s">
        <v>52</v>
      </c>
      <c r="F30" s="26">
        <v>94.007810282521291</v>
      </c>
      <c r="G30" s="26">
        <v>47.936466413159678</v>
      </c>
      <c r="H30" s="26">
        <v>141.94427669568097</v>
      </c>
      <c r="I30" s="26">
        <v>84.615490803349502</v>
      </c>
      <c r="J30" s="26">
        <v>47.936466413159678</v>
      </c>
      <c r="K30" s="26">
        <v>132.55195721650918</v>
      </c>
      <c r="L30" s="26"/>
      <c r="M30" s="27">
        <f>H30-Feuil1!E30</f>
        <v>141.94427669568097</v>
      </c>
      <c r="O30" s="26">
        <v>25.23567279991164</v>
      </c>
      <c r="P30" s="26">
        <v>78.901851869644688</v>
      </c>
      <c r="Q30" s="26">
        <v>104.13752466955633</v>
      </c>
      <c r="R30" s="26">
        <v>22.714376957616238</v>
      </c>
      <c r="S30" s="26">
        <v>78.901851869644688</v>
      </c>
      <c r="T30" s="26">
        <v>101.61622882726093</v>
      </c>
      <c r="V30" s="3">
        <f>Q30-Feuil1!I30</f>
        <v>104.13752466955633</v>
      </c>
    </row>
    <row r="31" spans="2:22">
      <c r="B31" s="9" t="s">
        <v>124</v>
      </c>
      <c r="C31" s="9" t="str">
        <f t="shared" si="1"/>
        <v>642</v>
      </c>
      <c r="D31" s="9" t="s">
        <v>53</v>
      </c>
      <c r="E31" s="10" t="s">
        <v>54</v>
      </c>
      <c r="F31" s="26">
        <v>15.426867572318862</v>
      </c>
      <c r="G31" s="26">
        <v>2.3878273230995473</v>
      </c>
      <c r="H31" s="26">
        <v>17.814694895418409</v>
      </c>
      <c r="I31" s="26">
        <v>15.426867572318862</v>
      </c>
      <c r="J31" s="26">
        <v>2.3878273230995473</v>
      </c>
      <c r="K31" s="26">
        <v>17.814694895418409</v>
      </c>
      <c r="L31" s="26"/>
      <c r="M31" s="27">
        <f>H31-Feuil1!E31</f>
        <v>17.814694895418409</v>
      </c>
      <c r="O31" s="26">
        <v>24.277617012218684</v>
      </c>
      <c r="P31" s="26">
        <v>6.4812455912702003</v>
      </c>
      <c r="Q31" s="26">
        <v>30.758862603488883</v>
      </c>
      <c r="R31" s="26">
        <v>24.277617012218684</v>
      </c>
      <c r="S31" s="26">
        <v>6.4812455912702003</v>
      </c>
      <c r="T31" s="26">
        <v>30.758862603488886</v>
      </c>
      <c r="V31" s="3">
        <f>Q31-Feuil1!I31</f>
        <v>30.758862603488883</v>
      </c>
    </row>
    <row r="32" spans="2:22">
      <c r="B32" s="9" t="s">
        <v>124</v>
      </c>
      <c r="C32" s="9" t="str">
        <f t="shared" si="1"/>
        <v>617</v>
      </c>
      <c r="D32" s="9" t="s">
        <v>55</v>
      </c>
      <c r="E32" s="10" t="s">
        <v>56</v>
      </c>
      <c r="F32" s="26">
        <v>58.659011826905896</v>
      </c>
      <c r="G32" s="26">
        <v>26.121201315258865</v>
      </c>
      <c r="H32" s="26">
        <v>84.780213142164754</v>
      </c>
      <c r="I32" s="26">
        <v>46.552321040074567</v>
      </c>
      <c r="J32" s="26">
        <v>26.121201315258865</v>
      </c>
      <c r="K32" s="26">
        <v>72.673522355333432</v>
      </c>
      <c r="L32" s="26"/>
      <c r="M32" s="27">
        <f>H32-Feuil1!E32</f>
        <v>84.780213142164754</v>
      </c>
      <c r="O32" s="26">
        <v>44.463118677412922</v>
      </c>
      <c r="P32" s="26">
        <v>38.126525042057864</v>
      </c>
      <c r="Q32" s="26">
        <v>82.589643719470786</v>
      </c>
      <c r="R32" s="26">
        <v>35.286332153390482</v>
      </c>
      <c r="S32" s="26">
        <v>38.126525042057864</v>
      </c>
      <c r="T32" s="26">
        <v>73.412857195448339</v>
      </c>
      <c r="V32" s="3">
        <f>Q32-Feuil1!I32</f>
        <v>82.589643719470786</v>
      </c>
    </row>
    <row r="33" spans="2:22">
      <c r="B33" s="9" t="s">
        <v>124</v>
      </c>
      <c r="C33" s="9" t="str">
        <f t="shared" si="1"/>
        <v>597</v>
      </c>
      <c r="D33" s="9" t="s">
        <v>57</v>
      </c>
      <c r="E33" s="10" t="s">
        <v>58</v>
      </c>
      <c r="F33" s="26">
        <v>223.81578133096048</v>
      </c>
      <c r="G33" s="26">
        <v>78.099677154640261</v>
      </c>
      <c r="H33" s="26">
        <v>301.91545848560077</v>
      </c>
      <c r="I33" s="26">
        <v>193.64139011112678</v>
      </c>
      <c r="J33" s="26">
        <v>73.888057856802519</v>
      </c>
      <c r="K33" s="26">
        <v>267.52944796792929</v>
      </c>
      <c r="L33" s="26"/>
      <c r="M33" s="27">
        <f>H33-Feuil1!E33</f>
        <v>301.91545848560077</v>
      </c>
      <c r="O33" s="26">
        <v>123.05029381984139</v>
      </c>
      <c r="P33" s="26">
        <v>132.33464861869675</v>
      </c>
      <c r="Q33" s="26">
        <v>255.38494243853816</v>
      </c>
      <c r="R33" s="26">
        <v>106.46090193980704</v>
      </c>
      <c r="S33" s="26">
        <v>125.19834306404613</v>
      </c>
      <c r="T33" s="26">
        <v>231.65924500385319</v>
      </c>
      <c r="V33" s="3">
        <f>Q33-Feuil1!I33</f>
        <v>255.38494243853816</v>
      </c>
    </row>
    <row r="34" spans="2:22">
      <c r="B34" s="9" t="s">
        <v>124</v>
      </c>
      <c r="C34" s="9" t="str">
        <f t="shared" si="1"/>
        <v>309</v>
      </c>
      <c r="D34" s="9" t="s">
        <v>59</v>
      </c>
      <c r="E34" s="10" t="s">
        <v>60</v>
      </c>
      <c r="F34" s="26">
        <v>707.48074607093577</v>
      </c>
      <c r="G34" s="26">
        <v>143.80913536756532</v>
      </c>
      <c r="H34" s="26">
        <v>851.28988143850108</v>
      </c>
      <c r="I34" s="26">
        <v>516.40930370141291</v>
      </c>
      <c r="J34" s="26">
        <v>104.97017180114256</v>
      </c>
      <c r="K34" s="26">
        <v>621.37947550255547</v>
      </c>
      <c r="L34" s="26"/>
      <c r="M34" s="27">
        <f>H34-Feuil1!E34</f>
        <v>851.28988143850108</v>
      </c>
      <c r="O34" s="26">
        <v>445.12387006880545</v>
      </c>
      <c r="P34" s="26">
        <v>259.49819816900003</v>
      </c>
      <c r="Q34" s="26">
        <v>704.62206823780548</v>
      </c>
      <c r="R34" s="26">
        <v>324.90793435679228</v>
      </c>
      <c r="S34" s="26">
        <v>189.41474318905111</v>
      </c>
      <c r="T34" s="26">
        <v>514.32267754584336</v>
      </c>
      <c r="V34" s="3">
        <f>Q34-Feuil1!I34</f>
        <v>704.62206823780548</v>
      </c>
    </row>
    <row r="35" spans="2:22">
      <c r="B35" s="9" t="s">
        <v>124</v>
      </c>
      <c r="C35" s="9" t="str">
        <f t="shared" si="1"/>
        <v>422</v>
      </c>
      <c r="D35" s="9" t="s">
        <v>61</v>
      </c>
      <c r="E35" s="10" t="s">
        <v>62</v>
      </c>
      <c r="F35" s="26">
        <v>179.0728111363992</v>
      </c>
      <c r="G35" s="26">
        <v>49.466050719475874</v>
      </c>
      <c r="H35" s="26">
        <v>228.53886185587507</v>
      </c>
      <c r="I35" s="26">
        <v>179.0728111363992</v>
      </c>
      <c r="J35" s="26">
        <v>49.466050719475874</v>
      </c>
      <c r="K35" s="26">
        <v>228.53886185587507</v>
      </c>
      <c r="L35" s="26"/>
      <c r="M35" s="27">
        <f>H35-Feuil1!E35</f>
        <v>228.53886185587507</v>
      </c>
      <c r="O35" s="26">
        <v>117.11459524167481</v>
      </c>
      <c r="P35" s="26">
        <v>82.875267977853753</v>
      </c>
      <c r="Q35" s="26">
        <v>199.98986321952856</v>
      </c>
      <c r="R35" s="26">
        <v>117.11459524167481</v>
      </c>
      <c r="S35" s="26">
        <v>82.875267977853753</v>
      </c>
      <c r="T35" s="26">
        <v>199.98986321952856</v>
      </c>
      <c r="V35" s="3">
        <f>Q35-Feuil1!I35</f>
        <v>199.98986321952856</v>
      </c>
    </row>
    <row r="36" spans="2:22">
      <c r="B36" s="9" t="s">
        <v>124</v>
      </c>
      <c r="C36" s="9" t="str">
        <f t="shared" si="1"/>
        <v>499</v>
      </c>
      <c r="D36" s="9" t="s">
        <v>63</v>
      </c>
      <c r="E36" s="10" t="s">
        <v>64</v>
      </c>
      <c r="F36" s="26">
        <v>181.85610038611742</v>
      </c>
      <c r="G36" s="26">
        <v>92.47355852214497</v>
      </c>
      <c r="H36" s="26">
        <v>274.32965890826233</v>
      </c>
      <c r="I36" s="26">
        <v>181.85610038611742</v>
      </c>
      <c r="J36" s="26">
        <v>92.47355852214497</v>
      </c>
      <c r="K36" s="26">
        <v>274.32965890826239</v>
      </c>
      <c r="L36" s="26"/>
      <c r="M36" s="27">
        <f>H36-Feuil1!E36</f>
        <v>274.32965890826233</v>
      </c>
      <c r="O36" s="26">
        <v>56.563021555684259</v>
      </c>
      <c r="P36" s="26">
        <v>153.21296143169204</v>
      </c>
      <c r="Q36" s="26">
        <v>209.7759829873763</v>
      </c>
      <c r="R36" s="26">
        <v>56.563021555684259</v>
      </c>
      <c r="S36" s="26">
        <v>153.21296143169204</v>
      </c>
      <c r="T36" s="26">
        <v>209.7759829873763</v>
      </c>
      <c r="V36" s="3">
        <f>Q36-Feuil1!I36</f>
        <v>209.7759829873763</v>
      </c>
    </row>
    <row r="37" spans="2:22">
      <c r="B37" s="9" t="s">
        <v>124</v>
      </c>
      <c r="C37" s="9" t="str">
        <f t="shared" si="1"/>
        <v>610</v>
      </c>
      <c r="D37" s="9" t="s">
        <v>65</v>
      </c>
      <c r="E37" s="10" t="s">
        <v>66</v>
      </c>
      <c r="F37" s="26">
        <v>452.97771598240809</v>
      </c>
      <c r="G37" s="26">
        <v>45.804635645409121</v>
      </c>
      <c r="H37" s="26">
        <v>498.78235162781715</v>
      </c>
      <c r="I37" s="26">
        <v>452.97771598240809</v>
      </c>
      <c r="J37" s="26">
        <v>45.804635645409121</v>
      </c>
      <c r="K37" s="26">
        <v>498.78235162781721</v>
      </c>
      <c r="L37" s="26"/>
      <c r="M37" s="27">
        <f>H37-Feuil1!E37</f>
        <v>498.78235162781715</v>
      </c>
      <c r="O37" s="26">
        <v>290.47170202201187</v>
      </c>
      <c r="P37" s="26">
        <v>63.807529919353641</v>
      </c>
      <c r="Q37" s="26">
        <v>354.27923194136548</v>
      </c>
      <c r="R37" s="26">
        <v>290.47170202201187</v>
      </c>
      <c r="S37" s="26">
        <v>63.807529919353641</v>
      </c>
      <c r="T37" s="26">
        <v>354.27923194136554</v>
      </c>
      <c r="V37" s="3">
        <f>Q37-Feuil1!I37</f>
        <v>354.27923194136548</v>
      </c>
    </row>
    <row r="38" spans="2:22">
      <c r="B38" s="9" t="s">
        <v>124</v>
      </c>
      <c r="C38" s="9" t="str">
        <f t="shared" si="1"/>
        <v>501</v>
      </c>
      <c r="D38" s="9" t="s">
        <v>67</v>
      </c>
      <c r="E38" s="10" t="s">
        <v>68</v>
      </c>
      <c r="F38" s="26">
        <v>78.230289080559487</v>
      </c>
      <c r="G38" s="26">
        <v>1.3721097304377998</v>
      </c>
      <c r="H38" s="26">
        <v>79.602398810997286</v>
      </c>
      <c r="I38" s="26">
        <v>78.230289080559487</v>
      </c>
      <c r="J38" s="26">
        <v>1.3721097304377998</v>
      </c>
      <c r="K38" s="26">
        <v>79.602398810997286</v>
      </c>
      <c r="L38" s="26"/>
      <c r="M38" s="27">
        <f>H38-Feuil1!E38</f>
        <v>79.602398810997286</v>
      </c>
      <c r="O38" s="26">
        <v>68.343722028958041</v>
      </c>
      <c r="P38" s="26">
        <v>3.7242978397597408</v>
      </c>
      <c r="Q38" s="26">
        <v>72.068019868717784</v>
      </c>
      <c r="R38" s="26">
        <v>68.343722028958041</v>
      </c>
      <c r="S38" s="26">
        <v>3.7242978397597408</v>
      </c>
      <c r="T38" s="26">
        <v>72.068019868717784</v>
      </c>
      <c r="V38" s="3">
        <f>Q38-Feuil1!I38</f>
        <v>72.068019868717784</v>
      </c>
    </row>
    <row r="39" spans="2:22">
      <c r="B39" s="9" t="s">
        <v>124</v>
      </c>
      <c r="C39" s="9" t="str">
        <f t="shared" si="1"/>
        <v>507</v>
      </c>
      <c r="D39" s="9" t="s">
        <v>69</v>
      </c>
      <c r="E39" s="10" t="s">
        <v>70</v>
      </c>
      <c r="F39" s="26">
        <v>137.06907796850999</v>
      </c>
      <c r="G39" s="26">
        <v>34.288041774810551</v>
      </c>
      <c r="H39" s="26">
        <v>171.35711974332054</v>
      </c>
      <c r="I39" s="26">
        <v>137.06907796850999</v>
      </c>
      <c r="J39" s="26">
        <v>34.288041774810551</v>
      </c>
      <c r="K39" s="26">
        <v>171.35711974332054</v>
      </c>
      <c r="L39" s="26"/>
      <c r="M39" s="27">
        <f>H39-Feuil1!E39</f>
        <v>171.35711974332054</v>
      </c>
      <c r="O39" s="26">
        <v>82.123120150485875</v>
      </c>
      <c r="P39" s="26">
        <v>53.76741776239875</v>
      </c>
      <c r="Q39" s="26">
        <v>135.89053791288461</v>
      </c>
      <c r="R39" s="26">
        <v>82.123120150485875</v>
      </c>
      <c r="S39" s="26">
        <v>53.76741776239875</v>
      </c>
      <c r="T39" s="26">
        <v>135.89053791288461</v>
      </c>
      <c r="V39" s="3">
        <f>Q39-Feuil1!I39</f>
        <v>135.89053791288461</v>
      </c>
    </row>
    <row r="40" spans="2:22">
      <c r="B40" s="9" t="s">
        <v>124</v>
      </c>
      <c r="C40" s="9" t="str">
        <f t="shared" si="1"/>
        <v>612</v>
      </c>
      <c r="D40" s="9" t="s">
        <v>71</v>
      </c>
      <c r="E40" s="10" t="s">
        <v>72</v>
      </c>
      <c r="F40" s="26">
        <v>151.92733671567521</v>
      </c>
      <c r="G40" s="26">
        <v>48.676902530790862</v>
      </c>
      <c r="H40" s="26">
        <v>200.60423924646608</v>
      </c>
      <c r="I40" s="26">
        <v>151.92733671567521</v>
      </c>
      <c r="J40" s="26">
        <v>48.676902530790862</v>
      </c>
      <c r="K40" s="26">
        <v>200.60423924646608</v>
      </c>
      <c r="L40" s="26"/>
      <c r="M40" s="27">
        <f>H40-Feuil1!E40</f>
        <v>200.60423924646608</v>
      </c>
      <c r="O40" s="26">
        <v>102.66293636243847</v>
      </c>
      <c r="P40" s="26">
        <v>70.712119277858761</v>
      </c>
      <c r="Q40" s="26">
        <v>173.37505564029723</v>
      </c>
      <c r="R40" s="26">
        <v>102.66293636243847</v>
      </c>
      <c r="S40" s="26">
        <v>70.712119277858761</v>
      </c>
      <c r="T40" s="26">
        <v>173.37505564029723</v>
      </c>
      <c r="V40" s="3">
        <f>Q40-Feuil1!I40</f>
        <v>173.37505564029723</v>
      </c>
    </row>
    <row r="41" spans="2:22">
      <c r="B41" s="9" t="s">
        <v>124</v>
      </c>
      <c r="C41" s="9" t="str">
        <f t="shared" si="1"/>
        <v>421</v>
      </c>
      <c r="D41" s="9" t="s">
        <v>73</v>
      </c>
      <c r="E41" s="10" t="s">
        <v>74</v>
      </c>
      <c r="F41" s="26">
        <v>184.91365357465963</v>
      </c>
      <c r="G41" s="26">
        <v>65.999519643560902</v>
      </c>
      <c r="H41" s="26">
        <v>250.91317321822052</v>
      </c>
      <c r="I41" s="26">
        <v>152.82126974862643</v>
      </c>
      <c r="J41" s="26">
        <v>54.545057556661902</v>
      </c>
      <c r="K41" s="26">
        <v>207.36632730528834</v>
      </c>
      <c r="L41" s="26"/>
      <c r="M41" s="27">
        <f>H41-Feuil1!E41</f>
        <v>250.91317321822052</v>
      </c>
      <c r="O41" s="26">
        <v>101.58388653354086</v>
      </c>
      <c r="P41" s="26">
        <v>106.21521577551104</v>
      </c>
      <c r="Q41" s="26">
        <v>207.7991023090519</v>
      </c>
      <c r="R41" s="26">
        <v>83.953662836412235</v>
      </c>
      <c r="S41" s="26">
        <v>87.78117006240582</v>
      </c>
      <c r="T41" s="26">
        <v>171.73483289881807</v>
      </c>
      <c r="V41" s="3">
        <f>Q41-Feuil1!I41</f>
        <v>207.7991023090519</v>
      </c>
    </row>
    <row r="42" spans="2:22">
      <c r="B42" s="9" t="s">
        <v>124</v>
      </c>
      <c r="C42" s="9" t="str">
        <f t="shared" si="1"/>
        <v>513</v>
      </c>
      <c r="D42" s="9" t="s">
        <v>75</v>
      </c>
      <c r="E42" s="10" t="s">
        <v>76</v>
      </c>
      <c r="F42" s="26">
        <v>76.640695849744304</v>
      </c>
      <c r="G42" s="26">
        <v>27.183221064300305</v>
      </c>
      <c r="H42" s="26">
        <v>103.8239169140446</v>
      </c>
      <c r="I42" s="26">
        <v>52.855652310168495</v>
      </c>
      <c r="J42" s="26">
        <v>19.143113425563595</v>
      </c>
      <c r="K42" s="26">
        <v>71.998765735732093</v>
      </c>
      <c r="L42" s="26"/>
      <c r="M42" s="27">
        <f>H42-Feuil1!E42</f>
        <v>103.8239169140446</v>
      </c>
      <c r="O42" s="26">
        <v>54.720477678358748</v>
      </c>
      <c r="P42" s="26">
        <v>44.664560901190882</v>
      </c>
      <c r="Q42" s="26">
        <v>99.385038579549629</v>
      </c>
      <c r="R42" s="26">
        <v>37.738260467833626</v>
      </c>
      <c r="S42" s="26">
        <v>31.453916127599214</v>
      </c>
      <c r="T42" s="26">
        <v>69.192176595432841</v>
      </c>
      <c r="V42" s="3">
        <f>Q42-Feuil1!I42</f>
        <v>99.385038579549629</v>
      </c>
    </row>
    <row r="43" spans="2:22">
      <c r="B43" s="9" t="s">
        <v>124</v>
      </c>
      <c r="C43" s="9" t="str">
        <f t="shared" si="1"/>
        <v>608</v>
      </c>
      <c r="D43" s="9" t="s">
        <v>77</v>
      </c>
      <c r="E43" s="10" t="s">
        <v>78</v>
      </c>
      <c r="F43" s="26">
        <v>172.02438154244885</v>
      </c>
      <c r="G43" s="26">
        <v>65.01556005809492</v>
      </c>
      <c r="H43" s="26">
        <v>237.03994160054378</v>
      </c>
      <c r="I43" s="26">
        <v>172.02438154244885</v>
      </c>
      <c r="J43" s="26">
        <v>65.01556005809492</v>
      </c>
      <c r="K43" s="26">
        <v>237.03994160054378</v>
      </c>
      <c r="L43" s="26"/>
      <c r="M43" s="27">
        <f>H43-Feuil1!E43</f>
        <v>237.03994160054378</v>
      </c>
      <c r="O43" s="26">
        <v>75.224941629994532</v>
      </c>
      <c r="P43" s="26">
        <v>112.31388805723094</v>
      </c>
      <c r="Q43" s="26">
        <v>187.53882968722547</v>
      </c>
      <c r="R43" s="26">
        <v>75.224941629994532</v>
      </c>
      <c r="S43" s="26">
        <v>112.31388805723094</v>
      </c>
      <c r="T43" s="26">
        <v>187.53882968722547</v>
      </c>
      <c r="V43" s="3">
        <f>Q43-Feuil1!I43</f>
        <v>187.53882968722547</v>
      </c>
    </row>
    <row r="44" spans="2:22">
      <c r="B44" s="9" t="s">
        <v>124</v>
      </c>
      <c r="C44" s="9" t="str">
        <f t="shared" si="1"/>
        <v>397</v>
      </c>
      <c r="D44" s="9" t="s">
        <v>79</v>
      </c>
      <c r="E44" s="10" t="s">
        <v>80</v>
      </c>
      <c r="F44" s="26">
        <v>126.41844751327824</v>
      </c>
      <c r="G44" s="26">
        <v>35.763568434886871</v>
      </c>
      <c r="H44" s="26">
        <v>162.18201594816512</v>
      </c>
      <c r="I44" s="26">
        <v>126.41844751327824</v>
      </c>
      <c r="J44" s="26">
        <v>35.763568434886871</v>
      </c>
      <c r="K44" s="26">
        <v>162.18201594816512</v>
      </c>
      <c r="L44" s="26"/>
      <c r="M44" s="27">
        <f>H44-Feuil1!E44</f>
        <v>162.18201594816512</v>
      </c>
      <c r="O44" s="26">
        <v>79.110079568686217</v>
      </c>
      <c r="P44" s="26">
        <v>59.163257938011668</v>
      </c>
      <c r="Q44" s="26">
        <v>138.27333750669789</v>
      </c>
      <c r="R44" s="26">
        <v>79.110079568686217</v>
      </c>
      <c r="S44" s="26">
        <v>59.163257938011668</v>
      </c>
      <c r="T44" s="26">
        <v>138.27333750669789</v>
      </c>
      <c r="V44" s="3">
        <f>Q44-Feuil1!I44</f>
        <v>138.27333750669789</v>
      </c>
    </row>
    <row r="45" spans="2:22">
      <c r="B45" s="9" t="s">
        <v>124</v>
      </c>
      <c r="C45" s="9" t="str">
        <f t="shared" si="1"/>
        <v>409</v>
      </c>
      <c r="D45" s="9" t="s">
        <v>81</v>
      </c>
      <c r="E45" s="10" t="s">
        <v>82</v>
      </c>
      <c r="F45" s="26">
        <v>8.1386057147370003</v>
      </c>
      <c r="G45" s="26">
        <v>2.0314351853234958</v>
      </c>
      <c r="H45" s="26">
        <v>10.170040900060496</v>
      </c>
      <c r="I45" s="26">
        <v>8.1386057147370003</v>
      </c>
      <c r="J45" s="26">
        <v>2.0314351853234958</v>
      </c>
      <c r="K45" s="26">
        <v>10.170040900060496</v>
      </c>
      <c r="L45" s="26"/>
      <c r="M45" s="27">
        <f>H45-Feuil1!E45</f>
        <v>10.170040900060496</v>
      </c>
      <c r="O45" s="26">
        <v>19.591753585887787</v>
      </c>
      <c r="P45" s="26">
        <v>5.5138955030209189</v>
      </c>
      <c r="Q45" s="26">
        <v>25.105649088908706</v>
      </c>
      <c r="R45" s="26">
        <v>19.591753585887787</v>
      </c>
      <c r="S45" s="26">
        <v>5.5138955030209189</v>
      </c>
      <c r="T45" s="26">
        <v>25.105649088908706</v>
      </c>
      <c r="V45" s="3">
        <f>Q45-Feuil1!I45</f>
        <v>25.105649088908706</v>
      </c>
    </row>
    <row r="46" spans="2:22">
      <c r="B46" s="9" t="s">
        <v>124</v>
      </c>
      <c r="C46" s="9" t="str">
        <f t="shared" si="1"/>
        <v>641</v>
      </c>
      <c r="D46" s="9" t="s">
        <v>83</v>
      </c>
      <c r="E46" s="10" t="s">
        <v>84</v>
      </c>
      <c r="F46" s="26">
        <v>1134.2912159657071</v>
      </c>
      <c r="G46" s="26">
        <v>128.28738447879059</v>
      </c>
      <c r="H46" s="26">
        <v>1262.5786004444976</v>
      </c>
      <c r="I46" s="26">
        <v>1134.2912159657071</v>
      </c>
      <c r="J46" s="26">
        <v>128.28738447879059</v>
      </c>
      <c r="K46" s="26">
        <v>1262.5786004444976</v>
      </c>
      <c r="L46" s="26"/>
      <c r="M46" s="27">
        <f>H46-Feuil1!E46</f>
        <v>1262.5786004444976</v>
      </c>
      <c r="O46" s="26">
        <v>1031.5930688104681</v>
      </c>
      <c r="P46" s="26">
        <v>213.11889590199897</v>
      </c>
      <c r="Q46" s="26">
        <v>1244.7119647124673</v>
      </c>
      <c r="R46" s="26">
        <v>1031.5930688104681</v>
      </c>
      <c r="S46" s="26">
        <v>213.11889590199897</v>
      </c>
      <c r="T46" s="26">
        <v>1244.7119647124671</v>
      </c>
      <c r="V46" s="3">
        <f>Q46-Feuil1!I46</f>
        <v>1244.7119647124673</v>
      </c>
    </row>
    <row r="47" spans="2:22">
      <c r="B47" s="9" t="s">
        <v>124</v>
      </c>
      <c r="C47" s="9" t="str">
        <f t="shared" si="1"/>
        <v>418</v>
      </c>
      <c r="D47" s="9" t="s">
        <v>85</v>
      </c>
      <c r="E47" s="10" t="s">
        <v>86</v>
      </c>
      <c r="F47" s="26">
        <v>55.729202896158512</v>
      </c>
      <c r="G47" s="26">
        <v>3.3441462261319543</v>
      </c>
      <c r="H47" s="26">
        <v>59.073349122290466</v>
      </c>
      <c r="I47" s="26">
        <v>55.729202896158512</v>
      </c>
      <c r="J47" s="26">
        <v>3.3441462261319543</v>
      </c>
      <c r="K47" s="26">
        <v>59.073349122290466</v>
      </c>
      <c r="L47" s="26"/>
      <c r="M47" s="27">
        <f>H47-Feuil1!E47</f>
        <v>59.073349122290466</v>
      </c>
      <c r="O47" s="26">
        <v>40.448561690705816</v>
      </c>
      <c r="P47" s="26">
        <v>9.0769683280724465</v>
      </c>
      <c r="Q47" s="26">
        <v>49.525530018778262</v>
      </c>
      <c r="R47" s="26">
        <v>40.448561690705816</v>
      </c>
      <c r="S47" s="26">
        <v>9.0769683280724465</v>
      </c>
      <c r="T47" s="26">
        <v>49.525530018778262</v>
      </c>
      <c r="V47" s="3">
        <f>Q47-Feuil1!I47</f>
        <v>49.525530018778262</v>
      </c>
    </row>
    <row r="48" spans="2:22">
      <c r="B48" s="9" t="s">
        <v>124</v>
      </c>
      <c r="C48" s="9" t="str">
        <f t="shared" si="1"/>
        <v>503</v>
      </c>
      <c r="D48" s="9" t="s">
        <v>87</v>
      </c>
      <c r="E48" s="10" t="s">
        <v>88</v>
      </c>
      <c r="F48" s="26">
        <v>87.997472656070784</v>
      </c>
      <c r="G48" s="26">
        <v>25.132760545773785</v>
      </c>
      <c r="H48" s="26">
        <v>113.13023320184456</v>
      </c>
      <c r="I48" s="26">
        <v>83.56835010073199</v>
      </c>
      <c r="J48" s="26">
        <v>25.132760545773785</v>
      </c>
      <c r="K48" s="26">
        <v>108.70111064650578</v>
      </c>
      <c r="L48" s="26"/>
      <c r="M48" s="27">
        <f>H48-Feuil1!E48</f>
        <v>113.13023320184456</v>
      </c>
      <c r="O48" s="26">
        <v>51.596588938396735</v>
      </c>
      <c r="P48" s="26">
        <v>41.791547328677254</v>
      </c>
      <c r="Q48" s="26">
        <v>93.388136267073989</v>
      </c>
      <c r="R48" s="26">
        <v>48.999609628107066</v>
      </c>
      <c r="S48" s="26">
        <v>41.791547328677254</v>
      </c>
      <c r="T48" s="26">
        <v>90.79115695678432</v>
      </c>
      <c r="V48" s="3">
        <f>Q48-Feuil1!I48</f>
        <v>93.388136267073989</v>
      </c>
    </row>
    <row r="49" spans="2:22">
      <c r="B49" s="9" t="s">
        <v>124</v>
      </c>
      <c r="C49" s="9" t="str">
        <f t="shared" si="1"/>
        <v>614</v>
      </c>
      <c r="D49" s="9" t="s">
        <v>89</v>
      </c>
      <c r="E49" s="10" t="s">
        <v>90</v>
      </c>
      <c r="F49" s="26">
        <v>52.980871951365557</v>
      </c>
      <c r="G49" s="26">
        <v>13.607689355280259</v>
      </c>
      <c r="H49" s="26">
        <v>66.588561306645815</v>
      </c>
      <c r="I49" s="26">
        <v>52.980871951365557</v>
      </c>
      <c r="J49" s="26">
        <v>13.607689355280259</v>
      </c>
      <c r="K49" s="26">
        <v>66.588561306645815</v>
      </c>
      <c r="L49" s="26"/>
      <c r="M49" s="27">
        <f>H49-Feuil1!E49</f>
        <v>66.588561306645815</v>
      </c>
      <c r="O49" s="22">
        <v>45.742236767131715</v>
      </c>
      <c r="P49" s="22">
        <v>22.812789142410292</v>
      </c>
      <c r="Q49" s="22">
        <v>68.555025909541996</v>
      </c>
      <c r="R49" s="22">
        <v>45.742236767131715</v>
      </c>
      <c r="S49" s="22">
        <v>22.812789142410292</v>
      </c>
      <c r="T49" s="22">
        <v>68.55502590954201</v>
      </c>
      <c r="V49" s="3">
        <f>Q49-Feuil1!I49</f>
        <v>68.555025909541996</v>
      </c>
    </row>
    <row r="50" spans="2:22">
      <c r="B50" s="9" t="s">
        <v>124</v>
      </c>
      <c r="C50" s="9" t="str">
        <f t="shared" si="1"/>
        <v>420</v>
      </c>
      <c r="D50" s="9" t="s">
        <v>91</v>
      </c>
      <c r="E50" s="10" t="s">
        <v>92</v>
      </c>
      <c r="F50" s="26">
        <v>348.21820668653277</v>
      </c>
      <c r="G50" s="26">
        <v>66.22445122712287</v>
      </c>
      <c r="H50" s="26">
        <v>414.44265791365564</v>
      </c>
      <c r="I50" s="26">
        <v>267.86015898964058</v>
      </c>
      <c r="J50" s="26">
        <v>59.715465488839378</v>
      </c>
      <c r="K50" s="26">
        <v>327.57562447847994</v>
      </c>
      <c r="L50" s="26"/>
      <c r="M50" s="27">
        <f>H50-Feuil1!E50</f>
        <v>414.44265791365564</v>
      </c>
      <c r="O50" s="22">
        <v>244.5889153163655</v>
      </c>
      <c r="P50" s="22">
        <v>105.00303170270476</v>
      </c>
      <c r="Q50" s="22">
        <v>349.59194701907029</v>
      </c>
      <c r="R50" s="22">
        <v>188.14531947412729</v>
      </c>
      <c r="S50" s="22">
        <v>94.682625520924034</v>
      </c>
      <c r="T50" s="22">
        <v>282.82794499505133</v>
      </c>
      <c r="V50" s="3">
        <f>Q50-Feuil1!I50</f>
        <v>349.59194701907029</v>
      </c>
    </row>
    <row r="51" spans="2:22">
      <c r="B51" s="9" t="s">
        <v>124</v>
      </c>
      <c r="C51" s="9" t="str">
        <f t="shared" si="1"/>
        <v>379</v>
      </c>
      <c r="D51" s="9" t="s">
        <v>93</v>
      </c>
      <c r="E51" s="10" t="s">
        <v>94</v>
      </c>
      <c r="F51" s="26">
        <v>92.823197516091113</v>
      </c>
      <c r="G51" s="26">
        <v>26.935275600318739</v>
      </c>
      <c r="H51" s="26">
        <v>119.75847311640985</v>
      </c>
      <c r="I51" s="26">
        <v>74.857417351686379</v>
      </c>
      <c r="J51" s="26">
        <v>21.721996451869952</v>
      </c>
      <c r="K51" s="26">
        <v>96.579413803556335</v>
      </c>
      <c r="L51" s="26"/>
      <c r="M51" s="27">
        <f>H51-Feuil1!E51</f>
        <v>119.75847311640985</v>
      </c>
      <c r="O51" s="26">
        <v>48.749027600704608</v>
      </c>
      <c r="P51" s="26">
        <v>44.498687455222864</v>
      </c>
      <c r="Q51" s="26">
        <v>93.247715055927472</v>
      </c>
      <c r="R51" s="26">
        <v>39.3137319360521</v>
      </c>
      <c r="S51" s="26">
        <v>35.886038270341018</v>
      </c>
      <c r="T51" s="26">
        <v>75.199770206393111</v>
      </c>
      <c r="V51" s="3">
        <f>Q51-Feuil1!I51</f>
        <v>93.247715055927472</v>
      </c>
    </row>
    <row r="52" spans="2:22">
      <c r="B52" s="9" t="s">
        <v>124</v>
      </c>
      <c r="C52" s="9" t="str">
        <f t="shared" si="1"/>
        <v>625</v>
      </c>
      <c r="D52" s="9" t="s">
        <v>95</v>
      </c>
      <c r="E52" s="10" t="s">
        <v>96</v>
      </c>
      <c r="F52" s="26">
        <v>164.39715892658222</v>
      </c>
      <c r="G52" s="26">
        <v>26.872156203603566</v>
      </c>
      <c r="H52" s="26">
        <v>191.26931513018579</v>
      </c>
      <c r="I52" s="26">
        <v>164.39715892658222</v>
      </c>
      <c r="J52" s="26">
        <v>26.872156203603566</v>
      </c>
      <c r="K52" s="26">
        <v>191.26931513018579</v>
      </c>
      <c r="L52" s="26"/>
      <c r="M52" s="27">
        <f>H52-Feuil1!E52</f>
        <v>191.26931513018579</v>
      </c>
      <c r="O52" s="26">
        <v>132.76689915535673</v>
      </c>
      <c r="P52" s="26">
        <v>33.531597863761789</v>
      </c>
      <c r="Q52" s="26">
        <v>166.29849701911851</v>
      </c>
      <c r="R52" s="26">
        <v>132.76689915535673</v>
      </c>
      <c r="S52" s="26">
        <v>33.531597863761789</v>
      </c>
      <c r="T52" s="26">
        <v>166.29849701911851</v>
      </c>
      <c r="V52" s="3">
        <f>Q52-Feuil1!I52</f>
        <v>166.29849701911851</v>
      </c>
    </row>
    <row r="53" spans="2:22">
      <c r="B53" s="9" t="s">
        <v>124</v>
      </c>
      <c r="C53" s="9" t="str">
        <f t="shared" si="1"/>
        <v>401</v>
      </c>
      <c r="D53" s="9" t="s">
        <v>97</v>
      </c>
      <c r="E53" s="10" t="s">
        <v>98</v>
      </c>
      <c r="F53" s="26">
        <v>64.135560518087885</v>
      </c>
      <c r="G53" s="26">
        <v>22.091199501624196</v>
      </c>
      <c r="H53" s="26">
        <v>86.226760019712088</v>
      </c>
      <c r="I53" s="26">
        <v>54.863610366200071</v>
      </c>
      <c r="J53" s="26">
        <v>18.721355509851016</v>
      </c>
      <c r="K53" s="26">
        <v>73.584965876051086</v>
      </c>
      <c r="L53" s="26"/>
      <c r="M53" s="27">
        <f>H53-Feuil1!E53</f>
        <v>86.226760019712088</v>
      </c>
      <c r="O53" s="26">
        <v>36.739925064138845</v>
      </c>
      <c r="P53" s="26">
        <v>35.848954283030587</v>
      </c>
      <c r="Q53" s="26">
        <v>72.588879347169438</v>
      </c>
      <c r="R53" s="26">
        <v>31.428507326038361</v>
      </c>
      <c r="S53" s="26">
        <v>30.380469731381854</v>
      </c>
      <c r="T53" s="26">
        <v>61.808977057420215</v>
      </c>
      <c r="V53" s="3">
        <f>Q53-Feuil1!I53</f>
        <v>72.588879347169438</v>
      </c>
    </row>
    <row r="54" spans="2:22">
      <c r="B54" s="9" t="s">
        <v>124</v>
      </c>
      <c r="C54" s="9" t="str">
        <f t="shared" si="1"/>
        <v>413</v>
      </c>
      <c r="D54" s="9" t="s">
        <v>99</v>
      </c>
      <c r="E54" s="10" t="s">
        <v>100</v>
      </c>
      <c r="F54" s="26">
        <v>35.20011787625721</v>
      </c>
      <c r="G54" s="26">
        <v>8.3724266580949198</v>
      </c>
      <c r="H54" s="26">
        <v>43.572544534352133</v>
      </c>
      <c r="I54" s="26">
        <v>23.945658419222593</v>
      </c>
      <c r="J54" s="26">
        <v>5.6955283388400817</v>
      </c>
      <c r="K54" s="26">
        <v>29.641186758062673</v>
      </c>
      <c r="L54" s="26"/>
      <c r="M54" s="27">
        <f>H54-Feuil1!E54</f>
        <v>43.572544534352133</v>
      </c>
      <c r="O54" s="26">
        <v>26.784007362132115</v>
      </c>
      <c r="P54" s="26">
        <v>14.38975151230578</v>
      </c>
      <c r="Q54" s="26">
        <v>41.173758874437894</v>
      </c>
      <c r="R54" s="26">
        <v>18.220413171518445</v>
      </c>
      <c r="S54" s="26">
        <v>9.788946607010736</v>
      </c>
      <c r="T54" s="26">
        <v>28.009359778529181</v>
      </c>
      <c r="V54" s="3">
        <f>Q54-Feuil1!I54</f>
        <v>41.173758874437894</v>
      </c>
    </row>
    <row r="55" spans="2:22">
      <c r="B55" s="9" t="s">
        <v>124</v>
      </c>
      <c r="C55" s="9" t="str">
        <f t="shared" si="1"/>
        <v>498</v>
      </c>
      <c r="D55" s="9" t="s">
        <v>101</v>
      </c>
      <c r="E55" s="10" t="s">
        <v>102</v>
      </c>
      <c r="F55" s="26">
        <v>71.618960617599299</v>
      </c>
      <c r="G55" s="26">
        <v>21.680521714709826</v>
      </c>
      <c r="H55" s="26">
        <v>93.299482332309125</v>
      </c>
      <c r="I55" s="26">
        <v>71.618960617599299</v>
      </c>
      <c r="J55" s="26">
        <v>21.680521714709826</v>
      </c>
      <c r="K55" s="26">
        <v>93.299482332309125</v>
      </c>
      <c r="L55" s="26"/>
      <c r="M55" s="27">
        <f>H55-Feuil1!E55</f>
        <v>93.299482332309125</v>
      </c>
      <c r="O55" s="26">
        <v>41.705002182597553</v>
      </c>
      <c r="P55" s="26">
        <v>58.8471303684981</v>
      </c>
      <c r="Q55" s="26">
        <v>100.55213255109565</v>
      </c>
      <c r="R55" s="26">
        <v>41.705002182597553</v>
      </c>
      <c r="S55" s="26">
        <v>58.8471303684981</v>
      </c>
      <c r="T55" s="26">
        <v>100.55213255109565</v>
      </c>
      <c r="V55" s="3">
        <f>Q55-Feuil1!I55</f>
        <v>100.55213255109565</v>
      </c>
    </row>
    <row r="56" spans="2:22">
      <c r="B56" s="9" t="s">
        <v>124</v>
      </c>
      <c r="C56" s="9" t="str">
        <f t="shared" si="1"/>
        <v>628</v>
      </c>
      <c r="D56" s="9" t="s">
        <v>103</v>
      </c>
      <c r="E56" s="10" t="s">
        <v>104</v>
      </c>
      <c r="F56" s="26">
        <v>36.198617781475733</v>
      </c>
      <c r="G56" s="26">
        <v>2.3878273230995473</v>
      </c>
      <c r="H56" s="26">
        <v>38.586445104575283</v>
      </c>
      <c r="I56" s="26">
        <v>36.198617781475733</v>
      </c>
      <c r="J56" s="26">
        <v>2.3878273230995473</v>
      </c>
      <c r="K56" s="26">
        <v>38.586445104575283</v>
      </c>
      <c r="L56" s="26"/>
      <c r="M56" s="27">
        <f>H56-Feuil1!E56</f>
        <v>38.586445104575283</v>
      </c>
      <c r="O56" s="26">
        <v>24.260905660819532</v>
      </c>
      <c r="P56" s="26">
        <v>6.4812455912702003</v>
      </c>
      <c r="Q56" s="26">
        <v>30.74215125208973</v>
      </c>
      <c r="R56" s="26">
        <v>24.260905660819532</v>
      </c>
      <c r="S56" s="26">
        <v>6.4812455912702003</v>
      </c>
      <c r="T56" s="26">
        <v>30.742151252089734</v>
      </c>
      <c r="V56" s="3">
        <f>Q56-Feuil1!I56</f>
        <v>30.74215125208973</v>
      </c>
    </row>
    <row r="57" spans="2:22">
      <c r="B57" s="9" t="s">
        <v>124</v>
      </c>
      <c r="C57" s="9" t="str">
        <f t="shared" si="1"/>
        <v>386</v>
      </c>
      <c r="D57" s="9" t="s">
        <v>105</v>
      </c>
      <c r="E57" s="10" t="s">
        <v>106</v>
      </c>
      <c r="F57" s="26">
        <v>139.11560437699058</v>
      </c>
      <c r="G57" s="26">
        <v>46.114015415308771</v>
      </c>
      <c r="H57" s="26">
        <v>185.22961979229933</v>
      </c>
      <c r="I57" s="26">
        <v>139.11560437699058</v>
      </c>
      <c r="J57" s="26">
        <v>46.114015415308771</v>
      </c>
      <c r="K57" s="26">
        <v>185.22961979229933</v>
      </c>
      <c r="L57" s="26"/>
      <c r="M57" s="27">
        <f>H57-Feuil1!E57</f>
        <v>185.22961979229933</v>
      </c>
      <c r="O57" s="26">
        <v>92.642705933069124</v>
      </c>
      <c r="P57" s="26">
        <v>71.10219558966395</v>
      </c>
      <c r="Q57" s="26">
        <v>163.74490152273307</v>
      </c>
      <c r="R57" s="26">
        <v>92.642705933069124</v>
      </c>
      <c r="S57" s="26">
        <v>71.10219558966395</v>
      </c>
      <c r="T57" s="26">
        <v>163.74490152273307</v>
      </c>
      <c r="V57" s="3">
        <f>Q57-Feuil1!I57</f>
        <v>163.74490152273307</v>
      </c>
    </row>
    <row r="58" spans="2:22">
      <c r="B58" s="9" t="s">
        <v>124</v>
      </c>
      <c r="C58" s="9" t="str">
        <f t="shared" si="1"/>
        <v>335</v>
      </c>
      <c r="D58" s="9" t="s">
        <v>107</v>
      </c>
      <c r="E58" s="10" t="s">
        <v>108</v>
      </c>
      <c r="F58" s="26">
        <v>175.78317147948309</v>
      </c>
      <c r="G58" s="26">
        <v>29.738795494300181</v>
      </c>
      <c r="H58" s="26">
        <v>205.52196697378329</v>
      </c>
      <c r="I58" s="26">
        <v>128.59046926077767</v>
      </c>
      <c r="J58" s="26">
        <v>21.754788218215204</v>
      </c>
      <c r="K58" s="26">
        <v>150.34525747899286</v>
      </c>
      <c r="L58" s="26"/>
      <c r="M58" s="27">
        <f>H58-Feuil1!E58</f>
        <v>205.52196697378329</v>
      </c>
      <c r="O58" s="26">
        <v>115.73503765224706</v>
      </c>
      <c r="P58" s="26">
        <v>48.73912953555481</v>
      </c>
      <c r="Q58" s="26">
        <v>164.47416718780187</v>
      </c>
      <c r="R58" s="26">
        <v>84.663524251826672</v>
      </c>
      <c r="S58" s="26">
        <v>35.654081591481209</v>
      </c>
      <c r="T58" s="26">
        <v>120.31760584330789</v>
      </c>
      <c r="V58" s="3">
        <f>Q58-Feuil1!I58</f>
        <v>164.47416718780187</v>
      </c>
    </row>
    <row r="59" spans="2:22">
      <c r="B59" s="9" t="s">
        <v>124</v>
      </c>
      <c r="C59" s="9" t="str">
        <f t="shared" si="1"/>
        <v>394</v>
      </c>
      <c r="D59" s="9" t="s">
        <v>109</v>
      </c>
      <c r="E59" s="10" t="s">
        <v>110</v>
      </c>
      <c r="F59" s="26">
        <v>35.623668725723135</v>
      </c>
      <c r="G59" s="26">
        <v>14.146785389375776</v>
      </c>
      <c r="H59" s="26">
        <v>49.770454115098914</v>
      </c>
      <c r="I59" s="26">
        <v>35.270959134379339</v>
      </c>
      <c r="J59" s="26">
        <v>14.146785389375776</v>
      </c>
      <c r="K59" s="26">
        <v>49.417744523755118</v>
      </c>
      <c r="L59" s="26"/>
      <c r="M59" s="27">
        <f>H59-Feuil1!E59</f>
        <v>49.770454115098914</v>
      </c>
      <c r="O59" s="26">
        <v>22.770009571968728</v>
      </c>
      <c r="P59" s="26">
        <v>20.246182261600225</v>
      </c>
      <c r="Q59" s="26">
        <v>43.016191833568953</v>
      </c>
      <c r="R59" s="26">
        <v>22.544563932642305</v>
      </c>
      <c r="S59" s="26">
        <v>20.246182261600225</v>
      </c>
      <c r="T59" s="26">
        <v>42.79074619424253</v>
      </c>
      <c r="V59" s="3">
        <f>Q59-Feuil1!I59</f>
        <v>43.016191833568953</v>
      </c>
    </row>
    <row r="60" spans="2:22">
      <c r="B60" s="9" t="s">
        <v>124</v>
      </c>
      <c r="C60" s="9" t="str">
        <f t="shared" si="1"/>
        <v>395</v>
      </c>
      <c r="D60" s="9" t="s">
        <v>111</v>
      </c>
      <c r="E60" s="10" t="s">
        <v>112</v>
      </c>
      <c r="F60" s="26">
        <v>85.496512733521683</v>
      </c>
      <c r="G60" s="26">
        <v>36.022292976577617</v>
      </c>
      <c r="H60" s="26">
        <v>121.5188057100993</v>
      </c>
      <c r="I60" s="26">
        <v>85.496512733521683</v>
      </c>
      <c r="J60" s="26">
        <v>36.022292976577617</v>
      </c>
      <c r="K60" s="26">
        <v>121.5188057100993</v>
      </c>
      <c r="L60" s="26"/>
      <c r="M60" s="27">
        <f>H60-Feuil1!E60</f>
        <v>121.5188057100993</v>
      </c>
      <c r="O60" s="26">
        <v>33.667771820615826</v>
      </c>
      <c r="P60" s="26">
        <v>58.973946649355398</v>
      </c>
      <c r="Q60" s="26">
        <v>92.64171846997121</v>
      </c>
      <c r="R60" s="26">
        <v>33.667771820615826</v>
      </c>
      <c r="S60" s="26">
        <v>58.973946649355398</v>
      </c>
      <c r="T60" s="26">
        <v>92.641718469971224</v>
      </c>
      <c r="V60" s="3">
        <f>Q60-Feuil1!I60</f>
        <v>92.64171846997121</v>
      </c>
    </row>
    <row r="61" spans="2:22">
      <c r="B61" s="9" t="s">
        <v>126</v>
      </c>
      <c r="C61" s="9" t="str">
        <f t="shared" si="1"/>
        <v>910</v>
      </c>
      <c r="D61" s="9" t="s">
        <v>113</v>
      </c>
      <c r="E61" s="10" t="s">
        <v>114</v>
      </c>
      <c r="F61" s="26">
        <v>8766.1414548118446</v>
      </c>
      <c r="G61" s="26">
        <v>2884.2254115584155</v>
      </c>
      <c r="H61" s="26">
        <f>11650.3668663703-3921</f>
        <v>7729.3668663702992</v>
      </c>
      <c r="I61" s="26">
        <v>6352.2764165303224</v>
      </c>
      <c r="J61" s="26">
        <v>2884.2254115584155</v>
      </c>
      <c r="K61" s="26">
        <v>9236.501828088738</v>
      </c>
      <c r="L61" s="26"/>
      <c r="M61" s="27">
        <f>H61-Feuil1!E61</f>
        <v>7729.3668663702992</v>
      </c>
      <c r="O61" s="22">
        <v>4154.2416737289604</v>
      </c>
      <c r="P61" s="22">
        <v>4722.7429870456053</v>
      </c>
      <c r="Q61" s="22">
        <f>8876.98466077457-Q62-Q63</f>
        <v>5245.7203474836242</v>
      </c>
      <c r="R61" s="22">
        <v>3010.320053426783</v>
      </c>
      <c r="S61" s="22">
        <v>4722.7429870456053</v>
      </c>
      <c r="T61" s="22">
        <v>7733.0630404723888</v>
      </c>
      <c r="V61" s="3">
        <f>Q61-Feuil1!I61</f>
        <v>5245.7203474836242</v>
      </c>
    </row>
    <row r="62" spans="2:22">
      <c r="B62" s="9" t="s">
        <v>114</v>
      </c>
      <c r="C62" s="9"/>
      <c r="D62" s="9"/>
      <c r="E62" s="15" t="s">
        <v>121</v>
      </c>
      <c r="F62" s="26"/>
      <c r="G62" s="26"/>
      <c r="H62" s="26">
        <v>2372</v>
      </c>
      <c r="I62" s="26"/>
      <c r="J62" s="26"/>
      <c r="K62" s="26"/>
      <c r="L62" s="26"/>
      <c r="M62" s="27" t="e">
        <f>H62-Feuil1!#REF!</f>
        <v>#REF!</v>
      </c>
      <c r="O62" s="22"/>
      <c r="P62" s="22"/>
      <c r="Q62" s="22">
        <v>2020.5643132909454</v>
      </c>
      <c r="R62" s="22"/>
      <c r="S62" s="22"/>
      <c r="T62" s="22"/>
      <c r="V62" s="3" t="e">
        <f>Q62-Feuil1!#REF!</f>
        <v>#REF!</v>
      </c>
    </row>
    <row r="63" spans="2:22">
      <c r="B63" s="9" t="s">
        <v>114</v>
      </c>
      <c r="C63" s="9"/>
      <c r="D63" s="9"/>
      <c r="E63" s="15" t="s">
        <v>122</v>
      </c>
      <c r="F63" s="26"/>
      <c r="G63" s="26"/>
      <c r="H63" s="26">
        <v>1548.6</v>
      </c>
      <c r="I63" s="26"/>
      <c r="J63" s="26"/>
      <c r="K63" s="26"/>
      <c r="L63" s="26"/>
      <c r="M63" s="27" t="e">
        <f>H63-Feuil1!#REF!</f>
        <v>#REF!</v>
      </c>
      <c r="O63" s="26"/>
      <c r="P63" s="26"/>
      <c r="Q63" s="26">
        <v>1610.7</v>
      </c>
      <c r="R63" s="26"/>
      <c r="S63" s="26"/>
      <c r="T63" s="26"/>
      <c r="V63" s="3" t="e">
        <f>Q63-Feuil1!#REF!</f>
        <v>#REF!</v>
      </c>
    </row>
    <row r="64" spans="2:22">
      <c r="B64" s="9" t="s">
        <v>116</v>
      </c>
      <c r="C64" s="9" t="str">
        <f t="shared" si="1"/>
        <v>551</v>
      </c>
      <c r="D64" s="9" t="s">
        <v>115</v>
      </c>
      <c r="E64" s="10" t="s">
        <v>116</v>
      </c>
      <c r="F64" s="26">
        <v>2207.5907670808283</v>
      </c>
      <c r="G64" s="26">
        <v>233.88562256956686</v>
      </c>
      <c r="H64" s="26">
        <v>2441.4763896503955</v>
      </c>
      <c r="I64" s="26">
        <v>1588.1947964610274</v>
      </c>
      <c r="J64" s="26">
        <v>233.88562256956686</v>
      </c>
      <c r="K64" s="26">
        <v>1822.0804190305944</v>
      </c>
      <c r="L64" s="26"/>
      <c r="M64" s="27" t="e">
        <f>H64-Feuil1!#REF!</f>
        <v>#REF!</v>
      </c>
      <c r="O64" s="26">
        <v>1532.3747672384297</v>
      </c>
      <c r="P64" s="26">
        <v>404.43453444416969</v>
      </c>
      <c r="Q64" s="26">
        <v>1936.8093016825992</v>
      </c>
      <c r="R64" s="26">
        <v>1102.4278900995896</v>
      </c>
      <c r="S64" s="26">
        <v>404.43453444416969</v>
      </c>
      <c r="T64" s="26">
        <v>1506.8624245437593</v>
      </c>
      <c r="V64" s="3" t="e">
        <f>Q64-Feuil1!#REF!</f>
        <v>#REF!</v>
      </c>
    </row>
    <row r="65" spans="2:22">
      <c r="B65" s="9" t="s">
        <v>118</v>
      </c>
      <c r="C65" s="9" t="str">
        <f t="shared" si="1"/>
        <v>400</v>
      </c>
      <c r="D65" s="9" t="s">
        <v>117</v>
      </c>
      <c r="E65" s="10" t="s">
        <v>118</v>
      </c>
      <c r="F65" s="26">
        <v>3314.6849901105616</v>
      </c>
      <c r="G65" s="26">
        <v>1974.7488028214709</v>
      </c>
      <c r="H65" s="26">
        <v>5289.4337929320327</v>
      </c>
      <c r="I65" s="26">
        <v>3236.9970606548454</v>
      </c>
      <c r="J65" s="26">
        <v>1913.5162818037509</v>
      </c>
      <c r="K65" s="26">
        <v>5150.5133424585965</v>
      </c>
      <c r="L65" s="26"/>
      <c r="M65" s="27" t="e">
        <f>H65-Feuil1!#REF!</f>
        <v>#REF!</v>
      </c>
      <c r="O65" s="26">
        <v>1608.4212324270993</v>
      </c>
      <c r="P65" s="26">
        <v>3667.0969492023605</v>
      </c>
      <c r="Q65" s="26">
        <v>5275.5181816294598</v>
      </c>
      <c r="R65" s="26">
        <v>1570.7238597920891</v>
      </c>
      <c r="S65" s="26">
        <v>3553.3885166689538</v>
      </c>
      <c r="T65" s="26">
        <v>5124.1123764610429</v>
      </c>
      <c r="V65" s="3" t="e">
        <f>Q65-Feuil1!#REF!</f>
        <v>#REF!</v>
      </c>
    </row>
    <row r="66" spans="2:22">
      <c r="B66" s="9" t="s">
        <v>126</v>
      </c>
      <c r="C66" s="16"/>
      <c r="D66" s="16"/>
      <c r="E66" s="9" t="s">
        <v>119</v>
      </c>
      <c r="F66" s="26"/>
      <c r="G66" s="26"/>
      <c r="H66" s="26">
        <v>274</v>
      </c>
      <c r="I66" s="26"/>
      <c r="J66" s="26"/>
      <c r="K66" s="26"/>
      <c r="L66" s="26"/>
      <c r="M66" s="27" t="e">
        <f>H66-Feuil1!#REF!</f>
        <v>#REF!</v>
      </c>
      <c r="O66" s="26"/>
      <c r="P66" s="26"/>
      <c r="Q66" s="26"/>
      <c r="R66" s="26"/>
      <c r="S66" s="26"/>
      <c r="T66" s="26"/>
      <c r="V66" s="3" t="e">
        <f>Q66-Feuil1!#REF!</f>
        <v>#REF!</v>
      </c>
    </row>
    <row r="67" spans="2:22">
      <c r="B67" s="9" t="s">
        <v>116</v>
      </c>
      <c r="C67" s="16"/>
      <c r="D67" s="16"/>
      <c r="E67" s="9" t="s">
        <v>119</v>
      </c>
      <c r="F67" s="26"/>
      <c r="G67" s="26"/>
      <c r="H67" s="26">
        <v>93</v>
      </c>
      <c r="I67" s="26"/>
      <c r="J67" s="26"/>
      <c r="K67" s="26"/>
      <c r="L67" s="26"/>
      <c r="M67" s="27" t="e">
        <f>H67-Feuil1!#REF!</f>
        <v>#REF!</v>
      </c>
      <c r="O67" s="26"/>
      <c r="P67" s="26"/>
      <c r="Q67" s="26"/>
      <c r="R67" s="26"/>
      <c r="S67" s="26"/>
      <c r="T67" s="26"/>
      <c r="V67" s="3" t="e">
        <f>Q67-Feuil1!#REF!</f>
        <v>#REF!</v>
      </c>
    </row>
    <row r="68" spans="2:22">
      <c r="B68" s="9" t="s">
        <v>118</v>
      </c>
      <c r="C68" s="16"/>
      <c r="D68" s="16"/>
      <c r="E68" s="9" t="s">
        <v>119</v>
      </c>
      <c r="F68" s="26"/>
      <c r="G68" s="26"/>
      <c r="H68" s="26">
        <v>145</v>
      </c>
      <c r="I68" s="26"/>
      <c r="J68" s="26"/>
      <c r="K68" s="26"/>
      <c r="L68" s="26"/>
      <c r="M68" s="27" t="e">
        <f>H68-Feuil1!#REF!</f>
        <v>#REF!</v>
      </c>
      <c r="O68" s="26"/>
      <c r="P68" s="26"/>
      <c r="Q68" s="26"/>
      <c r="R68" s="26"/>
      <c r="S68" s="26"/>
      <c r="T68" s="26"/>
      <c r="V68" s="3" t="e">
        <f>Q68-Feuil1!#REF!</f>
        <v>#REF!</v>
      </c>
    </row>
    <row r="69" spans="2:22">
      <c r="B69" s="9"/>
      <c r="C69" s="16"/>
      <c r="D69" s="16"/>
      <c r="E69" s="16" t="s">
        <v>120</v>
      </c>
      <c r="H69" s="27">
        <f>SUM(H4:H68)</f>
        <v>30864.170849227761</v>
      </c>
      <c r="O69" s="26"/>
      <c r="P69" s="26"/>
      <c r="Q69" s="27">
        <f>SUM(Q4:Q68)</f>
        <v>25580.301893655396</v>
      </c>
      <c r="R69" s="26"/>
      <c r="S69" s="26"/>
      <c r="T69" s="26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GRPLEG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roullacy</dc:creator>
  <cp:lastModifiedBy>sarhirih</cp:lastModifiedBy>
  <dcterms:created xsi:type="dcterms:W3CDTF">2016-09-12T09:45:28Z</dcterms:created>
  <dcterms:modified xsi:type="dcterms:W3CDTF">2017-04-07T06:46:08Z</dcterms:modified>
</cp:coreProperties>
</file>