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20730" windowHeight="9615"/>
  </bookViews>
  <sheets>
    <sheet name="AMORT CONSTANT" sheetId="74" r:id="rId1"/>
    <sheet name="FIXE" sheetId="75" r:id="rId2"/>
  </sheets>
  <calcPr calcId="145621"/>
</workbook>
</file>

<file path=xl/calcChain.xml><?xml version="1.0" encoding="utf-8"?>
<calcChain xmlns="http://schemas.openxmlformats.org/spreadsheetml/2006/main">
  <c r="K21" i="74" l="1"/>
  <c r="K19" i="75"/>
  <c r="K24" i="74"/>
  <c r="K22" i="75"/>
  <c r="K7" i="75" l="1"/>
  <c r="J26" i="75" s="1"/>
  <c r="J29" i="75" s="1"/>
  <c r="J31" i="75" s="1"/>
  <c r="J33" i="75" s="1"/>
  <c r="J35" i="75" s="1"/>
  <c r="J37" i="75" s="1"/>
  <c r="J39" i="75" s="1"/>
  <c r="J41" i="75" s="1"/>
  <c r="J43" i="75" s="1"/>
  <c r="J45" i="75" s="1"/>
  <c r="J47" i="75" s="1"/>
  <c r="J49" i="75" s="1"/>
  <c r="J51" i="75" s="1"/>
  <c r="J53" i="75" s="1"/>
  <c r="J55" i="75" s="1"/>
  <c r="J57" i="75" s="1"/>
  <c r="J59" i="75" s="1"/>
  <c r="J61" i="75" s="1"/>
  <c r="J63" i="75" s="1"/>
  <c r="J65" i="75" s="1"/>
  <c r="J67" i="75" s="1"/>
  <c r="J69" i="75" s="1"/>
  <c r="J71" i="75" s="1"/>
  <c r="K13" i="75"/>
  <c r="H28" i="75"/>
  <c r="C28" i="75"/>
  <c r="J28" i="75"/>
  <c r="J30" i="75"/>
  <c r="J32" i="75" s="1"/>
  <c r="J34" i="75" s="1"/>
  <c r="J36" i="75" s="1"/>
  <c r="J38" i="75" s="1"/>
  <c r="J40" i="75" s="1"/>
  <c r="J42" i="75" s="1"/>
  <c r="J44" i="75" s="1"/>
  <c r="J46" i="75" s="1"/>
  <c r="J48" i="75" s="1"/>
  <c r="J50" i="75" s="1"/>
  <c r="J52" i="75" s="1"/>
  <c r="J54" i="75" s="1"/>
  <c r="J56" i="75" s="1"/>
  <c r="J58" i="75" s="1"/>
  <c r="J60" i="75" s="1"/>
  <c r="J62" i="75" s="1"/>
  <c r="J64" i="75" s="1"/>
  <c r="J66" i="75" s="1"/>
  <c r="J68" i="75" s="1"/>
  <c r="J70" i="75" s="1"/>
  <c r="J72" i="75" s="1"/>
  <c r="J74" i="75" s="1"/>
  <c r="J76" i="75" s="1"/>
  <c r="J78" i="75" s="1"/>
  <c r="J80" i="75" s="1"/>
  <c r="J82" i="75" s="1"/>
  <c r="J84" i="75" s="1"/>
  <c r="J86" i="75" s="1"/>
  <c r="J88" i="75" s="1"/>
  <c r="J90" i="75" s="1"/>
  <c r="J92" i="75" s="1"/>
  <c r="J94" i="75" s="1"/>
  <c r="J96" i="75" s="1"/>
  <c r="J98" i="75" s="1"/>
  <c r="J100" i="75" s="1"/>
  <c r="J102" i="75" s="1"/>
  <c r="J104" i="75" s="1"/>
  <c r="J106" i="75" s="1"/>
  <c r="J108" i="75" s="1"/>
  <c r="J110" i="75" s="1"/>
  <c r="J112" i="75" s="1"/>
  <c r="J114" i="75" s="1"/>
  <c r="J116" i="75" s="1"/>
  <c r="J118" i="75" s="1"/>
  <c r="J120" i="75" s="1"/>
  <c r="J122" i="75" s="1"/>
  <c r="J124" i="75" s="1"/>
  <c r="J126" i="75" s="1"/>
  <c r="J128" i="75" s="1"/>
  <c r="J130" i="75" s="1"/>
  <c r="J132" i="75" s="1"/>
  <c r="J134" i="75" s="1"/>
  <c r="J136" i="75" s="1"/>
  <c r="J138" i="75" s="1"/>
  <c r="J140" i="75" s="1"/>
  <c r="J142" i="75" s="1"/>
  <c r="J144" i="75" s="1"/>
  <c r="J146" i="75" s="1"/>
  <c r="J148" i="75" s="1"/>
  <c r="J150" i="75" s="1"/>
  <c r="J152" i="75" s="1"/>
  <c r="J154" i="75" s="1"/>
  <c r="J156" i="75" s="1"/>
  <c r="J158" i="75" s="1"/>
  <c r="J160" i="75" s="1"/>
  <c r="J162" i="75" s="1"/>
  <c r="J164" i="75" s="1"/>
  <c r="J166" i="75" s="1"/>
  <c r="J168" i="75" s="1"/>
  <c r="J170" i="75" s="1"/>
  <c r="J172" i="75" s="1"/>
  <c r="J174" i="75" s="1"/>
  <c r="J176" i="75" s="1"/>
  <c r="J178" i="75" s="1"/>
  <c r="J180" i="75" s="1"/>
  <c r="J182" i="75" s="1"/>
  <c r="J184" i="75" s="1"/>
  <c r="J186" i="75" s="1"/>
  <c r="J188" i="75" s="1"/>
  <c r="J190" i="75" s="1"/>
  <c r="J192" i="75" s="1"/>
  <c r="J194" i="75" s="1"/>
  <c r="J196" i="75" s="1"/>
  <c r="J198" i="75" s="1"/>
  <c r="J200" i="75" s="1"/>
  <c r="J202" i="75" s="1"/>
  <c r="J204" i="75" s="1"/>
  <c r="J206" i="75" s="1"/>
  <c r="J208" i="75" s="1"/>
  <c r="J210" i="75" s="1"/>
  <c r="J212" i="75" s="1"/>
  <c r="J214" i="75" s="1"/>
  <c r="J216" i="75" s="1"/>
  <c r="J218" i="75" s="1"/>
  <c r="J220" i="75" s="1"/>
  <c r="J222" i="75" s="1"/>
  <c r="J224" i="75" s="1"/>
  <c r="J226" i="75" s="1"/>
  <c r="J228" i="75" s="1"/>
  <c r="J230" i="75" s="1"/>
  <c r="J232" i="75" s="1"/>
  <c r="J234" i="75" s="1"/>
  <c r="J236" i="75" s="1"/>
  <c r="J238" i="75" s="1"/>
  <c r="J240" i="75" s="1"/>
  <c r="J242" i="75" s="1"/>
  <c r="J244" i="75" s="1"/>
  <c r="J246" i="75" s="1"/>
  <c r="J248" i="75" s="1"/>
  <c r="J250" i="75" s="1"/>
  <c r="J252" i="75" s="1"/>
  <c r="J254" i="75" s="1"/>
  <c r="J256" i="75" s="1"/>
  <c r="J258" i="75" s="1"/>
  <c r="J260" i="75" s="1"/>
  <c r="J262" i="75" s="1"/>
  <c r="J264" i="75" s="1"/>
  <c r="J266" i="75" s="1"/>
  <c r="C32" i="75"/>
  <c r="H32" i="75" s="1"/>
  <c r="C36" i="75"/>
  <c r="H36" i="75" s="1"/>
  <c r="C38" i="75"/>
  <c r="H38" i="75" s="1"/>
  <c r="C40" i="75"/>
  <c r="H40" i="75" s="1"/>
  <c r="C42" i="75"/>
  <c r="H42" i="75" s="1"/>
  <c r="C44" i="75"/>
  <c r="H44" i="75" s="1"/>
  <c r="C46" i="75"/>
  <c r="H46" i="75" s="1"/>
  <c r="C48" i="75"/>
  <c r="H48" i="75" s="1"/>
  <c r="C50" i="75"/>
  <c r="H50" i="75" s="1"/>
  <c r="C52" i="75"/>
  <c r="H52" i="75" s="1"/>
  <c r="C54" i="75"/>
  <c r="H54" i="75" s="1"/>
  <c r="C56" i="75"/>
  <c r="H56" i="75" s="1"/>
  <c r="C58" i="75"/>
  <c r="H58" i="75" s="1"/>
  <c r="C60" i="75"/>
  <c r="H60" i="75" s="1"/>
  <c r="C62" i="75"/>
  <c r="H62" i="75" s="1"/>
  <c r="C64" i="75"/>
  <c r="H64" i="75" s="1"/>
  <c r="C66" i="75"/>
  <c r="H66" i="75" s="1"/>
  <c r="C68" i="75"/>
  <c r="H68" i="75" s="1"/>
  <c r="C70" i="75"/>
  <c r="H70" i="75" s="1"/>
  <c r="C71" i="75"/>
  <c r="H71" i="75" s="1"/>
  <c r="C72" i="75"/>
  <c r="H72" i="75" s="1"/>
  <c r="J73" i="75"/>
  <c r="J75" i="75" s="1"/>
  <c r="C74" i="75"/>
  <c r="H74" i="75" s="1"/>
  <c r="C75" i="75"/>
  <c r="H75" i="75" s="1"/>
  <c r="C76" i="75"/>
  <c r="H76" i="75" s="1"/>
  <c r="J77" i="75"/>
  <c r="J79" i="75" s="1"/>
  <c r="J81" i="75" s="1"/>
  <c r="J83" i="75" s="1"/>
  <c r="J85" i="75" s="1"/>
  <c r="J87" i="75" s="1"/>
  <c r="J89" i="75" s="1"/>
  <c r="J91" i="75" s="1"/>
  <c r="J93" i="75" s="1"/>
  <c r="J95" i="75" s="1"/>
  <c r="J97" i="75" s="1"/>
  <c r="J99" i="75" s="1"/>
  <c r="J101" i="75" s="1"/>
  <c r="J103" i="75" s="1"/>
  <c r="J105" i="75" s="1"/>
  <c r="J107" i="75" s="1"/>
  <c r="J109" i="75" s="1"/>
  <c r="J111" i="75" s="1"/>
  <c r="J113" i="75" s="1"/>
  <c r="J115" i="75" s="1"/>
  <c r="J117" i="75" s="1"/>
  <c r="J119" i="75" s="1"/>
  <c r="J121" i="75" s="1"/>
  <c r="J123" i="75" s="1"/>
  <c r="J125" i="75" s="1"/>
  <c r="J127" i="75" s="1"/>
  <c r="J129" i="75" s="1"/>
  <c r="J131" i="75" s="1"/>
  <c r="J133" i="75" s="1"/>
  <c r="J135" i="75" s="1"/>
  <c r="J137" i="75" s="1"/>
  <c r="J139" i="75" s="1"/>
  <c r="J141" i="75" s="1"/>
  <c r="J143" i="75" s="1"/>
  <c r="J145" i="75" s="1"/>
  <c r="J147" i="75" s="1"/>
  <c r="J149" i="75" s="1"/>
  <c r="J151" i="75" s="1"/>
  <c r="J153" i="75" s="1"/>
  <c r="J155" i="75" s="1"/>
  <c r="J157" i="75" s="1"/>
  <c r="J159" i="75" s="1"/>
  <c r="J161" i="75" s="1"/>
  <c r="J163" i="75" s="1"/>
  <c r="J165" i="75" s="1"/>
  <c r="J167" i="75" s="1"/>
  <c r="J169" i="75" s="1"/>
  <c r="J171" i="75" s="1"/>
  <c r="J173" i="75" s="1"/>
  <c r="J175" i="75" s="1"/>
  <c r="J177" i="75" s="1"/>
  <c r="J179" i="75" s="1"/>
  <c r="J181" i="75" s="1"/>
  <c r="J183" i="75" s="1"/>
  <c r="J185" i="75" s="1"/>
  <c r="J187" i="75" s="1"/>
  <c r="J189" i="75" s="1"/>
  <c r="J191" i="75" s="1"/>
  <c r="J193" i="75" s="1"/>
  <c r="J195" i="75" s="1"/>
  <c r="J197" i="75" s="1"/>
  <c r="J199" i="75" s="1"/>
  <c r="J201" i="75" s="1"/>
  <c r="J203" i="75" s="1"/>
  <c r="J205" i="75" s="1"/>
  <c r="J207" i="75" s="1"/>
  <c r="J209" i="75" s="1"/>
  <c r="J211" i="75" s="1"/>
  <c r="J213" i="75" s="1"/>
  <c r="J215" i="75" s="1"/>
  <c r="J217" i="75" s="1"/>
  <c r="J219" i="75" s="1"/>
  <c r="J221" i="75" s="1"/>
  <c r="J223" i="75" s="1"/>
  <c r="J225" i="75" s="1"/>
  <c r="J227" i="75" s="1"/>
  <c r="J229" i="75" s="1"/>
  <c r="J231" i="75" s="1"/>
  <c r="J233" i="75" s="1"/>
  <c r="J235" i="75" s="1"/>
  <c r="J237" i="75" s="1"/>
  <c r="J239" i="75" s="1"/>
  <c r="J241" i="75" s="1"/>
  <c r="J243" i="75" s="1"/>
  <c r="J245" i="75" s="1"/>
  <c r="J247" i="75" s="1"/>
  <c r="J249" i="75" s="1"/>
  <c r="J251" i="75" s="1"/>
  <c r="J253" i="75" s="1"/>
  <c r="J255" i="75" s="1"/>
  <c r="J257" i="75" s="1"/>
  <c r="J259" i="75" s="1"/>
  <c r="J261" i="75" s="1"/>
  <c r="J263" i="75" s="1"/>
  <c r="J265" i="75" s="1"/>
  <c r="J267" i="75" s="1"/>
  <c r="C78" i="75"/>
  <c r="H78" i="75" s="1"/>
  <c r="C79" i="75"/>
  <c r="H79" i="75" s="1"/>
  <c r="C80" i="75"/>
  <c r="H80" i="75" s="1"/>
  <c r="C82" i="75"/>
  <c r="H82" i="75" s="1"/>
  <c r="C83" i="75"/>
  <c r="H83" i="75" s="1"/>
  <c r="C84" i="75"/>
  <c r="H84" i="75" s="1"/>
  <c r="C86" i="75"/>
  <c r="H86" i="75" s="1"/>
  <c r="C87" i="75"/>
  <c r="H87" i="75" s="1"/>
  <c r="C88" i="75"/>
  <c r="H88" i="75" s="1"/>
  <c r="C90" i="75"/>
  <c r="H90" i="75" s="1"/>
  <c r="C91" i="75"/>
  <c r="H91" i="75" s="1"/>
  <c r="C92" i="75"/>
  <c r="H92" i="75" s="1"/>
  <c r="C94" i="75"/>
  <c r="H94" i="75" s="1"/>
  <c r="C95" i="75"/>
  <c r="H95" i="75" s="1"/>
  <c r="C96" i="75"/>
  <c r="H96" i="75"/>
  <c r="C98" i="75"/>
  <c r="H98" i="75" s="1"/>
  <c r="C99" i="75"/>
  <c r="H99" i="75" s="1"/>
  <c r="C100" i="75"/>
  <c r="H100" i="75" s="1"/>
  <c r="C102" i="75"/>
  <c r="H102" i="75" s="1"/>
  <c r="C103" i="75"/>
  <c r="H103" i="75" s="1"/>
  <c r="C104" i="75"/>
  <c r="H104" i="75" s="1"/>
  <c r="C106" i="75"/>
  <c r="H106" i="75" s="1"/>
  <c r="C107" i="75"/>
  <c r="H107" i="75" s="1"/>
  <c r="C108" i="75"/>
  <c r="H108" i="75" s="1"/>
  <c r="C110" i="75"/>
  <c r="H110" i="75" s="1"/>
  <c r="C111" i="75"/>
  <c r="H111" i="75" s="1"/>
  <c r="C112" i="75"/>
  <c r="H112" i="75" s="1"/>
  <c r="C114" i="75"/>
  <c r="H114" i="75" s="1"/>
  <c r="C115" i="75"/>
  <c r="H115" i="75" s="1"/>
  <c r="C116" i="75"/>
  <c r="H116" i="75" s="1"/>
  <c r="C118" i="75"/>
  <c r="H118" i="75" s="1"/>
  <c r="C119" i="75"/>
  <c r="H119" i="75" s="1"/>
  <c r="C120" i="75"/>
  <c r="H120" i="75" s="1"/>
  <c r="C122" i="75"/>
  <c r="H122" i="75" s="1"/>
  <c r="C123" i="75"/>
  <c r="H123" i="75" s="1"/>
  <c r="C124" i="75"/>
  <c r="H124" i="75" s="1"/>
  <c r="C126" i="75"/>
  <c r="H126" i="75" s="1"/>
  <c r="C127" i="75"/>
  <c r="H127" i="75"/>
  <c r="C128" i="75"/>
  <c r="H128" i="75" s="1"/>
  <c r="C130" i="75"/>
  <c r="H130" i="75" s="1"/>
  <c r="C131" i="75"/>
  <c r="H131" i="75" s="1"/>
  <c r="C132" i="75"/>
  <c r="H132" i="75" s="1"/>
  <c r="C134" i="75"/>
  <c r="H134" i="75" s="1"/>
  <c r="C135" i="75"/>
  <c r="H135" i="75"/>
  <c r="C136" i="75"/>
  <c r="H136" i="75" s="1"/>
  <c r="C138" i="75"/>
  <c r="H138" i="75" s="1"/>
  <c r="C139" i="75"/>
  <c r="H139" i="75" s="1"/>
  <c r="C140" i="75"/>
  <c r="H140" i="75" s="1"/>
  <c r="C141" i="75"/>
  <c r="H141" i="75" s="1"/>
  <c r="C142" i="75"/>
  <c r="H142" i="75" s="1"/>
  <c r="C143" i="75"/>
  <c r="H143" i="75" s="1"/>
  <c r="C144" i="75"/>
  <c r="H144" i="75" s="1"/>
  <c r="C145" i="75"/>
  <c r="H145" i="75"/>
  <c r="C146" i="75"/>
  <c r="H146" i="75" s="1"/>
  <c r="C147" i="75"/>
  <c r="H147" i="75"/>
  <c r="C148" i="75"/>
  <c r="H148" i="75" s="1"/>
  <c r="C149" i="75"/>
  <c r="H149" i="75" s="1"/>
  <c r="C150" i="75"/>
  <c r="H150" i="75" s="1"/>
  <c r="C151" i="75"/>
  <c r="H151" i="75" s="1"/>
  <c r="C152" i="75"/>
  <c r="H152" i="75" s="1"/>
  <c r="C153" i="75"/>
  <c r="H153" i="75"/>
  <c r="C154" i="75"/>
  <c r="H154" i="75" s="1"/>
  <c r="C155" i="75"/>
  <c r="H155" i="75"/>
  <c r="C156" i="75"/>
  <c r="H156" i="75" s="1"/>
  <c r="C157" i="75"/>
  <c r="H157" i="75" s="1"/>
  <c r="C158" i="75"/>
  <c r="H158" i="75" s="1"/>
  <c r="C159" i="75"/>
  <c r="H159" i="75"/>
  <c r="C160" i="75"/>
  <c r="H160" i="75" s="1"/>
  <c r="C161" i="75"/>
  <c r="H161" i="75" s="1"/>
  <c r="C162" i="75"/>
  <c r="H162" i="75" s="1"/>
  <c r="C163" i="75"/>
  <c r="H163" i="75" s="1"/>
  <c r="C164" i="75"/>
  <c r="H164" i="75" s="1"/>
  <c r="C165" i="75"/>
  <c r="H165" i="75" s="1"/>
  <c r="C166" i="75"/>
  <c r="H166" i="75" s="1"/>
  <c r="C167" i="75"/>
  <c r="H167" i="75" s="1"/>
  <c r="C168" i="75"/>
  <c r="H168" i="75" s="1"/>
  <c r="C169" i="75"/>
  <c r="H169" i="75" s="1"/>
  <c r="C170" i="75"/>
  <c r="H170" i="75" s="1"/>
  <c r="C171" i="75"/>
  <c r="H171" i="75" s="1"/>
  <c r="C172" i="75"/>
  <c r="H172" i="75" s="1"/>
  <c r="C173" i="75"/>
  <c r="H173" i="75" s="1"/>
  <c r="C174" i="75"/>
  <c r="H174" i="75" s="1"/>
  <c r="C175" i="75"/>
  <c r="H175" i="75" s="1"/>
  <c r="C176" i="75"/>
  <c r="H176" i="75"/>
  <c r="C177" i="75"/>
  <c r="H177" i="75" s="1"/>
  <c r="C178" i="75"/>
  <c r="H178" i="75" s="1"/>
  <c r="C179" i="75"/>
  <c r="H179" i="75" s="1"/>
  <c r="C180" i="75"/>
  <c r="H180" i="75" s="1"/>
  <c r="C181" i="75"/>
  <c r="H181" i="75" s="1"/>
  <c r="C182" i="75"/>
  <c r="H182" i="75" s="1"/>
  <c r="C183" i="75"/>
  <c r="H183" i="75" s="1"/>
  <c r="C184" i="75"/>
  <c r="H184" i="75"/>
  <c r="C185" i="75"/>
  <c r="H185" i="75" s="1"/>
  <c r="C186" i="75"/>
  <c r="H186" i="75" s="1"/>
  <c r="C187" i="75"/>
  <c r="H187" i="75" s="1"/>
  <c r="C188" i="75"/>
  <c r="H188" i="75" s="1"/>
  <c r="C189" i="75"/>
  <c r="H189" i="75" s="1"/>
  <c r="C190" i="75"/>
  <c r="H190" i="75" s="1"/>
  <c r="C191" i="75"/>
  <c r="H191" i="75" s="1"/>
  <c r="C192" i="75"/>
  <c r="H192" i="75"/>
  <c r="C193" i="75"/>
  <c r="H193" i="75" s="1"/>
  <c r="C194" i="75"/>
  <c r="H194" i="75" s="1"/>
  <c r="C195" i="75"/>
  <c r="H195" i="75" s="1"/>
  <c r="C196" i="75"/>
  <c r="H196" i="75" s="1"/>
  <c r="C197" i="75"/>
  <c r="H197" i="75" s="1"/>
  <c r="C198" i="75"/>
  <c r="H198" i="75" s="1"/>
  <c r="C199" i="75"/>
  <c r="H199" i="75" s="1"/>
  <c r="C200" i="75"/>
  <c r="H200" i="75"/>
  <c r="C201" i="75"/>
  <c r="H201" i="75" s="1"/>
  <c r="C202" i="75"/>
  <c r="H202" i="75" s="1"/>
  <c r="C203" i="75"/>
  <c r="H203" i="75" s="1"/>
  <c r="C204" i="75"/>
  <c r="H204" i="75" s="1"/>
  <c r="C205" i="75"/>
  <c r="H205" i="75" s="1"/>
  <c r="C206" i="75"/>
  <c r="H206" i="75" s="1"/>
  <c r="C207" i="75"/>
  <c r="H207" i="75" s="1"/>
  <c r="C208" i="75"/>
  <c r="H208" i="75"/>
  <c r="C209" i="75"/>
  <c r="H209" i="75" s="1"/>
  <c r="C210" i="75"/>
  <c r="H210" i="75" s="1"/>
  <c r="C211" i="75"/>
  <c r="H211" i="75" s="1"/>
  <c r="C212" i="75"/>
  <c r="H212" i="75" s="1"/>
  <c r="C213" i="75"/>
  <c r="H213" i="75" s="1"/>
  <c r="C214" i="75"/>
  <c r="H214" i="75" s="1"/>
  <c r="C215" i="75"/>
  <c r="H215" i="75" s="1"/>
  <c r="C216" i="75"/>
  <c r="H216" i="75"/>
  <c r="C217" i="75"/>
  <c r="H217" i="75" s="1"/>
  <c r="C218" i="75"/>
  <c r="H218" i="75" s="1"/>
  <c r="C219" i="75"/>
  <c r="H219" i="75" s="1"/>
  <c r="C220" i="75"/>
  <c r="H220" i="75" s="1"/>
  <c r="C221" i="75"/>
  <c r="H221" i="75" s="1"/>
  <c r="C222" i="75"/>
  <c r="H222" i="75" s="1"/>
  <c r="C223" i="75"/>
  <c r="H223" i="75" s="1"/>
  <c r="C224" i="75"/>
  <c r="H224" i="75"/>
  <c r="C225" i="75"/>
  <c r="H225" i="75" s="1"/>
  <c r="C226" i="75"/>
  <c r="H226" i="75" s="1"/>
  <c r="C227" i="75"/>
  <c r="H227" i="75" s="1"/>
  <c r="C228" i="75"/>
  <c r="H228" i="75" s="1"/>
  <c r="C229" i="75"/>
  <c r="H229" i="75" s="1"/>
  <c r="C230" i="75"/>
  <c r="H230" i="75" s="1"/>
  <c r="C231" i="75"/>
  <c r="H231" i="75" s="1"/>
  <c r="C232" i="75"/>
  <c r="H232" i="75"/>
  <c r="C233" i="75"/>
  <c r="H233" i="75" s="1"/>
  <c r="C234" i="75"/>
  <c r="H234" i="75" s="1"/>
  <c r="C235" i="75"/>
  <c r="H235" i="75" s="1"/>
  <c r="C236" i="75"/>
  <c r="H236" i="75" s="1"/>
  <c r="C237" i="75"/>
  <c r="H237" i="75" s="1"/>
  <c r="C238" i="75"/>
  <c r="H238" i="75" s="1"/>
  <c r="C239" i="75"/>
  <c r="H239" i="75" s="1"/>
  <c r="C240" i="75"/>
  <c r="H240" i="75"/>
  <c r="C241" i="75"/>
  <c r="H241" i="75" s="1"/>
  <c r="C242" i="75"/>
  <c r="H242" i="75" s="1"/>
  <c r="C243" i="75"/>
  <c r="H243" i="75" s="1"/>
  <c r="C244" i="75"/>
  <c r="H244" i="75" s="1"/>
  <c r="C245" i="75"/>
  <c r="H245" i="75" s="1"/>
  <c r="C246" i="75"/>
  <c r="H246" i="75"/>
  <c r="C247" i="75"/>
  <c r="H247" i="75" s="1"/>
  <c r="C248" i="75"/>
  <c r="H248" i="75" s="1"/>
  <c r="C249" i="75"/>
  <c r="H249" i="75" s="1"/>
  <c r="C250" i="75"/>
  <c r="H250" i="75"/>
  <c r="C251" i="75"/>
  <c r="H251" i="75" s="1"/>
  <c r="C252" i="75"/>
  <c r="H252" i="75" s="1"/>
  <c r="C253" i="75"/>
  <c r="H253" i="75" s="1"/>
  <c r="C254" i="75"/>
  <c r="H254" i="75"/>
  <c r="C255" i="75"/>
  <c r="H255" i="75" s="1"/>
  <c r="C256" i="75"/>
  <c r="H256" i="75" s="1"/>
  <c r="C257" i="75"/>
  <c r="H257" i="75" s="1"/>
  <c r="C258" i="75"/>
  <c r="H258" i="75"/>
  <c r="C259" i="75"/>
  <c r="H259" i="75" s="1"/>
  <c r="C260" i="75"/>
  <c r="H260" i="75" s="1"/>
  <c r="C261" i="75"/>
  <c r="H261" i="75" s="1"/>
  <c r="C262" i="75"/>
  <c r="H262" i="75"/>
  <c r="C263" i="75"/>
  <c r="H263" i="75" s="1"/>
  <c r="C264" i="75"/>
  <c r="H264" i="75" s="1"/>
  <c r="C265" i="75"/>
  <c r="H265" i="75" s="1"/>
  <c r="C266" i="75"/>
  <c r="H266" i="75"/>
  <c r="C267" i="75"/>
  <c r="H267" i="75" s="1"/>
  <c r="C268" i="75"/>
  <c r="H268" i="75" s="1"/>
  <c r="C269" i="75"/>
  <c r="H269" i="75" s="1"/>
  <c r="J268" i="75" s="1"/>
  <c r="C270" i="75"/>
  <c r="H270" i="75"/>
  <c r="J269" i="75" s="1"/>
  <c r="C271" i="75"/>
  <c r="H271" i="75" s="1"/>
  <c r="J270" i="75" s="1"/>
  <c r="C272" i="75"/>
  <c r="H272" i="75"/>
  <c r="J271" i="75" s="1"/>
  <c r="C273" i="75"/>
  <c r="H273" i="75" s="1"/>
  <c r="J272" i="75" s="1"/>
  <c r="C274" i="75"/>
  <c r="H274" i="75" s="1"/>
  <c r="J273" i="75" s="1"/>
  <c r="C275" i="75"/>
  <c r="H275" i="75" s="1"/>
  <c r="J274" i="75" s="1"/>
  <c r="C276" i="75"/>
  <c r="H276" i="75" s="1"/>
  <c r="J275" i="75" s="1"/>
  <c r="C277" i="75"/>
  <c r="H277" i="75" s="1"/>
  <c r="J276" i="75" s="1"/>
  <c r="C278" i="75"/>
  <c r="H278" i="75" s="1"/>
  <c r="J277" i="75" s="1"/>
  <c r="C279" i="75"/>
  <c r="H279" i="75" s="1"/>
  <c r="J278" i="75" s="1"/>
  <c r="C280" i="75"/>
  <c r="H280" i="75" s="1"/>
  <c r="J279" i="75" s="1"/>
  <c r="C281" i="75"/>
  <c r="H281" i="75" s="1"/>
  <c r="J280" i="75" s="1"/>
  <c r="C282" i="75"/>
  <c r="H282" i="75" s="1"/>
  <c r="J281" i="75" s="1"/>
  <c r="C283" i="75"/>
  <c r="H283" i="75" s="1"/>
  <c r="J282" i="75" s="1"/>
  <c r="C284" i="75"/>
  <c r="H284" i="75" s="1"/>
  <c r="J283" i="75" s="1"/>
  <c r="C285" i="75"/>
  <c r="H285" i="75" s="1"/>
  <c r="J284" i="75" s="1"/>
  <c r="C286" i="75"/>
  <c r="H286" i="75"/>
  <c r="J285" i="75" s="1"/>
  <c r="C287" i="75"/>
  <c r="H287" i="75" s="1"/>
  <c r="J286" i="75" s="1"/>
  <c r="C288" i="75"/>
  <c r="H288" i="75"/>
  <c r="J287" i="75" s="1"/>
  <c r="C289" i="75"/>
  <c r="H289" i="75" s="1"/>
  <c r="J288" i="75" s="1"/>
  <c r="C290" i="75"/>
  <c r="H290" i="75" s="1"/>
  <c r="J289" i="75" s="1"/>
  <c r="C291" i="75"/>
  <c r="H291" i="75" s="1"/>
  <c r="J290" i="75" s="1"/>
  <c r="C292" i="75"/>
  <c r="H292" i="75" s="1"/>
  <c r="J291" i="75" s="1"/>
  <c r="C293" i="75"/>
  <c r="H293" i="75" s="1"/>
  <c r="J292" i="75" s="1"/>
  <c r="C294" i="75"/>
  <c r="H294" i="75" s="1"/>
  <c r="J293" i="75" s="1"/>
  <c r="C295" i="75"/>
  <c r="H295" i="75" s="1"/>
  <c r="J294" i="75" s="1"/>
  <c r="C296" i="75"/>
  <c r="H296" i="75" s="1"/>
  <c r="J295" i="75" s="1"/>
  <c r="C297" i="75"/>
  <c r="H297" i="75" s="1"/>
  <c r="J296" i="75" s="1"/>
  <c r="C298" i="75"/>
  <c r="H298" i="75" s="1"/>
  <c r="J297" i="75" s="1"/>
  <c r="C299" i="75"/>
  <c r="H299" i="75" s="1"/>
  <c r="J298" i="75" s="1"/>
  <c r="C300" i="75"/>
  <c r="H300" i="75" s="1"/>
  <c r="J299" i="75" s="1"/>
  <c r="C301" i="75"/>
  <c r="H301" i="75" s="1"/>
  <c r="J300" i="75" s="1"/>
  <c r="C302" i="75"/>
  <c r="H302" i="75"/>
  <c r="J301" i="75" s="1"/>
  <c r="C303" i="75"/>
  <c r="H303" i="75" s="1"/>
  <c r="J302" i="75" s="1"/>
  <c r="C304" i="75"/>
  <c r="H304" i="75"/>
  <c r="J303" i="75" s="1"/>
  <c r="C305" i="75"/>
  <c r="H305" i="75" s="1"/>
  <c r="J304" i="75" s="1"/>
  <c r="C306" i="75"/>
  <c r="H306" i="75" s="1"/>
  <c r="J305" i="75" s="1"/>
  <c r="C307" i="75"/>
  <c r="H307" i="75" s="1"/>
  <c r="J306" i="75" s="1"/>
  <c r="C308" i="75"/>
  <c r="H308" i="75"/>
  <c r="J307" i="75" s="1"/>
  <c r="C309" i="75"/>
  <c r="H309" i="75" s="1"/>
  <c r="J308" i="75" s="1"/>
  <c r="C310" i="75"/>
  <c r="H310" i="75" s="1"/>
  <c r="J309" i="75" s="1"/>
  <c r="C311" i="75"/>
  <c r="H311" i="75" s="1"/>
  <c r="J310" i="75" s="1"/>
  <c r="C312" i="75"/>
  <c r="H312" i="75"/>
  <c r="J311" i="75" s="1"/>
  <c r="C313" i="75"/>
  <c r="H313" i="75" s="1"/>
  <c r="J312" i="75" s="1"/>
  <c r="C314" i="75"/>
  <c r="H314" i="75" s="1"/>
  <c r="J313" i="75" s="1"/>
  <c r="C315" i="75"/>
  <c r="H315" i="75" s="1"/>
  <c r="J314" i="75" s="1"/>
  <c r="C316" i="75"/>
  <c r="H316" i="75"/>
  <c r="J315" i="75" s="1"/>
  <c r="C317" i="75"/>
  <c r="H317" i="75" s="1"/>
  <c r="J316" i="75" s="1"/>
  <c r="C318" i="75"/>
  <c r="H318" i="75" s="1"/>
  <c r="J317" i="75" s="1"/>
  <c r="C319" i="75"/>
  <c r="H319" i="75" s="1"/>
  <c r="J318" i="75" s="1"/>
  <c r="C320" i="75"/>
  <c r="H320" i="75"/>
  <c r="J319" i="75" s="1"/>
  <c r="C321" i="75"/>
  <c r="H321" i="75" s="1"/>
  <c r="J320" i="75" s="1"/>
  <c r="C322" i="75"/>
  <c r="H322" i="75" s="1"/>
  <c r="J321" i="75" s="1"/>
  <c r="C323" i="75"/>
  <c r="H323" i="75" s="1"/>
  <c r="J322" i="75" s="1"/>
  <c r="C324" i="75"/>
  <c r="H324" i="75"/>
  <c r="J323" i="75" s="1"/>
  <c r="C325" i="75"/>
  <c r="H325" i="75" s="1"/>
  <c r="J324" i="75" s="1"/>
  <c r="C326" i="75"/>
  <c r="H326" i="75" s="1"/>
  <c r="J325" i="75" s="1"/>
  <c r="C327" i="75"/>
  <c r="H327" i="75" s="1"/>
  <c r="J326" i="75" s="1"/>
  <c r="C328" i="75"/>
  <c r="H328" i="75"/>
  <c r="J327" i="75" s="1"/>
  <c r="C329" i="75"/>
  <c r="H329" i="75" s="1"/>
  <c r="J328" i="75" s="1"/>
  <c r="C330" i="75"/>
  <c r="H330" i="75" s="1"/>
  <c r="J329" i="75" s="1"/>
  <c r="C331" i="75"/>
  <c r="H331" i="75"/>
  <c r="J330" i="75" s="1"/>
  <c r="C332" i="75"/>
  <c r="H332" i="75"/>
  <c r="J331" i="75" s="1"/>
  <c r="C333" i="75"/>
  <c r="H333" i="75" s="1"/>
  <c r="J332" i="75" s="1"/>
  <c r="C334" i="75"/>
  <c r="H334" i="75" s="1"/>
  <c r="J333" i="75" s="1"/>
  <c r="C335" i="75"/>
  <c r="H335" i="75"/>
  <c r="J334" i="75" s="1"/>
  <c r="C336" i="75"/>
  <c r="H336" i="75"/>
  <c r="J335" i="75" s="1"/>
  <c r="C337" i="75"/>
  <c r="H337" i="75" s="1"/>
  <c r="J336" i="75" s="1"/>
  <c r="C338" i="75"/>
  <c r="H338" i="75" s="1"/>
  <c r="J337" i="75" s="1"/>
  <c r="C339" i="75"/>
  <c r="H339" i="75"/>
  <c r="J338" i="75" s="1"/>
  <c r="C340" i="75"/>
  <c r="H340" i="75"/>
  <c r="J339" i="75" s="1"/>
  <c r="C341" i="75"/>
  <c r="H341" i="75" s="1"/>
  <c r="J340" i="75" s="1"/>
  <c r="C342" i="75"/>
  <c r="H342" i="75" s="1"/>
  <c r="J341" i="75" s="1"/>
  <c r="C343" i="75"/>
  <c r="H343" i="75"/>
  <c r="J342" i="75" s="1"/>
  <c r="C344" i="75"/>
  <c r="H344" i="75"/>
  <c r="J343" i="75" s="1"/>
  <c r="C345" i="75"/>
  <c r="H345" i="75" s="1"/>
  <c r="J344" i="75" s="1"/>
  <c r="C346" i="75"/>
  <c r="H346" i="75" s="1"/>
  <c r="J345" i="75" s="1"/>
  <c r="C347" i="75"/>
  <c r="H347" i="75"/>
  <c r="J346" i="75" s="1"/>
  <c r="C348" i="75"/>
  <c r="H348" i="75"/>
  <c r="J347" i="75" s="1"/>
  <c r="C349" i="75"/>
  <c r="H349" i="75" s="1"/>
  <c r="J348" i="75" s="1"/>
  <c r="C350" i="75"/>
  <c r="H350" i="75" s="1"/>
  <c r="J349" i="75" s="1"/>
  <c r="C351" i="75"/>
  <c r="H351" i="75"/>
  <c r="J350" i="75" s="1"/>
  <c r="C352" i="75"/>
  <c r="H352" i="75"/>
  <c r="J351" i="75" s="1"/>
  <c r="C353" i="75"/>
  <c r="H353" i="75" s="1"/>
  <c r="J352" i="75" s="1"/>
  <c r="C354" i="75"/>
  <c r="H354" i="75" s="1"/>
  <c r="J353" i="75" s="1"/>
  <c r="C355" i="75"/>
  <c r="H355" i="75"/>
  <c r="J354" i="75" s="1"/>
  <c r="C356" i="75"/>
  <c r="H356" i="75"/>
  <c r="J355" i="75" s="1"/>
  <c r="C357" i="75"/>
  <c r="H357" i="75" s="1"/>
  <c r="J356" i="75" s="1"/>
  <c r="C358" i="75"/>
  <c r="H358" i="75" s="1"/>
  <c r="J357" i="75" s="1"/>
  <c r="C359" i="75"/>
  <c r="H359" i="75"/>
  <c r="J358" i="75" s="1"/>
  <c r="C360" i="75"/>
  <c r="H360" i="75"/>
  <c r="J359" i="75" s="1"/>
  <c r="C361" i="75"/>
  <c r="H361" i="75" s="1"/>
  <c r="J360" i="75" s="1"/>
  <c r="C362" i="75"/>
  <c r="H362" i="75" s="1"/>
  <c r="J361" i="75" s="1"/>
  <c r="C363" i="75"/>
  <c r="H363" i="75"/>
  <c r="J362" i="75" s="1"/>
  <c r="C364" i="75"/>
  <c r="H364" i="75"/>
  <c r="J363" i="75" s="1"/>
  <c r="C365" i="75"/>
  <c r="H365" i="75" s="1"/>
  <c r="J364" i="75" s="1"/>
  <c r="C366" i="75"/>
  <c r="H366" i="75" s="1"/>
  <c r="J365" i="75" s="1"/>
  <c r="C367" i="75"/>
  <c r="H367" i="75"/>
  <c r="J366" i="75" s="1"/>
  <c r="C368" i="75"/>
  <c r="H368" i="75"/>
  <c r="J367" i="75" s="1"/>
  <c r="C369" i="75"/>
  <c r="H369" i="75" s="1"/>
  <c r="J368" i="75" s="1"/>
  <c r="C370" i="75"/>
  <c r="H370" i="75" s="1"/>
  <c r="J369" i="75" s="1"/>
  <c r="C371" i="75"/>
  <c r="H371" i="75"/>
  <c r="J370" i="75" s="1"/>
  <c r="C372" i="75"/>
  <c r="H372" i="75"/>
  <c r="J371" i="75" s="1"/>
  <c r="C373" i="75"/>
  <c r="H373" i="75" s="1"/>
  <c r="J372" i="75" s="1"/>
  <c r="C374" i="75"/>
  <c r="H374" i="75" s="1"/>
  <c r="J373" i="75" s="1"/>
  <c r="C375" i="75"/>
  <c r="H375" i="75"/>
  <c r="J374" i="75" s="1"/>
  <c r="C376" i="75"/>
  <c r="H376" i="75"/>
  <c r="J375" i="75" s="1"/>
  <c r="C377" i="75"/>
  <c r="H377" i="75" s="1"/>
  <c r="J376" i="75" s="1"/>
  <c r="C378" i="75"/>
  <c r="H378" i="75" s="1"/>
  <c r="J377" i="75" s="1"/>
  <c r="C379" i="75"/>
  <c r="H379" i="75"/>
  <c r="J378" i="75" s="1"/>
  <c r="C380" i="75"/>
  <c r="H380" i="75"/>
  <c r="J379" i="75" s="1"/>
  <c r="C381" i="75"/>
  <c r="H381" i="75" s="1"/>
  <c r="J380" i="75" s="1"/>
  <c r="C382" i="75"/>
  <c r="H382" i="75" s="1"/>
  <c r="J381" i="75" s="1"/>
  <c r="C383" i="75"/>
  <c r="H383" i="75"/>
  <c r="J382" i="75" s="1"/>
  <c r="C384" i="75"/>
  <c r="H384" i="75"/>
  <c r="J383" i="75" s="1"/>
  <c r="C385" i="75"/>
  <c r="H385" i="75" s="1"/>
  <c r="J384" i="75" s="1"/>
  <c r="C386" i="75"/>
  <c r="H386" i="75" s="1"/>
  <c r="J385" i="75" s="1"/>
  <c r="C387" i="75"/>
  <c r="H387" i="75"/>
  <c r="J386" i="75" s="1"/>
  <c r="J387" i="75"/>
  <c r="C34" i="75" l="1"/>
  <c r="H34" i="75" s="1"/>
  <c r="C30" i="75"/>
  <c r="H30" i="75" s="1"/>
  <c r="C29" i="75"/>
  <c r="H29" i="75" s="1"/>
  <c r="K15" i="75"/>
  <c r="C67" i="75"/>
  <c r="H67" i="75" s="1"/>
  <c r="C63" i="75"/>
  <c r="H63" i="75" s="1"/>
  <c r="C59" i="75"/>
  <c r="H59" i="75" s="1"/>
  <c r="C55" i="75"/>
  <c r="H55" i="75" s="1"/>
  <c r="C51" i="75"/>
  <c r="H51" i="75" s="1"/>
  <c r="C47" i="75"/>
  <c r="H47" i="75" s="1"/>
  <c r="C43" i="75"/>
  <c r="H43" i="75" s="1"/>
  <c r="C39" i="75"/>
  <c r="H39" i="75" s="1"/>
  <c r="C35" i="75"/>
  <c r="H35" i="75" s="1"/>
  <c r="C31" i="75"/>
  <c r="H31" i="75" s="1"/>
  <c r="C137" i="75"/>
  <c r="H137" i="75" s="1"/>
  <c r="C133" i="75"/>
  <c r="H133" i="75" s="1"/>
  <c r="C129" i="75"/>
  <c r="H129" i="75" s="1"/>
  <c r="C125" i="75"/>
  <c r="H125" i="75" s="1"/>
  <c r="C121" i="75"/>
  <c r="H121" i="75" s="1"/>
  <c r="C117" i="75"/>
  <c r="H117" i="75" s="1"/>
  <c r="C113" i="75"/>
  <c r="H113" i="75" s="1"/>
  <c r="C109" i="75"/>
  <c r="H109" i="75" s="1"/>
  <c r="C105" i="75"/>
  <c r="H105" i="75" s="1"/>
  <c r="C101" i="75"/>
  <c r="H101" i="75" s="1"/>
  <c r="C97" i="75"/>
  <c r="H97" i="75" s="1"/>
  <c r="C93" i="75"/>
  <c r="H93" i="75" s="1"/>
  <c r="C89" i="75"/>
  <c r="H89" i="75" s="1"/>
  <c r="C85" i="75"/>
  <c r="H85" i="75" s="1"/>
  <c r="C81" i="75"/>
  <c r="H81" i="75" s="1"/>
  <c r="C77" i="75"/>
  <c r="H77" i="75" s="1"/>
  <c r="C73" i="75"/>
  <c r="H73" i="75" s="1"/>
  <c r="C69" i="75"/>
  <c r="H69" i="75" s="1"/>
  <c r="C65" i="75"/>
  <c r="H65" i="75" s="1"/>
  <c r="C61" i="75"/>
  <c r="H61" i="75" s="1"/>
  <c r="C57" i="75"/>
  <c r="H57" i="75" s="1"/>
  <c r="C53" i="75"/>
  <c r="H53" i="75" s="1"/>
  <c r="C49" i="75"/>
  <c r="H49" i="75" s="1"/>
  <c r="C45" i="75"/>
  <c r="H45" i="75" s="1"/>
  <c r="C41" i="75"/>
  <c r="H41" i="75" s="1"/>
  <c r="C37" i="75"/>
  <c r="H37" i="75" s="1"/>
  <c r="C33" i="75"/>
  <c r="H33" i="75" s="1"/>
  <c r="K15" i="74"/>
  <c r="K7" i="74" l="1"/>
  <c r="K17" i="74" l="1"/>
  <c r="J28" i="74"/>
  <c r="E34" i="74" l="1"/>
  <c r="E38" i="74"/>
  <c r="E42" i="74"/>
  <c r="E46" i="74"/>
  <c r="E50" i="74"/>
  <c r="E54" i="74"/>
  <c r="E58" i="74"/>
  <c r="E62" i="74"/>
  <c r="E66" i="74"/>
  <c r="E70" i="74"/>
  <c r="E74" i="74"/>
  <c r="E78" i="74"/>
  <c r="E82" i="74"/>
  <c r="E86" i="74"/>
  <c r="E90" i="74"/>
  <c r="E94" i="74"/>
  <c r="E98" i="74"/>
  <c r="E102" i="74"/>
  <c r="E106" i="74"/>
  <c r="E110" i="74"/>
  <c r="E114" i="74"/>
  <c r="E118" i="74"/>
  <c r="E122" i="74"/>
  <c r="E126" i="74"/>
  <c r="E130" i="74"/>
  <c r="E134" i="74"/>
  <c r="E138" i="74"/>
  <c r="E142" i="74"/>
  <c r="E146" i="74"/>
  <c r="E150" i="74"/>
  <c r="E154" i="74"/>
  <c r="E158" i="74"/>
  <c r="E162" i="74"/>
  <c r="E166" i="74"/>
  <c r="E170" i="74"/>
  <c r="E174" i="74"/>
  <c r="E178" i="74"/>
  <c r="E182" i="74"/>
  <c r="E186" i="74"/>
  <c r="E190" i="74"/>
  <c r="E194" i="74"/>
  <c r="E198" i="74"/>
  <c r="E202" i="74"/>
  <c r="E206" i="74"/>
  <c r="E210" i="74"/>
  <c r="E214" i="74"/>
  <c r="E218" i="74"/>
  <c r="E222" i="74"/>
  <c r="E226" i="74"/>
  <c r="E230" i="74"/>
  <c r="E234" i="74"/>
  <c r="E238" i="74"/>
  <c r="E242" i="74"/>
  <c r="E246" i="74"/>
  <c r="E250" i="74"/>
  <c r="E254" i="74"/>
  <c r="E258" i="74"/>
  <c r="E262" i="74"/>
  <c r="E266" i="74"/>
  <c r="E270" i="74"/>
  <c r="E274" i="74"/>
  <c r="E278" i="74"/>
  <c r="E282" i="74"/>
  <c r="E286" i="74"/>
  <c r="E290" i="74"/>
  <c r="E294" i="74"/>
  <c r="E298" i="74"/>
  <c r="E302" i="74"/>
  <c r="E306" i="74"/>
  <c r="E310" i="74"/>
  <c r="E314" i="74"/>
  <c r="E318" i="74"/>
  <c r="E322" i="74"/>
  <c r="E326" i="74"/>
  <c r="E330" i="74"/>
  <c r="E334" i="74"/>
  <c r="E338" i="74"/>
  <c r="E342" i="74"/>
  <c r="E346" i="74"/>
  <c r="E350" i="74"/>
  <c r="E354" i="74"/>
  <c r="E358" i="74"/>
  <c r="E362" i="74"/>
  <c r="E31" i="74"/>
  <c r="E35" i="74"/>
  <c r="E39" i="74"/>
  <c r="E43" i="74"/>
  <c r="E47" i="74"/>
  <c r="E51" i="74"/>
  <c r="E55" i="74"/>
  <c r="E59" i="74"/>
  <c r="E63" i="74"/>
  <c r="E67" i="74"/>
  <c r="E71" i="74"/>
  <c r="E75" i="74"/>
  <c r="E79" i="74"/>
  <c r="E83" i="74"/>
  <c r="E87" i="74"/>
  <c r="E91" i="74"/>
  <c r="E95" i="74"/>
  <c r="E99" i="74"/>
  <c r="E103" i="74"/>
  <c r="E107" i="74"/>
  <c r="E111" i="74"/>
  <c r="E115" i="74"/>
  <c r="E119" i="74"/>
  <c r="E123" i="74"/>
  <c r="E127" i="74"/>
  <c r="E131" i="74"/>
  <c r="E135" i="74"/>
  <c r="E139" i="74"/>
  <c r="E143" i="74"/>
  <c r="E147" i="74"/>
  <c r="E151" i="74"/>
  <c r="E155" i="74"/>
  <c r="E159" i="74"/>
  <c r="E163" i="74"/>
  <c r="E167" i="74"/>
  <c r="E171" i="74"/>
  <c r="E175" i="74"/>
  <c r="E179" i="74"/>
  <c r="E183" i="74"/>
  <c r="E187" i="74"/>
  <c r="E191" i="74"/>
  <c r="E195" i="74"/>
  <c r="E199" i="74"/>
  <c r="E203" i="74"/>
  <c r="E207" i="74"/>
  <c r="E211" i="74"/>
  <c r="E215" i="74"/>
  <c r="E219" i="74"/>
  <c r="E223" i="74"/>
  <c r="E227" i="74"/>
  <c r="E231" i="74"/>
  <c r="E235" i="74"/>
  <c r="E239" i="74"/>
  <c r="E243" i="74"/>
  <c r="E247" i="74"/>
  <c r="E251" i="74"/>
  <c r="E255" i="74"/>
  <c r="E259" i="74"/>
  <c r="E263" i="74"/>
  <c r="E267" i="74"/>
  <c r="E271" i="74"/>
  <c r="E275" i="74"/>
  <c r="E279" i="74"/>
  <c r="E283" i="74"/>
  <c r="E287" i="74"/>
  <c r="E291" i="74"/>
  <c r="E295" i="74"/>
  <c r="E299" i="74"/>
  <c r="E303" i="74"/>
  <c r="E307" i="74"/>
  <c r="E311" i="74"/>
  <c r="E315" i="74"/>
  <c r="E319" i="74"/>
  <c r="E323" i="74"/>
  <c r="E327" i="74"/>
  <c r="E331" i="74"/>
  <c r="E335" i="74"/>
  <c r="E339" i="74"/>
  <c r="E343" i="74"/>
  <c r="E347" i="74"/>
  <c r="E32" i="74"/>
  <c r="E36" i="74"/>
  <c r="E40" i="74"/>
  <c r="E44" i="74"/>
  <c r="E48" i="74"/>
  <c r="E52" i="74"/>
  <c r="E56" i="74"/>
  <c r="E60" i="74"/>
  <c r="E64" i="74"/>
  <c r="E68" i="74"/>
  <c r="E72" i="74"/>
  <c r="E76" i="74"/>
  <c r="E80" i="74"/>
  <c r="E84" i="74"/>
  <c r="E88" i="74"/>
  <c r="E92" i="74"/>
  <c r="E96" i="74"/>
  <c r="E100" i="74"/>
  <c r="E104" i="74"/>
  <c r="E108" i="74"/>
  <c r="E112" i="74"/>
  <c r="E116" i="74"/>
  <c r="E120" i="74"/>
  <c r="E124" i="74"/>
  <c r="E128" i="74"/>
  <c r="E132" i="74"/>
  <c r="E136" i="74"/>
  <c r="E140" i="74"/>
  <c r="E144" i="74"/>
  <c r="E148" i="74"/>
  <c r="E152" i="74"/>
  <c r="E156" i="74"/>
  <c r="E160" i="74"/>
  <c r="E164" i="74"/>
  <c r="E168" i="74"/>
  <c r="E172" i="74"/>
  <c r="E176" i="74"/>
  <c r="E180" i="74"/>
  <c r="E184" i="74"/>
  <c r="E188" i="74"/>
  <c r="E192" i="74"/>
  <c r="E196" i="74"/>
  <c r="E200" i="74"/>
  <c r="E204" i="74"/>
  <c r="E208" i="74"/>
  <c r="E212" i="74"/>
  <c r="E216" i="74"/>
  <c r="E220" i="74"/>
  <c r="E224" i="74"/>
  <c r="E228" i="74"/>
  <c r="E232" i="74"/>
  <c r="E236" i="74"/>
  <c r="E240" i="74"/>
  <c r="E244" i="74"/>
  <c r="E248" i="74"/>
  <c r="E252" i="74"/>
  <c r="E256" i="74"/>
  <c r="E260" i="74"/>
  <c r="E264" i="74"/>
  <c r="E268" i="74"/>
  <c r="E272" i="74"/>
  <c r="E276" i="74"/>
  <c r="E280" i="74"/>
  <c r="E284" i="74"/>
  <c r="E288" i="74"/>
  <c r="E292" i="74"/>
  <c r="E296" i="74"/>
  <c r="E300" i="74"/>
  <c r="E304" i="74"/>
  <c r="E308" i="74"/>
  <c r="E312" i="74"/>
  <c r="E316" i="74"/>
  <c r="E320" i="74"/>
  <c r="E324" i="74"/>
  <c r="E328" i="74"/>
  <c r="E332" i="74"/>
  <c r="E336" i="74"/>
  <c r="E340" i="74"/>
  <c r="E344" i="74"/>
  <c r="E348" i="74"/>
  <c r="E352" i="74"/>
  <c r="E356" i="74"/>
  <c r="E33" i="74"/>
  <c r="E37" i="74"/>
  <c r="E41" i="74"/>
  <c r="E45" i="74"/>
  <c r="E49" i="74"/>
  <c r="E53" i="74"/>
  <c r="E57" i="74"/>
  <c r="E61" i="74"/>
  <c r="E65" i="74"/>
  <c r="E69" i="74"/>
  <c r="E73" i="74"/>
  <c r="E77" i="74"/>
  <c r="E81" i="74"/>
  <c r="E85" i="74"/>
  <c r="E89" i="74"/>
  <c r="E93" i="74"/>
  <c r="E97" i="74"/>
  <c r="E101" i="74"/>
  <c r="E105" i="74"/>
  <c r="E109" i="74"/>
  <c r="E113" i="74"/>
  <c r="E117" i="74"/>
  <c r="E121" i="74"/>
  <c r="E125" i="74"/>
  <c r="E129" i="74"/>
  <c r="E133" i="74"/>
  <c r="E137" i="74"/>
  <c r="E141" i="74"/>
  <c r="E145" i="74"/>
  <c r="E149" i="74"/>
  <c r="E153" i="74"/>
  <c r="E157" i="74"/>
  <c r="E161" i="74"/>
  <c r="E165" i="74"/>
  <c r="E169" i="74"/>
  <c r="E173" i="74"/>
  <c r="E177" i="74"/>
  <c r="E181" i="74"/>
  <c r="E185" i="74"/>
  <c r="E189" i="74"/>
  <c r="E193" i="74"/>
  <c r="E197" i="74"/>
  <c r="E201" i="74"/>
  <c r="E205" i="74"/>
  <c r="E209" i="74"/>
  <c r="E213" i="74"/>
  <c r="E217" i="74"/>
  <c r="E221" i="74"/>
  <c r="E225" i="74"/>
  <c r="E229" i="74"/>
  <c r="E233" i="74"/>
  <c r="E237" i="74"/>
  <c r="E241" i="74"/>
  <c r="E245" i="74"/>
  <c r="E249" i="74"/>
  <c r="E253" i="74"/>
  <c r="E257" i="74"/>
  <c r="E261" i="74"/>
  <c r="E265" i="74"/>
  <c r="E269" i="74"/>
  <c r="E273" i="74"/>
  <c r="E277" i="74"/>
  <c r="E281" i="74"/>
  <c r="E285" i="74"/>
  <c r="E289" i="74"/>
  <c r="E293" i="74"/>
  <c r="E297" i="74"/>
  <c r="E301" i="74"/>
  <c r="E305" i="74"/>
  <c r="E309" i="74"/>
  <c r="E313" i="74"/>
  <c r="E317" i="74"/>
  <c r="E321" i="74"/>
  <c r="E325" i="74"/>
  <c r="E329" i="74"/>
  <c r="E333" i="74"/>
  <c r="E337" i="74"/>
  <c r="E341" i="74"/>
  <c r="E345" i="74"/>
  <c r="E349" i="74"/>
  <c r="E353" i="74"/>
  <c r="E360" i="74"/>
  <c r="E365" i="74"/>
  <c r="E369" i="74"/>
  <c r="E373" i="74"/>
  <c r="E377" i="74"/>
  <c r="E381" i="74"/>
  <c r="E385" i="74"/>
  <c r="E389" i="74"/>
  <c r="E366" i="74"/>
  <c r="E374" i="74"/>
  <c r="E382" i="74"/>
  <c r="E383" i="74"/>
  <c r="E351" i="74"/>
  <c r="E368" i="74"/>
  <c r="E376" i="74"/>
  <c r="E388" i="74"/>
  <c r="E355" i="74"/>
  <c r="E361" i="74"/>
  <c r="E370" i="74"/>
  <c r="E378" i="74"/>
  <c r="E386" i="74"/>
  <c r="E359" i="74"/>
  <c r="E372" i="74"/>
  <c r="E384" i="74"/>
  <c r="E357" i="74"/>
  <c r="E363" i="74"/>
  <c r="E367" i="74"/>
  <c r="E371" i="74"/>
  <c r="E375" i="74"/>
  <c r="E379" i="74"/>
  <c r="E387" i="74"/>
  <c r="E364" i="74"/>
  <c r="E380" i="74"/>
  <c r="C30" i="74"/>
  <c r="E30" i="74"/>
  <c r="J30" i="74" s="1"/>
  <c r="J32" i="74" l="1"/>
  <c r="C31" i="74"/>
  <c r="H31" i="74" s="1"/>
  <c r="J31" i="74"/>
  <c r="H30" i="74"/>
  <c r="J33" i="74" l="1"/>
  <c r="C32" i="74"/>
  <c r="H32" i="74" s="1"/>
  <c r="J34" i="74"/>
  <c r="C33" i="74"/>
  <c r="H33" i="74" s="1"/>
  <c r="J36" i="74" l="1"/>
  <c r="C35" i="74"/>
  <c r="J35" i="74"/>
  <c r="C34" i="74"/>
  <c r="H34" i="74" s="1"/>
  <c r="J37" i="74" l="1"/>
  <c r="C36" i="74"/>
  <c r="H36" i="74" s="1"/>
  <c r="J38" i="74"/>
  <c r="C37" i="74"/>
  <c r="H35" i="74"/>
  <c r="J40" i="74" l="1"/>
  <c r="C39" i="74"/>
  <c r="J39" i="74"/>
  <c r="C38" i="74"/>
  <c r="H38" i="74" s="1"/>
  <c r="H37" i="74"/>
  <c r="J41" i="74" l="1"/>
  <c r="C40" i="74"/>
  <c r="J42" i="74"/>
  <c r="C41" i="74"/>
  <c r="H39" i="74"/>
  <c r="J44" i="74" l="1"/>
  <c r="C43" i="74"/>
  <c r="J43" i="74"/>
  <c r="C42" i="74"/>
  <c r="H40" i="74"/>
  <c r="J45" i="74" l="1"/>
  <c r="C44" i="74"/>
  <c r="J46" i="74"/>
  <c r="C45" i="74"/>
  <c r="H42" i="74"/>
  <c r="H41" i="74"/>
  <c r="J48" i="74" l="1"/>
  <c r="C47" i="74"/>
  <c r="J47" i="74"/>
  <c r="C46" i="74"/>
  <c r="H43" i="74"/>
  <c r="J49" i="74" l="1"/>
  <c r="C48" i="74"/>
  <c r="J50" i="74"/>
  <c r="C49" i="74"/>
  <c r="H44" i="74"/>
  <c r="J52" i="74" l="1"/>
  <c r="C51" i="74"/>
  <c r="J51" i="74"/>
  <c r="C50" i="74"/>
  <c r="H48" i="74"/>
  <c r="H47" i="74"/>
  <c r="H46" i="74"/>
  <c r="H45" i="74"/>
  <c r="J53" i="74" l="1"/>
  <c r="C52" i="74"/>
  <c r="J54" i="74"/>
  <c r="C53" i="74"/>
  <c r="H49" i="74"/>
  <c r="H50" i="74"/>
  <c r="J56" i="74" l="1"/>
  <c r="C55" i="74"/>
  <c r="J55" i="74"/>
  <c r="C54" i="74"/>
  <c r="H51" i="74"/>
  <c r="J57" i="74" l="1"/>
  <c r="C56" i="74"/>
  <c r="J58" i="74"/>
  <c r="C57" i="74"/>
  <c r="H52" i="74"/>
  <c r="J60" i="74" l="1"/>
  <c r="C59" i="74"/>
  <c r="J59" i="74"/>
  <c r="C58" i="74"/>
  <c r="H53" i="74"/>
  <c r="H54" i="74"/>
  <c r="J61" i="74" l="1"/>
  <c r="C60" i="74"/>
  <c r="J62" i="74"/>
  <c r="C61" i="74"/>
  <c r="H55" i="74"/>
  <c r="J64" i="74" l="1"/>
  <c r="C63" i="74"/>
  <c r="J63" i="74"/>
  <c r="C62" i="74"/>
  <c r="H56" i="74"/>
  <c r="J65" i="74" l="1"/>
  <c r="C64" i="74"/>
  <c r="J66" i="74"/>
  <c r="C65" i="74"/>
  <c r="H58" i="74"/>
  <c r="H57" i="74"/>
  <c r="H60" i="74"/>
  <c r="H59" i="74"/>
  <c r="J67" i="74" l="1"/>
  <c r="C66" i="74"/>
  <c r="J68" i="74"/>
  <c r="C67" i="74"/>
  <c r="H61" i="74"/>
  <c r="H62" i="74"/>
  <c r="J70" i="74" l="1"/>
  <c r="C69" i="74"/>
  <c r="J69" i="74"/>
  <c r="C68" i="74"/>
  <c r="H63" i="74"/>
  <c r="J71" i="74" l="1"/>
  <c r="C70" i="74"/>
  <c r="J72" i="74"/>
  <c r="C71" i="74"/>
  <c r="H64" i="74"/>
  <c r="J74" i="74" l="1"/>
  <c r="C73" i="74"/>
  <c r="J73" i="74"/>
  <c r="C72" i="74"/>
  <c r="H65" i="74"/>
  <c r="H66" i="74"/>
  <c r="J75" i="74" l="1"/>
  <c r="C74" i="74"/>
  <c r="J76" i="74"/>
  <c r="C75" i="74"/>
  <c r="H67" i="74"/>
  <c r="J78" i="74" l="1"/>
  <c r="C77" i="74"/>
  <c r="J77" i="74"/>
  <c r="C76" i="74"/>
  <c r="H68" i="74"/>
  <c r="J79" i="74" l="1"/>
  <c r="C78" i="74"/>
  <c r="J80" i="74"/>
  <c r="C79" i="74"/>
  <c r="H72" i="74"/>
  <c r="H71" i="74"/>
  <c r="H69" i="74"/>
  <c r="H70" i="74"/>
  <c r="J82" i="74" l="1"/>
  <c r="C81" i="74"/>
  <c r="J81" i="74"/>
  <c r="C80" i="74"/>
  <c r="H73" i="74"/>
  <c r="H74" i="74"/>
  <c r="J83" i="74" l="1"/>
  <c r="C82" i="74"/>
  <c r="J84" i="74"/>
  <c r="C83" i="74"/>
  <c r="H75" i="74"/>
  <c r="J86" i="74" l="1"/>
  <c r="C85" i="74"/>
  <c r="J85" i="74"/>
  <c r="C84" i="74"/>
  <c r="H76" i="74"/>
  <c r="J87" i="74" l="1"/>
  <c r="C86" i="74"/>
  <c r="J88" i="74"/>
  <c r="C87" i="74"/>
  <c r="H77" i="74"/>
  <c r="H78" i="74"/>
  <c r="J90" i="74" l="1"/>
  <c r="C89" i="74"/>
  <c r="J89" i="74"/>
  <c r="C88" i="74"/>
  <c r="H79" i="74"/>
  <c r="J91" i="74" l="1"/>
  <c r="C90" i="74"/>
  <c r="J92" i="74"/>
  <c r="C91" i="74"/>
  <c r="H80" i="74"/>
  <c r="J94" i="74" l="1"/>
  <c r="C93" i="74"/>
  <c r="J93" i="74"/>
  <c r="C92" i="74"/>
  <c r="H84" i="74"/>
  <c r="H83" i="74"/>
  <c r="H82" i="74"/>
  <c r="H81" i="74"/>
  <c r="J95" i="74" l="1"/>
  <c r="C94" i="74"/>
  <c r="J96" i="74"/>
  <c r="C95" i="74"/>
  <c r="H85" i="74"/>
  <c r="H86" i="74"/>
  <c r="J98" i="74" l="1"/>
  <c r="C97" i="74"/>
  <c r="J97" i="74"/>
  <c r="C96" i="74"/>
  <c r="H87" i="74"/>
  <c r="J99" i="74" l="1"/>
  <c r="C98" i="74"/>
  <c r="J100" i="74"/>
  <c r="C99" i="74"/>
  <c r="H88" i="74"/>
  <c r="J102" i="74" l="1"/>
  <c r="C101" i="74"/>
  <c r="J101" i="74"/>
  <c r="C100" i="74"/>
  <c r="H89" i="74"/>
  <c r="H90" i="74"/>
  <c r="J103" i="74" l="1"/>
  <c r="C102" i="74"/>
  <c r="J104" i="74"/>
  <c r="C103" i="74"/>
  <c r="H91" i="74"/>
  <c r="J106" i="74" l="1"/>
  <c r="C105" i="74"/>
  <c r="J105" i="74"/>
  <c r="C104" i="74"/>
  <c r="H92" i="74"/>
  <c r="J107" i="74" l="1"/>
  <c r="C106" i="74"/>
  <c r="J108" i="74"/>
  <c r="C107" i="74"/>
  <c r="H94" i="74"/>
  <c r="H93" i="74"/>
  <c r="H95" i="74"/>
  <c r="H96" i="74"/>
  <c r="J110" i="74" l="1"/>
  <c r="C109" i="74"/>
  <c r="J109" i="74"/>
  <c r="C108" i="74"/>
  <c r="H97" i="74"/>
  <c r="H98" i="74"/>
  <c r="J111" i="74" l="1"/>
  <c r="C110" i="74"/>
  <c r="J112" i="74"/>
  <c r="C111" i="74"/>
  <c r="H99" i="74"/>
  <c r="J114" i="74" l="1"/>
  <c r="C113" i="74"/>
  <c r="J113" i="74"/>
  <c r="C112" i="74"/>
  <c r="H100" i="74"/>
  <c r="J115" i="74" l="1"/>
  <c r="C114" i="74"/>
  <c r="J116" i="74"/>
  <c r="C115" i="74"/>
  <c r="H102" i="74"/>
  <c r="H101" i="74"/>
  <c r="J118" i="74" l="1"/>
  <c r="C117" i="74"/>
  <c r="J117" i="74"/>
  <c r="C116" i="74"/>
  <c r="H103" i="74"/>
  <c r="J119" i="74" l="1"/>
  <c r="C118" i="74"/>
  <c r="J120" i="74"/>
  <c r="C119" i="74"/>
  <c r="H104" i="74"/>
  <c r="J122" i="74" l="1"/>
  <c r="C121" i="74"/>
  <c r="J121" i="74"/>
  <c r="C120" i="74"/>
  <c r="H107" i="74"/>
  <c r="H108" i="74"/>
  <c r="H106" i="74"/>
  <c r="H105" i="74"/>
  <c r="J123" i="74" l="1"/>
  <c r="C122" i="74"/>
  <c r="J124" i="74"/>
  <c r="C123" i="74"/>
  <c r="H109" i="74"/>
  <c r="H110" i="74"/>
  <c r="J126" i="74" l="1"/>
  <c r="C125" i="74"/>
  <c r="J125" i="74"/>
  <c r="C124" i="74"/>
  <c r="H111" i="74"/>
  <c r="J127" i="74" l="1"/>
  <c r="C126" i="74"/>
  <c r="J128" i="74"/>
  <c r="C127" i="74"/>
  <c r="H112" i="74"/>
  <c r="J130" i="74" l="1"/>
  <c r="C129" i="74"/>
  <c r="J129" i="74"/>
  <c r="C128" i="74"/>
  <c r="H114" i="74"/>
  <c r="H113" i="74"/>
  <c r="J131" i="74" l="1"/>
  <c r="C130" i="74"/>
  <c r="J132" i="74"/>
  <c r="C131" i="74"/>
  <c r="H115" i="74"/>
  <c r="J134" i="74" l="1"/>
  <c r="C133" i="74"/>
  <c r="J133" i="74"/>
  <c r="C132" i="74"/>
  <c r="H116" i="74"/>
  <c r="J135" i="74" l="1"/>
  <c r="C134" i="74"/>
  <c r="J136" i="74"/>
  <c r="C135" i="74"/>
  <c r="H119" i="74"/>
  <c r="H120" i="74"/>
  <c r="H118" i="74"/>
  <c r="H117" i="74"/>
  <c r="J138" i="74" l="1"/>
  <c r="C137" i="74"/>
  <c r="J137" i="74"/>
  <c r="C136" i="74"/>
  <c r="H122" i="74"/>
  <c r="H121" i="74"/>
  <c r="J139" i="74" l="1"/>
  <c r="C138" i="74"/>
  <c r="J140" i="74"/>
  <c r="C139" i="74"/>
  <c r="H123" i="74"/>
  <c r="J142" i="74" l="1"/>
  <c r="C141" i="74"/>
  <c r="J141" i="74"/>
  <c r="C140" i="74"/>
  <c r="H124" i="74"/>
  <c r="J143" i="74" l="1"/>
  <c r="C142" i="74"/>
  <c r="J144" i="74"/>
  <c r="C143" i="74"/>
  <c r="H125" i="74"/>
  <c r="H126" i="74"/>
  <c r="J146" i="74" l="1"/>
  <c r="C145" i="74"/>
  <c r="J145" i="74"/>
  <c r="C144" i="74"/>
  <c r="H127" i="74"/>
  <c r="J147" i="74" l="1"/>
  <c r="C146" i="74"/>
  <c r="J148" i="74"/>
  <c r="C147" i="74"/>
  <c r="H128" i="74"/>
  <c r="J150" i="74" l="1"/>
  <c r="C149" i="74"/>
  <c r="J149" i="74"/>
  <c r="C148" i="74"/>
  <c r="H131" i="74"/>
  <c r="H132" i="74"/>
  <c r="H130" i="74"/>
  <c r="H129" i="74"/>
  <c r="J151" i="74" l="1"/>
  <c r="C150" i="74"/>
  <c r="J152" i="74"/>
  <c r="C151" i="74"/>
  <c r="H134" i="74"/>
  <c r="H133" i="74"/>
  <c r="J154" i="74" l="1"/>
  <c r="C153" i="74"/>
  <c r="J153" i="74"/>
  <c r="C152" i="74"/>
  <c r="H135" i="74"/>
  <c r="J155" i="74" l="1"/>
  <c r="C154" i="74"/>
  <c r="J156" i="74"/>
  <c r="C155" i="74"/>
  <c r="H136" i="74"/>
  <c r="J158" i="74" l="1"/>
  <c r="C157" i="74"/>
  <c r="J157" i="74"/>
  <c r="C156" i="74"/>
  <c r="H137" i="74"/>
  <c r="H138" i="74"/>
  <c r="J159" i="74" l="1"/>
  <c r="C158" i="74"/>
  <c r="J160" i="74"/>
  <c r="C159" i="74"/>
  <c r="H139" i="74"/>
  <c r="J162" i="74" l="1"/>
  <c r="C161" i="74"/>
  <c r="J161" i="74"/>
  <c r="C160" i="74"/>
  <c r="H140" i="74"/>
  <c r="J163" i="74" l="1"/>
  <c r="C162" i="74"/>
  <c r="J164" i="74"/>
  <c r="C163" i="74"/>
  <c r="H143" i="74"/>
  <c r="H144" i="74"/>
  <c r="H142" i="74"/>
  <c r="H141" i="74"/>
  <c r="J166" i="74" l="1"/>
  <c r="C165" i="74"/>
  <c r="J165" i="74"/>
  <c r="C164" i="74"/>
  <c r="H146" i="74"/>
  <c r="H145" i="74"/>
  <c r="J167" i="74" l="1"/>
  <c r="C166" i="74"/>
  <c r="J168" i="74"/>
  <c r="C167" i="74"/>
  <c r="H147" i="74"/>
  <c r="J170" i="74" l="1"/>
  <c r="C169" i="74"/>
  <c r="J169" i="74"/>
  <c r="C168" i="74"/>
  <c r="H148" i="74"/>
  <c r="J171" i="74" l="1"/>
  <c r="C170" i="74"/>
  <c r="J172" i="74"/>
  <c r="C171" i="74"/>
  <c r="H149" i="74"/>
  <c r="H150" i="74"/>
  <c r="J174" i="74" l="1"/>
  <c r="C173" i="74"/>
  <c r="J173" i="74"/>
  <c r="C172" i="74"/>
  <c r="H151" i="74"/>
  <c r="J175" i="74" l="1"/>
  <c r="C174" i="74"/>
  <c r="J176" i="74"/>
  <c r="C175" i="74"/>
  <c r="H152" i="74"/>
  <c r="J178" i="74" l="1"/>
  <c r="C177" i="74"/>
  <c r="J177" i="74"/>
  <c r="C176" i="74"/>
  <c r="H155" i="74"/>
  <c r="H156" i="74"/>
  <c r="H153" i="74"/>
  <c r="H154" i="74"/>
  <c r="J179" i="74" l="1"/>
  <c r="C178" i="74"/>
  <c r="J180" i="74"/>
  <c r="C179" i="74"/>
  <c r="H158" i="74"/>
  <c r="H157" i="74"/>
  <c r="J182" i="74" l="1"/>
  <c r="C181" i="74"/>
  <c r="J181" i="74"/>
  <c r="C180" i="74"/>
  <c r="H159" i="74"/>
  <c r="J183" i="74" l="1"/>
  <c r="C182" i="74"/>
  <c r="J184" i="74"/>
  <c r="C183" i="74"/>
  <c r="H160" i="74"/>
  <c r="J186" i="74" l="1"/>
  <c r="C185" i="74"/>
  <c r="J185" i="74"/>
  <c r="C184" i="74"/>
  <c r="H161" i="74"/>
  <c r="H162" i="74"/>
  <c r="J187" i="74" l="1"/>
  <c r="C186" i="74"/>
  <c r="J188" i="74"/>
  <c r="C187" i="74"/>
  <c r="H163" i="74"/>
  <c r="J190" i="74" l="1"/>
  <c r="C189" i="74"/>
  <c r="J189" i="74"/>
  <c r="C188" i="74"/>
  <c r="H164" i="74"/>
  <c r="J191" i="74" l="1"/>
  <c r="C190" i="74"/>
  <c r="J192" i="74"/>
  <c r="C191" i="74"/>
  <c r="H167" i="74"/>
  <c r="H168" i="74"/>
  <c r="H166" i="74"/>
  <c r="H165" i="74"/>
  <c r="J194" i="74" l="1"/>
  <c r="C193" i="74"/>
  <c r="J193" i="74"/>
  <c r="C192" i="74"/>
  <c r="H170" i="74"/>
  <c r="H169" i="74"/>
  <c r="J195" i="74" l="1"/>
  <c r="C194" i="74"/>
  <c r="J196" i="74"/>
  <c r="C195" i="74"/>
  <c r="H171" i="74"/>
  <c r="J198" i="74" l="1"/>
  <c r="C197" i="74"/>
  <c r="J197" i="74"/>
  <c r="C196" i="74"/>
  <c r="H172" i="74"/>
  <c r="J199" i="74" l="1"/>
  <c r="C198" i="74"/>
  <c r="J200" i="74"/>
  <c r="C199" i="74"/>
  <c r="H173" i="74"/>
  <c r="H174" i="74"/>
  <c r="J202" i="74" l="1"/>
  <c r="C201" i="74"/>
  <c r="J201" i="74"/>
  <c r="C200" i="74"/>
  <c r="H175" i="74"/>
  <c r="J203" i="74" l="1"/>
  <c r="C202" i="74"/>
  <c r="J204" i="74"/>
  <c r="C203" i="74"/>
  <c r="H176" i="74"/>
  <c r="J206" i="74" l="1"/>
  <c r="C205" i="74"/>
  <c r="J205" i="74"/>
  <c r="C204" i="74"/>
  <c r="H179" i="74"/>
  <c r="H180" i="74"/>
  <c r="H178" i="74"/>
  <c r="H177" i="74"/>
  <c r="J207" i="74" l="1"/>
  <c r="C206" i="74"/>
  <c r="J208" i="74"/>
  <c r="C207" i="74"/>
  <c r="H182" i="74"/>
  <c r="H181" i="74"/>
  <c r="J210" i="74" l="1"/>
  <c r="C209" i="74"/>
  <c r="J209" i="74"/>
  <c r="C208" i="74"/>
  <c r="H183" i="74"/>
  <c r="J211" i="74" l="1"/>
  <c r="C210" i="74"/>
  <c r="J212" i="74"/>
  <c r="C211" i="74"/>
  <c r="H184" i="74"/>
  <c r="J214" i="74" l="1"/>
  <c r="C213" i="74"/>
  <c r="J213" i="74"/>
  <c r="C212" i="74"/>
  <c r="H185" i="74"/>
  <c r="H186" i="74"/>
  <c r="J215" i="74" l="1"/>
  <c r="C214" i="74"/>
  <c r="J216" i="74"/>
  <c r="C215" i="74"/>
  <c r="H187" i="74"/>
  <c r="J218" i="74" l="1"/>
  <c r="C217" i="74"/>
  <c r="J217" i="74"/>
  <c r="C216" i="74"/>
  <c r="H188" i="74"/>
  <c r="J219" i="74" l="1"/>
  <c r="C218" i="74"/>
  <c r="J220" i="74"/>
  <c r="C219" i="74"/>
  <c r="H191" i="74"/>
  <c r="H192" i="74"/>
  <c r="H190" i="74"/>
  <c r="H189" i="74"/>
  <c r="J222" i="74" l="1"/>
  <c r="C221" i="74"/>
  <c r="J221" i="74"/>
  <c r="C220" i="74"/>
  <c r="H194" i="74"/>
  <c r="H193" i="74"/>
  <c r="J223" i="74" l="1"/>
  <c r="C222" i="74"/>
  <c r="J224" i="74"/>
  <c r="C223" i="74"/>
  <c r="H195" i="74"/>
  <c r="J226" i="74" l="1"/>
  <c r="C225" i="74"/>
  <c r="J225" i="74"/>
  <c r="C224" i="74"/>
  <c r="H196" i="74"/>
  <c r="J227" i="74" l="1"/>
  <c r="C226" i="74"/>
  <c r="J228" i="74"/>
  <c r="C227" i="74"/>
  <c r="H197" i="74"/>
  <c r="H198" i="74"/>
  <c r="J230" i="74" l="1"/>
  <c r="C229" i="74"/>
  <c r="J229" i="74"/>
  <c r="C228" i="74"/>
  <c r="H199" i="74"/>
  <c r="J231" i="74" l="1"/>
  <c r="C230" i="74"/>
  <c r="J232" i="74"/>
  <c r="C231" i="74"/>
  <c r="H200" i="74"/>
  <c r="J234" i="74" l="1"/>
  <c r="C233" i="74"/>
  <c r="J233" i="74"/>
  <c r="C232" i="74"/>
  <c r="H204" i="74"/>
  <c r="H203" i="74"/>
  <c r="H201" i="74"/>
  <c r="H202" i="74"/>
  <c r="J235" i="74" l="1"/>
  <c r="C234" i="74"/>
  <c r="J236" i="74"/>
  <c r="C235" i="74"/>
  <c r="H206" i="74"/>
  <c r="H205" i="74"/>
  <c r="J238" i="74" l="1"/>
  <c r="C237" i="74"/>
  <c r="J237" i="74"/>
  <c r="C236" i="74"/>
  <c r="H207" i="74"/>
  <c r="J239" i="74" l="1"/>
  <c r="C238" i="74"/>
  <c r="J240" i="74"/>
  <c r="C239" i="74"/>
  <c r="H208" i="74"/>
  <c r="J242" i="74" l="1"/>
  <c r="C241" i="74"/>
  <c r="J241" i="74"/>
  <c r="C240" i="74"/>
  <c r="H210" i="74"/>
  <c r="H209" i="74"/>
  <c r="J243" i="74" l="1"/>
  <c r="C242" i="74"/>
  <c r="J244" i="74"/>
  <c r="C243" i="74"/>
  <c r="H211" i="74"/>
  <c r="J246" i="74" l="1"/>
  <c r="C245" i="74"/>
  <c r="J245" i="74"/>
  <c r="C244" i="74"/>
  <c r="H212" i="74"/>
  <c r="J247" i="74" l="1"/>
  <c r="C246" i="74"/>
  <c r="J248" i="74"/>
  <c r="C247" i="74"/>
  <c r="H216" i="74"/>
  <c r="H215" i="74"/>
  <c r="H213" i="74"/>
  <c r="H214" i="74"/>
  <c r="J250" i="74" l="1"/>
  <c r="C249" i="74"/>
  <c r="J249" i="74"/>
  <c r="C248" i="74"/>
  <c r="H217" i="74"/>
  <c r="H218" i="74"/>
  <c r="J251" i="74" l="1"/>
  <c r="C250" i="74"/>
  <c r="J252" i="74"/>
  <c r="C251" i="74"/>
  <c r="H219" i="74"/>
  <c r="J254" i="74" l="1"/>
  <c r="C253" i="74"/>
  <c r="J253" i="74"/>
  <c r="C252" i="74"/>
  <c r="H220" i="74"/>
  <c r="J255" i="74" l="1"/>
  <c r="C254" i="74"/>
  <c r="J256" i="74"/>
  <c r="C255" i="74"/>
  <c r="H221" i="74"/>
  <c r="H222" i="74"/>
  <c r="J258" i="74" l="1"/>
  <c r="C257" i="74"/>
  <c r="J257" i="74"/>
  <c r="C256" i="74"/>
  <c r="H223" i="74"/>
  <c r="J259" i="74" l="1"/>
  <c r="C258" i="74"/>
  <c r="J260" i="74"/>
  <c r="C259" i="74"/>
  <c r="H224" i="74"/>
  <c r="J262" i="74" l="1"/>
  <c r="C261" i="74"/>
  <c r="J261" i="74"/>
  <c r="C260" i="74"/>
  <c r="H227" i="74"/>
  <c r="H228" i="74"/>
  <c r="H226" i="74"/>
  <c r="H225" i="74"/>
  <c r="J263" i="74" l="1"/>
  <c r="C262" i="74"/>
  <c r="J264" i="74"/>
  <c r="C263" i="74"/>
  <c r="H230" i="74"/>
  <c r="H229" i="74"/>
  <c r="J266" i="74" l="1"/>
  <c r="C265" i="74"/>
  <c r="J265" i="74"/>
  <c r="C264" i="74"/>
  <c r="H231" i="74"/>
  <c r="J267" i="74" l="1"/>
  <c r="C266" i="74"/>
  <c r="J268" i="74"/>
  <c r="C267" i="74"/>
  <c r="H232" i="74"/>
  <c r="J270" i="74" l="1"/>
  <c r="C269" i="74"/>
  <c r="J269" i="74"/>
  <c r="C268" i="74"/>
  <c r="H233" i="74"/>
  <c r="H234" i="74"/>
  <c r="J271" i="74" l="1"/>
  <c r="C270" i="74"/>
  <c r="J272" i="74"/>
  <c r="C271" i="74"/>
  <c r="H235" i="74"/>
  <c r="J274" i="74" l="1"/>
  <c r="C273" i="74"/>
  <c r="J273" i="74"/>
  <c r="C272" i="74"/>
  <c r="H236" i="74"/>
  <c r="J275" i="74" l="1"/>
  <c r="C274" i="74"/>
  <c r="J276" i="74"/>
  <c r="C275" i="74"/>
  <c r="H239" i="74"/>
  <c r="H240" i="74"/>
  <c r="H237" i="74"/>
  <c r="H238" i="74"/>
  <c r="J278" i="74" l="1"/>
  <c r="C277" i="74"/>
  <c r="J277" i="74"/>
  <c r="C276" i="74"/>
  <c r="H242" i="74"/>
  <c r="H241" i="74"/>
  <c r="J279" i="74" l="1"/>
  <c r="C278" i="74"/>
  <c r="J280" i="74"/>
  <c r="C279" i="74"/>
  <c r="H243" i="74"/>
  <c r="J282" i="74" l="1"/>
  <c r="C281" i="74"/>
  <c r="J281" i="74"/>
  <c r="C280" i="74"/>
  <c r="H244" i="74"/>
  <c r="J283" i="74" l="1"/>
  <c r="C282" i="74"/>
  <c r="J284" i="74"/>
  <c r="C283" i="74"/>
  <c r="H246" i="74"/>
  <c r="H245" i="74"/>
  <c r="J286" i="74" l="1"/>
  <c r="C285" i="74"/>
  <c r="J285" i="74"/>
  <c r="C284" i="74"/>
  <c r="H247" i="74"/>
  <c r="J287" i="74" l="1"/>
  <c r="C286" i="74"/>
  <c r="J288" i="74"/>
  <c r="C287" i="74"/>
  <c r="H248" i="74"/>
  <c r="J290" i="74" l="1"/>
  <c r="C289" i="74"/>
  <c r="J289" i="74"/>
  <c r="C288" i="74"/>
  <c r="H251" i="74"/>
  <c r="H252" i="74"/>
  <c r="H250" i="74"/>
  <c r="H249" i="74"/>
  <c r="J291" i="74" l="1"/>
  <c r="C290" i="74"/>
  <c r="J292" i="74"/>
  <c r="C291" i="74"/>
  <c r="H253" i="74"/>
  <c r="H254" i="74"/>
  <c r="J294" i="74" l="1"/>
  <c r="C293" i="74"/>
  <c r="J293" i="74"/>
  <c r="C292" i="74"/>
  <c r="H255" i="74"/>
  <c r="J295" i="74" l="1"/>
  <c r="C294" i="74"/>
  <c r="J296" i="74"/>
  <c r="C295" i="74"/>
  <c r="H256" i="74"/>
  <c r="J298" i="74" l="1"/>
  <c r="C297" i="74"/>
  <c r="J297" i="74"/>
  <c r="C296" i="74"/>
  <c r="H257" i="74"/>
  <c r="H258" i="74"/>
  <c r="J299" i="74" l="1"/>
  <c r="C298" i="74"/>
  <c r="J300" i="74"/>
  <c r="C299" i="74"/>
  <c r="H259" i="74"/>
  <c r="J302" i="74" l="1"/>
  <c r="C301" i="74"/>
  <c r="J301" i="74"/>
  <c r="C300" i="74"/>
  <c r="H260" i="74"/>
  <c r="J303" i="74" l="1"/>
  <c r="C302" i="74"/>
  <c r="J304" i="74"/>
  <c r="C303" i="74"/>
  <c r="H264" i="74"/>
  <c r="H263" i="74"/>
  <c r="H262" i="74"/>
  <c r="H261" i="74"/>
  <c r="J306" i="74" l="1"/>
  <c r="C305" i="74"/>
  <c r="J305" i="74"/>
  <c r="C304" i="74"/>
  <c r="H266" i="74"/>
  <c r="H265" i="74"/>
  <c r="J307" i="74" l="1"/>
  <c r="C306" i="74"/>
  <c r="J308" i="74"/>
  <c r="C307" i="74"/>
  <c r="H267" i="74"/>
  <c r="J310" i="74" l="1"/>
  <c r="C309" i="74"/>
  <c r="J309" i="74"/>
  <c r="C308" i="74"/>
  <c r="H268" i="74"/>
  <c r="J311" i="74" l="1"/>
  <c r="C310" i="74"/>
  <c r="J312" i="74"/>
  <c r="C311" i="74"/>
  <c r="H269" i="74"/>
  <c r="H270" i="74"/>
  <c r="J314" i="74" l="1"/>
  <c r="C313" i="74"/>
  <c r="J313" i="74"/>
  <c r="C312" i="74"/>
  <c r="H271" i="74"/>
  <c r="J315" i="74" l="1"/>
  <c r="C314" i="74"/>
  <c r="J316" i="74"/>
  <c r="C315" i="74"/>
  <c r="H272" i="74"/>
  <c r="J318" i="74" l="1"/>
  <c r="C317" i="74"/>
  <c r="J317" i="74"/>
  <c r="C316" i="74"/>
  <c r="H275" i="74"/>
  <c r="H276" i="74"/>
  <c r="H273" i="74"/>
  <c r="H274" i="74"/>
  <c r="J319" i="74" l="1"/>
  <c r="C318" i="74"/>
  <c r="J320" i="74"/>
  <c r="C319" i="74"/>
  <c r="H278" i="74"/>
  <c r="H277" i="74"/>
  <c r="J322" i="74" l="1"/>
  <c r="C321" i="74"/>
  <c r="J321" i="74"/>
  <c r="C320" i="74"/>
  <c r="H279" i="74"/>
  <c r="J323" i="74" l="1"/>
  <c r="C322" i="74"/>
  <c r="J324" i="74"/>
  <c r="C323" i="74"/>
  <c r="H280" i="74"/>
  <c r="J326" i="74" l="1"/>
  <c r="C325" i="74"/>
  <c r="J325" i="74"/>
  <c r="C324" i="74"/>
  <c r="H281" i="74"/>
  <c r="H282" i="74"/>
  <c r="J327" i="74" l="1"/>
  <c r="C326" i="74"/>
  <c r="J328" i="74"/>
  <c r="C327" i="74"/>
  <c r="H283" i="74"/>
  <c r="J330" i="74" l="1"/>
  <c r="C329" i="74"/>
  <c r="J329" i="74"/>
  <c r="C328" i="74"/>
  <c r="H284" i="74"/>
  <c r="J331" i="74" l="1"/>
  <c r="C330" i="74"/>
  <c r="J332" i="74"/>
  <c r="C331" i="74"/>
  <c r="H287" i="74"/>
  <c r="H288" i="74"/>
  <c r="H285" i="74"/>
  <c r="H286" i="74"/>
  <c r="J334" i="74" l="1"/>
  <c r="C333" i="74"/>
  <c r="J333" i="74"/>
  <c r="C332" i="74"/>
  <c r="H290" i="74"/>
  <c r="H289" i="74"/>
  <c r="J335" i="74" l="1"/>
  <c r="C334" i="74"/>
  <c r="J336" i="74"/>
  <c r="C335" i="74"/>
  <c r="H291" i="74"/>
  <c r="J338" i="74" l="1"/>
  <c r="C337" i="74"/>
  <c r="J337" i="74"/>
  <c r="C336" i="74"/>
  <c r="H292" i="74"/>
  <c r="J339" i="74" l="1"/>
  <c r="C338" i="74"/>
  <c r="J340" i="74"/>
  <c r="C339" i="74"/>
  <c r="H293" i="74"/>
  <c r="H294" i="74"/>
  <c r="J342" i="74" l="1"/>
  <c r="C341" i="74"/>
  <c r="J341" i="74"/>
  <c r="C340" i="74"/>
  <c r="H295" i="74"/>
  <c r="J343" i="74" l="1"/>
  <c r="C342" i="74"/>
  <c r="J344" i="74"/>
  <c r="C343" i="74"/>
  <c r="H296" i="74"/>
  <c r="J346" i="74" l="1"/>
  <c r="C345" i="74"/>
  <c r="J345" i="74"/>
  <c r="C344" i="74"/>
  <c r="H299" i="74"/>
  <c r="H300" i="74"/>
  <c r="H297" i="74"/>
  <c r="H298" i="74"/>
  <c r="J347" i="74" l="1"/>
  <c r="C346" i="74"/>
  <c r="J348" i="74"/>
  <c r="C347" i="74"/>
  <c r="H302" i="74"/>
  <c r="H301" i="74"/>
  <c r="J350" i="74" l="1"/>
  <c r="C349" i="74"/>
  <c r="J349" i="74"/>
  <c r="C348" i="74"/>
  <c r="H303" i="74"/>
  <c r="J351" i="74" l="1"/>
  <c r="C350" i="74"/>
  <c r="J352" i="74"/>
  <c r="C351" i="74"/>
  <c r="H304" i="74"/>
  <c r="J354" i="74" l="1"/>
  <c r="C353" i="74"/>
  <c r="J353" i="74"/>
  <c r="C352" i="74"/>
  <c r="H305" i="74"/>
  <c r="H306" i="74"/>
  <c r="J355" i="74" l="1"/>
  <c r="C354" i="74"/>
  <c r="J356" i="74"/>
  <c r="C355" i="74"/>
  <c r="H307" i="74"/>
  <c r="J358" i="74" l="1"/>
  <c r="C357" i="74"/>
  <c r="J357" i="74"/>
  <c r="C356" i="74"/>
  <c r="H308" i="74"/>
  <c r="J359" i="74" l="1"/>
  <c r="C358" i="74"/>
  <c r="J360" i="74"/>
  <c r="C359" i="74"/>
  <c r="H309" i="74"/>
  <c r="H310" i="74"/>
  <c r="H311" i="74"/>
  <c r="H312" i="74"/>
  <c r="J362" i="74" l="1"/>
  <c r="C361" i="74"/>
  <c r="J361" i="74"/>
  <c r="C360" i="74"/>
  <c r="H314" i="74"/>
  <c r="H313" i="74"/>
  <c r="J363" i="74" l="1"/>
  <c r="C362" i="74"/>
  <c r="J364" i="74"/>
  <c r="C363" i="74"/>
  <c r="H315" i="74"/>
  <c r="J366" i="74" l="1"/>
  <c r="C365" i="74"/>
  <c r="J365" i="74"/>
  <c r="C364" i="74"/>
  <c r="H316" i="74"/>
  <c r="J367" i="74" l="1"/>
  <c r="C366" i="74"/>
  <c r="J368" i="74"/>
  <c r="C367" i="74"/>
  <c r="H317" i="74"/>
  <c r="H318" i="74"/>
  <c r="J370" i="74" l="1"/>
  <c r="C369" i="74"/>
  <c r="J369" i="74"/>
  <c r="C368" i="74"/>
  <c r="H319" i="74"/>
  <c r="J371" i="74" l="1"/>
  <c r="C370" i="74"/>
  <c r="J372" i="74"/>
  <c r="C371" i="74"/>
  <c r="H320" i="74"/>
  <c r="J374" i="74" l="1"/>
  <c r="C373" i="74"/>
  <c r="J373" i="74"/>
  <c r="C372" i="74"/>
  <c r="H323" i="74"/>
  <c r="H324" i="74"/>
  <c r="H321" i="74"/>
  <c r="H322" i="74"/>
  <c r="J375" i="74" l="1"/>
  <c r="C374" i="74"/>
  <c r="J376" i="74"/>
  <c r="C375" i="74"/>
  <c r="H326" i="74"/>
  <c r="H325" i="74"/>
  <c r="J378" i="74" l="1"/>
  <c r="C377" i="74"/>
  <c r="J377" i="74"/>
  <c r="C376" i="74"/>
  <c r="H327" i="74"/>
  <c r="J379" i="74" l="1"/>
  <c r="C378" i="74"/>
  <c r="J380" i="74"/>
  <c r="C379" i="74"/>
  <c r="H328" i="74"/>
  <c r="J382" i="74" l="1"/>
  <c r="C381" i="74"/>
  <c r="J381" i="74"/>
  <c r="C380" i="74"/>
  <c r="H329" i="74"/>
  <c r="H330" i="74"/>
  <c r="J383" i="74" l="1"/>
  <c r="C382" i="74"/>
  <c r="J384" i="74"/>
  <c r="C383" i="74"/>
  <c r="H331" i="74"/>
  <c r="J386" i="74" l="1"/>
  <c r="C385" i="74"/>
  <c r="J385" i="74"/>
  <c r="C384" i="74"/>
  <c r="H332" i="74"/>
  <c r="J387" i="74" l="1"/>
  <c r="C386" i="74"/>
  <c r="J388" i="74"/>
  <c r="C389" i="74" s="1"/>
  <c r="C387" i="74"/>
  <c r="H335" i="74"/>
  <c r="H336" i="74"/>
  <c r="H334" i="74"/>
  <c r="H333" i="74"/>
  <c r="J389" i="74" l="1"/>
  <c r="C388" i="74"/>
  <c r="H338" i="74"/>
  <c r="H337" i="74"/>
  <c r="H339" i="74" l="1"/>
  <c r="H340" i="74" l="1"/>
  <c r="H342" i="74" l="1"/>
  <c r="H341" i="74"/>
  <c r="H343" i="74" l="1"/>
  <c r="H344" i="74" l="1"/>
  <c r="H347" i="74" l="1"/>
  <c r="H348" i="74"/>
  <c r="H345" i="74"/>
  <c r="H346" i="74"/>
  <c r="H349" i="74" l="1"/>
  <c r="H350" i="74"/>
  <c r="H351" i="74" l="1"/>
  <c r="H352" i="74" l="1"/>
  <c r="H353" i="74" l="1"/>
  <c r="H354" i="74"/>
  <c r="H355" i="74" l="1"/>
  <c r="H356" i="74" l="1"/>
  <c r="H359" i="74" l="1"/>
  <c r="H360" i="74"/>
  <c r="H357" i="74"/>
  <c r="H358" i="74"/>
  <c r="H362" i="74" l="1"/>
  <c r="H361" i="74"/>
  <c r="H363" i="74" l="1"/>
  <c r="H364" i="74" l="1"/>
  <c r="H365" i="74" l="1"/>
  <c r="H366" i="74"/>
  <c r="H367" i="74" l="1"/>
  <c r="H368" i="74" l="1"/>
  <c r="H371" i="74" l="1"/>
  <c r="H372" i="74"/>
  <c r="H369" i="74"/>
  <c r="H370" i="74"/>
  <c r="H373" i="74" l="1"/>
  <c r="H374" i="74"/>
  <c r="H375" i="74" l="1"/>
  <c r="H376" i="74" l="1"/>
  <c r="H378" i="74" l="1"/>
  <c r="H377" i="74"/>
  <c r="H379" i="74" l="1"/>
  <c r="H380" i="74" l="1"/>
  <c r="H383" i="74" l="1"/>
  <c r="H384" i="74"/>
  <c r="H381" i="74"/>
  <c r="H382" i="74"/>
  <c r="H385" i="74" l="1"/>
  <c r="H386" i="74"/>
  <c r="H387" i="74" l="1"/>
  <c r="H388" i="74" l="1"/>
  <c r="H389" i="74" l="1"/>
</calcChain>
</file>

<file path=xl/sharedStrings.xml><?xml version="1.0" encoding="utf-8"?>
<sst xmlns="http://schemas.openxmlformats.org/spreadsheetml/2006/main" count="49" uniqueCount="26">
  <si>
    <t>Prix d'achat</t>
  </si>
  <si>
    <t>Frais indicatif d'acte de crédit</t>
  </si>
  <si>
    <t>Frais indicatif d'acte d'achat</t>
  </si>
  <si>
    <t xml:space="preserve">Travaux </t>
  </si>
  <si>
    <t xml:space="preserve">Totalité des besoins pour le crédit : </t>
  </si>
  <si>
    <t>Type de crédit</t>
  </si>
  <si>
    <t>Montant emprunté</t>
  </si>
  <si>
    <t>Calcul de la mensualité</t>
  </si>
  <si>
    <t>Quotité de l'emprunt</t>
  </si>
  <si>
    <t>Taux annuel</t>
  </si>
  <si>
    <t>Taux mensuel</t>
  </si>
  <si>
    <t>Durée en années</t>
  </si>
  <si>
    <t>Durée en mois</t>
  </si>
  <si>
    <t>Montant total à emprunter</t>
  </si>
  <si>
    <t>Fonds propres</t>
  </si>
  <si>
    <t>PLAN FINANCIER</t>
  </si>
  <si>
    <t>PERIODE</t>
  </si>
  <si>
    <t>INTERETS</t>
  </si>
  <si>
    <t>CAPITAL AMORTI</t>
  </si>
  <si>
    <t>MENSUALITE</t>
  </si>
  <si>
    <t>CAPITAL RESTANT</t>
  </si>
  <si>
    <t>Nombre d'échéances par an</t>
  </si>
  <si>
    <t>fixe</t>
  </si>
  <si>
    <t>TABLEAU D'AMORTISSEMENT CONSTANTS</t>
  </si>
  <si>
    <t>TABLEAU D'AMORTISSEMENT TERME FIXE</t>
  </si>
  <si>
    <t>Versements supplémentaire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</si>
</sst>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8" formatCode="#,##0.00\ &quot;€&quot;;[Red]\-#,##0.00\ &quot;€&quot;"/>
    <numFmt numFmtId="164" formatCode="_ &quot;€&quot;\ * #,##0.00_ ;_ &quot;€&quot;\ * \-#,##0.00_ ;_ &quot;€&quot;\ * &quot;-&quot;??_ ;_ @_ "/>
    <numFmt numFmtId="165" formatCode="0.00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206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rgb="FFFC3E18"/>
      <name val="Arial"/>
      <family val="2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</font>
    <font>
      <sz val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 style="hair">
        <color rgb="FF002060"/>
      </left>
      <right style="thin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hair">
        <color rgb="FF002060"/>
      </right>
      <top style="hair">
        <color rgb="FF002060"/>
      </top>
      <bottom style="thin">
        <color rgb="FF002060"/>
      </bottom>
      <diagonal/>
    </border>
    <border>
      <left style="thin">
        <color rgb="FF002060"/>
      </left>
      <right style="hair">
        <color rgb="FF002060"/>
      </right>
      <top style="hair">
        <color rgb="FF002060"/>
      </top>
      <bottom style="thin">
        <color rgb="FF002060"/>
      </bottom>
      <diagonal/>
    </border>
    <border>
      <left style="thin">
        <color rgb="FF002060"/>
      </left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thin">
        <color rgb="FF002060"/>
      </right>
      <top style="thin">
        <color rgb="FF002060"/>
      </top>
      <bottom/>
      <diagonal/>
    </border>
    <border>
      <left style="hair">
        <color rgb="FF002060"/>
      </left>
      <right style="hair">
        <color rgb="FF002060"/>
      </right>
      <top style="thin">
        <color rgb="FF002060"/>
      </top>
      <bottom/>
      <diagonal/>
    </border>
    <border>
      <left style="hair">
        <color rgb="FF002060"/>
      </left>
      <right style="hair">
        <color rgb="FF002060"/>
      </right>
      <top style="thin">
        <color rgb="FF002060"/>
      </top>
      <bottom style="hair">
        <color rgb="FF002060"/>
      </bottom>
      <diagonal/>
    </border>
    <border>
      <left style="thin">
        <color rgb="FF002060"/>
      </left>
      <right style="hair">
        <color rgb="FF002060"/>
      </right>
      <top style="thin">
        <color rgb="FF002060"/>
      </top>
      <bottom style="hair">
        <color rgb="FF002060"/>
      </bottom>
      <diagonal/>
    </border>
    <border>
      <left style="hair">
        <color rgb="FF002060"/>
      </left>
      <right style="thin">
        <color rgb="FF002060"/>
      </right>
      <top style="thin">
        <color rgb="FF002060"/>
      </top>
      <bottom style="hair">
        <color rgb="FF002060"/>
      </bottom>
      <diagonal/>
    </border>
    <border>
      <left style="hair">
        <color rgb="FF002060"/>
      </left>
      <right style="thin">
        <color rgb="FF002060"/>
      </right>
      <top style="hair">
        <color rgb="FF002060"/>
      </top>
      <bottom style="thin">
        <color rgb="FF00206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6"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10" fontId="7" fillId="0" borderId="0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center"/>
    </xf>
    <xf numFmtId="0" fontId="3" fillId="0" borderId="7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left" vertical="center"/>
    </xf>
    <xf numFmtId="0" fontId="2" fillId="0" borderId="10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10" fontId="3" fillId="0" borderId="4" xfId="2" applyNumberFormat="1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0" fontId="3" fillId="0" borderId="0" xfId="2" applyNumberFormat="1" applyFont="1" applyFill="1" applyBorder="1" applyAlignment="1">
      <alignment vertical="center"/>
    </xf>
    <xf numFmtId="0" fontId="3" fillId="0" borderId="8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10" fontId="3" fillId="0" borderId="9" xfId="2" applyNumberFormat="1" applyFont="1" applyFill="1" applyBorder="1" applyAlignment="1">
      <alignment vertical="center"/>
    </xf>
    <xf numFmtId="0" fontId="3" fillId="0" borderId="1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9" fontId="7" fillId="0" borderId="0" xfId="0" applyNumberFormat="1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Border="1" applyAlignment="1">
      <alignment vertical="center"/>
    </xf>
    <xf numFmtId="0" fontId="9" fillId="2" borderId="1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3" fillId="2" borderId="9" xfId="0" applyFont="1" applyFill="1" applyBorder="1" applyAlignment="1">
      <alignment vertical="center"/>
    </xf>
    <xf numFmtId="10" fontId="3" fillId="2" borderId="9" xfId="2" applyNumberFormat="1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10" fontId="3" fillId="2" borderId="0" xfId="2" applyNumberFormat="1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10" fontId="3" fillId="2" borderId="4" xfId="2" applyNumberFormat="1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right" vertical="center"/>
    </xf>
    <xf numFmtId="0" fontId="2" fillId="2" borderId="7" xfId="0" applyFont="1" applyFill="1" applyBorder="1" applyAlignment="1">
      <alignment vertical="center"/>
    </xf>
    <xf numFmtId="0" fontId="4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2" fillId="2" borderId="5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9" fillId="0" borderId="19" xfId="0" applyNumberFormat="1" applyFont="1" applyFill="1" applyBorder="1" applyAlignment="1">
      <alignment horizontal="center" vertical="center"/>
    </xf>
    <xf numFmtId="0" fontId="9" fillId="0" borderId="15" xfId="0" applyNumberFormat="1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164" fontId="9" fillId="0" borderId="0" xfId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 vertical="center"/>
    </xf>
    <xf numFmtId="164" fontId="1" fillId="0" borderId="0" xfId="1" applyFont="1" applyFill="1" applyBorder="1" applyAlignment="1">
      <alignment horizontal="center" vertical="center"/>
    </xf>
    <xf numFmtId="10" fontId="9" fillId="0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vertical="center"/>
    </xf>
    <xf numFmtId="0" fontId="0" fillId="0" borderId="9" xfId="0" applyFont="1" applyFill="1" applyBorder="1" applyAlignment="1">
      <alignment vertical="center"/>
    </xf>
    <xf numFmtId="0" fontId="0" fillId="0" borderId="9" xfId="0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left" vertical="center"/>
    </xf>
    <xf numFmtId="10" fontId="1" fillId="0" borderId="0" xfId="2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8" fontId="0" fillId="0" borderId="0" xfId="0" applyNumberFormat="1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vertical="center"/>
    </xf>
    <xf numFmtId="0" fontId="0" fillId="2" borderId="4" xfId="0" applyFont="1" applyFill="1" applyBorder="1" applyAlignment="1">
      <alignment vertical="center"/>
    </xf>
    <xf numFmtId="0" fontId="0" fillId="2" borderId="0" xfId="0" applyFont="1" applyFill="1" applyBorder="1" applyAlignment="1">
      <alignment vertical="center"/>
    </xf>
    <xf numFmtId="0" fontId="0" fillId="2" borderId="6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horizontal="right" vertical="center"/>
    </xf>
    <xf numFmtId="0" fontId="12" fillId="2" borderId="0" xfId="0" applyFont="1" applyFill="1" applyBorder="1" applyAlignment="1">
      <alignment horizontal="left" vertical="center"/>
    </xf>
    <xf numFmtId="164" fontId="0" fillId="2" borderId="0" xfId="0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64" fontId="9" fillId="2" borderId="0" xfId="1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164" fontId="1" fillId="2" borderId="0" xfId="1" applyFont="1" applyFill="1" applyBorder="1" applyAlignment="1">
      <alignment horizontal="center" vertical="center"/>
    </xf>
    <xf numFmtId="10" fontId="9" fillId="2" borderId="1" xfId="0" applyNumberFormat="1" applyFont="1" applyFill="1" applyBorder="1" applyAlignment="1">
      <alignment horizontal="center" vertical="center"/>
    </xf>
    <xf numFmtId="165" fontId="9" fillId="2" borderId="1" xfId="0" applyNumberFormat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vertical="center"/>
    </xf>
    <xf numFmtId="0" fontId="0" fillId="2" borderId="9" xfId="0" applyFont="1" applyFill="1" applyBorder="1" applyAlignment="1">
      <alignment vertical="center"/>
    </xf>
    <xf numFmtId="0" fontId="0" fillId="2" borderId="9" xfId="0" applyFont="1" applyFill="1" applyBorder="1" applyAlignment="1">
      <alignment horizontal="right" vertical="center"/>
    </xf>
    <xf numFmtId="0" fontId="10" fillId="2" borderId="0" xfId="0" applyFont="1" applyFill="1" applyBorder="1" applyAlignment="1">
      <alignment horizontal="left" vertical="center"/>
    </xf>
    <xf numFmtId="7" fontId="9" fillId="2" borderId="1" xfId="1" applyNumberFormat="1" applyFont="1" applyFill="1" applyBorder="1" applyAlignment="1">
      <alignment vertical="center"/>
    </xf>
    <xf numFmtId="10" fontId="1" fillId="2" borderId="0" xfId="2" applyNumberFormat="1" applyFont="1" applyFill="1" applyAlignment="1">
      <alignment vertical="center"/>
    </xf>
    <xf numFmtId="164" fontId="0" fillId="2" borderId="0" xfId="0" applyNumberFormat="1" applyFont="1" applyFill="1" applyAlignment="1">
      <alignment vertical="center"/>
    </xf>
    <xf numFmtId="8" fontId="0" fillId="2" borderId="0" xfId="0" applyNumberFormat="1" applyFont="1" applyFill="1" applyAlignment="1">
      <alignment vertical="center"/>
    </xf>
    <xf numFmtId="0" fontId="13" fillId="2" borderId="1" xfId="0" applyFont="1" applyFill="1" applyBorder="1" applyAlignment="1">
      <alignment horizontal="center" vertical="center"/>
    </xf>
    <xf numFmtId="7" fontId="9" fillId="0" borderId="1" xfId="1" applyNumberFormat="1" applyFont="1" applyFill="1" applyBorder="1" applyAlignment="1">
      <alignment horizontal="center" vertical="center"/>
    </xf>
    <xf numFmtId="7" fontId="9" fillId="0" borderId="12" xfId="0" applyNumberFormat="1" applyFont="1" applyFill="1" applyBorder="1" applyAlignment="1">
      <alignment horizontal="center" vertical="center"/>
    </xf>
    <xf numFmtId="7" fontId="9" fillId="0" borderId="13" xfId="0" applyNumberFormat="1" applyFont="1" applyFill="1" applyBorder="1" applyAlignment="1">
      <alignment horizontal="center" vertical="center"/>
    </xf>
    <xf numFmtId="7" fontId="9" fillId="0" borderId="18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7" fontId="9" fillId="2" borderId="12" xfId="0" applyNumberFormat="1" applyFont="1" applyFill="1" applyBorder="1" applyAlignment="1">
      <alignment horizontal="center" vertical="center"/>
    </xf>
    <xf numFmtId="7" fontId="9" fillId="2" borderId="18" xfId="0" applyNumberFormat="1" applyFont="1" applyFill="1" applyBorder="1" applyAlignment="1">
      <alignment horizontal="center" vertical="center"/>
    </xf>
    <xf numFmtId="7" fontId="9" fillId="2" borderId="13" xfId="0" applyNumberFormat="1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left" vertical="center"/>
    </xf>
    <xf numFmtId="7" fontId="9" fillId="0" borderId="12" xfId="0" applyNumberFormat="1" applyFont="1" applyFill="1" applyBorder="1" applyAlignment="1">
      <alignment horizontal="center" vertical="center"/>
    </xf>
    <xf numFmtId="7" fontId="9" fillId="0" borderId="11" xfId="0" applyNumberFormat="1" applyFont="1" applyFill="1" applyBorder="1" applyAlignment="1">
      <alignment horizontal="center" vertical="center"/>
    </xf>
    <xf numFmtId="7" fontId="9" fillId="0" borderId="18" xfId="0" applyNumberFormat="1" applyFont="1" applyFill="1" applyBorder="1" applyAlignment="1">
      <alignment horizontal="center" vertical="center"/>
    </xf>
    <xf numFmtId="7" fontId="9" fillId="0" borderId="20" xfId="0" applyNumberFormat="1" applyFont="1" applyFill="1" applyBorder="1" applyAlignment="1">
      <alignment horizontal="center" vertical="center"/>
    </xf>
    <xf numFmtId="7" fontId="9" fillId="0" borderId="13" xfId="0" applyNumberFormat="1" applyFont="1" applyFill="1" applyBorder="1" applyAlignment="1">
      <alignment horizontal="center" vertical="center"/>
    </xf>
    <xf numFmtId="7" fontId="9" fillId="0" borderId="21" xfId="0" applyNumberFormat="1" applyFont="1" applyFill="1" applyBorder="1" applyAlignment="1">
      <alignment horizontal="center" vertical="center"/>
    </xf>
    <xf numFmtId="7" fontId="9" fillId="2" borderId="12" xfId="0" applyNumberFormat="1" applyFont="1" applyFill="1" applyBorder="1" applyAlignment="1">
      <alignment horizontal="center" vertical="center"/>
    </xf>
    <xf numFmtId="7" fontId="9" fillId="2" borderId="11" xfId="0" applyNumberFormat="1" applyFont="1" applyFill="1" applyBorder="1" applyAlignment="1">
      <alignment horizontal="center" vertical="center"/>
    </xf>
    <xf numFmtId="7" fontId="9" fillId="2" borderId="1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left" vertical="center"/>
    </xf>
    <xf numFmtId="164" fontId="0" fillId="2" borderId="0" xfId="0" applyNumberFormat="1" applyFont="1" applyFill="1" applyBorder="1" applyAlignment="1">
      <alignment horizontal="center" vertical="center"/>
    </xf>
    <xf numFmtId="7" fontId="9" fillId="2" borderId="18" xfId="0" applyNumberFormat="1" applyFont="1" applyFill="1" applyBorder="1" applyAlignment="1">
      <alignment horizontal="center" vertical="center"/>
    </xf>
    <xf numFmtId="7" fontId="9" fillId="2" borderId="17" xfId="0" applyNumberFormat="1" applyFont="1" applyFill="1" applyBorder="1" applyAlignment="1">
      <alignment horizontal="center" vertical="center"/>
    </xf>
    <xf numFmtId="7" fontId="9" fillId="2" borderId="16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164" fontId="9" fillId="2" borderId="0" xfId="0" applyNumberFormat="1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horizontal="center" wrapText="1"/>
    </xf>
    <xf numFmtId="0" fontId="13" fillId="0" borderId="2" xfId="0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C3E18"/>
      <color rgb="FFFFFF99"/>
      <color rgb="FFFFFFCC"/>
      <color rgb="FF92CDDC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59999389629810485"/>
  </sheetPr>
  <dimension ref="A1:R409"/>
  <sheetViews>
    <sheetView showGridLines="0" tabSelected="1" topLeftCell="A20" zoomScale="80" zoomScaleNormal="80" workbookViewId="0">
      <selection activeCell="N37" sqref="N37"/>
    </sheetView>
  </sheetViews>
  <sheetFormatPr baseColWidth="10" defaultColWidth="15.7109375" defaultRowHeight="15" customHeight="1" x14ac:dyDescent="0.25"/>
  <cols>
    <col min="1" max="1" width="5.7109375" style="60" customWidth="1"/>
    <col min="2" max="2" width="10.7109375" style="60" customWidth="1"/>
    <col min="3" max="5" width="15.7109375" style="60"/>
    <col min="6" max="6" width="15.7109375" style="60" customWidth="1"/>
    <col min="7" max="7" width="17.85546875" style="60" customWidth="1"/>
    <col min="8" max="10" width="15.7109375" style="60" customWidth="1"/>
    <col min="11" max="11" width="22" style="60" bestFit="1" customWidth="1"/>
    <col min="12" max="12" width="10.7109375" style="60" customWidth="1"/>
    <col min="13" max="13" width="5.7109375" style="60" customWidth="1"/>
    <col min="14" max="16" width="15.7109375" style="1"/>
    <col min="17" max="16384" width="15.7109375" style="60"/>
  </cols>
  <sheetData>
    <row r="1" spans="1:18" ht="15" customHeight="1" x14ac:dyDescent="0.25">
      <c r="Q1" s="2"/>
      <c r="R1" s="2"/>
    </row>
    <row r="2" spans="1:18" ht="15" customHeight="1" x14ac:dyDescent="0.25">
      <c r="A2" s="3"/>
      <c r="B2" s="129" t="s">
        <v>15</v>
      </c>
      <c r="C2" s="130"/>
      <c r="D2" s="130"/>
      <c r="E2" s="131"/>
      <c r="F2" s="61"/>
      <c r="G2" s="61"/>
      <c r="H2" s="3"/>
      <c r="I2" s="3"/>
      <c r="J2" s="3"/>
      <c r="K2" s="3"/>
      <c r="L2" s="4"/>
      <c r="M2" s="3"/>
      <c r="N2" s="5"/>
      <c r="O2" s="5"/>
      <c r="Q2" s="6"/>
      <c r="R2" s="2"/>
    </row>
    <row r="3" spans="1:18" ht="15" customHeight="1" x14ac:dyDescent="0.25">
      <c r="A3" s="3"/>
      <c r="B3" s="136"/>
      <c r="C3" s="137"/>
      <c r="D3" s="137"/>
      <c r="E3" s="138"/>
      <c r="F3" s="61"/>
      <c r="G3" s="61"/>
      <c r="H3" s="3"/>
      <c r="I3" s="3"/>
      <c r="J3" s="3"/>
      <c r="K3" s="3"/>
      <c r="L3" s="4"/>
      <c r="M3" s="3"/>
      <c r="N3" s="5"/>
      <c r="O3" s="7"/>
      <c r="Q3" s="2"/>
      <c r="R3" s="2"/>
    </row>
    <row r="4" spans="1:18" ht="15" customHeight="1" x14ac:dyDescent="0.25">
      <c r="B4" s="62"/>
      <c r="C4" s="63"/>
      <c r="D4" s="63"/>
      <c r="E4" s="63"/>
      <c r="F4" s="63"/>
      <c r="G4" s="63"/>
      <c r="H4" s="63"/>
      <c r="I4" s="63"/>
      <c r="J4" s="63"/>
      <c r="K4" s="63"/>
      <c r="L4" s="8"/>
      <c r="M4" s="64"/>
      <c r="N4" s="5"/>
      <c r="O4" s="7"/>
      <c r="Q4" s="2"/>
      <c r="R4" s="2"/>
    </row>
    <row r="5" spans="1:18" ht="15" customHeight="1" x14ac:dyDescent="0.25">
      <c r="B5" s="65"/>
      <c r="C5" s="66" t="s">
        <v>0</v>
      </c>
      <c r="D5" s="64"/>
      <c r="E5" s="67"/>
      <c r="F5" s="68">
        <v>200000</v>
      </c>
      <c r="G5" s="163"/>
      <c r="H5" s="69"/>
      <c r="I5" s="70" t="s">
        <v>7</v>
      </c>
      <c r="J5" s="71"/>
      <c r="K5" s="64"/>
      <c r="L5" s="9"/>
      <c r="M5" s="64"/>
      <c r="N5" s="5"/>
      <c r="O5" s="7"/>
      <c r="Q5" s="2"/>
      <c r="R5" s="2"/>
    </row>
    <row r="6" spans="1:18" s="3" customFormat="1" ht="15" customHeight="1" x14ac:dyDescent="0.25">
      <c r="A6" s="60"/>
      <c r="B6" s="65"/>
      <c r="C6" s="72"/>
      <c r="D6" s="64"/>
      <c r="E6" s="67"/>
      <c r="F6" s="64"/>
      <c r="G6" s="64"/>
      <c r="H6" s="69"/>
      <c r="I6" s="72"/>
      <c r="J6" s="71"/>
      <c r="K6" s="64"/>
      <c r="L6" s="9"/>
      <c r="M6" s="64"/>
      <c r="N6" s="5"/>
      <c r="O6" s="7"/>
      <c r="P6" s="1"/>
      <c r="Q6" s="2"/>
      <c r="R6" s="6"/>
    </row>
    <row r="7" spans="1:18" s="3" customFormat="1" ht="15" customHeight="1" x14ac:dyDescent="0.25">
      <c r="A7" s="60"/>
      <c r="B7" s="65"/>
      <c r="C7" s="73" t="s">
        <v>2</v>
      </c>
      <c r="D7" s="64"/>
      <c r="E7" s="64"/>
      <c r="F7" s="68">
        <v>7112.53</v>
      </c>
      <c r="G7" s="163"/>
      <c r="H7" s="69"/>
      <c r="I7" s="73" t="s">
        <v>6</v>
      </c>
      <c r="J7" s="64"/>
      <c r="K7" s="74">
        <f>F17</f>
        <v>162784.41</v>
      </c>
      <c r="L7" s="9"/>
      <c r="M7" s="64"/>
      <c r="N7" s="5"/>
      <c r="O7" s="7"/>
      <c r="P7" s="1"/>
      <c r="Q7" s="2"/>
      <c r="R7" s="6"/>
    </row>
    <row r="8" spans="1:18" ht="15" customHeight="1" x14ac:dyDescent="0.25">
      <c r="B8" s="65"/>
      <c r="C8" s="73"/>
      <c r="D8" s="64"/>
      <c r="E8" s="67"/>
      <c r="F8" s="64"/>
      <c r="G8" s="64"/>
      <c r="H8" s="69"/>
      <c r="I8" s="73"/>
      <c r="J8" s="64"/>
      <c r="K8" s="67"/>
      <c r="L8" s="9"/>
      <c r="M8" s="64"/>
      <c r="Q8" s="2"/>
      <c r="R8" s="2"/>
    </row>
    <row r="9" spans="1:18" ht="15" customHeight="1" x14ac:dyDescent="0.25">
      <c r="B9" s="65"/>
      <c r="C9" s="73" t="s">
        <v>3</v>
      </c>
      <c r="D9" s="64"/>
      <c r="E9" s="64"/>
      <c r="F9" s="68">
        <v>0</v>
      </c>
      <c r="G9" s="163"/>
      <c r="H9" s="64"/>
      <c r="I9" s="73" t="s">
        <v>5</v>
      </c>
      <c r="J9" s="67"/>
      <c r="K9" s="75" t="s">
        <v>22</v>
      </c>
      <c r="L9" s="10"/>
      <c r="M9" s="64"/>
      <c r="N9" s="5"/>
      <c r="O9" s="5"/>
      <c r="Q9" s="2"/>
      <c r="R9" s="2"/>
    </row>
    <row r="10" spans="1:18" ht="15" customHeight="1" x14ac:dyDescent="0.25">
      <c r="B10" s="65"/>
      <c r="C10" s="73"/>
      <c r="D10" s="64"/>
      <c r="E10" s="64"/>
      <c r="F10" s="64"/>
      <c r="G10" s="64"/>
      <c r="H10" s="64"/>
      <c r="I10" s="73"/>
      <c r="J10" s="67"/>
      <c r="K10" s="67"/>
      <c r="L10" s="10"/>
      <c r="M10" s="64"/>
      <c r="N10" s="5"/>
      <c r="O10" s="7"/>
      <c r="Q10" s="2"/>
      <c r="R10" s="2"/>
    </row>
    <row r="11" spans="1:18" ht="15" customHeight="1" x14ac:dyDescent="0.25">
      <c r="B11" s="65"/>
      <c r="C11" s="73" t="s">
        <v>1</v>
      </c>
      <c r="D11" s="64"/>
      <c r="E11" s="64"/>
      <c r="F11" s="68">
        <v>5671.88</v>
      </c>
      <c r="G11" s="163"/>
      <c r="H11" s="69"/>
      <c r="I11" s="73" t="s">
        <v>11</v>
      </c>
      <c r="J11" s="64"/>
      <c r="K11" s="75">
        <v>20</v>
      </c>
      <c r="L11" s="10"/>
      <c r="M11" s="64"/>
      <c r="N11" s="5"/>
      <c r="O11" s="7"/>
      <c r="P11" s="11"/>
      <c r="Q11" s="2"/>
      <c r="R11" s="2"/>
    </row>
    <row r="12" spans="1:18" ht="15" customHeight="1" x14ac:dyDescent="0.25">
      <c r="B12" s="65"/>
      <c r="C12" s="73"/>
      <c r="D12" s="64"/>
      <c r="E12" s="64"/>
      <c r="F12" s="64"/>
      <c r="G12" s="64"/>
      <c r="H12" s="69"/>
      <c r="I12" s="76"/>
      <c r="J12" s="64"/>
      <c r="K12" s="67"/>
      <c r="L12" s="12"/>
      <c r="M12" s="64"/>
      <c r="N12" s="5"/>
      <c r="O12" s="7"/>
      <c r="P12" s="11"/>
      <c r="Q12" s="2"/>
      <c r="R12" s="2"/>
    </row>
    <row r="13" spans="1:18" ht="15" customHeight="1" x14ac:dyDescent="0.25">
      <c r="B13" s="65"/>
      <c r="C13" s="73" t="s">
        <v>4</v>
      </c>
      <c r="D13" s="64"/>
      <c r="E13" s="64"/>
      <c r="F13" s="68">
        <v>212784.41</v>
      </c>
      <c r="G13" s="163"/>
      <c r="H13" s="64"/>
      <c r="I13" s="73" t="s">
        <v>21</v>
      </c>
      <c r="J13" s="64"/>
      <c r="K13" s="77">
        <v>12</v>
      </c>
      <c r="L13" s="12"/>
      <c r="M13" s="64"/>
      <c r="N13" s="5"/>
      <c r="O13" s="7"/>
      <c r="P13" s="11"/>
      <c r="Q13" s="2"/>
      <c r="R13" s="2"/>
    </row>
    <row r="14" spans="1:18" ht="15" customHeight="1" x14ac:dyDescent="0.25">
      <c r="B14" s="65"/>
      <c r="C14" s="73"/>
      <c r="D14" s="64"/>
      <c r="E14" s="64"/>
      <c r="F14" s="64"/>
      <c r="G14" s="64"/>
      <c r="H14" s="64"/>
      <c r="I14" s="73"/>
      <c r="J14" s="64"/>
      <c r="K14" s="67"/>
      <c r="L14" s="12"/>
      <c r="M14" s="64"/>
      <c r="N14" s="5"/>
      <c r="O14" s="7"/>
      <c r="P14" s="11"/>
      <c r="Q14" s="2"/>
      <c r="R14" s="2"/>
    </row>
    <row r="15" spans="1:18" ht="15" customHeight="1" x14ac:dyDescent="0.25">
      <c r="B15" s="65"/>
      <c r="C15" s="73" t="s">
        <v>14</v>
      </c>
      <c r="D15" s="64"/>
      <c r="E15" s="64"/>
      <c r="F15" s="68">
        <v>50000</v>
      </c>
      <c r="G15" s="163"/>
      <c r="H15" s="64"/>
      <c r="I15" s="73" t="s">
        <v>12</v>
      </c>
      <c r="J15" s="64"/>
      <c r="K15" s="77">
        <f>K11*12</f>
        <v>240</v>
      </c>
      <c r="L15" s="12"/>
      <c r="M15" s="64"/>
      <c r="N15" s="5"/>
      <c r="O15" s="7"/>
      <c r="P15" s="11"/>
      <c r="Q15" s="2"/>
      <c r="R15" s="2"/>
    </row>
    <row r="16" spans="1:18" ht="15" customHeight="1" x14ac:dyDescent="0.25">
      <c r="B16" s="65"/>
      <c r="C16" s="73"/>
      <c r="D16" s="64"/>
      <c r="E16" s="64"/>
      <c r="F16" s="64"/>
      <c r="G16" s="64"/>
      <c r="H16" s="64"/>
      <c r="I16" s="73"/>
      <c r="J16" s="64"/>
      <c r="K16" s="67"/>
      <c r="L16" s="12"/>
      <c r="M16" s="64"/>
      <c r="N16" s="5"/>
      <c r="O16" s="7"/>
      <c r="P16" s="11"/>
      <c r="Q16" s="2"/>
      <c r="R16" s="2"/>
    </row>
    <row r="17" spans="1:18" ht="15" customHeight="1" x14ac:dyDescent="0.25">
      <c r="B17" s="65"/>
      <c r="C17" s="73" t="s">
        <v>13</v>
      </c>
      <c r="D17" s="64"/>
      <c r="E17" s="64"/>
      <c r="F17" s="68">
        <v>162784.41</v>
      </c>
      <c r="G17" s="163"/>
      <c r="H17" s="69"/>
      <c r="I17" s="73" t="s">
        <v>8</v>
      </c>
      <c r="J17" s="78"/>
      <c r="K17" s="79">
        <f>K7/F5</f>
        <v>0.81392205000000006</v>
      </c>
      <c r="L17" s="12"/>
      <c r="M17" s="64"/>
      <c r="P17" s="11"/>
      <c r="Q17" s="2"/>
      <c r="R17" s="2"/>
    </row>
    <row r="18" spans="1:18" ht="15" customHeight="1" x14ac:dyDescent="0.25">
      <c r="B18" s="65"/>
      <c r="C18" s="73"/>
      <c r="D18" s="64"/>
      <c r="E18" s="64"/>
      <c r="F18" s="64"/>
      <c r="G18" s="64"/>
      <c r="H18" s="69"/>
      <c r="I18" s="76"/>
      <c r="J18" s="78"/>
      <c r="K18" s="67"/>
      <c r="L18" s="12"/>
      <c r="M18" s="64"/>
      <c r="N18" s="5"/>
      <c r="O18" s="5"/>
      <c r="P18" s="5"/>
      <c r="R18" s="2"/>
    </row>
    <row r="19" spans="1:18" ht="15" customHeight="1" x14ac:dyDescent="0.25">
      <c r="B19" s="65"/>
      <c r="H19" s="69"/>
      <c r="I19" s="73" t="s">
        <v>9</v>
      </c>
      <c r="J19" s="64"/>
      <c r="K19" s="80">
        <v>2.7E-2</v>
      </c>
      <c r="L19" s="12"/>
      <c r="M19" s="64"/>
      <c r="N19" s="5"/>
      <c r="O19" s="7"/>
      <c r="P19" s="7"/>
      <c r="R19" s="2"/>
    </row>
    <row r="20" spans="1:18" ht="15" customHeight="1" x14ac:dyDescent="0.25">
      <c r="B20" s="65"/>
      <c r="H20" s="69"/>
      <c r="I20" s="76"/>
      <c r="J20" s="64"/>
      <c r="K20" s="67"/>
      <c r="L20" s="12"/>
      <c r="M20" s="64"/>
      <c r="N20" s="5"/>
      <c r="O20" s="7"/>
      <c r="P20" s="7"/>
      <c r="R20" s="2"/>
    </row>
    <row r="21" spans="1:18" ht="15" customHeight="1" x14ac:dyDescent="0.25">
      <c r="B21" s="65"/>
      <c r="H21" s="69"/>
      <c r="I21" s="73" t="s">
        <v>10</v>
      </c>
      <c r="J21" s="64"/>
      <c r="K21" s="80">
        <f>IF(K19="NC","NC",(1+K19)^(1/12)-1)</f>
        <v>2.2226272943570713E-3</v>
      </c>
      <c r="L21" s="12"/>
      <c r="M21" s="64"/>
      <c r="N21" s="5"/>
      <c r="O21" s="7"/>
      <c r="P21" s="7"/>
      <c r="R21" s="2"/>
    </row>
    <row r="22" spans="1:18" ht="15" customHeight="1" x14ac:dyDescent="0.25">
      <c r="B22" s="81"/>
      <c r="C22" s="13"/>
      <c r="D22" s="82"/>
      <c r="E22" s="82"/>
      <c r="F22" s="82"/>
      <c r="G22" s="82"/>
      <c r="H22" s="83"/>
      <c r="I22" s="82"/>
      <c r="J22" s="82"/>
      <c r="K22" s="82"/>
      <c r="L22" s="14"/>
      <c r="M22" s="64"/>
      <c r="N22" s="5"/>
      <c r="O22" s="7"/>
      <c r="P22" s="7"/>
      <c r="R22" s="2"/>
    </row>
    <row r="23" spans="1:18" ht="15" customHeight="1" x14ac:dyDescent="0.25">
      <c r="B23" s="15"/>
      <c r="C23" s="16"/>
      <c r="D23" s="17"/>
      <c r="E23" s="16"/>
      <c r="F23" s="16"/>
      <c r="G23" s="16"/>
      <c r="H23" s="16"/>
      <c r="I23" s="16"/>
      <c r="J23" s="16"/>
      <c r="K23" s="16"/>
      <c r="L23" s="18"/>
      <c r="M23" s="64"/>
      <c r="N23" s="5"/>
      <c r="O23" s="7"/>
      <c r="P23" s="7"/>
      <c r="R23" s="2"/>
    </row>
    <row r="24" spans="1:18" ht="15" customHeight="1" x14ac:dyDescent="0.25">
      <c r="B24" s="19"/>
      <c r="C24" s="20"/>
      <c r="D24" s="21"/>
      <c r="E24" s="20"/>
      <c r="F24" s="84"/>
      <c r="G24" s="84"/>
      <c r="H24" s="20"/>
      <c r="I24" s="20"/>
      <c r="J24" s="20"/>
      <c r="K24" s="118">
        <f>IF(K19="NC","NC",-PMT(K21,K11*12,K7))</f>
        <v>875.9163777831493</v>
      </c>
      <c r="L24" s="12"/>
      <c r="M24" s="64"/>
      <c r="N24" s="11"/>
      <c r="O24" s="11"/>
      <c r="P24" s="11"/>
      <c r="R24" s="2"/>
    </row>
    <row r="25" spans="1:18" ht="15" customHeight="1" x14ac:dyDescent="0.25">
      <c r="B25" s="22"/>
      <c r="C25" s="23"/>
      <c r="D25" s="24"/>
      <c r="E25" s="23"/>
      <c r="F25" s="23"/>
      <c r="G25" s="23"/>
      <c r="H25" s="23"/>
      <c r="I25" s="23"/>
      <c r="J25" s="23"/>
      <c r="K25" s="23"/>
      <c r="L25" s="25"/>
      <c r="M25" s="26"/>
      <c r="N25" s="27"/>
      <c r="O25" s="5"/>
      <c r="P25" s="5"/>
      <c r="R25" s="2"/>
    </row>
    <row r="26" spans="1:18" ht="15" customHeight="1" x14ac:dyDescent="0.25">
      <c r="D26" s="85"/>
      <c r="N26" s="5"/>
      <c r="O26" s="7"/>
      <c r="P26" s="7"/>
      <c r="R26" s="2"/>
    </row>
    <row r="27" spans="1:18" ht="15" customHeight="1" x14ac:dyDescent="0.25">
      <c r="A27" s="64"/>
      <c r="B27" s="129" t="s">
        <v>23</v>
      </c>
      <c r="C27" s="130"/>
      <c r="D27" s="130"/>
      <c r="E27" s="130"/>
      <c r="F27" s="131"/>
      <c r="G27" s="122"/>
      <c r="H27" s="67"/>
      <c r="I27" s="67"/>
      <c r="N27" s="5"/>
      <c r="O27" s="7"/>
      <c r="P27" s="7"/>
      <c r="R27" s="2"/>
    </row>
    <row r="28" spans="1:18" ht="15" customHeight="1" x14ac:dyDescent="0.25">
      <c r="A28" s="64"/>
      <c r="B28" s="132"/>
      <c r="C28" s="133"/>
      <c r="D28" s="133"/>
      <c r="E28" s="133"/>
      <c r="F28" s="134"/>
      <c r="G28" s="122"/>
      <c r="J28" s="86">
        <f>K7</f>
        <v>162784.41</v>
      </c>
      <c r="M28" s="87"/>
      <c r="N28" s="5"/>
      <c r="O28" s="7"/>
      <c r="P28" s="7"/>
      <c r="R28" s="2"/>
    </row>
    <row r="29" spans="1:18" ht="34.5" customHeight="1" x14ac:dyDescent="0.25">
      <c r="B29" s="127" t="s">
        <v>16</v>
      </c>
      <c r="C29" s="128" t="s">
        <v>17</v>
      </c>
      <c r="D29" s="128"/>
      <c r="E29" s="128" t="s">
        <v>18</v>
      </c>
      <c r="F29" s="128"/>
      <c r="G29" s="165" t="s">
        <v>25</v>
      </c>
      <c r="H29" s="128" t="s">
        <v>19</v>
      </c>
      <c r="I29" s="128"/>
      <c r="J29" s="128" t="s">
        <v>20</v>
      </c>
      <c r="K29" s="128"/>
      <c r="L29" s="26"/>
      <c r="N29" s="5"/>
      <c r="O29" s="7"/>
      <c r="P29" s="7"/>
      <c r="R29" s="2"/>
    </row>
    <row r="30" spans="1:18" ht="15" customHeight="1" x14ac:dyDescent="0.25">
      <c r="B30" s="56">
        <v>1</v>
      </c>
      <c r="C30" s="141">
        <f>J28*((1+K$19)^(1/12)-1)</f>
        <v>361.80907276181216</v>
      </c>
      <c r="D30" s="141"/>
      <c r="E30" s="141">
        <f>J$28/(K$13*K$11)</f>
        <v>678.26837499999999</v>
      </c>
      <c r="F30" s="141"/>
      <c r="G30" s="121"/>
      <c r="H30" s="141">
        <f>C30+E30</f>
        <v>1040.0774477618122</v>
      </c>
      <c r="I30" s="141"/>
      <c r="J30" s="141">
        <f>J28-E30</f>
        <v>162106.14162499999</v>
      </c>
      <c r="K30" s="142"/>
      <c r="L30" s="26"/>
      <c r="N30" s="5"/>
      <c r="O30" s="7"/>
      <c r="P30" s="7"/>
      <c r="R30" s="2"/>
    </row>
    <row r="31" spans="1:18" ht="15" customHeight="1" x14ac:dyDescent="0.25">
      <c r="B31" s="57">
        <v>2</v>
      </c>
      <c r="C31" s="139">
        <f>J30*((1+K$19)^(1/12)-1)</f>
        <v>360.30153495863794</v>
      </c>
      <c r="D31" s="139"/>
      <c r="E31" s="139">
        <f t="shared" ref="E31:E94" si="0">J$28/(K$13*K$11)</f>
        <v>678.26837499999999</v>
      </c>
      <c r="F31" s="139"/>
      <c r="G31" s="119"/>
      <c r="H31" s="139">
        <f t="shared" ref="H31:H94" si="1">C31+E31</f>
        <v>1038.5699099586379</v>
      </c>
      <c r="I31" s="139"/>
      <c r="J31" s="139">
        <f>J30-E31</f>
        <v>161427.87324999998</v>
      </c>
      <c r="K31" s="140"/>
      <c r="L31" s="26"/>
      <c r="N31" s="164"/>
      <c r="O31" s="11"/>
      <c r="P31" s="11"/>
      <c r="R31" s="2"/>
    </row>
    <row r="32" spans="1:18" ht="15" customHeight="1" x14ac:dyDescent="0.25">
      <c r="B32" s="57">
        <v>3</v>
      </c>
      <c r="C32" s="139">
        <f t="shared" ref="C32:C95" si="2">J31*((1+K$19)^(1/12)-1)</f>
        <v>358.79399715546367</v>
      </c>
      <c r="D32" s="139"/>
      <c r="E32" s="139">
        <f t="shared" si="0"/>
        <v>678.26837499999999</v>
      </c>
      <c r="F32" s="139"/>
      <c r="G32" s="119"/>
      <c r="H32" s="139">
        <f t="shared" si="1"/>
        <v>1037.0623721554637</v>
      </c>
      <c r="I32" s="139"/>
      <c r="J32" s="139">
        <f t="shared" ref="J32:J94" si="3">J30-E32</f>
        <v>161427.87324999998</v>
      </c>
      <c r="K32" s="140"/>
      <c r="N32" s="5"/>
      <c r="O32" s="5"/>
      <c r="P32" s="5"/>
      <c r="R32" s="2"/>
    </row>
    <row r="33" spans="2:18" ht="15" customHeight="1" x14ac:dyDescent="0.25">
      <c r="B33" s="57">
        <v>4</v>
      </c>
      <c r="C33" s="139">
        <f t="shared" si="2"/>
        <v>358.79399715546367</v>
      </c>
      <c r="D33" s="139"/>
      <c r="E33" s="139">
        <f t="shared" si="0"/>
        <v>678.26837499999999</v>
      </c>
      <c r="F33" s="139"/>
      <c r="G33" s="119"/>
      <c r="H33" s="139">
        <f t="shared" si="1"/>
        <v>1037.0623721554637</v>
      </c>
      <c r="I33" s="139"/>
      <c r="J33" s="139">
        <f t="shared" si="3"/>
        <v>160749.60487499996</v>
      </c>
      <c r="K33" s="140"/>
      <c r="N33" s="5"/>
      <c r="O33" s="7"/>
      <c r="P33" s="7"/>
      <c r="R33" s="2"/>
    </row>
    <row r="34" spans="2:18" ht="15.75" x14ac:dyDescent="0.25">
      <c r="B34" s="57">
        <v>5</v>
      </c>
      <c r="C34" s="139">
        <f t="shared" si="2"/>
        <v>357.28645935228946</v>
      </c>
      <c r="D34" s="139"/>
      <c r="E34" s="139">
        <f t="shared" si="0"/>
        <v>678.26837499999999</v>
      </c>
      <c r="F34" s="139"/>
      <c r="G34" s="119"/>
      <c r="H34" s="139">
        <f t="shared" si="1"/>
        <v>1035.5548343522894</v>
      </c>
      <c r="I34" s="139"/>
      <c r="J34" s="139">
        <f t="shared" si="3"/>
        <v>160749.60487499996</v>
      </c>
      <c r="K34" s="140"/>
      <c r="N34" s="5"/>
      <c r="O34" s="7"/>
      <c r="P34" s="7"/>
      <c r="R34" s="2"/>
    </row>
    <row r="35" spans="2:18" ht="15.75" x14ac:dyDescent="0.25">
      <c r="B35" s="57">
        <v>6</v>
      </c>
      <c r="C35" s="139">
        <f t="shared" si="2"/>
        <v>357.28645935228946</v>
      </c>
      <c r="D35" s="139"/>
      <c r="E35" s="139">
        <f t="shared" si="0"/>
        <v>678.26837499999999</v>
      </c>
      <c r="F35" s="139"/>
      <c r="G35" s="119"/>
      <c r="H35" s="139">
        <f t="shared" si="1"/>
        <v>1035.5548343522894</v>
      </c>
      <c r="I35" s="139"/>
      <c r="J35" s="139">
        <f t="shared" si="3"/>
        <v>160071.33649999995</v>
      </c>
      <c r="K35" s="140"/>
      <c r="N35" s="5"/>
      <c r="O35" s="7"/>
      <c r="P35" s="7"/>
      <c r="R35" s="2"/>
    </row>
    <row r="36" spans="2:18" ht="15.75" x14ac:dyDescent="0.25">
      <c r="B36" s="57">
        <v>7</v>
      </c>
      <c r="C36" s="139">
        <f t="shared" si="2"/>
        <v>355.77892154911518</v>
      </c>
      <c r="D36" s="139"/>
      <c r="E36" s="139">
        <f t="shared" si="0"/>
        <v>678.26837499999999</v>
      </c>
      <c r="F36" s="139"/>
      <c r="G36" s="119"/>
      <c r="H36" s="139">
        <f t="shared" si="1"/>
        <v>1034.0472965491151</v>
      </c>
      <c r="I36" s="139"/>
      <c r="J36" s="139">
        <f t="shared" si="3"/>
        <v>160071.33649999995</v>
      </c>
      <c r="K36" s="140"/>
      <c r="N36" s="5"/>
      <c r="O36" s="7"/>
      <c r="P36" s="7"/>
      <c r="R36" s="2"/>
    </row>
    <row r="37" spans="2:18" ht="15.75" x14ac:dyDescent="0.25">
      <c r="B37" s="57">
        <v>8</v>
      </c>
      <c r="C37" s="139">
        <f t="shared" si="2"/>
        <v>355.77892154911518</v>
      </c>
      <c r="D37" s="139"/>
      <c r="E37" s="139">
        <f t="shared" si="0"/>
        <v>678.26837499999999</v>
      </c>
      <c r="F37" s="139"/>
      <c r="G37" s="119"/>
      <c r="H37" s="139">
        <f t="shared" si="1"/>
        <v>1034.0472965491151</v>
      </c>
      <c r="I37" s="139"/>
      <c r="J37" s="139">
        <f t="shared" si="3"/>
        <v>159393.06812499993</v>
      </c>
      <c r="K37" s="140"/>
      <c r="N37" s="5"/>
      <c r="O37" s="7"/>
      <c r="P37" s="7"/>
      <c r="R37" s="2"/>
    </row>
    <row r="38" spans="2:18" x14ac:dyDescent="0.25">
      <c r="B38" s="57">
        <v>9</v>
      </c>
      <c r="C38" s="139">
        <f t="shared" si="2"/>
        <v>354.27138374594097</v>
      </c>
      <c r="D38" s="139"/>
      <c r="E38" s="139">
        <f t="shared" si="0"/>
        <v>678.26837499999999</v>
      </c>
      <c r="F38" s="139"/>
      <c r="G38" s="119"/>
      <c r="H38" s="139">
        <f t="shared" si="1"/>
        <v>1032.5397587459411</v>
      </c>
      <c r="I38" s="139"/>
      <c r="J38" s="139">
        <f t="shared" si="3"/>
        <v>159393.06812499993</v>
      </c>
      <c r="K38" s="140"/>
      <c r="N38" s="28"/>
      <c r="Q38" s="2"/>
      <c r="R38" s="2"/>
    </row>
    <row r="39" spans="2:18" x14ac:dyDescent="0.25">
      <c r="B39" s="57">
        <v>10</v>
      </c>
      <c r="C39" s="139">
        <f t="shared" si="2"/>
        <v>354.27138374594097</v>
      </c>
      <c r="D39" s="139"/>
      <c r="E39" s="139">
        <f t="shared" si="0"/>
        <v>678.26837499999999</v>
      </c>
      <c r="F39" s="139"/>
      <c r="G39" s="119"/>
      <c r="H39" s="139">
        <f t="shared" si="1"/>
        <v>1032.5397587459411</v>
      </c>
      <c r="I39" s="139"/>
      <c r="J39" s="139">
        <f t="shared" si="3"/>
        <v>158714.79974999992</v>
      </c>
      <c r="K39" s="140"/>
      <c r="Q39" s="2"/>
      <c r="R39" s="2"/>
    </row>
    <row r="40" spans="2:18" x14ac:dyDescent="0.25">
      <c r="B40" s="57">
        <v>11</v>
      </c>
      <c r="C40" s="139">
        <f t="shared" si="2"/>
        <v>352.76384594276669</v>
      </c>
      <c r="D40" s="139"/>
      <c r="E40" s="139">
        <f t="shared" si="0"/>
        <v>678.26837499999999</v>
      </c>
      <c r="F40" s="139"/>
      <c r="G40" s="119"/>
      <c r="H40" s="139">
        <f t="shared" si="1"/>
        <v>1031.0322209427668</v>
      </c>
      <c r="I40" s="139"/>
      <c r="J40" s="139">
        <f t="shared" si="3"/>
        <v>158714.79974999992</v>
      </c>
      <c r="K40" s="140"/>
      <c r="Q40" s="29"/>
    </row>
    <row r="41" spans="2:18" x14ac:dyDescent="0.25">
      <c r="B41" s="57">
        <v>12</v>
      </c>
      <c r="C41" s="139">
        <f t="shared" si="2"/>
        <v>352.76384594276669</v>
      </c>
      <c r="D41" s="139"/>
      <c r="E41" s="139">
        <f t="shared" si="0"/>
        <v>678.26837499999999</v>
      </c>
      <c r="F41" s="139"/>
      <c r="G41" s="119"/>
      <c r="H41" s="139">
        <f t="shared" si="1"/>
        <v>1031.0322209427668</v>
      </c>
      <c r="I41" s="139"/>
      <c r="J41" s="139">
        <f t="shared" si="3"/>
        <v>158036.5313749999</v>
      </c>
      <c r="K41" s="140"/>
      <c r="Q41" s="29"/>
    </row>
    <row r="42" spans="2:18" ht="13.5" hidden="1" customHeight="1" x14ac:dyDescent="0.25">
      <c r="B42" s="57">
        <v>13</v>
      </c>
      <c r="C42" s="139">
        <f t="shared" si="2"/>
        <v>351.25630813959242</v>
      </c>
      <c r="D42" s="139"/>
      <c r="E42" s="139">
        <f t="shared" si="0"/>
        <v>678.26837499999999</v>
      </c>
      <c r="F42" s="139"/>
      <c r="G42" s="119"/>
      <c r="H42" s="139">
        <f t="shared" si="1"/>
        <v>1029.5246831395925</v>
      </c>
      <c r="I42" s="139"/>
      <c r="J42" s="139">
        <f t="shared" si="3"/>
        <v>158036.5313749999</v>
      </c>
      <c r="K42" s="140"/>
    </row>
    <row r="43" spans="2:18" ht="13.5" hidden="1" customHeight="1" x14ac:dyDescent="0.25">
      <c r="B43" s="57">
        <v>14</v>
      </c>
      <c r="C43" s="139">
        <f t="shared" si="2"/>
        <v>351.25630813959242</v>
      </c>
      <c r="D43" s="139"/>
      <c r="E43" s="139">
        <f t="shared" si="0"/>
        <v>678.26837499999999</v>
      </c>
      <c r="F43" s="139"/>
      <c r="G43" s="119"/>
      <c r="H43" s="139">
        <f t="shared" si="1"/>
        <v>1029.5246831395925</v>
      </c>
      <c r="I43" s="139"/>
      <c r="J43" s="139">
        <f t="shared" si="3"/>
        <v>157358.26299999989</v>
      </c>
      <c r="K43" s="140"/>
    </row>
    <row r="44" spans="2:18" ht="7.5" hidden="1" customHeight="1" x14ac:dyDescent="0.25">
      <c r="B44" s="57">
        <v>15</v>
      </c>
      <c r="C44" s="139">
        <f t="shared" si="2"/>
        <v>349.7487703364182</v>
      </c>
      <c r="D44" s="139"/>
      <c r="E44" s="139">
        <f t="shared" si="0"/>
        <v>678.26837499999999</v>
      </c>
      <c r="F44" s="139"/>
      <c r="G44" s="119"/>
      <c r="H44" s="139">
        <f t="shared" si="1"/>
        <v>1028.0171453364183</v>
      </c>
      <c r="I44" s="139"/>
      <c r="J44" s="139">
        <f t="shared" si="3"/>
        <v>157358.26299999989</v>
      </c>
      <c r="K44" s="140"/>
    </row>
    <row r="45" spans="2:18" ht="12" hidden="1" customHeight="1" x14ac:dyDescent="0.25">
      <c r="B45" s="57">
        <v>16</v>
      </c>
      <c r="C45" s="139">
        <f t="shared" si="2"/>
        <v>349.7487703364182</v>
      </c>
      <c r="D45" s="139"/>
      <c r="E45" s="139">
        <f t="shared" si="0"/>
        <v>678.26837499999999</v>
      </c>
      <c r="F45" s="139"/>
      <c r="G45" s="119"/>
      <c r="H45" s="139">
        <f t="shared" si="1"/>
        <v>1028.0171453364183</v>
      </c>
      <c r="I45" s="139"/>
      <c r="J45" s="139">
        <f t="shared" si="3"/>
        <v>156679.99462499988</v>
      </c>
      <c r="K45" s="140"/>
    </row>
    <row r="46" spans="2:18" ht="21" hidden="1" customHeight="1" x14ac:dyDescent="0.25">
      <c r="B46" s="57">
        <v>17</v>
      </c>
      <c r="C46" s="139">
        <f t="shared" si="2"/>
        <v>348.24123253324393</v>
      </c>
      <c r="D46" s="139"/>
      <c r="E46" s="139">
        <f t="shared" si="0"/>
        <v>678.26837499999999</v>
      </c>
      <c r="F46" s="139"/>
      <c r="G46" s="119"/>
      <c r="H46" s="139">
        <f t="shared" si="1"/>
        <v>1026.509607533244</v>
      </c>
      <c r="I46" s="139"/>
      <c r="J46" s="139">
        <f t="shared" si="3"/>
        <v>156679.99462499988</v>
      </c>
      <c r="K46" s="140"/>
    </row>
    <row r="47" spans="2:18" ht="12" hidden="1" customHeight="1" x14ac:dyDescent="0.25">
      <c r="B47" s="57">
        <v>18</v>
      </c>
      <c r="C47" s="139">
        <f t="shared" si="2"/>
        <v>348.24123253324393</v>
      </c>
      <c r="D47" s="139"/>
      <c r="E47" s="139">
        <f t="shared" si="0"/>
        <v>678.26837499999999</v>
      </c>
      <c r="F47" s="139"/>
      <c r="G47" s="119"/>
      <c r="H47" s="139">
        <f t="shared" si="1"/>
        <v>1026.509607533244</v>
      </c>
      <c r="I47" s="139"/>
      <c r="J47" s="139">
        <f t="shared" si="3"/>
        <v>156001.72624999986</v>
      </c>
      <c r="K47" s="140"/>
    </row>
    <row r="48" spans="2:18" ht="17.25" hidden="1" customHeight="1" x14ac:dyDescent="0.25">
      <c r="B48" s="57">
        <v>19</v>
      </c>
      <c r="C48" s="139">
        <f t="shared" si="2"/>
        <v>346.73369473006971</v>
      </c>
      <c r="D48" s="139"/>
      <c r="E48" s="139">
        <f t="shared" si="0"/>
        <v>678.26837499999999</v>
      </c>
      <c r="F48" s="139"/>
      <c r="G48" s="119"/>
      <c r="H48" s="139">
        <f t="shared" si="1"/>
        <v>1025.0020697300697</v>
      </c>
      <c r="I48" s="139"/>
      <c r="J48" s="139">
        <f t="shared" si="3"/>
        <v>156001.72624999986</v>
      </c>
      <c r="K48" s="140"/>
    </row>
    <row r="49" spans="2:11" ht="10.5" hidden="1" customHeight="1" x14ac:dyDescent="0.25">
      <c r="B49" s="57">
        <v>20</v>
      </c>
      <c r="C49" s="139">
        <f t="shared" si="2"/>
        <v>346.73369473006971</v>
      </c>
      <c r="D49" s="139"/>
      <c r="E49" s="139">
        <f t="shared" si="0"/>
        <v>678.26837499999999</v>
      </c>
      <c r="F49" s="139"/>
      <c r="G49" s="119"/>
      <c r="H49" s="139">
        <f t="shared" si="1"/>
        <v>1025.0020697300697</v>
      </c>
      <c r="I49" s="139"/>
      <c r="J49" s="139">
        <f t="shared" si="3"/>
        <v>155323.45787499985</v>
      </c>
      <c r="K49" s="140"/>
    </row>
    <row r="50" spans="2:11" ht="15" hidden="1" customHeight="1" x14ac:dyDescent="0.25">
      <c r="B50" s="57">
        <v>21</v>
      </c>
      <c r="C50" s="139">
        <f t="shared" si="2"/>
        <v>345.22615692689544</v>
      </c>
      <c r="D50" s="139"/>
      <c r="E50" s="139">
        <f t="shared" si="0"/>
        <v>678.26837499999999</v>
      </c>
      <c r="F50" s="139"/>
      <c r="G50" s="119"/>
      <c r="H50" s="139">
        <f t="shared" si="1"/>
        <v>1023.4945319268954</v>
      </c>
      <c r="I50" s="139"/>
      <c r="J50" s="139">
        <f t="shared" si="3"/>
        <v>155323.45787499985</v>
      </c>
      <c r="K50" s="140"/>
    </row>
    <row r="51" spans="2:11" ht="8.25" hidden="1" customHeight="1" x14ac:dyDescent="0.25">
      <c r="B51" s="57">
        <v>22</v>
      </c>
      <c r="C51" s="139">
        <f t="shared" si="2"/>
        <v>345.22615692689544</v>
      </c>
      <c r="D51" s="139"/>
      <c r="E51" s="139">
        <f t="shared" si="0"/>
        <v>678.26837499999999</v>
      </c>
      <c r="F51" s="139"/>
      <c r="G51" s="119"/>
      <c r="H51" s="139">
        <f t="shared" si="1"/>
        <v>1023.4945319268954</v>
      </c>
      <c r="I51" s="139"/>
      <c r="J51" s="139">
        <f t="shared" si="3"/>
        <v>154645.18949999983</v>
      </c>
      <c r="K51" s="140"/>
    </row>
    <row r="52" spans="2:11" ht="8.25" hidden="1" customHeight="1" x14ac:dyDescent="0.25">
      <c r="B52" s="57">
        <v>23</v>
      </c>
      <c r="C52" s="139">
        <f t="shared" si="2"/>
        <v>343.71861912372123</v>
      </c>
      <c r="D52" s="139"/>
      <c r="E52" s="139">
        <f t="shared" si="0"/>
        <v>678.26837499999999</v>
      </c>
      <c r="F52" s="139"/>
      <c r="G52" s="119"/>
      <c r="H52" s="139">
        <f t="shared" si="1"/>
        <v>1021.9869941237212</v>
      </c>
      <c r="I52" s="139"/>
      <c r="J52" s="139">
        <f t="shared" si="3"/>
        <v>154645.18949999983</v>
      </c>
      <c r="K52" s="140"/>
    </row>
    <row r="53" spans="2:11" ht="15" customHeight="1" x14ac:dyDescent="0.25">
      <c r="B53" s="57">
        <v>24</v>
      </c>
      <c r="C53" s="139">
        <f t="shared" si="2"/>
        <v>343.71861912372123</v>
      </c>
      <c r="D53" s="139"/>
      <c r="E53" s="139">
        <f t="shared" si="0"/>
        <v>678.26837499999999</v>
      </c>
      <c r="F53" s="139"/>
      <c r="G53" s="119"/>
      <c r="H53" s="139">
        <f t="shared" si="1"/>
        <v>1021.9869941237212</v>
      </c>
      <c r="I53" s="139"/>
      <c r="J53" s="139">
        <f t="shared" si="3"/>
        <v>153966.92112499982</v>
      </c>
      <c r="K53" s="140"/>
    </row>
    <row r="54" spans="2:11" ht="15" hidden="1" customHeight="1" x14ac:dyDescent="0.25">
      <c r="B54" s="57">
        <v>25</v>
      </c>
      <c r="C54" s="139">
        <f t="shared" si="2"/>
        <v>342.21108132054695</v>
      </c>
      <c r="D54" s="139"/>
      <c r="E54" s="139">
        <f t="shared" si="0"/>
        <v>678.26837499999999</v>
      </c>
      <c r="F54" s="139"/>
      <c r="G54" s="119"/>
      <c r="H54" s="139">
        <f t="shared" si="1"/>
        <v>1020.4794563205469</v>
      </c>
      <c r="I54" s="139"/>
      <c r="J54" s="139">
        <f t="shared" si="3"/>
        <v>153966.92112499982</v>
      </c>
      <c r="K54" s="140"/>
    </row>
    <row r="55" spans="2:11" ht="15" hidden="1" customHeight="1" x14ac:dyDescent="0.25">
      <c r="B55" s="57">
        <v>26</v>
      </c>
      <c r="C55" s="139">
        <f t="shared" si="2"/>
        <v>342.21108132054695</v>
      </c>
      <c r="D55" s="139"/>
      <c r="E55" s="139">
        <f t="shared" si="0"/>
        <v>678.26837499999999</v>
      </c>
      <c r="F55" s="139"/>
      <c r="G55" s="119"/>
      <c r="H55" s="139">
        <f t="shared" si="1"/>
        <v>1020.4794563205469</v>
      </c>
      <c r="I55" s="139"/>
      <c r="J55" s="139">
        <f t="shared" si="3"/>
        <v>153288.6527499998</v>
      </c>
      <c r="K55" s="140"/>
    </row>
    <row r="56" spans="2:11" ht="16.5" hidden="1" customHeight="1" x14ac:dyDescent="0.25">
      <c r="B56" s="57">
        <v>27</v>
      </c>
      <c r="C56" s="139">
        <f t="shared" si="2"/>
        <v>340.70354351737268</v>
      </c>
      <c r="D56" s="139"/>
      <c r="E56" s="139">
        <f t="shared" si="0"/>
        <v>678.26837499999999</v>
      </c>
      <c r="F56" s="139"/>
      <c r="G56" s="119"/>
      <c r="H56" s="139">
        <f t="shared" si="1"/>
        <v>1018.9719185173726</v>
      </c>
      <c r="I56" s="139"/>
      <c r="J56" s="139">
        <f t="shared" si="3"/>
        <v>153288.6527499998</v>
      </c>
      <c r="K56" s="140"/>
    </row>
    <row r="57" spans="2:11" ht="28.5" hidden="1" customHeight="1" x14ac:dyDescent="0.25">
      <c r="B57" s="57">
        <v>28</v>
      </c>
      <c r="C57" s="139">
        <f t="shared" si="2"/>
        <v>340.70354351737268</v>
      </c>
      <c r="D57" s="139"/>
      <c r="E57" s="139">
        <f t="shared" si="0"/>
        <v>678.26837499999999</v>
      </c>
      <c r="F57" s="139"/>
      <c r="G57" s="119"/>
      <c r="H57" s="139">
        <f t="shared" si="1"/>
        <v>1018.9719185173726</v>
      </c>
      <c r="I57" s="139"/>
      <c r="J57" s="139">
        <f t="shared" si="3"/>
        <v>152610.38437499979</v>
      </c>
      <c r="K57" s="140"/>
    </row>
    <row r="58" spans="2:11" ht="15" hidden="1" customHeight="1" x14ac:dyDescent="0.25">
      <c r="B58" s="57">
        <v>29</v>
      </c>
      <c r="C58" s="139">
        <f t="shared" si="2"/>
        <v>339.19600571419846</v>
      </c>
      <c r="D58" s="139"/>
      <c r="E58" s="139">
        <f t="shared" si="0"/>
        <v>678.26837499999999</v>
      </c>
      <c r="F58" s="139"/>
      <c r="G58" s="119"/>
      <c r="H58" s="139">
        <f t="shared" si="1"/>
        <v>1017.4643807141985</v>
      </c>
      <c r="I58" s="139"/>
      <c r="J58" s="139">
        <f t="shared" si="3"/>
        <v>152610.38437499979</v>
      </c>
      <c r="K58" s="140"/>
    </row>
    <row r="59" spans="2:11" ht="15" hidden="1" customHeight="1" x14ac:dyDescent="0.25">
      <c r="B59" s="57">
        <v>30</v>
      </c>
      <c r="C59" s="139">
        <f t="shared" si="2"/>
        <v>339.19600571419846</v>
      </c>
      <c r="D59" s="139"/>
      <c r="E59" s="139">
        <f t="shared" si="0"/>
        <v>678.26837499999999</v>
      </c>
      <c r="F59" s="139"/>
      <c r="G59" s="119"/>
      <c r="H59" s="139">
        <f t="shared" si="1"/>
        <v>1017.4643807141985</v>
      </c>
      <c r="I59" s="139"/>
      <c r="J59" s="139">
        <f t="shared" si="3"/>
        <v>151932.11599999978</v>
      </c>
      <c r="K59" s="140"/>
    </row>
    <row r="60" spans="2:11" ht="15" hidden="1" customHeight="1" x14ac:dyDescent="0.25">
      <c r="B60" s="57">
        <v>31</v>
      </c>
      <c r="C60" s="139">
        <f t="shared" si="2"/>
        <v>337.68846791102419</v>
      </c>
      <c r="D60" s="139"/>
      <c r="E60" s="139">
        <f t="shared" si="0"/>
        <v>678.26837499999999</v>
      </c>
      <c r="F60" s="139"/>
      <c r="G60" s="119"/>
      <c r="H60" s="139">
        <f t="shared" si="1"/>
        <v>1015.9568429110242</v>
      </c>
      <c r="I60" s="139"/>
      <c r="J60" s="139">
        <f t="shared" si="3"/>
        <v>151932.11599999978</v>
      </c>
      <c r="K60" s="140"/>
    </row>
    <row r="61" spans="2:11" ht="14.25" hidden="1" customHeight="1" x14ac:dyDescent="0.25">
      <c r="B61" s="57">
        <v>32</v>
      </c>
      <c r="C61" s="139">
        <f t="shared" si="2"/>
        <v>337.68846791102419</v>
      </c>
      <c r="D61" s="139"/>
      <c r="E61" s="139">
        <f t="shared" si="0"/>
        <v>678.26837499999999</v>
      </c>
      <c r="F61" s="139"/>
      <c r="G61" s="119"/>
      <c r="H61" s="139">
        <f t="shared" si="1"/>
        <v>1015.9568429110242</v>
      </c>
      <c r="I61" s="139"/>
      <c r="J61" s="139">
        <f t="shared" si="3"/>
        <v>151253.84762499976</v>
      </c>
      <c r="K61" s="140"/>
    </row>
    <row r="62" spans="2:11" ht="14.25" hidden="1" customHeight="1" x14ac:dyDescent="0.25">
      <c r="B62" s="57">
        <v>33</v>
      </c>
      <c r="C62" s="139">
        <f t="shared" si="2"/>
        <v>336.18093010784997</v>
      </c>
      <c r="D62" s="139"/>
      <c r="E62" s="139">
        <f t="shared" si="0"/>
        <v>678.26837499999999</v>
      </c>
      <c r="F62" s="139"/>
      <c r="G62" s="119"/>
      <c r="H62" s="139">
        <f t="shared" si="1"/>
        <v>1014.44930510785</v>
      </c>
      <c r="I62" s="139"/>
      <c r="J62" s="139">
        <f t="shared" si="3"/>
        <v>151253.84762499976</v>
      </c>
      <c r="K62" s="140"/>
    </row>
    <row r="63" spans="2:11" ht="18.75" hidden="1" customHeight="1" x14ac:dyDescent="0.25">
      <c r="B63" s="57">
        <v>34</v>
      </c>
      <c r="C63" s="139">
        <f t="shared" si="2"/>
        <v>336.18093010784997</v>
      </c>
      <c r="D63" s="139"/>
      <c r="E63" s="139">
        <f t="shared" si="0"/>
        <v>678.26837499999999</v>
      </c>
      <c r="F63" s="139"/>
      <c r="G63" s="119"/>
      <c r="H63" s="139">
        <f t="shared" si="1"/>
        <v>1014.44930510785</v>
      </c>
      <c r="I63" s="139"/>
      <c r="J63" s="139">
        <f t="shared" si="3"/>
        <v>150575.57924999975</v>
      </c>
      <c r="K63" s="140"/>
    </row>
    <row r="64" spans="2:11" ht="15.75" hidden="1" customHeight="1" x14ac:dyDescent="0.25">
      <c r="B64" s="57">
        <v>35</v>
      </c>
      <c r="C64" s="139">
        <f t="shared" si="2"/>
        <v>334.6733923046757</v>
      </c>
      <c r="D64" s="139"/>
      <c r="E64" s="139">
        <f t="shared" si="0"/>
        <v>678.26837499999999</v>
      </c>
      <c r="F64" s="139"/>
      <c r="G64" s="119"/>
      <c r="H64" s="139">
        <f t="shared" si="1"/>
        <v>1012.9417673046757</v>
      </c>
      <c r="I64" s="139"/>
      <c r="J64" s="139">
        <f t="shared" si="3"/>
        <v>150575.57924999975</v>
      </c>
      <c r="K64" s="140"/>
    </row>
    <row r="65" spans="2:11" ht="15" customHeight="1" x14ac:dyDescent="0.25">
      <c r="B65" s="57">
        <v>36</v>
      </c>
      <c r="C65" s="139">
        <f t="shared" si="2"/>
        <v>334.6733923046757</v>
      </c>
      <c r="D65" s="139"/>
      <c r="E65" s="139">
        <f t="shared" si="0"/>
        <v>678.26837499999999</v>
      </c>
      <c r="F65" s="139"/>
      <c r="G65" s="119"/>
      <c r="H65" s="139">
        <f t="shared" si="1"/>
        <v>1012.9417673046757</v>
      </c>
      <c r="I65" s="139"/>
      <c r="J65" s="139">
        <f t="shared" si="3"/>
        <v>149897.31087499973</v>
      </c>
      <c r="K65" s="140"/>
    </row>
    <row r="66" spans="2:11" ht="18.75" hidden="1" customHeight="1" x14ac:dyDescent="0.25">
      <c r="B66" s="57">
        <v>37</v>
      </c>
      <c r="C66" s="139">
        <f t="shared" si="2"/>
        <v>333.16585450150149</v>
      </c>
      <c r="D66" s="139"/>
      <c r="E66" s="139">
        <f t="shared" si="0"/>
        <v>678.26837499999999</v>
      </c>
      <c r="F66" s="139"/>
      <c r="G66" s="119"/>
      <c r="H66" s="139">
        <f t="shared" si="1"/>
        <v>1011.4342295015015</v>
      </c>
      <c r="I66" s="139"/>
      <c r="J66" s="139">
        <f t="shared" si="3"/>
        <v>149897.31087499973</v>
      </c>
      <c r="K66" s="140"/>
    </row>
    <row r="67" spans="2:11" ht="21" hidden="1" customHeight="1" x14ac:dyDescent="0.25">
      <c r="B67" s="57">
        <v>38</v>
      </c>
      <c r="C67" s="139">
        <f t="shared" si="2"/>
        <v>333.16585450150149</v>
      </c>
      <c r="D67" s="139"/>
      <c r="E67" s="139">
        <f t="shared" si="0"/>
        <v>678.26837499999999</v>
      </c>
      <c r="F67" s="139"/>
      <c r="G67" s="119"/>
      <c r="H67" s="139">
        <f t="shared" si="1"/>
        <v>1011.4342295015015</v>
      </c>
      <c r="I67" s="139"/>
      <c r="J67" s="139">
        <f t="shared" si="3"/>
        <v>149219.04249999972</v>
      </c>
      <c r="K67" s="140"/>
    </row>
    <row r="68" spans="2:11" ht="7.5" hidden="1" customHeight="1" x14ac:dyDescent="0.25">
      <c r="B68" s="57">
        <v>39</v>
      </c>
      <c r="C68" s="139">
        <f t="shared" si="2"/>
        <v>331.65831669832721</v>
      </c>
      <c r="D68" s="139"/>
      <c r="E68" s="139">
        <f t="shared" si="0"/>
        <v>678.26837499999999</v>
      </c>
      <c r="F68" s="139"/>
      <c r="G68" s="119"/>
      <c r="H68" s="139">
        <f t="shared" si="1"/>
        <v>1009.9266916983272</v>
      </c>
      <c r="I68" s="139"/>
      <c r="J68" s="139">
        <f t="shared" si="3"/>
        <v>149219.04249999972</v>
      </c>
      <c r="K68" s="140"/>
    </row>
    <row r="69" spans="2:11" ht="15" hidden="1" customHeight="1" x14ac:dyDescent="0.25">
      <c r="B69" s="57">
        <v>40</v>
      </c>
      <c r="C69" s="139">
        <f t="shared" si="2"/>
        <v>331.65831669832721</v>
      </c>
      <c r="D69" s="139"/>
      <c r="E69" s="139">
        <f t="shared" si="0"/>
        <v>678.26837499999999</v>
      </c>
      <c r="F69" s="139"/>
      <c r="G69" s="119"/>
      <c r="H69" s="139">
        <f t="shared" si="1"/>
        <v>1009.9266916983272</v>
      </c>
      <c r="I69" s="139"/>
      <c r="J69" s="139">
        <f t="shared" si="3"/>
        <v>148540.77412499971</v>
      </c>
      <c r="K69" s="140"/>
    </row>
    <row r="70" spans="2:11" ht="15" hidden="1" customHeight="1" x14ac:dyDescent="0.25">
      <c r="B70" s="57">
        <v>41</v>
      </c>
      <c r="C70" s="139">
        <f t="shared" si="2"/>
        <v>330.15077889515294</v>
      </c>
      <c r="D70" s="139"/>
      <c r="E70" s="139">
        <f t="shared" si="0"/>
        <v>678.26837499999999</v>
      </c>
      <c r="F70" s="139"/>
      <c r="G70" s="119"/>
      <c r="H70" s="139">
        <f t="shared" si="1"/>
        <v>1008.4191538951529</v>
      </c>
      <c r="I70" s="139"/>
      <c r="J70" s="139">
        <f t="shared" si="3"/>
        <v>148540.77412499971</v>
      </c>
      <c r="K70" s="140"/>
    </row>
    <row r="71" spans="2:11" ht="15" hidden="1" customHeight="1" x14ac:dyDescent="0.25">
      <c r="B71" s="57">
        <v>42</v>
      </c>
      <c r="C71" s="139">
        <f t="shared" si="2"/>
        <v>330.15077889515294</v>
      </c>
      <c r="D71" s="139"/>
      <c r="E71" s="139">
        <f t="shared" si="0"/>
        <v>678.26837499999999</v>
      </c>
      <c r="F71" s="139"/>
      <c r="G71" s="119"/>
      <c r="H71" s="139">
        <f t="shared" si="1"/>
        <v>1008.4191538951529</v>
      </c>
      <c r="I71" s="139"/>
      <c r="J71" s="139">
        <f t="shared" si="3"/>
        <v>147862.50574999969</v>
      </c>
      <c r="K71" s="140"/>
    </row>
    <row r="72" spans="2:11" ht="15" hidden="1" customHeight="1" x14ac:dyDescent="0.25">
      <c r="B72" s="57">
        <v>43</v>
      </c>
      <c r="C72" s="139">
        <f t="shared" si="2"/>
        <v>328.64324109197872</v>
      </c>
      <c r="D72" s="139"/>
      <c r="E72" s="139">
        <f t="shared" si="0"/>
        <v>678.26837499999999</v>
      </c>
      <c r="F72" s="139"/>
      <c r="G72" s="119"/>
      <c r="H72" s="139">
        <f t="shared" si="1"/>
        <v>1006.9116160919787</v>
      </c>
      <c r="I72" s="139"/>
      <c r="J72" s="139">
        <f t="shared" si="3"/>
        <v>147862.50574999969</v>
      </c>
      <c r="K72" s="140"/>
    </row>
    <row r="73" spans="2:11" ht="15" hidden="1" customHeight="1" x14ac:dyDescent="0.25">
      <c r="B73" s="57">
        <v>44</v>
      </c>
      <c r="C73" s="139">
        <f t="shared" si="2"/>
        <v>328.64324109197872</v>
      </c>
      <c r="D73" s="139"/>
      <c r="E73" s="139">
        <f t="shared" si="0"/>
        <v>678.26837499999999</v>
      </c>
      <c r="F73" s="139"/>
      <c r="G73" s="119"/>
      <c r="H73" s="139">
        <f t="shared" si="1"/>
        <v>1006.9116160919787</v>
      </c>
      <c r="I73" s="139"/>
      <c r="J73" s="139">
        <f t="shared" si="3"/>
        <v>147184.23737499968</v>
      </c>
      <c r="K73" s="140"/>
    </row>
    <row r="74" spans="2:11" ht="15" hidden="1" customHeight="1" x14ac:dyDescent="0.25">
      <c r="B74" s="57">
        <v>45</v>
      </c>
      <c r="C74" s="139">
        <f t="shared" si="2"/>
        <v>327.13570328880445</v>
      </c>
      <c r="D74" s="139"/>
      <c r="E74" s="139">
        <f t="shared" si="0"/>
        <v>678.26837499999999</v>
      </c>
      <c r="F74" s="139"/>
      <c r="G74" s="119"/>
      <c r="H74" s="139">
        <f t="shared" si="1"/>
        <v>1005.4040782888044</v>
      </c>
      <c r="I74" s="139"/>
      <c r="J74" s="139">
        <f t="shared" si="3"/>
        <v>147184.23737499968</v>
      </c>
      <c r="K74" s="140"/>
    </row>
    <row r="75" spans="2:11" ht="15" hidden="1" customHeight="1" x14ac:dyDescent="0.25">
      <c r="B75" s="57">
        <v>46</v>
      </c>
      <c r="C75" s="139">
        <f t="shared" si="2"/>
        <v>327.13570328880445</v>
      </c>
      <c r="D75" s="139"/>
      <c r="E75" s="139">
        <f t="shared" si="0"/>
        <v>678.26837499999999</v>
      </c>
      <c r="F75" s="139"/>
      <c r="G75" s="119"/>
      <c r="H75" s="139">
        <f t="shared" si="1"/>
        <v>1005.4040782888044</v>
      </c>
      <c r="I75" s="139"/>
      <c r="J75" s="139">
        <f t="shared" si="3"/>
        <v>146505.96899999966</v>
      </c>
      <c r="K75" s="140"/>
    </row>
    <row r="76" spans="2:11" ht="15" hidden="1" customHeight="1" x14ac:dyDescent="0.25">
      <c r="B76" s="57">
        <v>47</v>
      </c>
      <c r="C76" s="139">
        <f t="shared" si="2"/>
        <v>325.62816548563023</v>
      </c>
      <c r="D76" s="139"/>
      <c r="E76" s="139">
        <f t="shared" si="0"/>
        <v>678.26837499999999</v>
      </c>
      <c r="F76" s="139"/>
      <c r="G76" s="119"/>
      <c r="H76" s="139">
        <f t="shared" si="1"/>
        <v>1003.8965404856302</v>
      </c>
      <c r="I76" s="139"/>
      <c r="J76" s="139">
        <f t="shared" si="3"/>
        <v>146505.96899999966</v>
      </c>
      <c r="K76" s="140"/>
    </row>
    <row r="77" spans="2:11" ht="15" customHeight="1" x14ac:dyDescent="0.25">
      <c r="B77" s="57">
        <v>48</v>
      </c>
      <c r="C77" s="139">
        <f t="shared" si="2"/>
        <v>325.62816548563023</v>
      </c>
      <c r="D77" s="139"/>
      <c r="E77" s="139">
        <f t="shared" si="0"/>
        <v>678.26837499999999</v>
      </c>
      <c r="F77" s="139"/>
      <c r="G77" s="119"/>
      <c r="H77" s="139">
        <f t="shared" si="1"/>
        <v>1003.8965404856302</v>
      </c>
      <c r="I77" s="139"/>
      <c r="J77" s="139">
        <f t="shared" si="3"/>
        <v>145827.70062499965</v>
      </c>
      <c r="K77" s="140"/>
    </row>
    <row r="78" spans="2:11" ht="14.25" hidden="1" customHeight="1" x14ac:dyDescent="0.25">
      <c r="B78" s="57">
        <v>49</v>
      </c>
      <c r="C78" s="139">
        <f t="shared" si="2"/>
        <v>324.12062768245596</v>
      </c>
      <c r="D78" s="139"/>
      <c r="E78" s="139">
        <f t="shared" si="0"/>
        <v>678.26837499999999</v>
      </c>
      <c r="F78" s="139"/>
      <c r="G78" s="119"/>
      <c r="H78" s="139">
        <f t="shared" si="1"/>
        <v>1002.389002682456</v>
      </c>
      <c r="I78" s="139"/>
      <c r="J78" s="139">
        <f t="shared" si="3"/>
        <v>145827.70062499965</v>
      </c>
      <c r="K78" s="140"/>
    </row>
    <row r="79" spans="2:11" ht="19.5" hidden="1" customHeight="1" x14ac:dyDescent="0.25">
      <c r="B79" s="57">
        <v>50</v>
      </c>
      <c r="C79" s="139">
        <f t="shared" si="2"/>
        <v>324.12062768245596</v>
      </c>
      <c r="D79" s="139"/>
      <c r="E79" s="139">
        <f t="shared" si="0"/>
        <v>678.26837499999999</v>
      </c>
      <c r="F79" s="139"/>
      <c r="G79" s="119"/>
      <c r="H79" s="139">
        <f t="shared" si="1"/>
        <v>1002.389002682456</v>
      </c>
      <c r="I79" s="139"/>
      <c r="J79" s="139">
        <f t="shared" si="3"/>
        <v>145149.43224999963</v>
      </c>
      <c r="K79" s="140"/>
    </row>
    <row r="80" spans="2:11" ht="7.5" hidden="1" customHeight="1" x14ac:dyDescent="0.25">
      <c r="B80" s="57">
        <v>51</v>
      </c>
      <c r="C80" s="139">
        <f t="shared" si="2"/>
        <v>322.61308987928169</v>
      </c>
      <c r="D80" s="139"/>
      <c r="E80" s="139">
        <f t="shared" si="0"/>
        <v>678.26837499999999</v>
      </c>
      <c r="F80" s="139"/>
      <c r="G80" s="119"/>
      <c r="H80" s="139">
        <f t="shared" si="1"/>
        <v>1000.8814648792817</v>
      </c>
      <c r="I80" s="139"/>
      <c r="J80" s="139">
        <f t="shared" si="3"/>
        <v>145149.43224999963</v>
      </c>
      <c r="K80" s="140"/>
    </row>
    <row r="81" spans="2:11" ht="15" hidden="1" customHeight="1" x14ac:dyDescent="0.25">
      <c r="B81" s="57">
        <v>52</v>
      </c>
      <c r="C81" s="139">
        <f t="shared" si="2"/>
        <v>322.61308987928169</v>
      </c>
      <c r="D81" s="139"/>
      <c r="E81" s="139">
        <f t="shared" si="0"/>
        <v>678.26837499999999</v>
      </c>
      <c r="F81" s="139"/>
      <c r="G81" s="119"/>
      <c r="H81" s="139">
        <f t="shared" si="1"/>
        <v>1000.8814648792817</v>
      </c>
      <c r="I81" s="139"/>
      <c r="J81" s="139">
        <f t="shared" si="3"/>
        <v>144471.16387499962</v>
      </c>
      <c r="K81" s="140"/>
    </row>
    <row r="82" spans="2:11" ht="15" hidden="1" customHeight="1" x14ac:dyDescent="0.25">
      <c r="B82" s="57">
        <v>53</v>
      </c>
      <c r="C82" s="139">
        <f t="shared" si="2"/>
        <v>321.10555207610747</v>
      </c>
      <c r="D82" s="139"/>
      <c r="E82" s="139">
        <f t="shared" si="0"/>
        <v>678.26837499999999</v>
      </c>
      <c r="F82" s="139"/>
      <c r="G82" s="119"/>
      <c r="H82" s="139">
        <f t="shared" si="1"/>
        <v>999.37392707610752</v>
      </c>
      <c r="I82" s="139"/>
      <c r="J82" s="139">
        <f t="shared" si="3"/>
        <v>144471.16387499962</v>
      </c>
      <c r="K82" s="140"/>
    </row>
    <row r="83" spans="2:11" ht="15" hidden="1" customHeight="1" x14ac:dyDescent="0.25">
      <c r="B83" s="57">
        <v>54</v>
      </c>
      <c r="C83" s="139">
        <f t="shared" si="2"/>
        <v>321.10555207610747</v>
      </c>
      <c r="D83" s="139"/>
      <c r="E83" s="139">
        <f t="shared" si="0"/>
        <v>678.26837499999999</v>
      </c>
      <c r="F83" s="139"/>
      <c r="G83" s="119"/>
      <c r="H83" s="139">
        <f t="shared" si="1"/>
        <v>999.37392707610752</v>
      </c>
      <c r="I83" s="139"/>
      <c r="J83" s="139">
        <f t="shared" si="3"/>
        <v>143792.89549999961</v>
      </c>
      <c r="K83" s="140"/>
    </row>
    <row r="84" spans="2:11" ht="15" hidden="1" customHeight="1" x14ac:dyDescent="0.25">
      <c r="B84" s="57">
        <v>55</v>
      </c>
      <c r="C84" s="139">
        <f t="shared" si="2"/>
        <v>319.5980142729332</v>
      </c>
      <c r="D84" s="139"/>
      <c r="E84" s="139">
        <f t="shared" si="0"/>
        <v>678.26837499999999</v>
      </c>
      <c r="F84" s="139"/>
      <c r="G84" s="119"/>
      <c r="H84" s="139">
        <f t="shared" si="1"/>
        <v>997.86638927293325</v>
      </c>
      <c r="I84" s="139"/>
      <c r="J84" s="139">
        <f t="shared" si="3"/>
        <v>143792.89549999961</v>
      </c>
      <c r="K84" s="140"/>
    </row>
    <row r="85" spans="2:11" ht="15" hidden="1" customHeight="1" x14ac:dyDescent="0.25">
      <c r="B85" s="57">
        <v>56</v>
      </c>
      <c r="C85" s="139">
        <f t="shared" si="2"/>
        <v>319.5980142729332</v>
      </c>
      <c r="D85" s="139"/>
      <c r="E85" s="139">
        <f t="shared" si="0"/>
        <v>678.26837499999999</v>
      </c>
      <c r="F85" s="139"/>
      <c r="G85" s="119"/>
      <c r="H85" s="139">
        <f t="shared" si="1"/>
        <v>997.86638927293325</v>
      </c>
      <c r="I85" s="139"/>
      <c r="J85" s="139">
        <f t="shared" si="3"/>
        <v>143114.62712499959</v>
      </c>
      <c r="K85" s="140"/>
    </row>
    <row r="86" spans="2:11" ht="15" hidden="1" customHeight="1" x14ac:dyDescent="0.25">
      <c r="B86" s="57">
        <v>57</v>
      </c>
      <c r="C86" s="139">
        <f t="shared" si="2"/>
        <v>318.09047646975898</v>
      </c>
      <c r="D86" s="139"/>
      <c r="E86" s="139">
        <f t="shared" si="0"/>
        <v>678.26837499999999</v>
      </c>
      <c r="F86" s="139"/>
      <c r="G86" s="119"/>
      <c r="H86" s="139">
        <f t="shared" si="1"/>
        <v>996.35885146975897</v>
      </c>
      <c r="I86" s="139"/>
      <c r="J86" s="139">
        <f t="shared" si="3"/>
        <v>143114.62712499959</v>
      </c>
      <c r="K86" s="140"/>
    </row>
    <row r="87" spans="2:11" ht="15" hidden="1" customHeight="1" x14ac:dyDescent="0.25">
      <c r="B87" s="57">
        <v>58</v>
      </c>
      <c r="C87" s="139">
        <f t="shared" si="2"/>
        <v>318.09047646975898</v>
      </c>
      <c r="D87" s="139"/>
      <c r="E87" s="139">
        <f t="shared" si="0"/>
        <v>678.26837499999999</v>
      </c>
      <c r="F87" s="139"/>
      <c r="G87" s="119"/>
      <c r="H87" s="139">
        <f t="shared" si="1"/>
        <v>996.35885146975897</v>
      </c>
      <c r="I87" s="139"/>
      <c r="J87" s="139">
        <f t="shared" si="3"/>
        <v>142436.35874999958</v>
      </c>
      <c r="K87" s="140"/>
    </row>
    <row r="88" spans="2:11" ht="15" hidden="1" customHeight="1" x14ac:dyDescent="0.25">
      <c r="B88" s="57">
        <v>59</v>
      </c>
      <c r="C88" s="139">
        <f t="shared" si="2"/>
        <v>316.58293866658471</v>
      </c>
      <c r="D88" s="139"/>
      <c r="E88" s="139">
        <f t="shared" si="0"/>
        <v>678.26837499999999</v>
      </c>
      <c r="F88" s="139"/>
      <c r="G88" s="119"/>
      <c r="H88" s="139">
        <f t="shared" si="1"/>
        <v>994.8513136665847</v>
      </c>
      <c r="I88" s="139"/>
      <c r="J88" s="139">
        <f t="shared" si="3"/>
        <v>142436.35874999958</v>
      </c>
      <c r="K88" s="140"/>
    </row>
    <row r="89" spans="2:11" ht="15" customHeight="1" x14ac:dyDescent="0.25">
      <c r="B89" s="57">
        <v>60</v>
      </c>
      <c r="C89" s="139">
        <f t="shared" si="2"/>
        <v>316.58293866658471</v>
      </c>
      <c r="D89" s="139"/>
      <c r="E89" s="139">
        <f t="shared" si="0"/>
        <v>678.26837499999999</v>
      </c>
      <c r="F89" s="139"/>
      <c r="G89" s="119"/>
      <c r="H89" s="139">
        <f t="shared" si="1"/>
        <v>994.8513136665847</v>
      </c>
      <c r="I89" s="139"/>
      <c r="J89" s="139">
        <f t="shared" si="3"/>
        <v>141758.09037499956</v>
      </c>
      <c r="K89" s="140"/>
    </row>
    <row r="90" spans="2:11" ht="11.25" hidden="1" customHeight="1" x14ac:dyDescent="0.25">
      <c r="B90" s="57">
        <v>61</v>
      </c>
      <c r="C90" s="139">
        <f t="shared" si="2"/>
        <v>315.07540086341049</v>
      </c>
      <c r="D90" s="139"/>
      <c r="E90" s="139">
        <f t="shared" si="0"/>
        <v>678.26837499999999</v>
      </c>
      <c r="F90" s="139"/>
      <c r="G90" s="119"/>
      <c r="H90" s="139">
        <f t="shared" si="1"/>
        <v>993.34377586341043</v>
      </c>
      <c r="I90" s="139"/>
      <c r="J90" s="139">
        <f t="shared" si="3"/>
        <v>141758.09037499956</v>
      </c>
      <c r="K90" s="140"/>
    </row>
    <row r="91" spans="2:11" ht="13.5" hidden="1" customHeight="1" x14ac:dyDescent="0.25">
      <c r="B91" s="57">
        <v>62</v>
      </c>
      <c r="C91" s="139">
        <f t="shared" si="2"/>
        <v>315.07540086341049</v>
      </c>
      <c r="D91" s="139"/>
      <c r="E91" s="139">
        <f t="shared" si="0"/>
        <v>678.26837499999999</v>
      </c>
      <c r="F91" s="139"/>
      <c r="G91" s="119"/>
      <c r="H91" s="139">
        <f t="shared" si="1"/>
        <v>993.34377586341043</v>
      </c>
      <c r="I91" s="139"/>
      <c r="J91" s="139">
        <f t="shared" si="3"/>
        <v>141079.82199999955</v>
      </c>
      <c r="K91" s="140"/>
    </row>
    <row r="92" spans="2:11" ht="12" hidden="1" customHeight="1" x14ac:dyDescent="0.25">
      <c r="B92" s="57">
        <v>63</v>
      </c>
      <c r="C92" s="139">
        <f t="shared" si="2"/>
        <v>313.56786306023622</v>
      </c>
      <c r="D92" s="139"/>
      <c r="E92" s="139">
        <f t="shared" si="0"/>
        <v>678.26837499999999</v>
      </c>
      <c r="F92" s="139"/>
      <c r="G92" s="119"/>
      <c r="H92" s="139">
        <f t="shared" si="1"/>
        <v>991.83623806023616</v>
      </c>
      <c r="I92" s="139"/>
      <c r="J92" s="139">
        <f t="shared" si="3"/>
        <v>141079.82199999955</v>
      </c>
      <c r="K92" s="140"/>
    </row>
    <row r="93" spans="2:11" ht="15" hidden="1" customHeight="1" x14ac:dyDescent="0.25">
      <c r="B93" s="57">
        <v>64</v>
      </c>
      <c r="C93" s="139">
        <f t="shared" si="2"/>
        <v>313.56786306023622</v>
      </c>
      <c r="D93" s="139"/>
      <c r="E93" s="139">
        <f t="shared" si="0"/>
        <v>678.26837499999999</v>
      </c>
      <c r="F93" s="139"/>
      <c r="G93" s="119"/>
      <c r="H93" s="139">
        <f t="shared" si="1"/>
        <v>991.83623806023616</v>
      </c>
      <c r="I93" s="139"/>
      <c r="J93" s="139">
        <f t="shared" si="3"/>
        <v>140401.55362499953</v>
      </c>
      <c r="K93" s="140"/>
    </row>
    <row r="94" spans="2:11" ht="15" hidden="1" customHeight="1" x14ac:dyDescent="0.25">
      <c r="B94" s="57">
        <v>65</v>
      </c>
      <c r="C94" s="139">
        <f t="shared" si="2"/>
        <v>312.06032525706195</v>
      </c>
      <c r="D94" s="139"/>
      <c r="E94" s="139">
        <f t="shared" si="0"/>
        <v>678.26837499999999</v>
      </c>
      <c r="F94" s="139"/>
      <c r="G94" s="119"/>
      <c r="H94" s="139">
        <f t="shared" si="1"/>
        <v>990.32870025706188</v>
      </c>
      <c r="I94" s="139"/>
      <c r="J94" s="139">
        <f t="shared" si="3"/>
        <v>140401.55362499953</v>
      </c>
      <c r="K94" s="140"/>
    </row>
    <row r="95" spans="2:11" ht="15" hidden="1" customHeight="1" x14ac:dyDescent="0.25">
      <c r="B95" s="57">
        <v>66</v>
      </c>
      <c r="C95" s="139">
        <f t="shared" si="2"/>
        <v>312.06032525706195</v>
      </c>
      <c r="D95" s="139"/>
      <c r="E95" s="139">
        <f t="shared" ref="E95:E158" si="4">J$28/(K$13*K$11)</f>
        <v>678.26837499999999</v>
      </c>
      <c r="F95" s="139"/>
      <c r="G95" s="119"/>
      <c r="H95" s="139">
        <f t="shared" ref="H95:H158" si="5">C95+E95</f>
        <v>990.32870025706188</v>
      </c>
      <c r="I95" s="139"/>
      <c r="J95" s="139">
        <f t="shared" ref="J95:J158" si="6">J93-E95</f>
        <v>139723.28524999952</v>
      </c>
      <c r="K95" s="140"/>
    </row>
    <row r="96" spans="2:11" ht="15" hidden="1" customHeight="1" x14ac:dyDescent="0.25">
      <c r="B96" s="57">
        <v>67</v>
      </c>
      <c r="C96" s="139">
        <f t="shared" ref="C96:C159" si="7">J95*((1+K$19)^(1/12)-1)</f>
        <v>310.55278745388773</v>
      </c>
      <c r="D96" s="139"/>
      <c r="E96" s="139">
        <f t="shared" si="4"/>
        <v>678.26837499999999</v>
      </c>
      <c r="F96" s="139"/>
      <c r="G96" s="119"/>
      <c r="H96" s="139">
        <f t="shared" si="5"/>
        <v>988.82116245388772</v>
      </c>
      <c r="I96" s="139"/>
      <c r="J96" s="139">
        <f t="shared" si="6"/>
        <v>139723.28524999952</v>
      </c>
      <c r="K96" s="140"/>
    </row>
    <row r="97" spans="2:11" ht="15" hidden="1" customHeight="1" x14ac:dyDescent="0.25">
      <c r="B97" s="57">
        <v>68</v>
      </c>
      <c r="C97" s="139">
        <f t="shared" si="7"/>
        <v>310.55278745388773</v>
      </c>
      <c r="D97" s="139"/>
      <c r="E97" s="139">
        <f t="shared" si="4"/>
        <v>678.26837499999999</v>
      </c>
      <c r="F97" s="139"/>
      <c r="G97" s="119"/>
      <c r="H97" s="139">
        <f t="shared" si="5"/>
        <v>988.82116245388772</v>
      </c>
      <c r="I97" s="139"/>
      <c r="J97" s="139">
        <f t="shared" si="6"/>
        <v>139045.01687499951</v>
      </c>
      <c r="K97" s="140"/>
    </row>
    <row r="98" spans="2:11" ht="15" hidden="1" customHeight="1" x14ac:dyDescent="0.25">
      <c r="B98" s="57">
        <v>69</v>
      </c>
      <c r="C98" s="139">
        <f t="shared" si="7"/>
        <v>309.04524965071346</v>
      </c>
      <c r="D98" s="139"/>
      <c r="E98" s="139">
        <f t="shared" si="4"/>
        <v>678.26837499999999</v>
      </c>
      <c r="F98" s="139"/>
      <c r="G98" s="119"/>
      <c r="H98" s="139">
        <f t="shared" si="5"/>
        <v>987.31362465071345</v>
      </c>
      <c r="I98" s="139"/>
      <c r="J98" s="139">
        <f t="shared" si="6"/>
        <v>139045.01687499951</v>
      </c>
      <c r="K98" s="140"/>
    </row>
    <row r="99" spans="2:11" ht="15" hidden="1" customHeight="1" x14ac:dyDescent="0.25">
      <c r="B99" s="57">
        <v>70</v>
      </c>
      <c r="C99" s="139">
        <f t="shared" si="7"/>
        <v>309.04524965071346</v>
      </c>
      <c r="D99" s="139"/>
      <c r="E99" s="139">
        <f t="shared" si="4"/>
        <v>678.26837499999999</v>
      </c>
      <c r="F99" s="139"/>
      <c r="G99" s="119"/>
      <c r="H99" s="139">
        <f t="shared" si="5"/>
        <v>987.31362465071345</v>
      </c>
      <c r="I99" s="139"/>
      <c r="J99" s="139">
        <f t="shared" si="6"/>
        <v>138366.74849999949</v>
      </c>
      <c r="K99" s="140"/>
    </row>
    <row r="100" spans="2:11" ht="15" hidden="1" customHeight="1" x14ac:dyDescent="0.25">
      <c r="B100" s="57">
        <v>71</v>
      </c>
      <c r="C100" s="139">
        <f t="shared" si="7"/>
        <v>307.53771184753924</v>
      </c>
      <c r="D100" s="139"/>
      <c r="E100" s="139">
        <f t="shared" si="4"/>
        <v>678.26837499999999</v>
      </c>
      <c r="F100" s="139"/>
      <c r="G100" s="119"/>
      <c r="H100" s="139">
        <f t="shared" si="5"/>
        <v>985.80608684753929</v>
      </c>
      <c r="I100" s="139"/>
      <c r="J100" s="139">
        <f t="shared" si="6"/>
        <v>138366.74849999949</v>
      </c>
      <c r="K100" s="140"/>
    </row>
    <row r="101" spans="2:11" ht="13.5" customHeight="1" x14ac:dyDescent="0.25">
      <c r="B101" s="57">
        <v>72</v>
      </c>
      <c r="C101" s="139">
        <f t="shared" si="7"/>
        <v>307.53771184753924</v>
      </c>
      <c r="D101" s="139"/>
      <c r="E101" s="139">
        <f t="shared" si="4"/>
        <v>678.26837499999999</v>
      </c>
      <c r="F101" s="139"/>
      <c r="G101" s="119"/>
      <c r="H101" s="139">
        <f t="shared" si="5"/>
        <v>985.80608684753929</v>
      </c>
      <c r="I101" s="139"/>
      <c r="J101" s="139">
        <f t="shared" si="6"/>
        <v>137688.48012499948</v>
      </c>
      <c r="K101" s="140"/>
    </row>
    <row r="102" spans="2:11" ht="17.25" hidden="1" customHeight="1" x14ac:dyDescent="0.25">
      <c r="B102" s="57">
        <v>73</v>
      </c>
      <c r="C102" s="139">
        <f t="shared" si="7"/>
        <v>306.03017404436497</v>
      </c>
      <c r="D102" s="139"/>
      <c r="E102" s="139">
        <f t="shared" si="4"/>
        <v>678.26837499999999</v>
      </c>
      <c r="F102" s="139"/>
      <c r="G102" s="119"/>
      <c r="H102" s="139">
        <f t="shared" si="5"/>
        <v>984.29854904436502</v>
      </c>
      <c r="I102" s="139"/>
      <c r="J102" s="139">
        <f t="shared" si="6"/>
        <v>137688.48012499948</v>
      </c>
      <c r="K102" s="140"/>
    </row>
    <row r="103" spans="2:11" ht="7.5" hidden="1" customHeight="1" x14ac:dyDescent="0.25">
      <c r="B103" s="57">
        <v>74</v>
      </c>
      <c r="C103" s="139">
        <f t="shared" si="7"/>
        <v>306.03017404436497</v>
      </c>
      <c r="D103" s="139"/>
      <c r="E103" s="139">
        <f t="shared" si="4"/>
        <v>678.26837499999999</v>
      </c>
      <c r="F103" s="139"/>
      <c r="G103" s="119"/>
      <c r="H103" s="139">
        <f t="shared" si="5"/>
        <v>984.29854904436502</v>
      </c>
      <c r="I103" s="139"/>
      <c r="J103" s="139">
        <f t="shared" si="6"/>
        <v>137010.21174999946</v>
      </c>
      <c r="K103" s="140"/>
    </row>
    <row r="104" spans="2:11" ht="9.75" hidden="1" customHeight="1" x14ac:dyDescent="0.25">
      <c r="B104" s="57">
        <v>75</v>
      </c>
      <c r="C104" s="139">
        <f t="shared" si="7"/>
        <v>304.52263624119075</v>
      </c>
      <c r="D104" s="139"/>
      <c r="E104" s="139">
        <f t="shared" si="4"/>
        <v>678.26837499999999</v>
      </c>
      <c r="F104" s="139"/>
      <c r="G104" s="119"/>
      <c r="H104" s="139">
        <f t="shared" si="5"/>
        <v>982.79101124119074</v>
      </c>
      <c r="I104" s="139"/>
      <c r="J104" s="139">
        <f t="shared" si="6"/>
        <v>137010.21174999946</v>
      </c>
      <c r="K104" s="140"/>
    </row>
    <row r="105" spans="2:11" ht="15" hidden="1" customHeight="1" x14ac:dyDescent="0.25">
      <c r="B105" s="57">
        <v>76</v>
      </c>
      <c r="C105" s="139">
        <f t="shared" si="7"/>
        <v>304.52263624119075</v>
      </c>
      <c r="D105" s="139"/>
      <c r="E105" s="139">
        <f t="shared" si="4"/>
        <v>678.26837499999999</v>
      </c>
      <c r="F105" s="139"/>
      <c r="G105" s="119"/>
      <c r="H105" s="139">
        <f t="shared" si="5"/>
        <v>982.79101124119074</v>
      </c>
      <c r="I105" s="139"/>
      <c r="J105" s="139">
        <f t="shared" si="6"/>
        <v>136331.94337499945</v>
      </c>
      <c r="K105" s="140"/>
    </row>
    <row r="106" spans="2:11" ht="15" hidden="1" customHeight="1" x14ac:dyDescent="0.25">
      <c r="B106" s="57">
        <v>77</v>
      </c>
      <c r="C106" s="139">
        <f t="shared" si="7"/>
        <v>303.01509843801648</v>
      </c>
      <c r="D106" s="139"/>
      <c r="E106" s="139">
        <f t="shared" si="4"/>
        <v>678.26837499999999</v>
      </c>
      <c r="F106" s="139"/>
      <c r="G106" s="119"/>
      <c r="H106" s="139">
        <f t="shared" si="5"/>
        <v>981.28347343801647</v>
      </c>
      <c r="I106" s="139"/>
      <c r="J106" s="139">
        <f t="shared" si="6"/>
        <v>136331.94337499945</v>
      </c>
      <c r="K106" s="140"/>
    </row>
    <row r="107" spans="2:11" ht="15" hidden="1" customHeight="1" x14ac:dyDescent="0.25">
      <c r="B107" s="57">
        <v>78</v>
      </c>
      <c r="C107" s="139">
        <f t="shared" si="7"/>
        <v>303.01509843801648</v>
      </c>
      <c r="D107" s="139"/>
      <c r="E107" s="139">
        <f t="shared" si="4"/>
        <v>678.26837499999999</v>
      </c>
      <c r="F107" s="139"/>
      <c r="G107" s="119"/>
      <c r="H107" s="139">
        <f t="shared" si="5"/>
        <v>981.28347343801647</v>
      </c>
      <c r="I107" s="139"/>
      <c r="J107" s="139">
        <f t="shared" si="6"/>
        <v>135653.67499999944</v>
      </c>
      <c r="K107" s="140"/>
    </row>
    <row r="108" spans="2:11" ht="15" hidden="1" customHeight="1" x14ac:dyDescent="0.25">
      <c r="B108" s="57">
        <v>79</v>
      </c>
      <c r="C108" s="139">
        <f t="shared" si="7"/>
        <v>301.50756063484221</v>
      </c>
      <c r="D108" s="139"/>
      <c r="E108" s="139">
        <f t="shared" si="4"/>
        <v>678.26837499999999</v>
      </c>
      <c r="F108" s="139"/>
      <c r="G108" s="119"/>
      <c r="H108" s="139">
        <f t="shared" si="5"/>
        <v>979.7759356348422</v>
      </c>
      <c r="I108" s="139"/>
      <c r="J108" s="139">
        <f t="shared" si="6"/>
        <v>135653.67499999944</v>
      </c>
      <c r="K108" s="140"/>
    </row>
    <row r="109" spans="2:11" ht="15" hidden="1" customHeight="1" x14ac:dyDescent="0.25">
      <c r="B109" s="57">
        <v>80</v>
      </c>
      <c r="C109" s="139">
        <f t="shared" si="7"/>
        <v>301.50756063484221</v>
      </c>
      <c r="D109" s="139"/>
      <c r="E109" s="139">
        <f t="shared" si="4"/>
        <v>678.26837499999999</v>
      </c>
      <c r="F109" s="139"/>
      <c r="G109" s="119"/>
      <c r="H109" s="139">
        <f t="shared" si="5"/>
        <v>979.7759356348422</v>
      </c>
      <c r="I109" s="139"/>
      <c r="J109" s="139">
        <f t="shared" si="6"/>
        <v>134975.40662499942</v>
      </c>
      <c r="K109" s="140"/>
    </row>
    <row r="110" spans="2:11" ht="15" hidden="1" customHeight="1" x14ac:dyDescent="0.25">
      <c r="B110" s="57">
        <v>81</v>
      </c>
      <c r="C110" s="139">
        <f t="shared" si="7"/>
        <v>300.00002283166799</v>
      </c>
      <c r="D110" s="139"/>
      <c r="E110" s="139">
        <f t="shared" si="4"/>
        <v>678.26837499999999</v>
      </c>
      <c r="F110" s="139"/>
      <c r="G110" s="119"/>
      <c r="H110" s="139">
        <f t="shared" si="5"/>
        <v>978.26839783166793</v>
      </c>
      <c r="I110" s="139"/>
      <c r="J110" s="139">
        <f t="shared" si="6"/>
        <v>134975.40662499942</v>
      </c>
      <c r="K110" s="140"/>
    </row>
    <row r="111" spans="2:11" ht="15" hidden="1" customHeight="1" x14ac:dyDescent="0.25">
      <c r="B111" s="57">
        <v>82</v>
      </c>
      <c r="C111" s="139">
        <f t="shared" si="7"/>
        <v>300.00002283166799</v>
      </c>
      <c r="D111" s="139"/>
      <c r="E111" s="139">
        <f t="shared" si="4"/>
        <v>678.26837499999999</v>
      </c>
      <c r="F111" s="139"/>
      <c r="G111" s="119"/>
      <c r="H111" s="139">
        <f t="shared" si="5"/>
        <v>978.26839783166793</v>
      </c>
      <c r="I111" s="139"/>
      <c r="J111" s="139">
        <f t="shared" si="6"/>
        <v>134297.13824999941</v>
      </c>
      <c r="K111" s="140"/>
    </row>
    <row r="112" spans="2:11" ht="15" hidden="1" customHeight="1" x14ac:dyDescent="0.25">
      <c r="B112" s="57">
        <v>83</v>
      </c>
      <c r="C112" s="139">
        <f t="shared" si="7"/>
        <v>298.49248502849372</v>
      </c>
      <c r="D112" s="139"/>
      <c r="E112" s="139">
        <f t="shared" si="4"/>
        <v>678.26837499999999</v>
      </c>
      <c r="F112" s="139"/>
      <c r="G112" s="119"/>
      <c r="H112" s="139">
        <f t="shared" si="5"/>
        <v>976.76086002849365</v>
      </c>
      <c r="I112" s="139"/>
      <c r="J112" s="139">
        <f t="shared" si="6"/>
        <v>134297.13824999941</v>
      </c>
      <c r="K112" s="140"/>
    </row>
    <row r="113" spans="2:11" ht="15" customHeight="1" x14ac:dyDescent="0.25">
      <c r="B113" s="57">
        <v>84</v>
      </c>
      <c r="C113" s="139">
        <f t="shared" si="7"/>
        <v>298.49248502849372</v>
      </c>
      <c r="D113" s="139"/>
      <c r="E113" s="139">
        <f t="shared" si="4"/>
        <v>678.26837499999999</v>
      </c>
      <c r="F113" s="139"/>
      <c r="G113" s="119"/>
      <c r="H113" s="139">
        <f t="shared" si="5"/>
        <v>976.76086002849365</v>
      </c>
      <c r="I113" s="139"/>
      <c r="J113" s="139">
        <f t="shared" si="6"/>
        <v>133618.86987499939</v>
      </c>
      <c r="K113" s="140"/>
    </row>
    <row r="114" spans="2:11" ht="14.25" hidden="1" customHeight="1" x14ac:dyDescent="0.25">
      <c r="B114" s="57">
        <v>85</v>
      </c>
      <c r="C114" s="139">
        <f t="shared" si="7"/>
        <v>296.9849472253195</v>
      </c>
      <c r="D114" s="139"/>
      <c r="E114" s="139">
        <f t="shared" si="4"/>
        <v>678.26837499999999</v>
      </c>
      <c r="F114" s="139"/>
      <c r="G114" s="119"/>
      <c r="H114" s="139">
        <f t="shared" si="5"/>
        <v>975.25332222531949</v>
      </c>
      <c r="I114" s="139"/>
      <c r="J114" s="139">
        <f t="shared" si="6"/>
        <v>133618.86987499939</v>
      </c>
      <c r="K114" s="140"/>
    </row>
    <row r="115" spans="2:11" ht="10.5" hidden="1" customHeight="1" x14ac:dyDescent="0.25">
      <c r="B115" s="57">
        <v>86</v>
      </c>
      <c r="C115" s="139">
        <f t="shared" si="7"/>
        <v>296.9849472253195</v>
      </c>
      <c r="D115" s="139"/>
      <c r="E115" s="139">
        <f t="shared" si="4"/>
        <v>678.26837499999999</v>
      </c>
      <c r="F115" s="139"/>
      <c r="G115" s="119"/>
      <c r="H115" s="139">
        <f t="shared" si="5"/>
        <v>975.25332222531949</v>
      </c>
      <c r="I115" s="139"/>
      <c r="J115" s="139">
        <f t="shared" si="6"/>
        <v>132940.60149999938</v>
      </c>
      <c r="K115" s="140"/>
    </row>
    <row r="116" spans="2:11" ht="11.25" hidden="1" customHeight="1" x14ac:dyDescent="0.25">
      <c r="B116" s="57">
        <v>87</v>
      </c>
      <c r="C116" s="139">
        <f t="shared" si="7"/>
        <v>295.47740942214523</v>
      </c>
      <c r="D116" s="139"/>
      <c r="E116" s="139">
        <f t="shared" si="4"/>
        <v>678.26837499999999</v>
      </c>
      <c r="F116" s="139"/>
      <c r="G116" s="119"/>
      <c r="H116" s="139">
        <f t="shared" si="5"/>
        <v>973.74578442214522</v>
      </c>
      <c r="I116" s="139"/>
      <c r="J116" s="139">
        <f t="shared" si="6"/>
        <v>132940.60149999938</v>
      </c>
      <c r="K116" s="140"/>
    </row>
    <row r="117" spans="2:11" ht="15" hidden="1" customHeight="1" x14ac:dyDescent="0.25">
      <c r="B117" s="57">
        <v>88</v>
      </c>
      <c r="C117" s="139">
        <f t="shared" si="7"/>
        <v>295.47740942214523</v>
      </c>
      <c r="D117" s="139"/>
      <c r="E117" s="139">
        <f t="shared" si="4"/>
        <v>678.26837499999999</v>
      </c>
      <c r="F117" s="139"/>
      <c r="G117" s="119"/>
      <c r="H117" s="139">
        <f t="shared" si="5"/>
        <v>973.74578442214522</v>
      </c>
      <c r="I117" s="139"/>
      <c r="J117" s="139">
        <f t="shared" si="6"/>
        <v>132262.33312499936</v>
      </c>
      <c r="K117" s="140"/>
    </row>
    <row r="118" spans="2:11" ht="15" hidden="1" customHeight="1" x14ac:dyDescent="0.25">
      <c r="B118" s="57">
        <v>89</v>
      </c>
      <c r="C118" s="139">
        <f t="shared" si="7"/>
        <v>293.96987161897096</v>
      </c>
      <c r="D118" s="139"/>
      <c r="E118" s="139">
        <f t="shared" si="4"/>
        <v>678.26837499999999</v>
      </c>
      <c r="F118" s="139"/>
      <c r="G118" s="119"/>
      <c r="H118" s="139">
        <f t="shared" si="5"/>
        <v>972.23824661897095</v>
      </c>
      <c r="I118" s="139"/>
      <c r="J118" s="139">
        <f t="shared" si="6"/>
        <v>132262.33312499936</v>
      </c>
      <c r="K118" s="140"/>
    </row>
    <row r="119" spans="2:11" ht="15" hidden="1" customHeight="1" x14ac:dyDescent="0.25">
      <c r="B119" s="57">
        <v>90</v>
      </c>
      <c r="C119" s="139">
        <f t="shared" si="7"/>
        <v>293.96987161897096</v>
      </c>
      <c r="D119" s="139"/>
      <c r="E119" s="139">
        <f t="shared" si="4"/>
        <v>678.26837499999999</v>
      </c>
      <c r="F119" s="139"/>
      <c r="G119" s="119"/>
      <c r="H119" s="139">
        <f t="shared" si="5"/>
        <v>972.23824661897095</v>
      </c>
      <c r="I119" s="139"/>
      <c r="J119" s="139">
        <f t="shared" si="6"/>
        <v>131584.06474999935</v>
      </c>
      <c r="K119" s="140"/>
    </row>
    <row r="120" spans="2:11" ht="15" hidden="1" customHeight="1" x14ac:dyDescent="0.25">
      <c r="B120" s="57">
        <v>91</v>
      </c>
      <c r="C120" s="139">
        <f t="shared" si="7"/>
        <v>292.46233381579674</v>
      </c>
      <c r="D120" s="139"/>
      <c r="E120" s="139">
        <f t="shared" si="4"/>
        <v>678.26837499999999</v>
      </c>
      <c r="F120" s="139"/>
      <c r="G120" s="119"/>
      <c r="H120" s="139">
        <f t="shared" si="5"/>
        <v>970.73070881579679</v>
      </c>
      <c r="I120" s="139"/>
      <c r="J120" s="139">
        <f t="shared" si="6"/>
        <v>131584.06474999935</v>
      </c>
      <c r="K120" s="140"/>
    </row>
    <row r="121" spans="2:11" ht="15" hidden="1" customHeight="1" x14ac:dyDescent="0.25">
      <c r="B121" s="57">
        <v>92</v>
      </c>
      <c r="C121" s="139">
        <f t="shared" si="7"/>
        <v>292.46233381579674</v>
      </c>
      <c r="D121" s="139"/>
      <c r="E121" s="139">
        <f t="shared" si="4"/>
        <v>678.26837499999999</v>
      </c>
      <c r="F121" s="139"/>
      <c r="G121" s="119"/>
      <c r="H121" s="139">
        <f t="shared" si="5"/>
        <v>970.73070881579679</v>
      </c>
      <c r="I121" s="139"/>
      <c r="J121" s="139">
        <f t="shared" si="6"/>
        <v>130905.79637499935</v>
      </c>
      <c r="K121" s="140"/>
    </row>
    <row r="122" spans="2:11" ht="15" hidden="1" customHeight="1" x14ac:dyDescent="0.25">
      <c r="B122" s="57">
        <v>93</v>
      </c>
      <c r="C122" s="139">
        <f t="shared" si="7"/>
        <v>290.95479601262252</v>
      </c>
      <c r="D122" s="139"/>
      <c r="E122" s="139">
        <f t="shared" si="4"/>
        <v>678.26837499999999</v>
      </c>
      <c r="F122" s="139"/>
      <c r="G122" s="119"/>
      <c r="H122" s="139">
        <f t="shared" si="5"/>
        <v>969.22317101262252</v>
      </c>
      <c r="I122" s="139"/>
      <c r="J122" s="139">
        <f t="shared" si="6"/>
        <v>130905.79637499935</v>
      </c>
      <c r="K122" s="140"/>
    </row>
    <row r="123" spans="2:11" ht="15" hidden="1" customHeight="1" x14ac:dyDescent="0.25">
      <c r="B123" s="57">
        <v>94</v>
      </c>
      <c r="C123" s="139">
        <f t="shared" si="7"/>
        <v>290.95479601262252</v>
      </c>
      <c r="D123" s="139"/>
      <c r="E123" s="139">
        <f t="shared" si="4"/>
        <v>678.26837499999999</v>
      </c>
      <c r="F123" s="139"/>
      <c r="G123" s="119"/>
      <c r="H123" s="139">
        <f t="shared" si="5"/>
        <v>969.22317101262252</v>
      </c>
      <c r="I123" s="139"/>
      <c r="J123" s="139">
        <f t="shared" si="6"/>
        <v>130227.52799999935</v>
      </c>
      <c r="K123" s="140"/>
    </row>
    <row r="124" spans="2:11" ht="15" hidden="1" customHeight="1" x14ac:dyDescent="0.25">
      <c r="B124" s="57">
        <v>95</v>
      </c>
      <c r="C124" s="139">
        <f t="shared" si="7"/>
        <v>289.44725820944831</v>
      </c>
      <c r="D124" s="139"/>
      <c r="E124" s="139">
        <f t="shared" si="4"/>
        <v>678.26837499999999</v>
      </c>
      <c r="F124" s="139"/>
      <c r="G124" s="119"/>
      <c r="H124" s="139">
        <f t="shared" si="5"/>
        <v>967.71563320944824</v>
      </c>
      <c r="I124" s="139"/>
      <c r="J124" s="139">
        <f t="shared" si="6"/>
        <v>130227.52799999935</v>
      </c>
      <c r="K124" s="140"/>
    </row>
    <row r="125" spans="2:11" ht="15" customHeight="1" x14ac:dyDescent="0.25">
      <c r="B125" s="57">
        <v>96</v>
      </c>
      <c r="C125" s="139">
        <f t="shared" si="7"/>
        <v>289.44725820944831</v>
      </c>
      <c r="D125" s="139"/>
      <c r="E125" s="139">
        <f t="shared" si="4"/>
        <v>678.26837499999999</v>
      </c>
      <c r="F125" s="139"/>
      <c r="G125" s="119"/>
      <c r="H125" s="139">
        <f t="shared" si="5"/>
        <v>967.71563320944824</v>
      </c>
      <c r="I125" s="139"/>
      <c r="J125" s="139">
        <f t="shared" si="6"/>
        <v>129549.25962499935</v>
      </c>
      <c r="K125" s="140"/>
    </row>
    <row r="126" spans="2:11" ht="15" hidden="1" customHeight="1" x14ac:dyDescent="0.25">
      <c r="B126" s="57">
        <v>97</v>
      </c>
      <c r="C126" s="139">
        <f t="shared" si="7"/>
        <v>287.93972040627409</v>
      </c>
      <c r="D126" s="139"/>
      <c r="E126" s="139">
        <f t="shared" si="4"/>
        <v>678.26837499999999</v>
      </c>
      <c r="F126" s="139"/>
      <c r="G126" s="119"/>
      <c r="H126" s="139">
        <f t="shared" si="5"/>
        <v>966.20809540627408</v>
      </c>
      <c r="I126" s="139"/>
      <c r="J126" s="139">
        <f t="shared" si="6"/>
        <v>129549.25962499935</v>
      </c>
      <c r="K126" s="140"/>
    </row>
    <row r="127" spans="2:11" ht="21" hidden="1" customHeight="1" x14ac:dyDescent="0.25">
      <c r="B127" s="57">
        <v>98</v>
      </c>
      <c r="C127" s="139">
        <f t="shared" si="7"/>
        <v>287.93972040627409</v>
      </c>
      <c r="D127" s="139"/>
      <c r="E127" s="139">
        <f t="shared" si="4"/>
        <v>678.26837499999999</v>
      </c>
      <c r="F127" s="139"/>
      <c r="G127" s="119"/>
      <c r="H127" s="139">
        <f t="shared" si="5"/>
        <v>966.20809540627408</v>
      </c>
      <c r="I127" s="139"/>
      <c r="J127" s="139">
        <f t="shared" si="6"/>
        <v>128870.99124999935</v>
      </c>
      <c r="K127" s="140"/>
    </row>
    <row r="128" spans="2:11" ht="11.25" hidden="1" customHeight="1" x14ac:dyDescent="0.25">
      <c r="B128" s="57">
        <v>99</v>
      </c>
      <c r="C128" s="139">
        <f t="shared" si="7"/>
        <v>286.43218260309987</v>
      </c>
      <c r="D128" s="139"/>
      <c r="E128" s="139">
        <f t="shared" si="4"/>
        <v>678.26837499999999</v>
      </c>
      <c r="F128" s="139"/>
      <c r="G128" s="119"/>
      <c r="H128" s="139">
        <f t="shared" si="5"/>
        <v>964.70055760309992</v>
      </c>
      <c r="I128" s="139"/>
      <c r="J128" s="139">
        <f t="shared" si="6"/>
        <v>128870.99124999935</v>
      </c>
      <c r="K128" s="140"/>
    </row>
    <row r="129" spans="2:11" ht="15" hidden="1" customHeight="1" x14ac:dyDescent="0.25">
      <c r="B129" s="57">
        <v>100</v>
      </c>
      <c r="C129" s="139">
        <f t="shared" si="7"/>
        <v>286.43218260309987</v>
      </c>
      <c r="D129" s="139"/>
      <c r="E129" s="139">
        <f t="shared" si="4"/>
        <v>678.26837499999999</v>
      </c>
      <c r="F129" s="139"/>
      <c r="G129" s="119"/>
      <c r="H129" s="139">
        <f t="shared" si="5"/>
        <v>964.70055760309992</v>
      </c>
      <c r="I129" s="139"/>
      <c r="J129" s="139">
        <f t="shared" si="6"/>
        <v>128192.72287499935</v>
      </c>
      <c r="K129" s="140"/>
    </row>
    <row r="130" spans="2:11" ht="15" hidden="1" customHeight="1" x14ac:dyDescent="0.25">
      <c r="B130" s="57">
        <v>101</v>
      </c>
      <c r="C130" s="139">
        <f t="shared" si="7"/>
        <v>284.92464479992566</v>
      </c>
      <c r="D130" s="139"/>
      <c r="E130" s="139">
        <f t="shared" si="4"/>
        <v>678.26837499999999</v>
      </c>
      <c r="F130" s="139"/>
      <c r="G130" s="119"/>
      <c r="H130" s="139">
        <f t="shared" si="5"/>
        <v>963.19301979992565</v>
      </c>
      <c r="I130" s="139"/>
      <c r="J130" s="139">
        <f t="shared" si="6"/>
        <v>128192.72287499935</v>
      </c>
      <c r="K130" s="140"/>
    </row>
    <row r="131" spans="2:11" ht="15" hidden="1" customHeight="1" x14ac:dyDescent="0.25">
      <c r="B131" s="57">
        <v>102</v>
      </c>
      <c r="C131" s="139">
        <f t="shared" si="7"/>
        <v>284.92464479992566</v>
      </c>
      <c r="D131" s="139"/>
      <c r="E131" s="139">
        <f t="shared" si="4"/>
        <v>678.26837499999999</v>
      </c>
      <c r="F131" s="139"/>
      <c r="G131" s="119"/>
      <c r="H131" s="139">
        <f t="shared" si="5"/>
        <v>963.19301979992565</v>
      </c>
      <c r="I131" s="139"/>
      <c r="J131" s="139">
        <f t="shared" si="6"/>
        <v>127514.45449999935</v>
      </c>
      <c r="K131" s="140"/>
    </row>
    <row r="132" spans="2:11" ht="15" hidden="1" customHeight="1" x14ac:dyDescent="0.25">
      <c r="B132" s="57">
        <v>103</v>
      </c>
      <c r="C132" s="139">
        <f t="shared" si="7"/>
        <v>283.41710699675144</v>
      </c>
      <c r="D132" s="139"/>
      <c r="E132" s="139">
        <f t="shared" si="4"/>
        <v>678.26837499999999</v>
      </c>
      <c r="F132" s="139"/>
      <c r="G132" s="119"/>
      <c r="H132" s="139">
        <f t="shared" si="5"/>
        <v>961.68548199675138</v>
      </c>
      <c r="I132" s="139"/>
      <c r="J132" s="139">
        <f t="shared" si="6"/>
        <v>127514.45449999935</v>
      </c>
      <c r="K132" s="140"/>
    </row>
    <row r="133" spans="2:11" ht="15" hidden="1" customHeight="1" x14ac:dyDescent="0.25">
      <c r="B133" s="57">
        <v>104</v>
      </c>
      <c r="C133" s="139">
        <f t="shared" si="7"/>
        <v>283.41710699675144</v>
      </c>
      <c r="D133" s="139"/>
      <c r="E133" s="139">
        <f t="shared" si="4"/>
        <v>678.26837499999999</v>
      </c>
      <c r="F133" s="139"/>
      <c r="G133" s="119"/>
      <c r="H133" s="139">
        <f t="shared" si="5"/>
        <v>961.68548199675138</v>
      </c>
      <c r="I133" s="139"/>
      <c r="J133" s="139">
        <f t="shared" si="6"/>
        <v>126836.18612499935</v>
      </c>
      <c r="K133" s="140"/>
    </row>
    <row r="134" spans="2:11" ht="15" hidden="1" customHeight="1" x14ac:dyDescent="0.25">
      <c r="B134" s="57">
        <v>105</v>
      </c>
      <c r="C134" s="139">
        <f t="shared" si="7"/>
        <v>281.90956919357723</v>
      </c>
      <c r="D134" s="139"/>
      <c r="E134" s="139">
        <f t="shared" si="4"/>
        <v>678.26837499999999</v>
      </c>
      <c r="F134" s="139"/>
      <c r="G134" s="119"/>
      <c r="H134" s="139">
        <f t="shared" si="5"/>
        <v>960.17794419357722</v>
      </c>
      <c r="I134" s="139"/>
      <c r="J134" s="139">
        <f t="shared" si="6"/>
        <v>126836.18612499935</v>
      </c>
      <c r="K134" s="140"/>
    </row>
    <row r="135" spans="2:11" ht="15" hidden="1" customHeight="1" x14ac:dyDescent="0.25">
      <c r="B135" s="57">
        <v>106</v>
      </c>
      <c r="C135" s="139">
        <f t="shared" si="7"/>
        <v>281.90956919357723</v>
      </c>
      <c r="D135" s="139"/>
      <c r="E135" s="139">
        <f t="shared" si="4"/>
        <v>678.26837499999999</v>
      </c>
      <c r="F135" s="139"/>
      <c r="G135" s="119"/>
      <c r="H135" s="139">
        <f t="shared" si="5"/>
        <v>960.17794419357722</v>
      </c>
      <c r="I135" s="139"/>
      <c r="J135" s="139">
        <f t="shared" si="6"/>
        <v>126157.91774999935</v>
      </c>
      <c r="K135" s="140"/>
    </row>
    <row r="136" spans="2:11" ht="15" hidden="1" customHeight="1" x14ac:dyDescent="0.25">
      <c r="B136" s="57">
        <v>107</v>
      </c>
      <c r="C136" s="139">
        <f t="shared" si="7"/>
        <v>280.40203139040301</v>
      </c>
      <c r="D136" s="139"/>
      <c r="E136" s="139">
        <f t="shared" si="4"/>
        <v>678.26837499999999</v>
      </c>
      <c r="F136" s="139"/>
      <c r="G136" s="119"/>
      <c r="H136" s="139">
        <f t="shared" si="5"/>
        <v>958.67040639040306</v>
      </c>
      <c r="I136" s="139"/>
      <c r="J136" s="139">
        <f t="shared" si="6"/>
        <v>126157.91774999935</v>
      </c>
      <c r="K136" s="140"/>
    </row>
    <row r="137" spans="2:11" ht="15" customHeight="1" x14ac:dyDescent="0.25">
      <c r="B137" s="57">
        <v>108</v>
      </c>
      <c r="C137" s="139">
        <f t="shared" si="7"/>
        <v>280.40203139040301</v>
      </c>
      <c r="D137" s="139"/>
      <c r="E137" s="139">
        <f t="shared" si="4"/>
        <v>678.26837499999999</v>
      </c>
      <c r="F137" s="139"/>
      <c r="G137" s="119"/>
      <c r="H137" s="139">
        <f t="shared" si="5"/>
        <v>958.67040639040306</v>
      </c>
      <c r="I137" s="139"/>
      <c r="J137" s="139">
        <f t="shared" si="6"/>
        <v>125479.64937499935</v>
      </c>
      <c r="K137" s="140"/>
    </row>
    <row r="138" spans="2:11" ht="9.75" hidden="1" customHeight="1" x14ac:dyDescent="0.25">
      <c r="B138" s="57">
        <v>109</v>
      </c>
      <c r="C138" s="139">
        <f t="shared" si="7"/>
        <v>278.89449358722879</v>
      </c>
      <c r="D138" s="139"/>
      <c r="E138" s="139">
        <f t="shared" si="4"/>
        <v>678.26837499999999</v>
      </c>
      <c r="F138" s="139"/>
      <c r="G138" s="119"/>
      <c r="H138" s="139">
        <f t="shared" si="5"/>
        <v>957.16286858722879</v>
      </c>
      <c r="I138" s="139"/>
      <c r="J138" s="139">
        <f t="shared" si="6"/>
        <v>125479.64937499935</v>
      </c>
      <c r="K138" s="140"/>
    </row>
    <row r="139" spans="2:11" ht="12" hidden="1" customHeight="1" x14ac:dyDescent="0.25">
      <c r="B139" s="57">
        <v>110</v>
      </c>
      <c r="C139" s="139">
        <f t="shared" si="7"/>
        <v>278.89449358722879</v>
      </c>
      <c r="D139" s="139"/>
      <c r="E139" s="139">
        <f t="shared" si="4"/>
        <v>678.26837499999999</v>
      </c>
      <c r="F139" s="139"/>
      <c r="G139" s="119"/>
      <c r="H139" s="139">
        <f t="shared" si="5"/>
        <v>957.16286858722879</v>
      </c>
      <c r="I139" s="139"/>
      <c r="J139" s="139">
        <f t="shared" si="6"/>
        <v>124801.38099999935</v>
      </c>
      <c r="K139" s="140"/>
    </row>
    <row r="140" spans="2:11" ht="11.25" hidden="1" customHeight="1" x14ac:dyDescent="0.25">
      <c r="B140" s="57">
        <v>111</v>
      </c>
      <c r="C140" s="139">
        <f t="shared" si="7"/>
        <v>277.38695578405458</v>
      </c>
      <c r="D140" s="139"/>
      <c r="E140" s="139">
        <f t="shared" si="4"/>
        <v>678.26837499999999</v>
      </c>
      <c r="F140" s="139"/>
      <c r="G140" s="119"/>
      <c r="H140" s="139">
        <f t="shared" si="5"/>
        <v>955.65533078405451</v>
      </c>
      <c r="I140" s="139"/>
      <c r="J140" s="139">
        <f t="shared" si="6"/>
        <v>124801.38099999935</v>
      </c>
      <c r="K140" s="140"/>
    </row>
    <row r="141" spans="2:11" ht="15" hidden="1" customHeight="1" x14ac:dyDescent="0.25">
      <c r="B141" s="57">
        <v>112</v>
      </c>
      <c r="C141" s="139">
        <f t="shared" si="7"/>
        <v>277.38695578405458</v>
      </c>
      <c r="D141" s="139"/>
      <c r="E141" s="139">
        <f t="shared" si="4"/>
        <v>678.26837499999999</v>
      </c>
      <c r="F141" s="139"/>
      <c r="G141" s="119"/>
      <c r="H141" s="139">
        <f t="shared" si="5"/>
        <v>955.65533078405451</v>
      </c>
      <c r="I141" s="139"/>
      <c r="J141" s="139">
        <f t="shared" si="6"/>
        <v>124123.11262499935</v>
      </c>
      <c r="K141" s="140"/>
    </row>
    <row r="142" spans="2:11" ht="15" hidden="1" customHeight="1" x14ac:dyDescent="0.25">
      <c r="B142" s="57">
        <v>113</v>
      </c>
      <c r="C142" s="139">
        <f t="shared" si="7"/>
        <v>275.87941798088036</v>
      </c>
      <c r="D142" s="139"/>
      <c r="E142" s="139">
        <f t="shared" si="4"/>
        <v>678.26837499999999</v>
      </c>
      <c r="F142" s="139"/>
      <c r="G142" s="119"/>
      <c r="H142" s="139">
        <f t="shared" si="5"/>
        <v>954.14779298088035</v>
      </c>
      <c r="I142" s="139"/>
      <c r="J142" s="139">
        <f t="shared" si="6"/>
        <v>124123.11262499935</v>
      </c>
      <c r="K142" s="140"/>
    </row>
    <row r="143" spans="2:11" ht="15" hidden="1" customHeight="1" x14ac:dyDescent="0.25">
      <c r="B143" s="57">
        <v>114</v>
      </c>
      <c r="C143" s="139">
        <f t="shared" si="7"/>
        <v>275.87941798088036</v>
      </c>
      <c r="D143" s="139"/>
      <c r="E143" s="139">
        <f t="shared" si="4"/>
        <v>678.26837499999999</v>
      </c>
      <c r="F143" s="139"/>
      <c r="G143" s="119"/>
      <c r="H143" s="139">
        <f t="shared" si="5"/>
        <v>954.14779298088035</v>
      </c>
      <c r="I143" s="139"/>
      <c r="J143" s="139">
        <f t="shared" si="6"/>
        <v>123444.84424999935</v>
      </c>
      <c r="K143" s="140"/>
    </row>
    <row r="144" spans="2:11" ht="15" hidden="1" customHeight="1" x14ac:dyDescent="0.25">
      <c r="B144" s="57">
        <v>115</v>
      </c>
      <c r="C144" s="139">
        <f t="shared" si="7"/>
        <v>274.37188017770615</v>
      </c>
      <c r="D144" s="139"/>
      <c r="E144" s="139">
        <f t="shared" si="4"/>
        <v>678.26837499999999</v>
      </c>
      <c r="F144" s="139"/>
      <c r="G144" s="119"/>
      <c r="H144" s="139">
        <f t="shared" si="5"/>
        <v>952.64025517770619</v>
      </c>
      <c r="I144" s="139"/>
      <c r="J144" s="139">
        <f t="shared" si="6"/>
        <v>123444.84424999935</v>
      </c>
      <c r="K144" s="140"/>
    </row>
    <row r="145" spans="2:11" ht="15" hidden="1" customHeight="1" x14ac:dyDescent="0.25">
      <c r="B145" s="57">
        <v>116</v>
      </c>
      <c r="C145" s="139">
        <f t="shared" si="7"/>
        <v>274.37188017770615</v>
      </c>
      <c r="D145" s="139"/>
      <c r="E145" s="139">
        <f t="shared" si="4"/>
        <v>678.26837499999999</v>
      </c>
      <c r="F145" s="139"/>
      <c r="G145" s="119"/>
      <c r="H145" s="139">
        <f t="shared" si="5"/>
        <v>952.64025517770619</v>
      </c>
      <c r="I145" s="139"/>
      <c r="J145" s="139">
        <f t="shared" si="6"/>
        <v>122766.57587499935</v>
      </c>
      <c r="K145" s="140"/>
    </row>
    <row r="146" spans="2:11" ht="15" hidden="1" customHeight="1" x14ac:dyDescent="0.25">
      <c r="B146" s="57">
        <v>117</v>
      </c>
      <c r="C146" s="139">
        <f t="shared" si="7"/>
        <v>272.86434237453193</v>
      </c>
      <c r="D146" s="139"/>
      <c r="E146" s="139">
        <f t="shared" si="4"/>
        <v>678.26837499999999</v>
      </c>
      <c r="F146" s="139"/>
      <c r="G146" s="119"/>
      <c r="H146" s="139">
        <f t="shared" si="5"/>
        <v>951.13271737453192</v>
      </c>
      <c r="I146" s="139"/>
      <c r="J146" s="139">
        <f t="shared" si="6"/>
        <v>122766.57587499935</v>
      </c>
      <c r="K146" s="140"/>
    </row>
    <row r="147" spans="2:11" ht="15" hidden="1" customHeight="1" x14ac:dyDescent="0.25">
      <c r="B147" s="57">
        <v>118</v>
      </c>
      <c r="C147" s="139">
        <f t="shared" si="7"/>
        <v>272.86434237453193</v>
      </c>
      <c r="D147" s="139"/>
      <c r="E147" s="139">
        <f t="shared" si="4"/>
        <v>678.26837499999999</v>
      </c>
      <c r="F147" s="139"/>
      <c r="G147" s="119"/>
      <c r="H147" s="139">
        <f t="shared" si="5"/>
        <v>951.13271737453192</v>
      </c>
      <c r="I147" s="139"/>
      <c r="J147" s="139">
        <f t="shared" si="6"/>
        <v>122088.30749999936</v>
      </c>
      <c r="K147" s="140"/>
    </row>
    <row r="148" spans="2:11" ht="15" hidden="1" customHeight="1" x14ac:dyDescent="0.25">
      <c r="B148" s="57">
        <v>119</v>
      </c>
      <c r="C148" s="139">
        <f t="shared" si="7"/>
        <v>271.35680457135771</v>
      </c>
      <c r="D148" s="139"/>
      <c r="E148" s="139">
        <f t="shared" si="4"/>
        <v>678.26837499999999</v>
      </c>
      <c r="F148" s="139"/>
      <c r="G148" s="119"/>
      <c r="H148" s="139">
        <f t="shared" si="5"/>
        <v>949.62517957135765</v>
      </c>
      <c r="I148" s="139"/>
      <c r="J148" s="139">
        <f t="shared" si="6"/>
        <v>122088.30749999936</v>
      </c>
      <c r="K148" s="140"/>
    </row>
    <row r="149" spans="2:11" ht="15" customHeight="1" x14ac:dyDescent="0.25">
      <c r="B149" s="57">
        <v>120</v>
      </c>
      <c r="C149" s="139">
        <f t="shared" si="7"/>
        <v>271.35680457135771</v>
      </c>
      <c r="D149" s="139"/>
      <c r="E149" s="139">
        <f t="shared" si="4"/>
        <v>678.26837499999999</v>
      </c>
      <c r="F149" s="139"/>
      <c r="G149" s="119"/>
      <c r="H149" s="139">
        <f t="shared" si="5"/>
        <v>949.62517957135765</v>
      </c>
      <c r="I149" s="139"/>
      <c r="J149" s="139">
        <f t="shared" si="6"/>
        <v>121410.03912499936</v>
      </c>
      <c r="K149" s="140"/>
    </row>
    <row r="150" spans="2:11" ht="15" hidden="1" customHeight="1" x14ac:dyDescent="0.25">
      <c r="B150" s="57">
        <v>121</v>
      </c>
      <c r="C150" s="139">
        <f t="shared" si="7"/>
        <v>269.8492667681835</v>
      </c>
      <c r="D150" s="139"/>
      <c r="E150" s="139">
        <f t="shared" si="4"/>
        <v>678.26837499999999</v>
      </c>
      <c r="F150" s="139"/>
      <c r="G150" s="119"/>
      <c r="H150" s="139">
        <f t="shared" si="5"/>
        <v>948.11764176818349</v>
      </c>
      <c r="I150" s="139"/>
      <c r="J150" s="139">
        <f t="shared" si="6"/>
        <v>121410.03912499936</v>
      </c>
      <c r="K150" s="140"/>
    </row>
    <row r="151" spans="2:11" ht="13.5" hidden="1" customHeight="1" x14ac:dyDescent="0.25">
      <c r="B151" s="57">
        <v>122</v>
      </c>
      <c r="C151" s="139">
        <f t="shared" si="7"/>
        <v>269.8492667681835</v>
      </c>
      <c r="D151" s="139"/>
      <c r="E151" s="139">
        <f t="shared" si="4"/>
        <v>678.26837499999999</v>
      </c>
      <c r="F151" s="139"/>
      <c r="G151" s="119"/>
      <c r="H151" s="139">
        <f t="shared" si="5"/>
        <v>948.11764176818349</v>
      </c>
      <c r="I151" s="139"/>
      <c r="J151" s="139">
        <f t="shared" si="6"/>
        <v>120731.77074999936</v>
      </c>
      <c r="K151" s="140"/>
    </row>
    <row r="152" spans="2:11" ht="10.5" hidden="1" customHeight="1" x14ac:dyDescent="0.25">
      <c r="B152" s="57">
        <v>123</v>
      </c>
      <c r="C152" s="139">
        <f t="shared" si="7"/>
        <v>268.34172896500928</v>
      </c>
      <c r="D152" s="139"/>
      <c r="E152" s="139">
        <f t="shared" si="4"/>
        <v>678.26837499999999</v>
      </c>
      <c r="F152" s="139"/>
      <c r="G152" s="119"/>
      <c r="H152" s="139">
        <f t="shared" si="5"/>
        <v>946.61010396500933</v>
      </c>
      <c r="I152" s="139"/>
      <c r="J152" s="139">
        <f t="shared" si="6"/>
        <v>120731.77074999936</v>
      </c>
      <c r="K152" s="140"/>
    </row>
    <row r="153" spans="2:11" ht="15" hidden="1" customHeight="1" x14ac:dyDescent="0.25">
      <c r="B153" s="57">
        <v>124</v>
      </c>
      <c r="C153" s="139">
        <f t="shared" si="7"/>
        <v>268.34172896500928</v>
      </c>
      <c r="D153" s="139"/>
      <c r="E153" s="139">
        <f t="shared" si="4"/>
        <v>678.26837499999999</v>
      </c>
      <c r="F153" s="139"/>
      <c r="G153" s="119"/>
      <c r="H153" s="139">
        <f t="shared" si="5"/>
        <v>946.61010396500933</v>
      </c>
      <c r="I153" s="139"/>
      <c r="J153" s="139">
        <f t="shared" si="6"/>
        <v>120053.50237499936</v>
      </c>
      <c r="K153" s="140"/>
    </row>
    <row r="154" spans="2:11" ht="15.75" hidden="1" customHeight="1" x14ac:dyDescent="0.25">
      <c r="B154" s="57">
        <v>125</v>
      </c>
      <c r="C154" s="139">
        <f t="shared" si="7"/>
        <v>266.83419116183507</v>
      </c>
      <c r="D154" s="139"/>
      <c r="E154" s="139">
        <f t="shared" si="4"/>
        <v>678.26837499999999</v>
      </c>
      <c r="F154" s="139"/>
      <c r="G154" s="119"/>
      <c r="H154" s="139">
        <f t="shared" si="5"/>
        <v>945.10256616183506</v>
      </c>
      <c r="I154" s="139"/>
      <c r="J154" s="139">
        <f t="shared" si="6"/>
        <v>120053.50237499936</v>
      </c>
      <c r="K154" s="140"/>
    </row>
    <row r="155" spans="2:11" ht="15" hidden="1" customHeight="1" x14ac:dyDescent="0.25">
      <c r="B155" s="57">
        <v>126</v>
      </c>
      <c r="C155" s="139">
        <f t="shared" si="7"/>
        <v>266.83419116183507</v>
      </c>
      <c r="D155" s="139"/>
      <c r="E155" s="139">
        <f t="shared" si="4"/>
        <v>678.26837499999999</v>
      </c>
      <c r="F155" s="139"/>
      <c r="G155" s="119"/>
      <c r="H155" s="139">
        <f t="shared" si="5"/>
        <v>945.10256616183506</v>
      </c>
      <c r="I155" s="139"/>
      <c r="J155" s="139">
        <f t="shared" si="6"/>
        <v>119375.23399999936</v>
      </c>
      <c r="K155" s="140"/>
    </row>
    <row r="156" spans="2:11" ht="15" hidden="1" customHeight="1" x14ac:dyDescent="0.25">
      <c r="B156" s="57">
        <v>127</v>
      </c>
      <c r="C156" s="139">
        <f t="shared" si="7"/>
        <v>265.32665335866085</v>
      </c>
      <c r="D156" s="139"/>
      <c r="E156" s="139">
        <f t="shared" si="4"/>
        <v>678.26837499999999</v>
      </c>
      <c r="F156" s="139"/>
      <c r="G156" s="119"/>
      <c r="H156" s="139">
        <f t="shared" si="5"/>
        <v>943.59502835866078</v>
      </c>
      <c r="I156" s="139"/>
      <c r="J156" s="139">
        <f t="shared" si="6"/>
        <v>119375.23399999936</v>
      </c>
      <c r="K156" s="140"/>
    </row>
    <row r="157" spans="2:11" ht="15" hidden="1" customHeight="1" x14ac:dyDescent="0.25">
      <c r="B157" s="57">
        <v>128</v>
      </c>
      <c r="C157" s="139">
        <f t="shared" si="7"/>
        <v>265.32665335866085</v>
      </c>
      <c r="D157" s="139"/>
      <c r="E157" s="139">
        <f t="shared" si="4"/>
        <v>678.26837499999999</v>
      </c>
      <c r="F157" s="139"/>
      <c r="G157" s="119"/>
      <c r="H157" s="139">
        <f t="shared" si="5"/>
        <v>943.59502835866078</v>
      </c>
      <c r="I157" s="139"/>
      <c r="J157" s="139">
        <f t="shared" si="6"/>
        <v>118696.96562499936</v>
      </c>
      <c r="K157" s="140"/>
    </row>
    <row r="158" spans="2:11" ht="15" hidden="1" customHeight="1" x14ac:dyDescent="0.25">
      <c r="B158" s="57">
        <v>129</v>
      </c>
      <c r="C158" s="139">
        <f t="shared" si="7"/>
        <v>263.81911555548663</v>
      </c>
      <c r="D158" s="139"/>
      <c r="E158" s="139">
        <f t="shared" si="4"/>
        <v>678.26837499999999</v>
      </c>
      <c r="F158" s="139"/>
      <c r="G158" s="119"/>
      <c r="H158" s="139">
        <f t="shared" si="5"/>
        <v>942.08749055548662</v>
      </c>
      <c r="I158" s="139"/>
      <c r="J158" s="139">
        <f t="shared" si="6"/>
        <v>118696.96562499936</v>
      </c>
      <c r="K158" s="140"/>
    </row>
    <row r="159" spans="2:11" ht="15" hidden="1" customHeight="1" x14ac:dyDescent="0.25">
      <c r="B159" s="57">
        <v>130</v>
      </c>
      <c r="C159" s="139">
        <f t="shared" si="7"/>
        <v>263.81911555548663</v>
      </c>
      <c r="D159" s="139"/>
      <c r="E159" s="139">
        <f t="shared" ref="E159:E222" si="8">J$28/(K$13*K$11)</f>
        <v>678.26837499999999</v>
      </c>
      <c r="F159" s="139"/>
      <c r="G159" s="119"/>
      <c r="H159" s="139">
        <f t="shared" ref="H159:H222" si="9">C159+E159</f>
        <v>942.08749055548662</v>
      </c>
      <c r="I159" s="139"/>
      <c r="J159" s="139">
        <f t="shared" ref="J159:J222" si="10">J157-E159</f>
        <v>118018.69724999936</v>
      </c>
      <c r="K159" s="140"/>
    </row>
    <row r="160" spans="2:11" ht="15" hidden="1" customHeight="1" x14ac:dyDescent="0.25">
      <c r="B160" s="57">
        <v>131</v>
      </c>
      <c r="C160" s="139">
        <f t="shared" ref="C160:C223" si="11">J159*((1+K$19)^(1/12)-1)</f>
        <v>262.31157775231242</v>
      </c>
      <c r="D160" s="139"/>
      <c r="E160" s="139">
        <f t="shared" si="8"/>
        <v>678.26837499999999</v>
      </c>
      <c r="F160" s="139"/>
      <c r="G160" s="119"/>
      <c r="H160" s="139">
        <f t="shared" si="9"/>
        <v>940.57995275231247</v>
      </c>
      <c r="I160" s="139"/>
      <c r="J160" s="139">
        <f t="shared" si="10"/>
        <v>118018.69724999936</v>
      </c>
      <c r="K160" s="140"/>
    </row>
    <row r="161" spans="2:11" ht="15.75" customHeight="1" x14ac:dyDescent="0.25">
      <c r="B161" s="57">
        <v>132</v>
      </c>
      <c r="C161" s="139">
        <f t="shared" si="11"/>
        <v>262.31157775231242</v>
      </c>
      <c r="D161" s="139"/>
      <c r="E161" s="139">
        <f t="shared" si="8"/>
        <v>678.26837499999999</v>
      </c>
      <c r="F161" s="139"/>
      <c r="G161" s="119"/>
      <c r="H161" s="139">
        <f t="shared" si="9"/>
        <v>940.57995275231247</v>
      </c>
      <c r="I161" s="139"/>
      <c r="J161" s="139">
        <f t="shared" si="10"/>
        <v>117340.42887499936</v>
      </c>
      <c r="K161" s="140"/>
    </row>
    <row r="162" spans="2:11" ht="17.25" hidden="1" customHeight="1" x14ac:dyDescent="0.25">
      <c r="B162" s="57">
        <v>133</v>
      </c>
      <c r="C162" s="139">
        <f t="shared" si="11"/>
        <v>260.8040399491382</v>
      </c>
      <c r="D162" s="139"/>
      <c r="E162" s="139">
        <f t="shared" si="8"/>
        <v>678.26837499999999</v>
      </c>
      <c r="F162" s="139"/>
      <c r="G162" s="119"/>
      <c r="H162" s="139">
        <f t="shared" si="9"/>
        <v>939.07241494913819</v>
      </c>
      <c r="I162" s="139"/>
      <c r="J162" s="139">
        <f t="shared" si="10"/>
        <v>117340.42887499936</v>
      </c>
      <c r="K162" s="140"/>
    </row>
    <row r="163" spans="2:11" ht="11.25" hidden="1" customHeight="1" x14ac:dyDescent="0.25">
      <c r="B163" s="57">
        <v>134</v>
      </c>
      <c r="C163" s="139">
        <f t="shared" si="11"/>
        <v>260.8040399491382</v>
      </c>
      <c r="D163" s="139"/>
      <c r="E163" s="139">
        <f t="shared" si="8"/>
        <v>678.26837499999999</v>
      </c>
      <c r="F163" s="139"/>
      <c r="G163" s="119"/>
      <c r="H163" s="139">
        <f t="shared" si="9"/>
        <v>939.07241494913819</v>
      </c>
      <c r="I163" s="139"/>
      <c r="J163" s="139">
        <f t="shared" si="10"/>
        <v>116662.16049999936</v>
      </c>
      <c r="K163" s="140"/>
    </row>
    <row r="164" spans="2:11" ht="8.25" hidden="1" customHeight="1" x14ac:dyDescent="0.25">
      <c r="B164" s="57">
        <v>135</v>
      </c>
      <c r="C164" s="139">
        <f t="shared" si="11"/>
        <v>259.29650214596398</v>
      </c>
      <c r="D164" s="139"/>
      <c r="E164" s="139">
        <f t="shared" si="8"/>
        <v>678.26837499999999</v>
      </c>
      <c r="F164" s="139"/>
      <c r="G164" s="119"/>
      <c r="H164" s="139">
        <f t="shared" si="9"/>
        <v>937.56487714596392</v>
      </c>
      <c r="I164" s="139"/>
      <c r="J164" s="139">
        <f t="shared" si="10"/>
        <v>116662.16049999936</v>
      </c>
      <c r="K164" s="140"/>
    </row>
    <row r="165" spans="2:11" ht="15" hidden="1" customHeight="1" x14ac:dyDescent="0.25">
      <c r="B165" s="57">
        <v>136</v>
      </c>
      <c r="C165" s="139">
        <f t="shared" si="11"/>
        <v>259.29650214596398</v>
      </c>
      <c r="D165" s="139"/>
      <c r="E165" s="139">
        <f t="shared" si="8"/>
        <v>678.26837499999999</v>
      </c>
      <c r="F165" s="139"/>
      <c r="G165" s="119"/>
      <c r="H165" s="139">
        <f t="shared" si="9"/>
        <v>937.56487714596392</v>
      </c>
      <c r="I165" s="139"/>
      <c r="J165" s="139">
        <f t="shared" si="10"/>
        <v>115983.89212499936</v>
      </c>
      <c r="K165" s="140"/>
    </row>
    <row r="166" spans="2:11" ht="15" hidden="1" customHeight="1" x14ac:dyDescent="0.25">
      <c r="B166" s="57">
        <v>137</v>
      </c>
      <c r="C166" s="139">
        <f t="shared" si="11"/>
        <v>257.78896434278977</v>
      </c>
      <c r="D166" s="139"/>
      <c r="E166" s="139">
        <f t="shared" si="8"/>
        <v>678.26837499999999</v>
      </c>
      <c r="F166" s="139"/>
      <c r="G166" s="119"/>
      <c r="H166" s="139">
        <f t="shared" si="9"/>
        <v>936.05733934278976</v>
      </c>
      <c r="I166" s="139"/>
      <c r="J166" s="139">
        <f t="shared" si="10"/>
        <v>115983.89212499936</v>
      </c>
      <c r="K166" s="140"/>
    </row>
    <row r="167" spans="2:11" ht="15" hidden="1" customHeight="1" x14ac:dyDescent="0.25">
      <c r="B167" s="57">
        <v>138</v>
      </c>
      <c r="C167" s="139">
        <f t="shared" si="11"/>
        <v>257.78896434278977</v>
      </c>
      <c r="D167" s="139"/>
      <c r="E167" s="139">
        <f t="shared" si="8"/>
        <v>678.26837499999999</v>
      </c>
      <c r="F167" s="139"/>
      <c r="G167" s="119"/>
      <c r="H167" s="139">
        <f t="shared" si="9"/>
        <v>936.05733934278976</v>
      </c>
      <c r="I167" s="139"/>
      <c r="J167" s="139">
        <f t="shared" si="10"/>
        <v>115305.62374999936</v>
      </c>
      <c r="K167" s="140"/>
    </row>
    <row r="168" spans="2:11" ht="15" hidden="1" customHeight="1" x14ac:dyDescent="0.25">
      <c r="B168" s="57">
        <v>139</v>
      </c>
      <c r="C168" s="139">
        <f t="shared" si="11"/>
        <v>256.28142653961555</v>
      </c>
      <c r="D168" s="139"/>
      <c r="E168" s="139">
        <f t="shared" si="8"/>
        <v>678.26837499999999</v>
      </c>
      <c r="F168" s="139"/>
      <c r="G168" s="119"/>
      <c r="H168" s="139">
        <f t="shared" si="9"/>
        <v>934.5498015396156</v>
      </c>
      <c r="I168" s="139"/>
      <c r="J168" s="139">
        <f t="shared" si="10"/>
        <v>115305.62374999936</v>
      </c>
      <c r="K168" s="140"/>
    </row>
    <row r="169" spans="2:11" ht="15" hidden="1" customHeight="1" x14ac:dyDescent="0.25">
      <c r="B169" s="57">
        <v>140</v>
      </c>
      <c r="C169" s="139">
        <f t="shared" si="11"/>
        <v>256.28142653961555</v>
      </c>
      <c r="D169" s="139"/>
      <c r="E169" s="139">
        <f t="shared" si="8"/>
        <v>678.26837499999999</v>
      </c>
      <c r="F169" s="139"/>
      <c r="G169" s="119"/>
      <c r="H169" s="139">
        <f t="shared" si="9"/>
        <v>934.5498015396156</v>
      </c>
      <c r="I169" s="139"/>
      <c r="J169" s="139">
        <f t="shared" si="10"/>
        <v>114627.35537499936</v>
      </c>
      <c r="K169" s="140"/>
    </row>
    <row r="170" spans="2:11" ht="15" hidden="1" customHeight="1" x14ac:dyDescent="0.25">
      <c r="B170" s="57">
        <v>141</v>
      </c>
      <c r="C170" s="139">
        <f t="shared" si="11"/>
        <v>254.77388873644131</v>
      </c>
      <c r="D170" s="139"/>
      <c r="E170" s="139">
        <f t="shared" si="8"/>
        <v>678.26837499999999</v>
      </c>
      <c r="F170" s="139"/>
      <c r="G170" s="119"/>
      <c r="H170" s="139">
        <f t="shared" si="9"/>
        <v>933.04226373644133</v>
      </c>
      <c r="I170" s="139"/>
      <c r="J170" s="139">
        <f t="shared" si="10"/>
        <v>114627.35537499936</v>
      </c>
      <c r="K170" s="140"/>
    </row>
    <row r="171" spans="2:11" ht="15" hidden="1" customHeight="1" x14ac:dyDescent="0.25">
      <c r="B171" s="57">
        <v>142</v>
      </c>
      <c r="C171" s="139">
        <f t="shared" si="11"/>
        <v>254.77388873644131</v>
      </c>
      <c r="D171" s="139"/>
      <c r="E171" s="139">
        <f t="shared" si="8"/>
        <v>678.26837499999999</v>
      </c>
      <c r="F171" s="139"/>
      <c r="G171" s="119"/>
      <c r="H171" s="139">
        <f t="shared" si="9"/>
        <v>933.04226373644133</v>
      </c>
      <c r="I171" s="139"/>
      <c r="J171" s="139">
        <f t="shared" si="10"/>
        <v>113949.08699999936</v>
      </c>
      <c r="K171" s="140"/>
    </row>
    <row r="172" spans="2:11" ht="15" hidden="1" customHeight="1" x14ac:dyDescent="0.25">
      <c r="B172" s="57">
        <v>143</v>
      </c>
      <c r="C172" s="139">
        <f t="shared" si="11"/>
        <v>253.26635093326709</v>
      </c>
      <c r="D172" s="139"/>
      <c r="E172" s="139">
        <f t="shared" si="8"/>
        <v>678.26837499999999</v>
      </c>
      <c r="F172" s="139"/>
      <c r="G172" s="119"/>
      <c r="H172" s="139">
        <f t="shared" si="9"/>
        <v>931.53472593326705</v>
      </c>
      <c r="I172" s="139"/>
      <c r="J172" s="139">
        <f t="shared" si="10"/>
        <v>113949.08699999936</v>
      </c>
      <c r="K172" s="140"/>
    </row>
    <row r="173" spans="2:11" ht="15" customHeight="1" x14ac:dyDescent="0.25">
      <c r="B173" s="57">
        <v>144</v>
      </c>
      <c r="C173" s="139">
        <f t="shared" si="11"/>
        <v>253.26635093326709</v>
      </c>
      <c r="D173" s="139"/>
      <c r="E173" s="139">
        <f t="shared" si="8"/>
        <v>678.26837499999999</v>
      </c>
      <c r="F173" s="139"/>
      <c r="G173" s="119"/>
      <c r="H173" s="139">
        <f t="shared" si="9"/>
        <v>931.53472593326705</v>
      </c>
      <c r="I173" s="139"/>
      <c r="J173" s="139">
        <f t="shared" si="10"/>
        <v>113270.81862499936</v>
      </c>
      <c r="K173" s="140"/>
    </row>
    <row r="174" spans="2:11" ht="7.5" hidden="1" customHeight="1" x14ac:dyDescent="0.25">
      <c r="B174" s="57">
        <v>145</v>
      </c>
      <c r="C174" s="139">
        <f t="shared" si="11"/>
        <v>251.75881313009288</v>
      </c>
      <c r="D174" s="139"/>
      <c r="E174" s="139">
        <f t="shared" si="8"/>
        <v>678.26837499999999</v>
      </c>
      <c r="F174" s="139"/>
      <c r="G174" s="119"/>
      <c r="H174" s="139">
        <f t="shared" si="9"/>
        <v>930.0271881300929</v>
      </c>
      <c r="I174" s="139"/>
      <c r="J174" s="139">
        <f t="shared" si="10"/>
        <v>113270.81862499936</v>
      </c>
      <c r="K174" s="140"/>
    </row>
    <row r="175" spans="2:11" ht="17.25" hidden="1" customHeight="1" x14ac:dyDescent="0.25">
      <c r="B175" s="57">
        <v>146</v>
      </c>
      <c r="C175" s="139">
        <f t="shared" si="11"/>
        <v>251.75881313009288</v>
      </c>
      <c r="D175" s="139"/>
      <c r="E175" s="139">
        <f t="shared" si="8"/>
        <v>678.26837499999999</v>
      </c>
      <c r="F175" s="139"/>
      <c r="G175" s="119"/>
      <c r="H175" s="139">
        <f t="shared" si="9"/>
        <v>930.0271881300929</v>
      </c>
      <c r="I175" s="139"/>
      <c r="J175" s="139">
        <f t="shared" si="10"/>
        <v>112592.55024999936</v>
      </c>
      <c r="K175" s="140"/>
    </row>
    <row r="176" spans="2:11" ht="9.75" hidden="1" customHeight="1" x14ac:dyDescent="0.25">
      <c r="B176" s="57">
        <v>147</v>
      </c>
      <c r="C176" s="139">
        <f t="shared" si="11"/>
        <v>250.25127532691866</v>
      </c>
      <c r="D176" s="139"/>
      <c r="E176" s="139">
        <f t="shared" si="8"/>
        <v>678.26837499999999</v>
      </c>
      <c r="F176" s="139"/>
      <c r="G176" s="119"/>
      <c r="H176" s="139">
        <f t="shared" si="9"/>
        <v>928.51965032691862</v>
      </c>
      <c r="I176" s="139"/>
      <c r="J176" s="139">
        <f t="shared" si="10"/>
        <v>112592.55024999936</v>
      </c>
      <c r="K176" s="140"/>
    </row>
    <row r="177" spans="2:11" ht="15" hidden="1" customHeight="1" x14ac:dyDescent="0.25">
      <c r="B177" s="57">
        <v>148</v>
      </c>
      <c r="C177" s="139">
        <f t="shared" si="11"/>
        <v>250.25127532691866</v>
      </c>
      <c r="D177" s="139"/>
      <c r="E177" s="139">
        <f t="shared" si="8"/>
        <v>678.26837499999999</v>
      </c>
      <c r="F177" s="139"/>
      <c r="G177" s="119"/>
      <c r="H177" s="139">
        <f t="shared" si="9"/>
        <v>928.51965032691862</v>
      </c>
      <c r="I177" s="139"/>
      <c r="J177" s="139">
        <f t="shared" si="10"/>
        <v>111914.28187499936</v>
      </c>
      <c r="K177" s="140"/>
    </row>
    <row r="178" spans="2:11" ht="15" hidden="1" customHeight="1" x14ac:dyDescent="0.25">
      <c r="B178" s="57">
        <v>149</v>
      </c>
      <c r="C178" s="139">
        <f t="shared" si="11"/>
        <v>248.74373752374444</v>
      </c>
      <c r="D178" s="139"/>
      <c r="E178" s="139">
        <f t="shared" si="8"/>
        <v>678.26837499999999</v>
      </c>
      <c r="F178" s="139"/>
      <c r="G178" s="119"/>
      <c r="H178" s="139">
        <f t="shared" si="9"/>
        <v>927.01211252374446</v>
      </c>
      <c r="I178" s="139"/>
      <c r="J178" s="139">
        <f t="shared" si="10"/>
        <v>111914.28187499936</v>
      </c>
      <c r="K178" s="140"/>
    </row>
    <row r="179" spans="2:11" ht="15" hidden="1" customHeight="1" x14ac:dyDescent="0.25">
      <c r="B179" s="57">
        <v>150</v>
      </c>
      <c r="C179" s="139">
        <f t="shared" si="11"/>
        <v>248.74373752374444</v>
      </c>
      <c r="D179" s="139"/>
      <c r="E179" s="139">
        <f t="shared" si="8"/>
        <v>678.26837499999999</v>
      </c>
      <c r="F179" s="139"/>
      <c r="G179" s="119"/>
      <c r="H179" s="139">
        <f t="shared" si="9"/>
        <v>927.01211252374446</v>
      </c>
      <c r="I179" s="139"/>
      <c r="J179" s="139">
        <f t="shared" si="10"/>
        <v>111236.01349999936</v>
      </c>
      <c r="K179" s="140"/>
    </row>
    <row r="180" spans="2:11" ht="15" hidden="1" customHeight="1" x14ac:dyDescent="0.25">
      <c r="B180" s="57">
        <v>151</v>
      </c>
      <c r="C180" s="139">
        <f t="shared" si="11"/>
        <v>247.23619972057023</v>
      </c>
      <c r="D180" s="139"/>
      <c r="E180" s="139">
        <f t="shared" si="8"/>
        <v>678.26837499999999</v>
      </c>
      <c r="F180" s="139"/>
      <c r="G180" s="119"/>
      <c r="H180" s="139">
        <f t="shared" si="9"/>
        <v>925.50457472057019</v>
      </c>
      <c r="I180" s="139"/>
      <c r="J180" s="139">
        <f t="shared" si="10"/>
        <v>111236.01349999936</v>
      </c>
      <c r="K180" s="140"/>
    </row>
    <row r="181" spans="2:11" ht="15" hidden="1" customHeight="1" x14ac:dyDescent="0.25">
      <c r="B181" s="57">
        <v>152</v>
      </c>
      <c r="C181" s="139">
        <f t="shared" si="11"/>
        <v>247.23619972057023</v>
      </c>
      <c r="D181" s="139"/>
      <c r="E181" s="139">
        <f t="shared" si="8"/>
        <v>678.26837499999999</v>
      </c>
      <c r="F181" s="139"/>
      <c r="G181" s="119"/>
      <c r="H181" s="139">
        <f t="shared" si="9"/>
        <v>925.50457472057019</v>
      </c>
      <c r="I181" s="139"/>
      <c r="J181" s="139">
        <f t="shared" si="10"/>
        <v>110557.74512499936</v>
      </c>
      <c r="K181" s="140"/>
    </row>
    <row r="182" spans="2:11" ht="15" hidden="1" customHeight="1" x14ac:dyDescent="0.25">
      <c r="B182" s="57">
        <v>153</v>
      </c>
      <c r="C182" s="139">
        <f t="shared" si="11"/>
        <v>245.72866191739601</v>
      </c>
      <c r="D182" s="139"/>
      <c r="E182" s="139">
        <f t="shared" si="8"/>
        <v>678.26837499999999</v>
      </c>
      <c r="F182" s="139"/>
      <c r="G182" s="119"/>
      <c r="H182" s="139">
        <f t="shared" si="9"/>
        <v>923.99703691739603</v>
      </c>
      <c r="I182" s="139"/>
      <c r="J182" s="139">
        <f t="shared" si="10"/>
        <v>110557.74512499936</v>
      </c>
      <c r="K182" s="140"/>
    </row>
    <row r="183" spans="2:11" ht="15" hidden="1" customHeight="1" x14ac:dyDescent="0.25">
      <c r="B183" s="57">
        <v>154</v>
      </c>
      <c r="C183" s="139">
        <f t="shared" si="11"/>
        <v>245.72866191739601</v>
      </c>
      <c r="D183" s="139"/>
      <c r="E183" s="139">
        <f t="shared" si="8"/>
        <v>678.26837499999999</v>
      </c>
      <c r="F183" s="139"/>
      <c r="G183" s="119"/>
      <c r="H183" s="139">
        <f t="shared" si="9"/>
        <v>923.99703691739603</v>
      </c>
      <c r="I183" s="139"/>
      <c r="J183" s="139">
        <f t="shared" si="10"/>
        <v>109879.47674999936</v>
      </c>
      <c r="K183" s="140"/>
    </row>
    <row r="184" spans="2:11" ht="15" hidden="1" customHeight="1" x14ac:dyDescent="0.25">
      <c r="B184" s="57">
        <v>155</v>
      </c>
      <c r="C184" s="139">
        <f t="shared" si="11"/>
        <v>244.22112411422179</v>
      </c>
      <c r="D184" s="139"/>
      <c r="E184" s="139">
        <f t="shared" si="8"/>
        <v>678.26837499999999</v>
      </c>
      <c r="F184" s="139"/>
      <c r="G184" s="119"/>
      <c r="H184" s="139">
        <f t="shared" si="9"/>
        <v>922.48949911422176</v>
      </c>
      <c r="I184" s="139"/>
      <c r="J184" s="139">
        <f t="shared" si="10"/>
        <v>109879.47674999936</v>
      </c>
      <c r="K184" s="140"/>
    </row>
    <row r="185" spans="2:11" ht="15" customHeight="1" x14ac:dyDescent="0.25">
      <c r="B185" s="57">
        <v>156</v>
      </c>
      <c r="C185" s="139">
        <f t="shared" si="11"/>
        <v>244.22112411422179</v>
      </c>
      <c r="D185" s="139"/>
      <c r="E185" s="139">
        <f t="shared" si="8"/>
        <v>678.26837499999999</v>
      </c>
      <c r="F185" s="139"/>
      <c r="G185" s="119"/>
      <c r="H185" s="139">
        <f t="shared" si="9"/>
        <v>922.48949911422176</v>
      </c>
      <c r="I185" s="139"/>
      <c r="J185" s="139">
        <f t="shared" si="10"/>
        <v>109201.20837499936</v>
      </c>
      <c r="K185" s="140"/>
    </row>
    <row r="186" spans="2:11" ht="15" hidden="1" customHeight="1" x14ac:dyDescent="0.25">
      <c r="B186" s="57">
        <v>157</v>
      </c>
      <c r="C186" s="139">
        <f t="shared" si="11"/>
        <v>242.71358631104758</v>
      </c>
      <c r="D186" s="139"/>
      <c r="E186" s="139">
        <f t="shared" si="8"/>
        <v>678.26837499999999</v>
      </c>
      <c r="F186" s="139"/>
      <c r="G186" s="119"/>
      <c r="H186" s="139">
        <f t="shared" si="9"/>
        <v>920.9819613110476</v>
      </c>
      <c r="I186" s="139"/>
      <c r="J186" s="139">
        <f t="shared" si="10"/>
        <v>109201.20837499936</v>
      </c>
      <c r="K186" s="140"/>
    </row>
    <row r="187" spans="2:11" ht="15" hidden="1" customHeight="1" x14ac:dyDescent="0.25">
      <c r="B187" s="57">
        <v>158</v>
      </c>
      <c r="C187" s="139">
        <f t="shared" si="11"/>
        <v>242.71358631104758</v>
      </c>
      <c r="D187" s="139"/>
      <c r="E187" s="139">
        <f t="shared" si="8"/>
        <v>678.26837499999999</v>
      </c>
      <c r="F187" s="139"/>
      <c r="G187" s="119"/>
      <c r="H187" s="139">
        <f t="shared" si="9"/>
        <v>920.9819613110476</v>
      </c>
      <c r="I187" s="139"/>
      <c r="J187" s="139">
        <f t="shared" si="10"/>
        <v>108522.93999999936</v>
      </c>
      <c r="K187" s="140"/>
    </row>
    <row r="188" spans="2:11" ht="15" hidden="1" customHeight="1" x14ac:dyDescent="0.25">
      <c r="B188" s="57">
        <v>159</v>
      </c>
      <c r="C188" s="139">
        <f t="shared" si="11"/>
        <v>241.20604850787336</v>
      </c>
      <c r="D188" s="139"/>
      <c r="E188" s="139">
        <f t="shared" si="8"/>
        <v>678.26837499999999</v>
      </c>
      <c r="F188" s="139"/>
      <c r="G188" s="119"/>
      <c r="H188" s="139">
        <f t="shared" si="9"/>
        <v>919.47442350787333</v>
      </c>
      <c r="I188" s="139"/>
      <c r="J188" s="139">
        <f t="shared" si="10"/>
        <v>108522.93999999936</v>
      </c>
      <c r="K188" s="140"/>
    </row>
    <row r="189" spans="2:11" ht="15" hidden="1" customHeight="1" x14ac:dyDescent="0.25">
      <c r="B189" s="57">
        <v>160</v>
      </c>
      <c r="C189" s="139">
        <f t="shared" si="11"/>
        <v>241.20604850787336</v>
      </c>
      <c r="D189" s="139"/>
      <c r="E189" s="139">
        <f t="shared" si="8"/>
        <v>678.26837499999999</v>
      </c>
      <c r="F189" s="139"/>
      <c r="G189" s="119"/>
      <c r="H189" s="139">
        <f t="shared" si="9"/>
        <v>919.47442350787333</v>
      </c>
      <c r="I189" s="139"/>
      <c r="J189" s="139">
        <f t="shared" si="10"/>
        <v>107844.67162499936</v>
      </c>
      <c r="K189" s="140"/>
    </row>
    <row r="190" spans="2:11" ht="15" hidden="1" customHeight="1" x14ac:dyDescent="0.25">
      <c r="B190" s="57">
        <v>161</v>
      </c>
      <c r="C190" s="139">
        <f t="shared" si="11"/>
        <v>239.69851070469915</v>
      </c>
      <c r="D190" s="139"/>
      <c r="E190" s="139">
        <f t="shared" si="8"/>
        <v>678.26837499999999</v>
      </c>
      <c r="F190" s="139"/>
      <c r="G190" s="119"/>
      <c r="H190" s="139">
        <f t="shared" si="9"/>
        <v>917.96688570469917</v>
      </c>
      <c r="I190" s="139"/>
      <c r="J190" s="139">
        <f t="shared" si="10"/>
        <v>107844.67162499936</v>
      </c>
      <c r="K190" s="140"/>
    </row>
    <row r="191" spans="2:11" ht="15" hidden="1" customHeight="1" x14ac:dyDescent="0.25">
      <c r="B191" s="57">
        <v>162</v>
      </c>
      <c r="C191" s="139">
        <f t="shared" si="11"/>
        <v>239.69851070469915</v>
      </c>
      <c r="D191" s="139"/>
      <c r="E191" s="139">
        <f t="shared" si="8"/>
        <v>678.26837499999999</v>
      </c>
      <c r="F191" s="139"/>
      <c r="G191" s="119"/>
      <c r="H191" s="139">
        <f t="shared" si="9"/>
        <v>917.96688570469917</v>
      </c>
      <c r="I191" s="139"/>
      <c r="J191" s="139">
        <f t="shared" si="10"/>
        <v>107166.40324999936</v>
      </c>
      <c r="K191" s="140"/>
    </row>
    <row r="192" spans="2:11" ht="15" hidden="1" customHeight="1" x14ac:dyDescent="0.25">
      <c r="B192" s="57">
        <v>163</v>
      </c>
      <c r="C192" s="139">
        <f t="shared" si="11"/>
        <v>238.19097290152493</v>
      </c>
      <c r="D192" s="139"/>
      <c r="E192" s="139">
        <f t="shared" si="8"/>
        <v>678.26837499999999</v>
      </c>
      <c r="F192" s="139"/>
      <c r="G192" s="119"/>
      <c r="H192" s="139">
        <f t="shared" si="9"/>
        <v>916.45934790152489</v>
      </c>
      <c r="I192" s="139"/>
      <c r="J192" s="139">
        <f t="shared" si="10"/>
        <v>107166.40324999936</v>
      </c>
      <c r="K192" s="140"/>
    </row>
    <row r="193" spans="2:11" ht="15" hidden="1" customHeight="1" x14ac:dyDescent="0.25">
      <c r="B193" s="57">
        <v>164</v>
      </c>
      <c r="C193" s="139">
        <f t="shared" si="11"/>
        <v>238.19097290152493</v>
      </c>
      <c r="D193" s="139"/>
      <c r="E193" s="139">
        <f t="shared" si="8"/>
        <v>678.26837499999999</v>
      </c>
      <c r="F193" s="139"/>
      <c r="G193" s="119"/>
      <c r="H193" s="139">
        <f t="shared" si="9"/>
        <v>916.45934790152489</v>
      </c>
      <c r="I193" s="139"/>
      <c r="J193" s="139">
        <f t="shared" si="10"/>
        <v>106488.13487499936</v>
      </c>
      <c r="K193" s="140"/>
    </row>
    <row r="194" spans="2:11" ht="15" hidden="1" customHeight="1" x14ac:dyDescent="0.25">
      <c r="B194" s="57">
        <v>165</v>
      </c>
      <c r="C194" s="139">
        <f t="shared" si="11"/>
        <v>236.68343509835071</v>
      </c>
      <c r="D194" s="139"/>
      <c r="E194" s="139">
        <f t="shared" si="8"/>
        <v>678.26837499999999</v>
      </c>
      <c r="F194" s="139"/>
      <c r="G194" s="119"/>
      <c r="H194" s="139">
        <f t="shared" si="9"/>
        <v>914.95181009835073</v>
      </c>
      <c r="I194" s="139"/>
      <c r="J194" s="139">
        <f t="shared" si="10"/>
        <v>106488.13487499936</v>
      </c>
      <c r="K194" s="140"/>
    </row>
    <row r="195" spans="2:11" ht="15" hidden="1" customHeight="1" x14ac:dyDescent="0.25">
      <c r="B195" s="57">
        <v>166</v>
      </c>
      <c r="C195" s="139">
        <f t="shared" si="11"/>
        <v>236.68343509835071</v>
      </c>
      <c r="D195" s="139"/>
      <c r="E195" s="139">
        <f t="shared" si="8"/>
        <v>678.26837499999999</v>
      </c>
      <c r="F195" s="139"/>
      <c r="G195" s="119"/>
      <c r="H195" s="139">
        <f t="shared" si="9"/>
        <v>914.95181009835073</v>
      </c>
      <c r="I195" s="139"/>
      <c r="J195" s="139">
        <f t="shared" si="10"/>
        <v>105809.86649999936</v>
      </c>
      <c r="K195" s="140"/>
    </row>
    <row r="196" spans="2:11" ht="15" hidden="1" customHeight="1" x14ac:dyDescent="0.25">
      <c r="B196" s="57">
        <v>167</v>
      </c>
      <c r="C196" s="139">
        <f t="shared" si="11"/>
        <v>235.1758972951765</v>
      </c>
      <c r="D196" s="139"/>
      <c r="E196" s="139">
        <f t="shared" si="8"/>
        <v>678.26837499999999</v>
      </c>
      <c r="F196" s="139"/>
      <c r="G196" s="119"/>
      <c r="H196" s="139">
        <f t="shared" si="9"/>
        <v>913.44427229517646</v>
      </c>
      <c r="I196" s="139"/>
      <c r="J196" s="139">
        <f t="shared" si="10"/>
        <v>105809.86649999936</v>
      </c>
      <c r="K196" s="140"/>
    </row>
    <row r="197" spans="2:11" ht="15" customHeight="1" x14ac:dyDescent="0.25">
      <c r="B197" s="57">
        <v>168</v>
      </c>
      <c r="C197" s="139">
        <f t="shared" si="11"/>
        <v>235.1758972951765</v>
      </c>
      <c r="D197" s="139"/>
      <c r="E197" s="139">
        <f t="shared" si="8"/>
        <v>678.26837499999999</v>
      </c>
      <c r="F197" s="139"/>
      <c r="G197" s="119"/>
      <c r="H197" s="139">
        <f t="shared" si="9"/>
        <v>913.44427229517646</v>
      </c>
      <c r="I197" s="139"/>
      <c r="J197" s="139">
        <f t="shared" si="10"/>
        <v>105131.59812499936</v>
      </c>
      <c r="K197" s="140"/>
    </row>
    <row r="198" spans="2:11" ht="15" hidden="1" customHeight="1" x14ac:dyDescent="0.25">
      <c r="B198" s="57">
        <v>169</v>
      </c>
      <c r="C198" s="139">
        <f t="shared" si="11"/>
        <v>233.66835949200228</v>
      </c>
      <c r="D198" s="139"/>
      <c r="E198" s="139">
        <f t="shared" si="8"/>
        <v>678.26837499999999</v>
      </c>
      <c r="F198" s="139"/>
      <c r="G198" s="119"/>
      <c r="H198" s="139">
        <f t="shared" si="9"/>
        <v>911.9367344920023</v>
      </c>
      <c r="I198" s="139"/>
      <c r="J198" s="139">
        <f t="shared" si="10"/>
        <v>105131.59812499936</v>
      </c>
      <c r="K198" s="140"/>
    </row>
    <row r="199" spans="2:11" ht="15" hidden="1" customHeight="1" x14ac:dyDescent="0.25">
      <c r="B199" s="57">
        <v>170</v>
      </c>
      <c r="C199" s="139">
        <f t="shared" si="11"/>
        <v>233.66835949200228</v>
      </c>
      <c r="D199" s="139"/>
      <c r="E199" s="139">
        <f t="shared" si="8"/>
        <v>678.26837499999999</v>
      </c>
      <c r="F199" s="139"/>
      <c r="G199" s="119"/>
      <c r="H199" s="139">
        <f t="shared" si="9"/>
        <v>911.9367344920023</v>
      </c>
      <c r="I199" s="139"/>
      <c r="J199" s="139">
        <f t="shared" si="10"/>
        <v>104453.32974999936</v>
      </c>
      <c r="K199" s="140"/>
    </row>
    <row r="200" spans="2:11" ht="15" hidden="1" customHeight="1" x14ac:dyDescent="0.25">
      <c r="B200" s="57">
        <v>171</v>
      </c>
      <c r="C200" s="139">
        <f t="shared" si="11"/>
        <v>232.16082168882807</v>
      </c>
      <c r="D200" s="139"/>
      <c r="E200" s="139">
        <f t="shared" si="8"/>
        <v>678.26837499999999</v>
      </c>
      <c r="F200" s="139"/>
      <c r="G200" s="119"/>
      <c r="H200" s="139">
        <f t="shared" si="9"/>
        <v>910.42919668882803</v>
      </c>
      <c r="I200" s="139"/>
      <c r="J200" s="139">
        <f t="shared" si="10"/>
        <v>104453.32974999936</v>
      </c>
      <c r="K200" s="140"/>
    </row>
    <row r="201" spans="2:11" ht="15" hidden="1" customHeight="1" x14ac:dyDescent="0.25">
      <c r="B201" s="57">
        <v>172</v>
      </c>
      <c r="C201" s="139">
        <f t="shared" si="11"/>
        <v>232.16082168882807</v>
      </c>
      <c r="D201" s="139"/>
      <c r="E201" s="139">
        <f t="shared" si="8"/>
        <v>678.26837499999999</v>
      </c>
      <c r="F201" s="139"/>
      <c r="G201" s="119"/>
      <c r="H201" s="139">
        <f t="shared" si="9"/>
        <v>910.42919668882803</v>
      </c>
      <c r="I201" s="139"/>
      <c r="J201" s="139">
        <f t="shared" si="10"/>
        <v>103775.06137499936</v>
      </c>
      <c r="K201" s="140"/>
    </row>
    <row r="202" spans="2:11" ht="15" hidden="1" customHeight="1" x14ac:dyDescent="0.25">
      <c r="B202" s="57">
        <v>173</v>
      </c>
      <c r="C202" s="139">
        <f t="shared" si="11"/>
        <v>230.65328388565385</v>
      </c>
      <c r="D202" s="139"/>
      <c r="E202" s="139">
        <f t="shared" si="8"/>
        <v>678.26837499999999</v>
      </c>
      <c r="F202" s="139"/>
      <c r="G202" s="119"/>
      <c r="H202" s="139">
        <f t="shared" si="9"/>
        <v>908.92165888565387</v>
      </c>
      <c r="I202" s="139"/>
      <c r="J202" s="139">
        <f t="shared" si="10"/>
        <v>103775.06137499936</v>
      </c>
      <c r="K202" s="140"/>
    </row>
    <row r="203" spans="2:11" ht="15" hidden="1" customHeight="1" x14ac:dyDescent="0.25">
      <c r="B203" s="57">
        <v>174</v>
      </c>
      <c r="C203" s="139">
        <f t="shared" si="11"/>
        <v>230.65328388565385</v>
      </c>
      <c r="D203" s="139"/>
      <c r="E203" s="139">
        <f t="shared" si="8"/>
        <v>678.26837499999999</v>
      </c>
      <c r="F203" s="139"/>
      <c r="G203" s="119"/>
      <c r="H203" s="139">
        <f t="shared" si="9"/>
        <v>908.92165888565387</v>
      </c>
      <c r="I203" s="139"/>
      <c r="J203" s="139">
        <f t="shared" si="10"/>
        <v>103096.79299999936</v>
      </c>
      <c r="K203" s="140"/>
    </row>
    <row r="204" spans="2:11" ht="15" hidden="1" customHeight="1" x14ac:dyDescent="0.25">
      <c r="B204" s="57">
        <v>175</v>
      </c>
      <c r="C204" s="139">
        <f t="shared" si="11"/>
        <v>229.14574608247963</v>
      </c>
      <c r="D204" s="139"/>
      <c r="E204" s="139">
        <f t="shared" si="8"/>
        <v>678.26837499999999</v>
      </c>
      <c r="F204" s="139"/>
      <c r="G204" s="119"/>
      <c r="H204" s="139">
        <f t="shared" si="9"/>
        <v>907.4141210824796</v>
      </c>
      <c r="I204" s="139"/>
      <c r="J204" s="139">
        <f t="shared" si="10"/>
        <v>103096.79299999936</v>
      </c>
      <c r="K204" s="140"/>
    </row>
    <row r="205" spans="2:11" ht="15" hidden="1" customHeight="1" x14ac:dyDescent="0.25">
      <c r="B205" s="57">
        <v>176</v>
      </c>
      <c r="C205" s="139">
        <f t="shared" si="11"/>
        <v>229.14574608247963</v>
      </c>
      <c r="D205" s="139"/>
      <c r="E205" s="139">
        <f t="shared" si="8"/>
        <v>678.26837499999999</v>
      </c>
      <c r="F205" s="139"/>
      <c r="G205" s="119"/>
      <c r="H205" s="139">
        <f t="shared" si="9"/>
        <v>907.4141210824796</v>
      </c>
      <c r="I205" s="139"/>
      <c r="J205" s="139">
        <f t="shared" si="10"/>
        <v>102418.52462499937</v>
      </c>
      <c r="K205" s="140"/>
    </row>
    <row r="206" spans="2:11" ht="15" hidden="1" customHeight="1" x14ac:dyDescent="0.25">
      <c r="B206" s="57">
        <v>177</v>
      </c>
      <c r="C206" s="139">
        <f t="shared" si="11"/>
        <v>227.63820827930542</v>
      </c>
      <c r="D206" s="139"/>
      <c r="E206" s="139">
        <f t="shared" si="8"/>
        <v>678.26837499999999</v>
      </c>
      <c r="F206" s="139"/>
      <c r="G206" s="119"/>
      <c r="H206" s="139">
        <f t="shared" si="9"/>
        <v>905.90658327930544</v>
      </c>
      <c r="I206" s="139"/>
      <c r="J206" s="139">
        <f t="shared" si="10"/>
        <v>102418.52462499937</v>
      </c>
      <c r="K206" s="140"/>
    </row>
    <row r="207" spans="2:11" ht="15" hidden="1" customHeight="1" x14ac:dyDescent="0.25">
      <c r="B207" s="57">
        <v>178</v>
      </c>
      <c r="C207" s="139">
        <f t="shared" si="11"/>
        <v>227.63820827930542</v>
      </c>
      <c r="D207" s="139"/>
      <c r="E207" s="139">
        <f t="shared" si="8"/>
        <v>678.26837499999999</v>
      </c>
      <c r="F207" s="139"/>
      <c r="G207" s="119"/>
      <c r="H207" s="139">
        <f t="shared" si="9"/>
        <v>905.90658327930544</v>
      </c>
      <c r="I207" s="139"/>
      <c r="J207" s="139">
        <f t="shared" si="10"/>
        <v>101740.25624999937</v>
      </c>
      <c r="K207" s="140"/>
    </row>
    <row r="208" spans="2:11" ht="15" hidden="1" customHeight="1" x14ac:dyDescent="0.25">
      <c r="B208" s="57">
        <v>179</v>
      </c>
      <c r="C208" s="139">
        <f t="shared" si="11"/>
        <v>226.1306704761312</v>
      </c>
      <c r="D208" s="139"/>
      <c r="E208" s="139">
        <f t="shared" si="8"/>
        <v>678.26837499999999</v>
      </c>
      <c r="F208" s="139"/>
      <c r="G208" s="119"/>
      <c r="H208" s="139">
        <f t="shared" si="9"/>
        <v>904.39904547613116</v>
      </c>
      <c r="I208" s="139"/>
      <c r="J208" s="139">
        <f t="shared" si="10"/>
        <v>101740.25624999937</v>
      </c>
      <c r="K208" s="140"/>
    </row>
    <row r="209" spans="2:11" ht="15" customHeight="1" x14ac:dyDescent="0.25">
      <c r="B209" s="57">
        <v>180</v>
      </c>
      <c r="C209" s="139">
        <f t="shared" si="11"/>
        <v>226.1306704761312</v>
      </c>
      <c r="D209" s="139"/>
      <c r="E209" s="139">
        <f t="shared" si="8"/>
        <v>678.26837499999999</v>
      </c>
      <c r="F209" s="139"/>
      <c r="G209" s="119"/>
      <c r="H209" s="139">
        <f t="shared" si="9"/>
        <v>904.39904547613116</v>
      </c>
      <c r="I209" s="139"/>
      <c r="J209" s="139">
        <f t="shared" si="10"/>
        <v>101061.98787499937</v>
      </c>
      <c r="K209" s="140"/>
    </row>
    <row r="210" spans="2:11" ht="15" hidden="1" customHeight="1" x14ac:dyDescent="0.25">
      <c r="B210" s="57">
        <v>181</v>
      </c>
      <c r="C210" s="139">
        <f t="shared" si="11"/>
        <v>224.62313267295698</v>
      </c>
      <c r="D210" s="139"/>
      <c r="E210" s="139">
        <f t="shared" si="8"/>
        <v>678.26837499999999</v>
      </c>
      <c r="F210" s="139"/>
      <c r="G210" s="119"/>
      <c r="H210" s="139">
        <f t="shared" si="9"/>
        <v>902.891507672957</v>
      </c>
      <c r="I210" s="139"/>
      <c r="J210" s="139">
        <f t="shared" si="10"/>
        <v>101061.98787499937</v>
      </c>
      <c r="K210" s="140"/>
    </row>
    <row r="211" spans="2:11" ht="15" hidden="1" customHeight="1" x14ac:dyDescent="0.25">
      <c r="B211" s="57">
        <v>182</v>
      </c>
      <c r="C211" s="139">
        <f t="shared" si="11"/>
        <v>224.62313267295698</v>
      </c>
      <c r="D211" s="139"/>
      <c r="E211" s="139">
        <f t="shared" si="8"/>
        <v>678.26837499999999</v>
      </c>
      <c r="F211" s="139"/>
      <c r="G211" s="119"/>
      <c r="H211" s="139">
        <f t="shared" si="9"/>
        <v>902.891507672957</v>
      </c>
      <c r="I211" s="139"/>
      <c r="J211" s="139">
        <f t="shared" si="10"/>
        <v>100383.71949999937</v>
      </c>
      <c r="K211" s="140"/>
    </row>
    <row r="212" spans="2:11" ht="15" hidden="1" customHeight="1" x14ac:dyDescent="0.25">
      <c r="B212" s="57">
        <v>183</v>
      </c>
      <c r="C212" s="139">
        <f t="shared" si="11"/>
        <v>223.11559486978277</v>
      </c>
      <c r="D212" s="139"/>
      <c r="E212" s="139">
        <f t="shared" si="8"/>
        <v>678.26837499999999</v>
      </c>
      <c r="F212" s="139"/>
      <c r="G212" s="119"/>
      <c r="H212" s="139">
        <f t="shared" si="9"/>
        <v>901.38396986978273</v>
      </c>
      <c r="I212" s="139"/>
      <c r="J212" s="139">
        <f t="shared" si="10"/>
        <v>100383.71949999937</v>
      </c>
      <c r="K212" s="140"/>
    </row>
    <row r="213" spans="2:11" ht="15" hidden="1" customHeight="1" x14ac:dyDescent="0.25">
      <c r="B213" s="57">
        <v>184</v>
      </c>
      <c r="C213" s="139">
        <f t="shared" si="11"/>
        <v>223.11559486978277</v>
      </c>
      <c r="D213" s="139"/>
      <c r="E213" s="139">
        <f t="shared" si="8"/>
        <v>678.26837499999999</v>
      </c>
      <c r="F213" s="139"/>
      <c r="G213" s="119"/>
      <c r="H213" s="139">
        <f t="shared" si="9"/>
        <v>901.38396986978273</v>
      </c>
      <c r="I213" s="139"/>
      <c r="J213" s="139">
        <f t="shared" si="10"/>
        <v>99705.451124999367</v>
      </c>
      <c r="K213" s="140"/>
    </row>
    <row r="214" spans="2:11" ht="15" hidden="1" customHeight="1" x14ac:dyDescent="0.25">
      <c r="B214" s="57">
        <v>185</v>
      </c>
      <c r="C214" s="139">
        <f t="shared" si="11"/>
        <v>221.60805706660855</v>
      </c>
      <c r="D214" s="139"/>
      <c r="E214" s="139">
        <f t="shared" si="8"/>
        <v>678.26837499999999</v>
      </c>
      <c r="F214" s="139"/>
      <c r="G214" s="119"/>
      <c r="H214" s="139">
        <f t="shared" si="9"/>
        <v>899.87643206660857</v>
      </c>
      <c r="I214" s="139"/>
      <c r="J214" s="139">
        <f t="shared" si="10"/>
        <v>99705.451124999367</v>
      </c>
      <c r="K214" s="140"/>
    </row>
    <row r="215" spans="2:11" ht="15" hidden="1" customHeight="1" x14ac:dyDescent="0.25">
      <c r="B215" s="57">
        <v>186</v>
      </c>
      <c r="C215" s="139">
        <f t="shared" si="11"/>
        <v>221.60805706660855</v>
      </c>
      <c r="D215" s="139"/>
      <c r="E215" s="139">
        <f t="shared" si="8"/>
        <v>678.26837499999999</v>
      </c>
      <c r="F215" s="139"/>
      <c r="G215" s="119"/>
      <c r="H215" s="139">
        <f t="shared" si="9"/>
        <v>899.87643206660857</v>
      </c>
      <c r="I215" s="139"/>
      <c r="J215" s="139">
        <f t="shared" si="10"/>
        <v>99027.182749999367</v>
      </c>
      <c r="K215" s="140"/>
    </row>
    <row r="216" spans="2:11" ht="15" hidden="1" customHeight="1" x14ac:dyDescent="0.25">
      <c r="B216" s="57">
        <v>187</v>
      </c>
      <c r="C216" s="139">
        <f t="shared" si="11"/>
        <v>220.10051926343434</v>
      </c>
      <c r="D216" s="139"/>
      <c r="E216" s="139">
        <f t="shared" si="8"/>
        <v>678.26837499999999</v>
      </c>
      <c r="F216" s="139"/>
      <c r="G216" s="119"/>
      <c r="H216" s="139">
        <f t="shared" si="9"/>
        <v>898.3688942634343</v>
      </c>
      <c r="I216" s="139"/>
      <c r="J216" s="139">
        <f t="shared" si="10"/>
        <v>99027.182749999367</v>
      </c>
      <c r="K216" s="140"/>
    </row>
    <row r="217" spans="2:11" ht="15" hidden="1" customHeight="1" x14ac:dyDescent="0.25">
      <c r="B217" s="57">
        <v>188</v>
      </c>
      <c r="C217" s="139">
        <f t="shared" si="11"/>
        <v>220.10051926343434</v>
      </c>
      <c r="D217" s="139"/>
      <c r="E217" s="139">
        <f t="shared" si="8"/>
        <v>678.26837499999999</v>
      </c>
      <c r="F217" s="139"/>
      <c r="G217" s="119"/>
      <c r="H217" s="139">
        <f t="shared" si="9"/>
        <v>898.3688942634343</v>
      </c>
      <c r="I217" s="139"/>
      <c r="J217" s="139">
        <f t="shared" si="10"/>
        <v>98348.914374999367</v>
      </c>
      <c r="K217" s="140"/>
    </row>
    <row r="218" spans="2:11" ht="15" hidden="1" customHeight="1" x14ac:dyDescent="0.25">
      <c r="B218" s="57">
        <v>189</v>
      </c>
      <c r="C218" s="139">
        <f t="shared" si="11"/>
        <v>218.59298146026012</v>
      </c>
      <c r="D218" s="139"/>
      <c r="E218" s="139">
        <f t="shared" si="8"/>
        <v>678.26837499999999</v>
      </c>
      <c r="F218" s="139"/>
      <c r="G218" s="119"/>
      <c r="H218" s="139">
        <f t="shared" si="9"/>
        <v>896.86135646026014</v>
      </c>
      <c r="I218" s="139"/>
      <c r="J218" s="139">
        <f t="shared" si="10"/>
        <v>98348.914374999367</v>
      </c>
      <c r="K218" s="140"/>
    </row>
    <row r="219" spans="2:11" ht="15" hidden="1" customHeight="1" x14ac:dyDescent="0.25">
      <c r="B219" s="57">
        <v>190</v>
      </c>
      <c r="C219" s="139">
        <f t="shared" si="11"/>
        <v>218.59298146026012</v>
      </c>
      <c r="D219" s="139"/>
      <c r="E219" s="139">
        <f t="shared" si="8"/>
        <v>678.26837499999999</v>
      </c>
      <c r="F219" s="139"/>
      <c r="G219" s="119"/>
      <c r="H219" s="139">
        <f t="shared" si="9"/>
        <v>896.86135646026014</v>
      </c>
      <c r="I219" s="139"/>
      <c r="J219" s="139">
        <f t="shared" si="10"/>
        <v>97670.645999999368</v>
      </c>
      <c r="K219" s="140"/>
    </row>
    <row r="220" spans="2:11" ht="15" hidden="1" customHeight="1" x14ac:dyDescent="0.25">
      <c r="B220" s="57">
        <v>191</v>
      </c>
      <c r="C220" s="139">
        <f t="shared" si="11"/>
        <v>217.0854436570859</v>
      </c>
      <c r="D220" s="139"/>
      <c r="E220" s="139">
        <f t="shared" si="8"/>
        <v>678.26837499999999</v>
      </c>
      <c r="F220" s="139"/>
      <c r="G220" s="119"/>
      <c r="H220" s="139">
        <f t="shared" si="9"/>
        <v>895.35381865708587</v>
      </c>
      <c r="I220" s="139"/>
      <c r="J220" s="139">
        <f t="shared" si="10"/>
        <v>97670.645999999368</v>
      </c>
      <c r="K220" s="140"/>
    </row>
    <row r="221" spans="2:11" x14ac:dyDescent="0.25">
      <c r="B221" s="57">
        <v>192</v>
      </c>
      <c r="C221" s="139">
        <f t="shared" si="11"/>
        <v>217.0854436570859</v>
      </c>
      <c r="D221" s="139"/>
      <c r="E221" s="139">
        <f t="shared" si="8"/>
        <v>678.26837499999999</v>
      </c>
      <c r="F221" s="139"/>
      <c r="G221" s="119"/>
      <c r="H221" s="139">
        <f t="shared" si="9"/>
        <v>895.35381865708587</v>
      </c>
      <c r="I221" s="139"/>
      <c r="J221" s="139">
        <f t="shared" si="10"/>
        <v>96992.377624999368</v>
      </c>
      <c r="K221" s="140"/>
    </row>
    <row r="222" spans="2:11" ht="15" hidden="1" customHeight="1" x14ac:dyDescent="0.25">
      <c r="B222" s="57">
        <v>193</v>
      </c>
      <c r="C222" s="139">
        <f t="shared" si="11"/>
        <v>215.57790585391169</v>
      </c>
      <c r="D222" s="139"/>
      <c r="E222" s="139">
        <f t="shared" si="8"/>
        <v>678.26837499999999</v>
      </c>
      <c r="F222" s="139"/>
      <c r="G222" s="119"/>
      <c r="H222" s="139">
        <f t="shared" si="9"/>
        <v>893.84628085391171</v>
      </c>
      <c r="I222" s="139"/>
      <c r="J222" s="139">
        <f t="shared" si="10"/>
        <v>96992.377624999368</v>
      </c>
      <c r="K222" s="140"/>
    </row>
    <row r="223" spans="2:11" ht="15" hidden="1" customHeight="1" x14ac:dyDescent="0.25">
      <c r="B223" s="57">
        <v>194</v>
      </c>
      <c r="C223" s="139">
        <f t="shared" si="11"/>
        <v>215.57790585391169</v>
      </c>
      <c r="D223" s="139"/>
      <c r="E223" s="139">
        <f t="shared" ref="E223:E286" si="12">J$28/(K$13*K$11)</f>
        <v>678.26837499999999</v>
      </c>
      <c r="F223" s="139"/>
      <c r="G223" s="119"/>
      <c r="H223" s="139">
        <f t="shared" ref="H223:H286" si="13">C223+E223</f>
        <v>893.84628085391171</v>
      </c>
      <c r="I223" s="139"/>
      <c r="J223" s="139">
        <f t="shared" ref="J223:J286" si="14">J221-E223</f>
        <v>96314.109249999368</v>
      </c>
      <c r="K223" s="140"/>
    </row>
    <row r="224" spans="2:11" ht="15" hidden="1" customHeight="1" x14ac:dyDescent="0.25">
      <c r="B224" s="57">
        <v>195</v>
      </c>
      <c r="C224" s="139">
        <f t="shared" ref="C224:C287" si="15">J223*((1+K$19)^(1/12)-1)</f>
        <v>214.07036805073747</v>
      </c>
      <c r="D224" s="139"/>
      <c r="E224" s="139">
        <f t="shared" si="12"/>
        <v>678.26837499999999</v>
      </c>
      <c r="F224" s="139"/>
      <c r="G224" s="119"/>
      <c r="H224" s="139">
        <f t="shared" si="13"/>
        <v>892.33874305073743</v>
      </c>
      <c r="I224" s="139"/>
      <c r="J224" s="139">
        <f t="shared" si="14"/>
        <v>96314.109249999368</v>
      </c>
      <c r="K224" s="140"/>
    </row>
    <row r="225" spans="2:11" ht="15" hidden="1" customHeight="1" x14ac:dyDescent="0.25">
      <c r="B225" s="57">
        <v>196</v>
      </c>
      <c r="C225" s="139">
        <f t="shared" si="15"/>
        <v>214.07036805073747</v>
      </c>
      <c r="D225" s="139"/>
      <c r="E225" s="139">
        <f t="shared" si="12"/>
        <v>678.26837499999999</v>
      </c>
      <c r="F225" s="139"/>
      <c r="G225" s="119"/>
      <c r="H225" s="139">
        <f t="shared" si="13"/>
        <v>892.33874305073743</v>
      </c>
      <c r="I225" s="139"/>
      <c r="J225" s="139">
        <f t="shared" si="14"/>
        <v>95635.840874999369</v>
      </c>
      <c r="K225" s="140"/>
    </row>
    <row r="226" spans="2:11" ht="15" hidden="1" customHeight="1" x14ac:dyDescent="0.25">
      <c r="B226" s="57">
        <v>197</v>
      </c>
      <c r="C226" s="139">
        <f t="shared" si="15"/>
        <v>212.56283024756326</v>
      </c>
      <c r="D226" s="139"/>
      <c r="E226" s="139">
        <f t="shared" si="12"/>
        <v>678.26837499999999</v>
      </c>
      <c r="F226" s="139"/>
      <c r="G226" s="119"/>
      <c r="H226" s="139">
        <f t="shared" si="13"/>
        <v>890.83120524756328</v>
      </c>
      <c r="I226" s="139"/>
      <c r="J226" s="139">
        <f t="shared" si="14"/>
        <v>95635.840874999369</v>
      </c>
      <c r="K226" s="140"/>
    </row>
    <row r="227" spans="2:11" ht="15" hidden="1" customHeight="1" x14ac:dyDescent="0.25">
      <c r="B227" s="57">
        <v>198</v>
      </c>
      <c r="C227" s="139">
        <f t="shared" si="15"/>
        <v>212.56283024756326</v>
      </c>
      <c r="D227" s="139"/>
      <c r="E227" s="139">
        <f t="shared" si="12"/>
        <v>678.26837499999999</v>
      </c>
      <c r="F227" s="139"/>
      <c r="G227" s="119"/>
      <c r="H227" s="139">
        <f t="shared" si="13"/>
        <v>890.83120524756328</v>
      </c>
      <c r="I227" s="139"/>
      <c r="J227" s="139">
        <f t="shared" si="14"/>
        <v>94957.572499999369</v>
      </c>
      <c r="K227" s="140"/>
    </row>
    <row r="228" spans="2:11" ht="15" hidden="1" customHeight="1" x14ac:dyDescent="0.25">
      <c r="B228" s="57">
        <v>199</v>
      </c>
      <c r="C228" s="139">
        <f t="shared" si="15"/>
        <v>211.05529244438904</v>
      </c>
      <c r="D228" s="139"/>
      <c r="E228" s="139">
        <f t="shared" si="12"/>
        <v>678.26837499999999</v>
      </c>
      <c r="F228" s="139"/>
      <c r="G228" s="119"/>
      <c r="H228" s="139">
        <f t="shared" si="13"/>
        <v>889.323667444389</v>
      </c>
      <c r="I228" s="139"/>
      <c r="J228" s="139">
        <f t="shared" si="14"/>
        <v>94957.572499999369</v>
      </c>
      <c r="K228" s="140"/>
    </row>
    <row r="229" spans="2:11" ht="15" hidden="1" customHeight="1" x14ac:dyDescent="0.25">
      <c r="B229" s="57">
        <v>200</v>
      </c>
      <c r="C229" s="139">
        <f t="shared" si="15"/>
        <v>211.05529244438904</v>
      </c>
      <c r="D229" s="139"/>
      <c r="E229" s="139">
        <f t="shared" si="12"/>
        <v>678.26837499999999</v>
      </c>
      <c r="F229" s="139"/>
      <c r="G229" s="119"/>
      <c r="H229" s="139">
        <f t="shared" si="13"/>
        <v>889.323667444389</v>
      </c>
      <c r="I229" s="139"/>
      <c r="J229" s="139">
        <f t="shared" si="14"/>
        <v>94279.304124999369</v>
      </c>
      <c r="K229" s="140"/>
    </row>
    <row r="230" spans="2:11" ht="15" hidden="1" customHeight="1" x14ac:dyDescent="0.25">
      <c r="B230" s="57">
        <v>201</v>
      </c>
      <c r="C230" s="139">
        <f t="shared" si="15"/>
        <v>209.54775464121482</v>
      </c>
      <c r="D230" s="139"/>
      <c r="E230" s="139">
        <f t="shared" si="12"/>
        <v>678.26837499999999</v>
      </c>
      <c r="F230" s="139"/>
      <c r="G230" s="119"/>
      <c r="H230" s="139">
        <f t="shared" si="13"/>
        <v>887.81612964121484</v>
      </c>
      <c r="I230" s="139"/>
      <c r="J230" s="139">
        <f t="shared" si="14"/>
        <v>94279.304124999369</v>
      </c>
      <c r="K230" s="140"/>
    </row>
    <row r="231" spans="2:11" ht="15" hidden="1" customHeight="1" x14ac:dyDescent="0.25">
      <c r="B231" s="57">
        <v>202</v>
      </c>
      <c r="C231" s="139">
        <f t="shared" si="15"/>
        <v>209.54775464121482</v>
      </c>
      <c r="D231" s="139"/>
      <c r="E231" s="139">
        <f t="shared" si="12"/>
        <v>678.26837499999999</v>
      </c>
      <c r="F231" s="139"/>
      <c r="G231" s="119"/>
      <c r="H231" s="139">
        <f t="shared" si="13"/>
        <v>887.81612964121484</v>
      </c>
      <c r="I231" s="139"/>
      <c r="J231" s="139">
        <f t="shared" si="14"/>
        <v>93601.03574999937</v>
      </c>
      <c r="K231" s="140"/>
    </row>
    <row r="232" spans="2:11" ht="15" hidden="1" customHeight="1" x14ac:dyDescent="0.25">
      <c r="B232" s="57">
        <v>203</v>
      </c>
      <c r="C232" s="139">
        <f t="shared" si="15"/>
        <v>208.04021683804061</v>
      </c>
      <c r="D232" s="139"/>
      <c r="E232" s="139">
        <f t="shared" si="12"/>
        <v>678.26837499999999</v>
      </c>
      <c r="F232" s="139"/>
      <c r="G232" s="119"/>
      <c r="H232" s="139">
        <f t="shared" si="13"/>
        <v>886.30859183804057</v>
      </c>
      <c r="I232" s="139"/>
      <c r="J232" s="139">
        <f t="shared" si="14"/>
        <v>93601.03574999937</v>
      </c>
      <c r="K232" s="140"/>
    </row>
    <row r="233" spans="2:11" x14ac:dyDescent="0.25">
      <c r="B233" s="57">
        <v>204</v>
      </c>
      <c r="C233" s="139">
        <f t="shared" si="15"/>
        <v>208.04021683804061</v>
      </c>
      <c r="D233" s="139"/>
      <c r="E233" s="139">
        <f t="shared" si="12"/>
        <v>678.26837499999999</v>
      </c>
      <c r="F233" s="139"/>
      <c r="G233" s="119"/>
      <c r="H233" s="139">
        <f t="shared" si="13"/>
        <v>886.30859183804057</v>
      </c>
      <c r="I233" s="139"/>
      <c r="J233" s="139">
        <f t="shared" si="14"/>
        <v>92922.76737499937</v>
      </c>
      <c r="K233" s="140"/>
    </row>
    <row r="234" spans="2:11" ht="15" hidden="1" customHeight="1" x14ac:dyDescent="0.25">
      <c r="B234" s="57">
        <v>205</v>
      </c>
      <c r="C234" s="139">
        <f t="shared" si="15"/>
        <v>206.53267903486639</v>
      </c>
      <c r="D234" s="139"/>
      <c r="E234" s="139">
        <f t="shared" si="12"/>
        <v>678.26837499999999</v>
      </c>
      <c r="F234" s="139"/>
      <c r="G234" s="119"/>
      <c r="H234" s="139">
        <f t="shared" si="13"/>
        <v>884.80105403486641</v>
      </c>
      <c r="I234" s="139"/>
      <c r="J234" s="139">
        <f t="shared" si="14"/>
        <v>92922.76737499937</v>
      </c>
      <c r="K234" s="140"/>
    </row>
    <row r="235" spans="2:11" ht="15" hidden="1" customHeight="1" x14ac:dyDescent="0.25">
      <c r="B235" s="57">
        <v>206</v>
      </c>
      <c r="C235" s="139">
        <f t="shared" si="15"/>
        <v>206.53267903486639</v>
      </c>
      <c r="D235" s="139"/>
      <c r="E235" s="139">
        <f t="shared" si="12"/>
        <v>678.26837499999999</v>
      </c>
      <c r="F235" s="139"/>
      <c r="G235" s="119"/>
      <c r="H235" s="139">
        <f t="shared" si="13"/>
        <v>884.80105403486641</v>
      </c>
      <c r="I235" s="139"/>
      <c r="J235" s="139">
        <f t="shared" si="14"/>
        <v>92244.49899999937</v>
      </c>
      <c r="K235" s="140"/>
    </row>
    <row r="236" spans="2:11" ht="15" hidden="1" customHeight="1" x14ac:dyDescent="0.25">
      <c r="B236" s="57">
        <v>207</v>
      </c>
      <c r="C236" s="139">
        <f t="shared" si="15"/>
        <v>205.02514123169217</v>
      </c>
      <c r="D236" s="139"/>
      <c r="E236" s="139">
        <f t="shared" si="12"/>
        <v>678.26837499999999</v>
      </c>
      <c r="F236" s="139"/>
      <c r="G236" s="119"/>
      <c r="H236" s="139">
        <f t="shared" si="13"/>
        <v>883.29351623169214</v>
      </c>
      <c r="I236" s="139"/>
      <c r="J236" s="139">
        <f t="shared" si="14"/>
        <v>92244.49899999937</v>
      </c>
      <c r="K236" s="140"/>
    </row>
    <row r="237" spans="2:11" ht="15" hidden="1" customHeight="1" x14ac:dyDescent="0.25">
      <c r="B237" s="57">
        <v>208</v>
      </c>
      <c r="C237" s="139">
        <f t="shared" si="15"/>
        <v>205.02514123169217</v>
      </c>
      <c r="D237" s="139"/>
      <c r="E237" s="139">
        <f t="shared" si="12"/>
        <v>678.26837499999999</v>
      </c>
      <c r="F237" s="139"/>
      <c r="G237" s="119"/>
      <c r="H237" s="139">
        <f t="shared" si="13"/>
        <v>883.29351623169214</v>
      </c>
      <c r="I237" s="139"/>
      <c r="J237" s="139">
        <f t="shared" si="14"/>
        <v>91566.230624999371</v>
      </c>
      <c r="K237" s="140"/>
    </row>
    <row r="238" spans="2:11" ht="15" hidden="1" customHeight="1" x14ac:dyDescent="0.25">
      <c r="B238" s="57">
        <v>209</v>
      </c>
      <c r="C238" s="139">
        <f t="shared" si="15"/>
        <v>203.51760342851796</v>
      </c>
      <c r="D238" s="139"/>
      <c r="E238" s="139">
        <f t="shared" si="12"/>
        <v>678.26837499999999</v>
      </c>
      <c r="F238" s="139"/>
      <c r="G238" s="119"/>
      <c r="H238" s="139">
        <f t="shared" si="13"/>
        <v>881.78597842851798</v>
      </c>
      <c r="I238" s="139"/>
      <c r="J238" s="139">
        <f t="shared" si="14"/>
        <v>91566.230624999371</v>
      </c>
      <c r="K238" s="140"/>
    </row>
    <row r="239" spans="2:11" ht="15" hidden="1" customHeight="1" x14ac:dyDescent="0.25">
      <c r="B239" s="57">
        <v>210</v>
      </c>
      <c r="C239" s="139">
        <f t="shared" si="15"/>
        <v>203.51760342851796</v>
      </c>
      <c r="D239" s="139"/>
      <c r="E239" s="139">
        <f t="shared" si="12"/>
        <v>678.26837499999999</v>
      </c>
      <c r="F239" s="139"/>
      <c r="G239" s="119"/>
      <c r="H239" s="139">
        <f t="shared" si="13"/>
        <v>881.78597842851798</v>
      </c>
      <c r="I239" s="139"/>
      <c r="J239" s="139">
        <f t="shared" si="14"/>
        <v>90887.962249999371</v>
      </c>
      <c r="K239" s="140"/>
    </row>
    <row r="240" spans="2:11" ht="15" hidden="1" customHeight="1" x14ac:dyDescent="0.25">
      <c r="B240" s="57">
        <v>211</v>
      </c>
      <c r="C240" s="139">
        <f t="shared" si="15"/>
        <v>202.01006562534374</v>
      </c>
      <c r="D240" s="139"/>
      <c r="E240" s="139">
        <f t="shared" si="12"/>
        <v>678.26837499999999</v>
      </c>
      <c r="F240" s="139"/>
      <c r="G240" s="119"/>
      <c r="H240" s="139">
        <f t="shared" si="13"/>
        <v>880.27844062534371</v>
      </c>
      <c r="I240" s="139"/>
      <c r="J240" s="139">
        <f t="shared" si="14"/>
        <v>90887.962249999371</v>
      </c>
      <c r="K240" s="140"/>
    </row>
    <row r="241" spans="2:11" ht="15" hidden="1" customHeight="1" x14ac:dyDescent="0.25">
      <c r="B241" s="57">
        <v>212</v>
      </c>
      <c r="C241" s="139">
        <f t="shared" si="15"/>
        <v>202.01006562534374</v>
      </c>
      <c r="D241" s="139"/>
      <c r="E241" s="139">
        <f t="shared" si="12"/>
        <v>678.26837499999999</v>
      </c>
      <c r="F241" s="139"/>
      <c r="G241" s="119"/>
      <c r="H241" s="139">
        <f t="shared" si="13"/>
        <v>880.27844062534371</v>
      </c>
      <c r="I241" s="139"/>
      <c r="J241" s="139">
        <f t="shared" si="14"/>
        <v>90209.693874999371</v>
      </c>
      <c r="K241" s="140"/>
    </row>
    <row r="242" spans="2:11" ht="15" hidden="1" customHeight="1" x14ac:dyDescent="0.25">
      <c r="B242" s="57">
        <v>213</v>
      </c>
      <c r="C242" s="139">
        <f t="shared" si="15"/>
        <v>200.50252782216953</v>
      </c>
      <c r="D242" s="139"/>
      <c r="E242" s="139">
        <f t="shared" si="12"/>
        <v>678.26837499999999</v>
      </c>
      <c r="F242" s="139"/>
      <c r="G242" s="119"/>
      <c r="H242" s="139">
        <f t="shared" si="13"/>
        <v>878.77090282216955</v>
      </c>
      <c r="I242" s="139"/>
      <c r="J242" s="139">
        <f t="shared" si="14"/>
        <v>90209.693874999371</v>
      </c>
      <c r="K242" s="140"/>
    </row>
    <row r="243" spans="2:11" ht="15" hidden="1" customHeight="1" x14ac:dyDescent="0.25">
      <c r="B243" s="57">
        <v>214</v>
      </c>
      <c r="C243" s="139">
        <f t="shared" si="15"/>
        <v>200.50252782216953</v>
      </c>
      <c r="D243" s="139"/>
      <c r="E243" s="139">
        <f t="shared" si="12"/>
        <v>678.26837499999999</v>
      </c>
      <c r="F243" s="139"/>
      <c r="G243" s="119"/>
      <c r="H243" s="139">
        <f t="shared" si="13"/>
        <v>878.77090282216955</v>
      </c>
      <c r="I243" s="139"/>
      <c r="J243" s="139">
        <f t="shared" si="14"/>
        <v>89531.425499999372</v>
      </c>
      <c r="K243" s="140"/>
    </row>
    <row r="244" spans="2:11" ht="15" hidden="1" customHeight="1" x14ac:dyDescent="0.25">
      <c r="B244" s="57">
        <v>215</v>
      </c>
      <c r="C244" s="139">
        <f t="shared" si="15"/>
        <v>198.99499001899531</v>
      </c>
      <c r="D244" s="139"/>
      <c r="E244" s="139">
        <f t="shared" si="12"/>
        <v>678.26837499999999</v>
      </c>
      <c r="F244" s="139"/>
      <c r="G244" s="119"/>
      <c r="H244" s="139">
        <f t="shared" si="13"/>
        <v>877.26336501899527</v>
      </c>
      <c r="I244" s="139"/>
      <c r="J244" s="139">
        <f t="shared" si="14"/>
        <v>89531.425499999372</v>
      </c>
      <c r="K244" s="140"/>
    </row>
    <row r="245" spans="2:11" x14ac:dyDescent="0.25">
      <c r="B245" s="57">
        <v>216</v>
      </c>
      <c r="C245" s="139">
        <f t="shared" si="15"/>
        <v>198.99499001899531</v>
      </c>
      <c r="D245" s="139"/>
      <c r="E245" s="139">
        <f t="shared" si="12"/>
        <v>678.26837499999999</v>
      </c>
      <c r="F245" s="139"/>
      <c r="G245" s="119"/>
      <c r="H245" s="139">
        <f t="shared" si="13"/>
        <v>877.26336501899527</v>
      </c>
      <c r="I245" s="139"/>
      <c r="J245" s="139">
        <f t="shared" si="14"/>
        <v>88853.157124999372</v>
      </c>
      <c r="K245" s="140"/>
    </row>
    <row r="246" spans="2:11" ht="15" hidden="1" customHeight="1" x14ac:dyDescent="0.25">
      <c r="B246" s="57">
        <v>217</v>
      </c>
      <c r="C246" s="139">
        <f t="shared" si="15"/>
        <v>197.48745221582109</v>
      </c>
      <c r="D246" s="139"/>
      <c r="E246" s="139">
        <f t="shared" si="12"/>
        <v>678.26837499999999</v>
      </c>
      <c r="F246" s="139"/>
      <c r="G246" s="119"/>
      <c r="H246" s="139">
        <f t="shared" si="13"/>
        <v>875.75582721582111</v>
      </c>
      <c r="I246" s="139"/>
      <c r="J246" s="139">
        <f t="shared" si="14"/>
        <v>88853.157124999372</v>
      </c>
      <c r="K246" s="140"/>
    </row>
    <row r="247" spans="2:11" ht="15" hidden="1" customHeight="1" x14ac:dyDescent="0.25">
      <c r="B247" s="57">
        <v>218</v>
      </c>
      <c r="C247" s="139">
        <f t="shared" si="15"/>
        <v>197.48745221582109</v>
      </c>
      <c r="D247" s="139"/>
      <c r="E247" s="139">
        <f t="shared" si="12"/>
        <v>678.26837499999999</v>
      </c>
      <c r="F247" s="139"/>
      <c r="G247" s="119"/>
      <c r="H247" s="139">
        <f t="shared" si="13"/>
        <v>875.75582721582111</v>
      </c>
      <c r="I247" s="139"/>
      <c r="J247" s="139">
        <f t="shared" si="14"/>
        <v>88174.888749999373</v>
      </c>
      <c r="K247" s="140"/>
    </row>
    <row r="248" spans="2:11" ht="15" hidden="1" customHeight="1" x14ac:dyDescent="0.25">
      <c r="B248" s="57">
        <v>219</v>
      </c>
      <c r="C248" s="139">
        <f t="shared" si="15"/>
        <v>195.97991441264688</v>
      </c>
      <c r="D248" s="139"/>
      <c r="E248" s="139">
        <f t="shared" si="12"/>
        <v>678.26837499999999</v>
      </c>
      <c r="F248" s="139"/>
      <c r="G248" s="119"/>
      <c r="H248" s="139">
        <f t="shared" si="13"/>
        <v>874.24828941264684</v>
      </c>
      <c r="I248" s="139"/>
      <c r="J248" s="139">
        <f t="shared" si="14"/>
        <v>88174.888749999373</v>
      </c>
      <c r="K248" s="140"/>
    </row>
    <row r="249" spans="2:11" ht="15" hidden="1" customHeight="1" x14ac:dyDescent="0.25">
      <c r="B249" s="57">
        <v>220</v>
      </c>
      <c r="C249" s="139">
        <f t="shared" si="15"/>
        <v>195.97991441264688</v>
      </c>
      <c r="D249" s="139"/>
      <c r="E249" s="139">
        <f t="shared" si="12"/>
        <v>678.26837499999999</v>
      </c>
      <c r="F249" s="139"/>
      <c r="G249" s="119"/>
      <c r="H249" s="139">
        <f t="shared" si="13"/>
        <v>874.24828941264684</v>
      </c>
      <c r="I249" s="139"/>
      <c r="J249" s="139">
        <f t="shared" si="14"/>
        <v>87496.620374999373</v>
      </c>
      <c r="K249" s="140"/>
    </row>
    <row r="250" spans="2:11" ht="15" hidden="1" customHeight="1" x14ac:dyDescent="0.25">
      <c r="B250" s="57">
        <v>221</v>
      </c>
      <c r="C250" s="139">
        <f t="shared" si="15"/>
        <v>194.47237660947266</v>
      </c>
      <c r="D250" s="139"/>
      <c r="E250" s="139">
        <f t="shared" si="12"/>
        <v>678.26837499999999</v>
      </c>
      <c r="F250" s="139"/>
      <c r="G250" s="119"/>
      <c r="H250" s="139">
        <f t="shared" si="13"/>
        <v>872.74075160947268</v>
      </c>
      <c r="I250" s="139"/>
      <c r="J250" s="139">
        <f t="shared" si="14"/>
        <v>87496.620374999373</v>
      </c>
      <c r="K250" s="140"/>
    </row>
    <row r="251" spans="2:11" ht="15" hidden="1" customHeight="1" x14ac:dyDescent="0.25">
      <c r="B251" s="57">
        <v>222</v>
      </c>
      <c r="C251" s="139">
        <f t="shared" si="15"/>
        <v>194.47237660947266</v>
      </c>
      <c r="D251" s="139"/>
      <c r="E251" s="139">
        <f t="shared" si="12"/>
        <v>678.26837499999999</v>
      </c>
      <c r="F251" s="139"/>
      <c r="G251" s="119"/>
      <c r="H251" s="139">
        <f t="shared" si="13"/>
        <v>872.74075160947268</v>
      </c>
      <c r="I251" s="139"/>
      <c r="J251" s="139">
        <f t="shared" si="14"/>
        <v>86818.351999999373</v>
      </c>
      <c r="K251" s="140"/>
    </row>
    <row r="252" spans="2:11" ht="15" hidden="1" customHeight="1" x14ac:dyDescent="0.25">
      <c r="B252" s="57">
        <v>223</v>
      </c>
      <c r="C252" s="139">
        <f t="shared" si="15"/>
        <v>192.96483880629845</v>
      </c>
      <c r="D252" s="139"/>
      <c r="E252" s="139">
        <f t="shared" si="12"/>
        <v>678.26837499999999</v>
      </c>
      <c r="F252" s="139"/>
      <c r="G252" s="119"/>
      <c r="H252" s="139">
        <f t="shared" si="13"/>
        <v>871.23321380629841</v>
      </c>
      <c r="I252" s="139"/>
      <c r="J252" s="139">
        <f t="shared" si="14"/>
        <v>86818.351999999373</v>
      </c>
      <c r="K252" s="140"/>
    </row>
    <row r="253" spans="2:11" ht="15" hidden="1" customHeight="1" x14ac:dyDescent="0.25">
      <c r="B253" s="57">
        <v>224</v>
      </c>
      <c r="C253" s="139">
        <f t="shared" si="15"/>
        <v>192.96483880629845</v>
      </c>
      <c r="D253" s="139"/>
      <c r="E253" s="139">
        <f t="shared" si="12"/>
        <v>678.26837499999999</v>
      </c>
      <c r="F253" s="139"/>
      <c r="G253" s="119"/>
      <c r="H253" s="139">
        <f t="shared" si="13"/>
        <v>871.23321380629841</v>
      </c>
      <c r="I253" s="139"/>
      <c r="J253" s="139">
        <f t="shared" si="14"/>
        <v>86140.083624999374</v>
      </c>
      <c r="K253" s="140"/>
    </row>
    <row r="254" spans="2:11" ht="15" hidden="1" customHeight="1" x14ac:dyDescent="0.25">
      <c r="B254" s="57">
        <v>225</v>
      </c>
      <c r="C254" s="139">
        <f t="shared" si="15"/>
        <v>191.45730100312423</v>
      </c>
      <c r="D254" s="139"/>
      <c r="E254" s="139">
        <f t="shared" si="12"/>
        <v>678.26837499999999</v>
      </c>
      <c r="F254" s="139"/>
      <c r="G254" s="119"/>
      <c r="H254" s="139">
        <f t="shared" si="13"/>
        <v>869.72567600312425</v>
      </c>
      <c r="I254" s="139"/>
      <c r="J254" s="139">
        <f t="shared" si="14"/>
        <v>86140.083624999374</v>
      </c>
      <c r="K254" s="140"/>
    </row>
    <row r="255" spans="2:11" ht="15" hidden="1" customHeight="1" x14ac:dyDescent="0.25">
      <c r="B255" s="57">
        <v>226</v>
      </c>
      <c r="C255" s="139">
        <f t="shared" si="15"/>
        <v>191.45730100312423</v>
      </c>
      <c r="D255" s="139"/>
      <c r="E255" s="139">
        <f t="shared" si="12"/>
        <v>678.26837499999999</v>
      </c>
      <c r="F255" s="139"/>
      <c r="G255" s="119"/>
      <c r="H255" s="139">
        <f t="shared" si="13"/>
        <v>869.72567600312425</v>
      </c>
      <c r="I255" s="139"/>
      <c r="J255" s="139">
        <f t="shared" si="14"/>
        <v>85461.815249999374</v>
      </c>
      <c r="K255" s="140"/>
    </row>
    <row r="256" spans="2:11" ht="15" hidden="1" customHeight="1" x14ac:dyDescent="0.25">
      <c r="B256" s="57">
        <v>227</v>
      </c>
      <c r="C256" s="139">
        <f t="shared" si="15"/>
        <v>189.94976319995001</v>
      </c>
      <c r="D256" s="139"/>
      <c r="E256" s="139">
        <f t="shared" si="12"/>
        <v>678.26837499999999</v>
      </c>
      <c r="F256" s="139"/>
      <c r="G256" s="119"/>
      <c r="H256" s="139">
        <f t="shared" si="13"/>
        <v>868.21813819994998</v>
      </c>
      <c r="I256" s="139"/>
      <c r="J256" s="139">
        <f t="shared" si="14"/>
        <v>85461.815249999374</v>
      </c>
      <c r="K256" s="140"/>
    </row>
    <row r="257" spans="2:11" x14ac:dyDescent="0.25">
      <c r="B257" s="57">
        <v>228</v>
      </c>
      <c r="C257" s="139">
        <f t="shared" si="15"/>
        <v>189.94976319995001</v>
      </c>
      <c r="D257" s="139"/>
      <c r="E257" s="139">
        <f t="shared" si="12"/>
        <v>678.26837499999999</v>
      </c>
      <c r="F257" s="139"/>
      <c r="G257" s="119"/>
      <c r="H257" s="139">
        <f t="shared" si="13"/>
        <v>868.21813819994998</v>
      </c>
      <c r="I257" s="139"/>
      <c r="J257" s="139">
        <f t="shared" si="14"/>
        <v>84783.546874999374</v>
      </c>
      <c r="K257" s="140"/>
    </row>
    <row r="258" spans="2:11" ht="15" hidden="1" customHeight="1" x14ac:dyDescent="0.25">
      <c r="B258" s="57">
        <v>229</v>
      </c>
      <c r="C258" s="139">
        <f t="shared" si="15"/>
        <v>188.4422253967758</v>
      </c>
      <c r="D258" s="139"/>
      <c r="E258" s="139">
        <f t="shared" si="12"/>
        <v>678.26837499999999</v>
      </c>
      <c r="F258" s="139"/>
      <c r="G258" s="119"/>
      <c r="H258" s="139">
        <f t="shared" si="13"/>
        <v>866.71060039677582</v>
      </c>
      <c r="I258" s="139"/>
      <c r="J258" s="139">
        <f t="shared" si="14"/>
        <v>84783.546874999374</v>
      </c>
      <c r="K258" s="140"/>
    </row>
    <row r="259" spans="2:11" ht="15" hidden="1" customHeight="1" x14ac:dyDescent="0.25">
      <c r="B259" s="57">
        <v>230</v>
      </c>
      <c r="C259" s="139">
        <f t="shared" si="15"/>
        <v>188.4422253967758</v>
      </c>
      <c r="D259" s="139"/>
      <c r="E259" s="139">
        <f t="shared" si="12"/>
        <v>678.26837499999999</v>
      </c>
      <c r="F259" s="139"/>
      <c r="G259" s="119"/>
      <c r="H259" s="139">
        <f t="shared" si="13"/>
        <v>866.71060039677582</v>
      </c>
      <c r="I259" s="139"/>
      <c r="J259" s="139">
        <f t="shared" si="14"/>
        <v>84105.278499999375</v>
      </c>
      <c r="K259" s="140"/>
    </row>
    <row r="260" spans="2:11" ht="15" hidden="1" customHeight="1" x14ac:dyDescent="0.25">
      <c r="B260" s="57">
        <v>231</v>
      </c>
      <c r="C260" s="139">
        <f t="shared" si="15"/>
        <v>186.93468759360158</v>
      </c>
      <c r="D260" s="139"/>
      <c r="E260" s="139">
        <f t="shared" si="12"/>
        <v>678.26837499999999</v>
      </c>
      <c r="F260" s="139"/>
      <c r="G260" s="119"/>
      <c r="H260" s="139">
        <f t="shared" si="13"/>
        <v>865.20306259360154</v>
      </c>
      <c r="I260" s="139"/>
      <c r="J260" s="139">
        <f t="shared" si="14"/>
        <v>84105.278499999375</v>
      </c>
      <c r="K260" s="140"/>
    </row>
    <row r="261" spans="2:11" ht="15" hidden="1" customHeight="1" x14ac:dyDescent="0.25">
      <c r="B261" s="57">
        <v>232</v>
      </c>
      <c r="C261" s="139">
        <f t="shared" si="15"/>
        <v>186.93468759360158</v>
      </c>
      <c r="D261" s="139"/>
      <c r="E261" s="139">
        <f t="shared" si="12"/>
        <v>678.26837499999999</v>
      </c>
      <c r="F261" s="139"/>
      <c r="G261" s="119"/>
      <c r="H261" s="139">
        <f t="shared" si="13"/>
        <v>865.20306259360154</v>
      </c>
      <c r="I261" s="139"/>
      <c r="J261" s="139">
        <f t="shared" si="14"/>
        <v>83427.010124999375</v>
      </c>
      <c r="K261" s="140"/>
    </row>
    <row r="262" spans="2:11" ht="15" hidden="1" customHeight="1" x14ac:dyDescent="0.25">
      <c r="B262" s="57">
        <v>233</v>
      </c>
      <c r="C262" s="139">
        <f t="shared" si="15"/>
        <v>185.42714979042736</v>
      </c>
      <c r="D262" s="139"/>
      <c r="E262" s="139">
        <f t="shared" si="12"/>
        <v>678.26837499999999</v>
      </c>
      <c r="F262" s="139"/>
      <c r="G262" s="119"/>
      <c r="H262" s="139">
        <f t="shared" si="13"/>
        <v>863.69552479042738</v>
      </c>
      <c r="I262" s="139"/>
      <c r="J262" s="139">
        <f t="shared" si="14"/>
        <v>83427.010124999375</v>
      </c>
      <c r="K262" s="140"/>
    </row>
    <row r="263" spans="2:11" ht="15" hidden="1" customHeight="1" x14ac:dyDescent="0.25">
      <c r="B263" s="57">
        <v>234</v>
      </c>
      <c r="C263" s="139">
        <f t="shared" si="15"/>
        <v>185.42714979042736</v>
      </c>
      <c r="D263" s="139"/>
      <c r="E263" s="139">
        <f t="shared" si="12"/>
        <v>678.26837499999999</v>
      </c>
      <c r="F263" s="139"/>
      <c r="G263" s="119"/>
      <c r="H263" s="139">
        <f t="shared" si="13"/>
        <v>863.69552479042738</v>
      </c>
      <c r="I263" s="139"/>
      <c r="J263" s="139">
        <f t="shared" si="14"/>
        <v>82748.741749999375</v>
      </c>
      <c r="K263" s="140"/>
    </row>
    <row r="264" spans="2:11" ht="15" hidden="1" customHeight="1" x14ac:dyDescent="0.25">
      <c r="B264" s="57">
        <v>235</v>
      </c>
      <c r="C264" s="139">
        <f t="shared" si="15"/>
        <v>183.91961198725315</v>
      </c>
      <c r="D264" s="139"/>
      <c r="E264" s="139">
        <f t="shared" si="12"/>
        <v>678.26837499999999</v>
      </c>
      <c r="F264" s="139"/>
      <c r="G264" s="119"/>
      <c r="H264" s="139">
        <f t="shared" si="13"/>
        <v>862.18798698725311</v>
      </c>
      <c r="I264" s="139"/>
      <c r="J264" s="139">
        <f t="shared" si="14"/>
        <v>82748.741749999375</v>
      </c>
      <c r="K264" s="140"/>
    </row>
    <row r="265" spans="2:11" ht="15" hidden="1" customHeight="1" x14ac:dyDescent="0.25">
      <c r="B265" s="57">
        <v>236</v>
      </c>
      <c r="C265" s="139">
        <f t="shared" si="15"/>
        <v>183.91961198725315</v>
      </c>
      <c r="D265" s="139"/>
      <c r="E265" s="139">
        <f t="shared" si="12"/>
        <v>678.26837499999999</v>
      </c>
      <c r="F265" s="139"/>
      <c r="G265" s="119"/>
      <c r="H265" s="139">
        <f t="shared" si="13"/>
        <v>862.18798698725311</v>
      </c>
      <c r="I265" s="139"/>
      <c r="J265" s="139">
        <f t="shared" si="14"/>
        <v>82070.473374999376</v>
      </c>
      <c r="K265" s="140"/>
    </row>
    <row r="266" spans="2:11" ht="15" hidden="1" customHeight="1" x14ac:dyDescent="0.25">
      <c r="B266" s="57">
        <v>237</v>
      </c>
      <c r="C266" s="139">
        <f t="shared" si="15"/>
        <v>182.41207418407893</v>
      </c>
      <c r="D266" s="139"/>
      <c r="E266" s="139">
        <f t="shared" si="12"/>
        <v>678.26837499999999</v>
      </c>
      <c r="F266" s="139"/>
      <c r="G266" s="119"/>
      <c r="H266" s="139">
        <f t="shared" si="13"/>
        <v>860.68044918407895</v>
      </c>
      <c r="I266" s="139"/>
      <c r="J266" s="139">
        <f t="shared" si="14"/>
        <v>82070.473374999376</v>
      </c>
      <c r="K266" s="140"/>
    </row>
    <row r="267" spans="2:11" ht="15" hidden="1" customHeight="1" x14ac:dyDescent="0.25">
      <c r="B267" s="57">
        <v>238</v>
      </c>
      <c r="C267" s="139">
        <f t="shared" si="15"/>
        <v>182.41207418407893</v>
      </c>
      <c r="D267" s="139"/>
      <c r="E267" s="139">
        <f t="shared" si="12"/>
        <v>678.26837499999999</v>
      </c>
      <c r="F267" s="139"/>
      <c r="G267" s="119"/>
      <c r="H267" s="139">
        <f t="shared" si="13"/>
        <v>860.68044918407895</v>
      </c>
      <c r="I267" s="139"/>
      <c r="J267" s="139">
        <f t="shared" si="14"/>
        <v>81392.204999999376</v>
      </c>
      <c r="K267" s="140"/>
    </row>
    <row r="268" spans="2:11" ht="15" hidden="1" customHeight="1" x14ac:dyDescent="0.25">
      <c r="B268" s="57">
        <v>239</v>
      </c>
      <c r="C268" s="139">
        <f t="shared" si="15"/>
        <v>180.90453638090472</v>
      </c>
      <c r="D268" s="139"/>
      <c r="E268" s="139">
        <f t="shared" si="12"/>
        <v>678.26837499999999</v>
      </c>
      <c r="F268" s="139"/>
      <c r="G268" s="119"/>
      <c r="H268" s="139">
        <f t="shared" si="13"/>
        <v>859.17291138090468</v>
      </c>
      <c r="I268" s="139"/>
      <c r="J268" s="139">
        <f t="shared" si="14"/>
        <v>81392.204999999376</v>
      </c>
      <c r="K268" s="140"/>
    </row>
    <row r="269" spans="2:11" x14ac:dyDescent="0.25">
      <c r="B269" s="57">
        <v>240</v>
      </c>
      <c r="C269" s="139">
        <f t="shared" si="15"/>
        <v>180.90453638090472</v>
      </c>
      <c r="D269" s="139"/>
      <c r="E269" s="139">
        <f t="shared" si="12"/>
        <v>678.26837499999999</v>
      </c>
      <c r="F269" s="139"/>
      <c r="G269" s="119"/>
      <c r="H269" s="139">
        <f t="shared" si="13"/>
        <v>859.17291138090468</v>
      </c>
      <c r="I269" s="139"/>
      <c r="J269" s="139">
        <f t="shared" si="14"/>
        <v>80713.936624999376</v>
      </c>
      <c r="K269" s="140"/>
    </row>
    <row r="270" spans="2:11" ht="15" hidden="1" customHeight="1" x14ac:dyDescent="0.25">
      <c r="B270" s="57">
        <v>241</v>
      </c>
      <c r="C270" s="139">
        <f t="shared" si="15"/>
        <v>179.3969985777305</v>
      </c>
      <c r="D270" s="139"/>
      <c r="E270" s="139">
        <f t="shared" si="12"/>
        <v>678.26837499999999</v>
      </c>
      <c r="F270" s="139"/>
      <c r="G270" s="119"/>
      <c r="H270" s="139">
        <f t="shared" si="13"/>
        <v>857.66537357773052</v>
      </c>
      <c r="I270" s="139"/>
      <c r="J270" s="139">
        <f t="shared" si="14"/>
        <v>80713.936624999376</v>
      </c>
      <c r="K270" s="140"/>
    </row>
    <row r="271" spans="2:11" ht="15" hidden="1" customHeight="1" x14ac:dyDescent="0.25">
      <c r="B271" s="57">
        <v>242</v>
      </c>
      <c r="C271" s="139">
        <f t="shared" si="15"/>
        <v>179.3969985777305</v>
      </c>
      <c r="D271" s="139"/>
      <c r="E271" s="139">
        <f t="shared" si="12"/>
        <v>678.26837499999999</v>
      </c>
      <c r="F271" s="139"/>
      <c r="G271" s="119"/>
      <c r="H271" s="139">
        <f t="shared" si="13"/>
        <v>857.66537357773052</v>
      </c>
      <c r="I271" s="139"/>
      <c r="J271" s="139">
        <f t="shared" si="14"/>
        <v>80035.668249999377</v>
      </c>
      <c r="K271" s="140"/>
    </row>
    <row r="272" spans="2:11" ht="15" hidden="1" customHeight="1" x14ac:dyDescent="0.25">
      <c r="B272" s="57">
        <v>243</v>
      </c>
      <c r="C272" s="139">
        <f t="shared" si="15"/>
        <v>177.88946077455628</v>
      </c>
      <c r="D272" s="139"/>
      <c r="E272" s="139">
        <f t="shared" si="12"/>
        <v>678.26837499999999</v>
      </c>
      <c r="F272" s="139"/>
      <c r="G272" s="119"/>
      <c r="H272" s="139">
        <f t="shared" si="13"/>
        <v>856.15783577455625</v>
      </c>
      <c r="I272" s="139"/>
      <c r="J272" s="139">
        <f t="shared" si="14"/>
        <v>80035.668249999377</v>
      </c>
      <c r="K272" s="140"/>
    </row>
    <row r="273" spans="2:11" ht="15" hidden="1" customHeight="1" x14ac:dyDescent="0.25">
      <c r="B273" s="57">
        <v>244</v>
      </c>
      <c r="C273" s="139">
        <f t="shared" si="15"/>
        <v>177.88946077455628</v>
      </c>
      <c r="D273" s="139"/>
      <c r="E273" s="139">
        <f t="shared" si="12"/>
        <v>678.26837499999999</v>
      </c>
      <c r="F273" s="139"/>
      <c r="G273" s="119"/>
      <c r="H273" s="139">
        <f t="shared" si="13"/>
        <v>856.15783577455625</v>
      </c>
      <c r="I273" s="139"/>
      <c r="J273" s="139">
        <f t="shared" si="14"/>
        <v>79357.399874999377</v>
      </c>
      <c r="K273" s="140"/>
    </row>
    <row r="274" spans="2:11" ht="15" hidden="1" customHeight="1" x14ac:dyDescent="0.25">
      <c r="B274" s="57">
        <v>245</v>
      </c>
      <c r="C274" s="139">
        <f t="shared" si="15"/>
        <v>176.38192297138204</v>
      </c>
      <c r="D274" s="139"/>
      <c r="E274" s="139">
        <f t="shared" si="12"/>
        <v>678.26837499999999</v>
      </c>
      <c r="F274" s="139"/>
      <c r="G274" s="119"/>
      <c r="H274" s="139">
        <f t="shared" si="13"/>
        <v>854.65029797138209</v>
      </c>
      <c r="I274" s="139"/>
      <c r="J274" s="139">
        <f t="shared" si="14"/>
        <v>79357.399874999377</v>
      </c>
      <c r="K274" s="140"/>
    </row>
    <row r="275" spans="2:11" ht="15" hidden="1" customHeight="1" x14ac:dyDescent="0.25">
      <c r="B275" s="57">
        <v>246</v>
      </c>
      <c r="C275" s="139">
        <f t="shared" si="15"/>
        <v>176.38192297138204</v>
      </c>
      <c r="D275" s="139"/>
      <c r="E275" s="139">
        <f t="shared" si="12"/>
        <v>678.26837499999999</v>
      </c>
      <c r="F275" s="139"/>
      <c r="G275" s="119"/>
      <c r="H275" s="139">
        <f t="shared" si="13"/>
        <v>854.65029797138209</v>
      </c>
      <c r="I275" s="139"/>
      <c r="J275" s="139">
        <f t="shared" si="14"/>
        <v>78679.131499999377</v>
      </c>
      <c r="K275" s="140"/>
    </row>
    <row r="276" spans="2:11" ht="15" hidden="1" customHeight="1" x14ac:dyDescent="0.25">
      <c r="B276" s="57">
        <v>247</v>
      </c>
      <c r="C276" s="139">
        <f t="shared" si="15"/>
        <v>174.87438516820782</v>
      </c>
      <c r="D276" s="139"/>
      <c r="E276" s="139">
        <f t="shared" si="12"/>
        <v>678.26837499999999</v>
      </c>
      <c r="F276" s="139"/>
      <c r="G276" s="119"/>
      <c r="H276" s="139">
        <f t="shared" si="13"/>
        <v>853.14276016820781</v>
      </c>
      <c r="I276" s="139"/>
      <c r="J276" s="139">
        <f t="shared" si="14"/>
        <v>78679.131499999377</v>
      </c>
      <c r="K276" s="140"/>
    </row>
    <row r="277" spans="2:11" ht="15" hidden="1" customHeight="1" x14ac:dyDescent="0.25">
      <c r="B277" s="57">
        <v>248</v>
      </c>
      <c r="C277" s="139">
        <f t="shared" si="15"/>
        <v>174.87438516820782</v>
      </c>
      <c r="D277" s="139"/>
      <c r="E277" s="139">
        <f t="shared" si="12"/>
        <v>678.26837499999999</v>
      </c>
      <c r="F277" s="139"/>
      <c r="G277" s="119"/>
      <c r="H277" s="139">
        <f t="shared" si="13"/>
        <v>853.14276016820781</v>
      </c>
      <c r="I277" s="139"/>
      <c r="J277" s="139">
        <f t="shared" si="14"/>
        <v>78000.863124999378</v>
      </c>
      <c r="K277" s="140"/>
    </row>
    <row r="278" spans="2:11" ht="15" hidden="1" customHeight="1" x14ac:dyDescent="0.25">
      <c r="B278" s="57">
        <v>249</v>
      </c>
      <c r="C278" s="139">
        <f t="shared" si="15"/>
        <v>173.36684736503361</v>
      </c>
      <c r="D278" s="139"/>
      <c r="E278" s="139">
        <f t="shared" si="12"/>
        <v>678.26837499999999</v>
      </c>
      <c r="F278" s="139"/>
      <c r="G278" s="119"/>
      <c r="H278" s="139">
        <f t="shared" si="13"/>
        <v>851.63522236503354</v>
      </c>
      <c r="I278" s="139"/>
      <c r="J278" s="139">
        <f t="shared" si="14"/>
        <v>78000.863124999378</v>
      </c>
      <c r="K278" s="140"/>
    </row>
    <row r="279" spans="2:11" ht="15" hidden="1" customHeight="1" x14ac:dyDescent="0.25">
      <c r="B279" s="57">
        <v>250</v>
      </c>
      <c r="C279" s="139">
        <f t="shared" si="15"/>
        <v>173.36684736503361</v>
      </c>
      <c r="D279" s="139"/>
      <c r="E279" s="139">
        <f t="shared" si="12"/>
        <v>678.26837499999999</v>
      </c>
      <c r="F279" s="139"/>
      <c r="G279" s="119"/>
      <c r="H279" s="139">
        <f t="shared" si="13"/>
        <v>851.63522236503354</v>
      </c>
      <c r="I279" s="139"/>
      <c r="J279" s="139">
        <f t="shared" si="14"/>
        <v>77322.594749999378</v>
      </c>
      <c r="K279" s="140"/>
    </row>
    <row r="280" spans="2:11" ht="15" hidden="1" customHeight="1" x14ac:dyDescent="0.25">
      <c r="B280" s="57">
        <v>251</v>
      </c>
      <c r="C280" s="139">
        <f t="shared" si="15"/>
        <v>171.85930956185939</v>
      </c>
      <c r="D280" s="139"/>
      <c r="E280" s="139">
        <f t="shared" si="12"/>
        <v>678.26837499999999</v>
      </c>
      <c r="F280" s="139"/>
      <c r="G280" s="119"/>
      <c r="H280" s="139">
        <f t="shared" si="13"/>
        <v>850.12768456185938</v>
      </c>
      <c r="I280" s="139"/>
      <c r="J280" s="139">
        <f t="shared" si="14"/>
        <v>77322.594749999378</v>
      </c>
      <c r="K280" s="140"/>
    </row>
    <row r="281" spans="2:11" x14ac:dyDescent="0.25">
      <c r="B281" s="57">
        <v>252</v>
      </c>
      <c r="C281" s="139">
        <f t="shared" si="15"/>
        <v>171.85930956185939</v>
      </c>
      <c r="D281" s="139"/>
      <c r="E281" s="139">
        <f t="shared" si="12"/>
        <v>678.26837499999999</v>
      </c>
      <c r="F281" s="139"/>
      <c r="G281" s="119"/>
      <c r="H281" s="139">
        <f t="shared" si="13"/>
        <v>850.12768456185938</v>
      </c>
      <c r="I281" s="139"/>
      <c r="J281" s="139">
        <f t="shared" si="14"/>
        <v>76644.326374999378</v>
      </c>
      <c r="K281" s="140"/>
    </row>
    <row r="282" spans="2:11" ht="15" hidden="1" customHeight="1" x14ac:dyDescent="0.25">
      <c r="B282" s="57">
        <v>253</v>
      </c>
      <c r="C282" s="139">
        <f t="shared" si="15"/>
        <v>170.35177175868517</v>
      </c>
      <c r="D282" s="139"/>
      <c r="E282" s="139">
        <f t="shared" si="12"/>
        <v>678.26837499999999</v>
      </c>
      <c r="F282" s="139"/>
      <c r="G282" s="119"/>
      <c r="H282" s="139">
        <f t="shared" si="13"/>
        <v>848.62014675868522</v>
      </c>
      <c r="I282" s="139"/>
      <c r="J282" s="139">
        <f t="shared" si="14"/>
        <v>76644.326374999378</v>
      </c>
      <c r="K282" s="140"/>
    </row>
    <row r="283" spans="2:11" ht="15" hidden="1" customHeight="1" x14ac:dyDescent="0.25">
      <c r="B283" s="57">
        <v>254</v>
      </c>
      <c r="C283" s="139">
        <f t="shared" si="15"/>
        <v>170.35177175868517</v>
      </c>
      <c r="D283" s="139"/>
      <c r="E283" s="139">
        <f t="shared" si="12"/>
        <v>678.26837499999999</v>
      </c>
      <c r="F283" s="139"/>
      <c r="G283" s="119"/>
      <c r="H283" s="139">
        <f t="shared" si="13"/>
        <v>848.62014675868522</v>
      </c>
      <c r="I283" s="139"/>
      <c r="J283" s="139">
        <f t="shared" si="14"/>
        <v>75966.057999999379</v>
      </c>
      <c r="K283" s="140"/>
    </row>
    <row r="284" spans="2:11" ht="15" hidden="1" customHeight="1" x14ac:dyDescent="0.25">
      <c r="B284" s="57">
        <v>255</v>
      </c>
      <c r="C284" s="139">
        <f t="shared" si="15"/>
        <v>168.84423395551096</v>
      </c>
      <c r="D284" s="139"/>
      <c r="E284" s="139">
        <f t="shared" si="12"/>
        <v>678.26837499999999</v>
      </c>
      <c r="F284" s="139"/>
      <c r="G284" s="119"/>
      <c r="H284" s="139">
        <f t="shared" si="13"/>
        <v>847.11260895551095</v>
      </c>
      <c r="I284" s="139"/>
      <c r="J284" s="139">
        <f t="shared" si="14"/>
        <v>75966.057999999379</v>
      </c>
      <c r="K284" s="140"/>
    </row>
    <row r="285" spans="2:11" ht="15" hidden="1" customHeight="1" x14ac:dyDescent="0.25">
      <c r="B285" s="57">
        <v>256</v>
      </c>
      <c r="C285" s="139">
        <f t="shared" si="15"/>
        <v>168.84423395551096</v>
      </c>
      <c r="D285" s="139"/>
      <c r="E285" s="139">
        <f t="shared" si="12"/>
        <v>678.26837499999999</v>
      </c>
      <c r="F285" s="139"/>
      <c r="G285" s="119"/>
      <c r="H285" s="139">
        <f t="shared" si="13"/>
        <v>847.11260895551095</v>
      </c>
      <c r="I285" s="139"/>
      <c r="J285" s="139">
        <f t="shared" si="14"/>
        <v>75287.789624999379</v>
      </c>
      <c r="K285" s="140"/>
    </row>
    <row r="286" spans="2:11" ht="15" hidden="1" customHeight="1" x14ac:dyDescent="0.25">
      <c r="B286" s="57">
        <v>257</v>
      </c>
      <c r="C286" s="139">
        <f t="shared" si="15"/>
        <v>167.33669615233674</v>
      </c>
      <c r="D286" s="139"/>
      <c r="E286" s="139">
        <f t="shared" si="12"/>
        <v>678.26837499999999</v>
      </c>
      <c r="F286" s="139"/>
      <c r="G286" s="119"/>
      <c r="H286" s="139">
        <f t="shared" si="13"/>
        <v>845.60507115233668</v>
      </c>
      <c r="I286" s="139"/>
      <c r="J286" s="139">
        <f t="shared" si="14"/>
        <v>75287.789624999379</v>
      </c>
      <c r="K286" s="140"/>
    </row>
    <row r="287" spans="2:11" ht="15" hidden="1" customHeight="1" x14ac:dyDescent="0.25">
      <c r="B287" s="57">
        <v>258</v>
      </c>
      <c r="C287" s="139">
        <f t="shared" si="15"/>
        <v>167.33669615233674</v>
      </c>
      <c r="D287" s="139"/>
      <c r="E287" s="139">
        <f t="shared" ref="E287:E350" si="16">J$28/(K$13*K$11)</f>
        <v>678.26837499999999</v>
      </c>
      <c r="F287" s="139"/>
      <c r="G287" s="119"/>
      <c r="H287" s="139">
        <f t="shared" ref="H287:H350" si="17">C287+E287</f>
        <v>845.60507115233668</v>
      </c>
      <c r="I287" s="139"/>
      <c r="J287" s="139">
        <f t="shared" ref="J287:J350" si="18">J285-E287</f>
        <v>74609.52124999938</v>
      </c>
      <c r="K287" s="140"/>
    </row>
    <row r="288" spans="2:11" ht="15" hidden="1" customHeight="1" x14ac:dyDescent="0.25">
      <c r="B288" s="57">
        <v>259</v>
      </c>
      <c r="C288" s="139">
        <f t="shared" ref="C288:C351" si="19">J287*((1+K$19)^(1/12)-1)</f>
        <v>165.82915834916253</v>
      </c>
      <c r="D288" s="139"/>
      <c r="E288" s="139">
        <f t="shared" si="16"/>
        <v>678.26837499999999</v>
      </c>
      <c r="F288" s="139"/>
      <c r="G288" s="119"/>
      <c r="H288" s="139">
        <f t="shared" si="17"/>
        <v>844.09753334916252</v>
      </c>
      <c r="I288" s="139"/>
      <c r="J288" s="139">
        <f t="shared" si="18"/>
        <v>74609.52124999938</v>
      </c>
      <c r="K288" s="140"/>
    </row>
    <row r="289" spans="2:11" ht="15" hidden="1" customHeight="1" x14ac:dyDescent="0.25">
      <c r="B289" s="57">
        <v>260</v>
      </c>
      <c r="C289" s="139">
        <f t="shared" si="19"/>
        <v>165.82915834916253</v>
      </c>
      <c r="D289" s="139"/>
      <c r="E289" s="139">
        <f t="shared" si="16"/>
        <v>678.26837499999999</v>
      </c>
      <c r="F289" s="139"/>
      <c r="G289" s="119"/>
      <c r="H289" s="139">
        <f t="shared" si="17"/>
        <v>844.09753334916252</v>
      </c>
      <c r="I289" s="139"/>
      <c r="J289" s="139">
        <f t="shared" si="18"/>
        <v>73931.25287499938</v>
      </c>
      <c r="K289" s="140"/>
    </row>
    <row r="290" spans="2:11" ht="15" hidden="1" customHeight="1" x14ac:dyDescent="0.25">
      <c r="B290" s="57">
        <v>261</v>
      </c>
      <c r="C290" s="139">
        <f t="shared" si="19"/>
        <v>164.32162054598831</v>
      </c>
      <c r="D290" s="139"/>
      <c r="E290" s="139">
        <f t="shared" si="16"/>
        <v>678.26837499999999</v>
      </c>
      <c r="F290" s="139"/>
      <c r="G290" s="119"/>
      <c r="H290" s="139">
        <f t="shared" si="17"/>
        <v>842.58999554598836</v>
      </c>
      <c r="I290" s="139"/>
      <c r="J290" s="139">
        <f t="shared" si="18"/>
        <v>73931.25287499938</v>
      </c>
      <c r="K290" s="140"/>
    </row>
    <row r="291" spans="2:11" ht="15" hidden="1" customHeight="1" x14ac:dyDescent="0.25">
      <c r="B291" s="57">
        <v>262</v>
      </c>
      <c r="C291" s="139">
        <f t="shared" si="19"/>
        <v>164.32162054598831</v>
      </c>
      <c r="D291" s="139"/>
      <c r="E291" s="139">
        <f t="shared" si="16"/>
        <v>678.26837499999999</v>
      </c>
      <c r="F291" s="139"/>
      <c r="G291" s="119"/>
      <c r="H291" s="139">
        <f t="shared" si="17"/>
        <v>842.58999554598836</v>
      </c>
      <c r="I291" s="139"/>
      <c r="J291" s="139">
        <f t="shared" si="18"/>
        <v>73252.98449999938</v>
      </c>
      <c r="K291" s="140"/>
    </row>
    <row r="292" spans="2:11" ht="15" hidden="1" customHeight="1" x14ac:dyDescent="0.25">
      <c r="B292" s="57">
        <v>263</v>
      </c>
      <c r="C292" s="139">
        <f t="shared" si="19"/>
        <v>162.81408274281409</v>
      </c>
      <c r="D292" s="139"/>
      <c r="E292" s="139">
        <f t="shared" si="16"/>
        <v>678.26837499999999</v>
      </c>
      <c r="F292" s="139"/>
      <c r="G292" s="119"/>
      <c r="H292" s="139">
        <f t="shared" si="17"/>
        <v>841.08245774281409</v>
      </c>
      <c r="I292" s="139"/>
      <c r="J292" s="139">
        <f t="shared" si="18"/>
        <v>73252.98449999938</v>
      </c>
      <c r="K292" s="140"/>
    </row>
    <row r="293" spans="2:11" x14ac:dyDescent="0.25">
      <c r="B293" s="57">
        <v>264</v>
      </c>
      <c r="C293" s="139">
        <f t="shared" si="19"/>
        <v>162.81408274281409</v>
      </c>
      <c r="D293" s="139"/>
      <c r="E293" s="139">
        <f t="shared" si="16"/>
        <v>678.26837499999999</v>
      </c>
      <c r="F293" s="139"/>
      <c r="G293" s="119"/>
      <c r="H293" s="139">
        <f t="shared" si="17"/>
        <v>841.08245774281409</v>
      </c>
      <c r="I293" s="139"/>
      <c r="J293" s="139">
        <f t="shared" si="18"/>
        <v>72574.716124999381</v>
      </c>
      <c r="K293" s="140"/>
    </row>
    <row r="294" spans="2:11" ht="15" hidden="1" customHeight="1" x14ac:dyDescent="0.25">
      <c r="B294" s="57">
        <v>265</v>
      </c>
      <c r="C294" s="139">
        <f t="shared" si="19"/>
        <v>161.30654493963988</v>
      </c>
      <c r="D294" s="139"/>
      <c r="E294" s="139">
        <f t="shared" si="16"/>
        <v>678.26837499999999</v>
      </c>
      <c r="F294" s="139"/>
      <c r="G294" s="119"/>
      <c r="H294" s="139">
        <f t="shared" si="17"/>
        <v>839.57491993963981</v>
      </c>
      <c r="I294" s="139"/>
      <c r="J294" s="139">
        <f t="shared" si="18"/>
        <v>72574.716124999381</v>
      </c>
      <c r="K294" s="140"/>
    </row>
    <row r="295" spans="2:11" ht="15" hidden="1" customHeight="1" x14ac:dyDescent="0.25">
      <c r="B295" s="57">
        <v>266</v>
      </c>
      <c r="C295" s="139">
        <f t="shared" si="19"/>
        <v>161.30654493963988</v>
      </c>
      <c r="D295" s="139"/>
      <c r="E295" s="139">
        <f t="shared" si="16"/>
        <v>678.26837499999999</v>
      </c>
      <c r="F295" s="139"/>
      <c r="G295" s="119"/>
      <c r="H295" s="139">
        <f t="shared" si="17"/>
        <v>839.57491993963981</v>
      </c>
      <c r="I295" s="139"/>
      <c r="J295" s="139">
        <f t="shared" si="18"/>
        <v>71896.447749999381</v>
      </c>
      <c r="K295" s="140"/>
    </row>
    <row r="296" spans="2:11" ht="15" hidden="1" customHeight="1" x14ac:dyDescent="0.25">
      <c r="B296" s="57">
        <v>267</v>
      </c>
      <c r="C296" s="139">
        <f t="shared" si="19"/>
        <v>159.79900713646566</v>
      </c>
      <c r="D296" s="139"/>
      <c r="E296" s="139">
        <f t="shared" si="16"/>
        <v>678.26837499999999</v>
      </c>
      <c r="F296" s="139"/>
      <c r="G296" s="119"/>
      <c r="H296" s="139">
        <f t="shared" si="17"/>
        <v>838.06738213646565</v>
      </c>
      <c r="I296" s="139"/>
      <c r="J296" s="139">
        <f t="shared" si="18"/>
        <v>71896.447749999381</v>
      </c>
      <c r="K296" s="140"/>
    </row>
    <row r="297" spans="2:11" ht="15" hidden="1" customHeight="1" x14ac:dyDescent="0.25">
      <c r="B297" s="57">
        <v>268</v>
      </c>
      <c r="C297" s="139">
        <f t="shared" si="19"/>
        <v>159.79900713646566</v>
      </c>
      <c r="D297" s="139"/>
      <c r="E297" s="139">
        <f t="shared" si="16"/>
        <v>678.26837499999999</v>
      </c>
      <c r="F297" s="139"/>
      <c r="G297" s="119"/>
      <c r="H297" s="139">
        <f t="shared" si="17"/>
        <v>838.06738213646565</v>
      </c>
      <c r="I297" s="139"/>
      <c r="J297" s="139">
        <f t="shared" si="18"/>
        <v>71218.179374999381</v>
      </c>
      <c r="K297" s="140"/>
    </row>
    <row r="298" spans="2:11" ht="15" hidden="1" customHeight="1" x14ac:dyDescent="0.25">
      <c r="B298" s="57">
        <v>269</v>
      </c>
      <c r="C298" s="139">
        <f t="shared" si="19"/>
        <v>158.29146933329145</v>
      </c>
      <c r="D298" s="139"/>
      <c r="E298" s="139">
        <f t="shared" si="16"/>
        <v>678.26837499999999</v>
      </c>
      <c r="F298" s="139"/>
      <c r="G298" s="119"/>
      <c r="H298" s="139">
        <f t="shared" si="17"/>
        <v>836.55984433329149</v>
      </c>
      <c r="I298" s="139"/>
      <c r="J298" s="139">
        <f t="shared" si="18"/>
        <v>71218.179374999381</v>
      </c>
      <c r="K298" s="140"/>
    </row>
    <row r="299" spans="2:11" ht="15" hidden="1" customHeight="1" x14ac:dyDescent="0.25">
      <c r="B299" s="57">
        <v>270</v>
      </c>
      <c r="C299" s="139">
        <f t="shared" si="19"/>
        <v>158.29146933329145</v>
      </c>
      <c r="D299" s="139"/>
      <c r="E299" s="139">
        <f t="shared" si="16"/>
        <v>678.26837499999999</v>
      </c>
      <c r="F299" s="139"/>
      <c r="G299" s="119"/>
      <c r="H299" s="139">
        <f t="shared" si="17"/>
        <v>836.55984433329149</v>
      </c>
      <c r="I299" s="139"/>
      <c r="J299" s="139">
        <f t="shared" si="18"/>
        <v>70539.910999999382</v>
      </c>
      <c r="K299" s="140"/>
    </row>
    <row r="300" spans="2:11" ht="15" hidden="1" customHeight="1" x14ac:dyDescent="0.25">
      <c r="B300" s="57">
        <v>271</v>
      </c>
      <c r="C300" s="139">
        <f t="shared" si="19"/>
        <v>156.78393153011723</v>
      </c>
      <c r="D300" s="139"/>
      <c r="E300" s="139">
        <f t="shared" si="16"/>
        <v>678.26837499999999</v>
      </c>
      <c r="F300" s="139"/>
      <c r="G300" s="119"/>
      <c r="H300" s="139">
        <f t="shared" si="17"/>
        <v>835.05230653011722</v>
      </c>
      <c r="I300" s="139"/>
      <c r="J300" s="139">
        <f t="shared" si="18"/>
        <v>70539.910999999382</v>
      </c>
      <c r="K300" s="140"/>
    </row>
    <row r="301" spans="2:11" ht="15" hidden="1" customHeight="1" x14ac:dyDescent="0.25">
      <c r="B301" s="57">
        <v>272</v>
      </c>
      <c r="C301" s="139">
        <f t="shared" si="19"/>
        <v>156.78393153011723</v>
      </c>
      <c r="D301" s="139"/>
      <c r="E301" s="139">
        <f t="shared" si="16"/>
        <v>678.26837499999999</v>
      </c>
      <c r="F301" s="139"/>
      <c r="G301" s="119"/>
      <c r="H301" s="139">
        <f t="shared" si="17"/>
        <v>835.05230653011722</v>
      </c>
      <c r="I301" s="139"/>
      <c r="J301" s="139">
        <f t="shared" si="18"/>
        <v>69861.642624999382</v>
      </c>
      <c r="K301" s="140"/>
    </row>
    <row r="302" spans="2:11" ht="15" hidden="1" customHeight="1" x14ac:dyDescent="0.25">
      <c r="B302" s="57">
        <v>273</v>
      </c>
      <c r="C302" s="139">
        <f t="shared" si="19"/>
        <v>155.27639372694301</v>
      </c>
      <c r="D302" s="139"/>
      <c r="E302" s="139">
        <f t="shared" si="16"/>
        <v>678.26837499999999</v>
      </c>
      <c r="F302" s="139"/>
      <c r="G302" s="119"/>
      <c r="H302" s="139">
        <f t="shared" si="17"/>
        <v>833.54476872694295</v>
      </c>
      <c r="I302" s="139"/>
      <c r="J302" s="139">
        <f t="shared" si="18"/>
        <v>69861.642624999382</v>
      </c>
      <c r="K302" s="140"/>
    </row>
    <row r="303" spans="2:11" ht="15" hidden="1" customHeight="1" x14ac:dyDescent="0.25">
      <c r="B303" s="57">
        <v>274</v>
      </c>
      <c r="C303" s="139">
        <f t="shared" si="19"/>
        <v>155.27639372694301</v>
      </c>
      <c r="D303" s="139"/>
      <c r="E303" s="139">
        <f t="shared" si="16"/>
        <v>678.26837499999999</v>
      </c>
      <c r="F303" s="139"/>
      <c r="G303" s="119"/>
      <c r="H303" s="139">
        <f t="shared" si="17"/>
        <v>833.54476872694295</v>
      </c>
      <c r="I303" s="139"/>
      <c r="J303" s="139">
        <f t="shared" si="18"/>
        <v>69183.374249999382</v>
      </c>
      <c r="K303" s="140"/>
    </row>
    <row r="304" spans="2:11" ht="15" hidden="1" customHeight="1" x14ac:dyDescent="0.25">
      <c r="B304" s="57">
        <v>275</v>
      </c>
      <c r="C304" s="139">
        <f t="shared" si="19"/>
        <v>153.7688559237688</v>
      </c>
      <c r="D304" s="139"/>
      <c r="E304" s="139">
        <f t="shared" si="16"/>
        <v>678.26837499999999</v>
      </c>
      <c r="F304" s="139"/>
      <c r="G304" s="119"/>
      <c r="H304" s="139">
        <f t="shared" si="17"/>
        <v>832.03723092376879</v>
      </c>
      <c r="I304" s="139"/>
      <c r="J304" s="139">
        <f t="shared" si="18"/>
        <v>69183.374249999382</v>
      </c>
      <c r="K304" s="140"/>
    </row>
    <row r="305" spans="2:11" x14ac:dyDescent="0.25">
      <c r="B305" s="57">
        <v>276</v>
      </c>
      <c r="C305" s="139">
        <f t="shared" si="19"/>
        <v>153.7688559237688</v>
      </c>
      <c r="D305" s="139"/>
      <c r="E305" s="139">
        <f t="shared" si="16"/>
        <v>678.26837499999999</v>
      </c>
      <c r="F305" s="139"/>
      <c r="G305" s="119"/>
      <c r="H305" s="139">
        <f t="shared" si="17"/>
        <v>832.03723092376879</v>
      </c>
      <c r="I305" s="139"/>
      <c r="J305" s="139">
        <f t="shared" si="18"/>
        <v>68505.105874999383</v>
      </c>
      <c r="K305" s="140"/>
    </row>
    <row r="306" spans="2:11" ht="15" hidden="1" customHeight="1" x14ac:dyDescent="0.25">
      <c r="B306" s="57">
        <v>277</v>
      </c>
      <c r="C306" s="139">
        <f t="shared" si="19"/>
        <v>152.26131812059458</v>
      </c>
      <c r="D306" s="139"/>
      <c r="E306" s="139">
        <f t="shared" si="16"/>
        <v>678.26837499999999</v>
      </c>
      <c r="F306" s="139"/>
      <c r="G306" s="119"/>
      <c r="H306" s="139">
        <f t="shared" si="17"/>
        <v>830.52969312059463</v>
      </c>
      <c r="I306" s="139"/>
      <c r="J306" s="139">
        <f t="shared" si="18"/>
        <v>68505.105874999383</v>
      </c>
      <c r="K306" s="140"/>
    </row>
    <row r="307" spans="2:11" ht="15" hidden="1" customHeight="1" x14ac:dyDescent="0.25">
      <c r="B307" s="57">
        <v>278</v>
      </c>
      <c r="C307" s="139">
        <f t="shared" si="19"/>
        <v>152.26131812059458</v>
      </c>
      <c r="D307" s="139"/>
      <c r="E307" s="139">
        <f t="shared" si="16"/>
        <v>678.26837499999999</v>
      </c>
      <c r="F307" s="139"/>
      <c r="G307" s="119"/>
      <c r="H307" s="139">
        <f t="shared" si="17"/>
        <v>830.52969312059463</v>
      </c>
      <c r="I307" s="139"/>
      <c r="J307" s="139">
        <f t="shared" si="18"/>
        <v>67826.837499999383</v>
      </c>
      <c r="K307" s="140"/>
    </row>
    <row r="308" spans="2:11" ht="15" hidden="1" customHeight="1" x14ac:dyDescent="0.25">
      <c r="B308" s="57">
        <v>279</v>
      </c>
      <c r="C308" s="139">
        <f t="shared" si="19"/>
        <v>150.75378031742036</v>
      </c>
      <c r="D308" s="139"/>
      <c r="E308" s="139">
        <f t="shared" si="16"/>
        <v>678.26837499999999</v>
      </c>
      <c r="F308" s="139"/>
      <c r="G308" s="119"/>
      <c r="H308" s="139">
        <f t="shared" si="17"/>
        <v>829.02215531742036</v>
      </c>
      <c r="I308" s="139"/>
      <c r="J308" s="139">
        <f t="shared" si="18"/>
        <v>67826.837499999383</v>
      </c>
      <c r="K308" s="140"/>
    </row>
    <row r="309" spans="2:11" ht="15" hidden="1" customHeight="1" x14ac:dyDescent="0.25">
      <c r="B309" s="57">
        <v>280</v>
      </c>
      <c r="C309" s="139">
        <f t="shared" si="19"/>
        <v>150.75378031742036</v>
      </c>
      <c r="D309" s="139"/>
      <c r="E309" s="139">
        <f t="shared" si="16"/>
        <v>678.26837499999999</v>
      </c>
      <c r="F309" s="139"/>
      <c r="G309" s="119"/>
      <c r="H309" s="139">
        <f t="shared" si="17"/>
        <v>829.02215531742036</v>
      </c>
      <c r="I309" s="139"/>
      <c r="J309" s="139">
        <f t="shared" si="18"/>
        <v>67148.569124999383</v>
      </c>
      <c r="K309" s="140"/>
    </row>
    <row r="310" spans="2:11" ht="15" hidden="1" customHeight="1" x14ac:dyDescent="0.25">
      <c r="B310" s="57">
        <v>281</v>
      </c>
      <c r="C310" s="139">
        <f t="shared" si="19"/>
        <v>149.24624251424615</v>
      </c>
      <c r="D310" s="139"/>
      <c r="E310" s="139">
        <f t="shared" si="16"/>
        <v>678.26837499999999</v>
      </c>
      <c r="F310" s="139"/>
      <c r="G310" s="119"/>
      <c r="H310" s="139">
        <f t="shared" si="17"/>
        <v>827.51461751424608</v>
      </c>
      <c r="I310" s="139"/>
      <c r="J310" s="139">
        <f t="shared" si="18"/>
        <v>67148.569124999383</v>
      </c>
      <c r="K310" s="140"/>
    </row>
    <row r="311" spans="2:11" ht="15" hidden="1" customHeight="1" x14ac:dyDescent="0.25">
      <c r="B311" s="57">
        <v>282</v>
      </c>
      <c r="C311" s="139">
        <f t="shared" si="19"/>
        <v>149.24624251424615</v>
      </c>
      <c r="D311" s="139"/>
      <c r="E311" s="139">
        <f t="shared" si="16"/>
        <v>678.26837499999999</v>
      </c>
      <c r="F311" s="139"/>
      <c r="G311" s="119"/>
      <c r="H311" s="139">
        <f t="shared" si="17"/>
        <v>827.51461751424608</v>
      </c>
      <c r="I311" s="139"/>
      <c r="J311" s="139">
        <f t="shared" si="18"/>
        <v>66470.300749999384</v>
      </c>
      <c r="K311" s="140"/>
    </row>
    <row r="312" spans="2:11" ht="15" hidden="1" customHeight="1" x14ac:dyDescent="0.25">
      <c r="B312" s="57">
        <v>283</v>
      </c>
      <c r="C312" s="139">
        <f t="shared" si="19"/>
        <v>147.73870471107193</v>
      </c>
      <c r="D312" s="139"/>
      <c r="E312" s="139">
        <f t="shared" si="16"/>
        <v>678.26837499999999</v>
      </c>
      <c r="F312" s="139"/>
      <c r="G312" s="119"/>
      <c r="H312" s="139">
        <f t="shared" si="17"/>
        <v>826.00707971107192</v>
      </c>
      <c r="I312" s="139"/>
      <c r="J312" s="139">
        <f t="shared" si="18"/>
        <v>66470.300749999384</v>
      </c>
      <c r="K312" s="140"/>
    </row>
    <row r="313" spans="2:11" ht="15" hidden="1" customHeight="1" x14ac:dyDescent="0.25">
      <c r="B313" s="57">
        <v>284</v>
      </c>
      <c r="C313" s="139">
        <f t="shared" si="19"/>
        <v>147.73870471107193</v>
      </c>
      <c r="D313" s="139"/>
      <c r="E313" s="139">
        <f t="shared" si="16"/>
        <v>678.26837499999999</v>
      </c>
      <c r="F313" s="139"/>
      <c r="G313" s="119"/>
      <c r="H313" s="139">
        <f t="shared" si="17"/>
        <v>826.00707971107192</v>
      </c>
      <c r="I313" s="139"/>
      <c r="J313" s="139">
        <f t="shared" si="18"/>
        <v>65792.032374999384</v>
      </c>
      <c r="K313" s="140"/>
    </row>
    <row r="314" spans="2:11" ht="15" hidden="1" customHeight="1" x14ac:dyDescent="0.25">
      <c r="B314" s="57">
        <v>285</v>
      </c>
      <c r="C314" s="139">
        <f t="shared" si="19"/>
        <v>146.23116690789772</v>
      </c>
      <c r="D314" s="139"/>
      <c r="E314" s="139">
        <f t="shared" si="16"/>
        <v>678.26837499999999</v>
      </c>
      <c r="F314" s="139"/>
      <c r="G314" s="119"/>
      <c r="H314" s="139">
        <f t="shared" si="17"/>
        <v>824.49954190789776</v>
      </c>
      <c r="I314" s="139"/>
      <c r="J314" s="139">
        <f t="shared" si="18"/>
        <v>65792.032374999384</v>
      </c>
      <c r="K314" s="140"/>
    </row>
    <row r="315" spans="2:11" ht="15" hidden="1" customHeight="1" x14ac:dyDescent="0.25">
      <c r="B315" s="57">
        <v>286</v>
      </c>
      <c r="C315" s="139">
        <f t="shared" si="19"/>
        <v>146.23116690789772</v>
      </c>
      <c r="D315" s="139"/>
      <c r="E315" s="139">
        <f t="shared" si="16"/>
        <v>678.26837499999999</v>
      </c>
      <c r="F315" s="139"/>
      <c r="G315" s="119"/>
      <c r="H315" s="139">
        <f t="shared" si="17"/>
        <v>824.49954190789776</v>
      </c>
      <c r="I315" s="139"/>
      <c r="J315" s="139">
        <f t="shared" si="18"/>
        <v>65113.763999999384</v>
      </c>
      <c r="K315" s="140"/>
    </row>
    <row r="316" spans="2:11" ht="15" hidden="1" customHeight="1" x14ac:dyDescent="0.25">
      <c r="B316" s="57">
        <v>287</v>
      </c>
      <c r="C316" s="139">
        <f t="shared" si="19"/>
        <v>144.7236291047235</v>
      </c>
      <c r="D316" s="139"/>
      <c r="E316" s="139">
        <f t="shared" si="16"/>
        <v>678.26837499999999</v>
      </c>
      <c r="F316" s="139"/>
      <c r="G316" s="119"/>
      <c r="H316" s="139">
        <f t="shared" si="17"/>
        <v>822.99200410472349</v>
      </c>
      <c r="I316" s="139"/>
      <c r="J316" s="139">
        <f t="shared" si="18"/>
        <v>65113.763999999384</v>
      </c>
      <c r="K316" s="140"/>
    </row>
    <row r="317" spans="2:11" x14ac:dyDescent="0.25">
      <c r="B317" s="57">
        <v>288</v>
      </c>
      <c r="C317" s="139">
        <f t="shared" si="19"/>
        <v>144.7236291047235</v>
      </c>
      <c r="D317" s="139"/>
      <c r="E317" s="139">
        <f t="shared" si="16"/>
        <v>678.26837499999999</v>
      </c>
      <c r="F317" s="139"/>
      <c r="G317" s="119"/>
      <c r="H317" s="139">
        <f t="shared" si="17"/>
        <v>822.99200410472349</v>
      </c>
      <c r="I317" s="139"/>
      <c r="J317" s="139">
        <f t="shared" si="18"/>
        <v>64435.495624999385</v>
      </c>
      <c r="K317" s="140"/>
    </row>
    <row r="318" spans="2:11" ht="15" hidden="1" customHeight="1" x14ac:dyDescent="0.25">
      <c r="B318" s="57">
        <v>289</v>
      </c>
      <c r="C318" s="139">
        <f t="shared" si="19"/>
        <v>143.21609130154928</v>
      </c>
      <c r="D318" s="139"/>
      <c r="E318" s="139">
        <f t="shared" si="16"/>
        <v>678.26837499999999</v>
      </c>
      <c r="F318" s="139"/>
      <c r="G318" s="119"/>
      <c r="H318" s="139">
        <f t="shared" si="17"/>
        <v>821.48446630154922</v>
      </c>
      <c r="I318" s="139"/>
      <c r="J318" s="139">
        <f t="shared" si="18"/>
        <v>64435.495624999385</v>
      </c>
      <c r="K318" s="140"/>
    </row>
    <row r="319" spans="2:11" ht="15" hidden="1" customHeight="1" x14ac:dyDescent="0.25">
      <c r="B319" s="57">
        <v>290</v>
      </c>
      <c r="C319" s="139">
        <f t="shared" si="19"/>
        <v>143.21609130154928</v>
      </c>
      <c r="D319" s="139"/>
      <c r="E319" s="139">
        <f t="shared" si="16"/>
        <v>678.26837499999999</v>
      </c>
      <c r="F319" s="139"/>
      <c r="G319" s="119"/>
      <c r="H319" s="139">
        <f t="shared" si="17"/>
        <v>821.48446630154922</v>
      </c>
      <c r="I319" s="139"/>
      <c r="J319" s="139">
        <f t="shared" si="18"/>
        <v>63757.227249999385</v>
      </c>
      <c r="K319" s="140"/>
    </row>
    <row r="320" spans="2:11" ht="15" hidden="1" customHeight="1" x14ac:dyDescent="0.25">
      <c r="B320" s="57">
        <v>291</v>
      </c>
      <c r="C320" s="139">
        <f t="shared" si="19"/>
        <v>141.70855349837507</v>
      </c>
      <c r="D320" s="139"/>
      <c r="E320" s="139">
        <f t="shared" si="16"/>
        <v>678.26837499999999</v>
      </c>
      <c r="F320" s="139"/>
      <c r="G320" s="119"/>
      <c r="H320" s="139">
        <f t="shared" si="17"/>
        <v>819.97692849837506</v>
      </c>
      <c r="I320" s="139"/>
      <c r="J320" s="139">
        <f t="shared" si="18"/>
        <v>63757.227249999385</v>
      </c>
      <c r="K320" s="140"/>
    </row>
    <row r="321" spans="2:11" ht="15" hidden="1" customHeight="1" x14ac:dyDescent="0.25">
      <c r="B321" s="57">
        <v>292</v>
      </c>
      <c r="C321" s="139">
        <f t="shared" si="19"/>
        <v>141.70855349837507</v>
      </c>
      <c r="D321" s="139"/>
      <c r="E321" s="139">
        <f t="shared" si="16"/>
        <v>678.26837499999999</v>
      </c>
      <c r="F321" s="139"/>
      <c r="G321" s="119"/>
      <c r="H321" s="139">
        <f t="shared" si="17"/>
        <v>819.97692849837506</v>
      </c>
      <c r="I321" s="139"/>
      <c r="J321" s="139">
        <f t="shared" si="18"/>
        <v>63078.958874999385</v>
      </c>
      <c r="K321" s="140"/>
    </row>
    <row r="322" spans="2:11" ht="15" hidden="1" customHeight="1" x14ac:dyDescent="0.25">
      <c r="B322" s="57">
        <v>293</v>
      </c>
      <c r="C322" s="139">
        <f t="shared" si="19"/>
        <v>140.20101569520085</v>
      </c>
      <c r="D322" s="139"/>
      <c r="E322" s="139">
        <f t="shared" si="16"/>
        <v>678.26837499999999</v>
      </c>
      <c r="F322" s="139"/>
      <c r="G322" s="119"/>
      <c r="H322" s="139">
        <f t="shared" si="17"/>
        <v>818.4693906952009</v>
      </c>
      <c r="I322" s="139"/>
      <c r="J322" s="139">
        <f t="shared" si="18"/>
        <v>63078.958874999385</v>
      </c>
      <c r="K322" s="140"/>
    </row>
    <row r="323" spans="2:11" ht="15" hidden="1" customHeight="1" x14ac:dyDescent="0.25">
      <c r="B323" s="57">
        <v>294</v>
      </c>
      <c r="C323" s="139">
        <f t="shared" si="19"/>
        <v>140.20101569520085</v>
      </c>
      <c r="D323" s="139"/>
      <c r="E323" s="139">
        <f t="shared" si="16"/>
        <v>678.26837499999999</v>
      </c>
      <c r="F323" s="139"/>
      <c r="G323" s="119"/>
      <c r="H323" s="139">
        <f t="shared" si="17"/>
        <v>818.4693906952009</v>
      </c>
      <c r="I323" s="139"/>
      <c r="J323" s="139">
        <f t="shared" si="18"/>
        <v>62400.690499999386</v>
      </c>
      <c r="K323" s="140"/>
    </row>
    <row r="324" spans="2:11" ht="15" hidden="1" customHeight="1" x14ac:dyDescent="0.25">
      <c r="B324" s="57">
        <v>295</v>
      </c>
      <c r="C324" s="139">
        <f t="shared" si="19"/>
        <v>138.69347789202664</v>
      </c>
      <c r="D324" s="139"/>
      <c r="E324" s="139">
        <f t="shared" si="16"/>
        <v>678.26837499999999</v>
      </c>
      <c r="F324" s="139"/>
      <c r="G324" s="119"/>
      <c r="H324" s="139">
        <f t="shared" si="17"/>
        <v>816.96185289202663</v>
      </c>
      <c r="I324" s="139"/>
      <c r="J324" s="139">
        <f t="shared" si="18"/>
        <v>62400.690499999386</v>
      </c>
      <c r="K324" s="140"/>
    </row>
    <row r="325" spans="2:11" ht="15" hidden="1" customHeight="1" x14ac:dyDescent="0.25">
      <c r="B325" s="57">
        <v>296</v>
      </c>
      <c r="C325" s="139">
        <f t="shared" si="19"/>
        <v>138.69347789202664</v>
      </c>
      <c r="D325" s="139"/>
      <c r="E325" s="139">
        <f t="shared" si="16"/>
        <v>678.26837499999999</v>
      </c>
      <c r="F325" s="139"/>
      <c r="G325" s="119"/>
      <c r="H325" s="139">
        <f t="shared" si="17"/>
        <v>816.96185289202663</v>
      </c>
      <c r="I325" s="139"/>
      <c r="J325" s="139">
        <f t="shared" si="18"/>
        <v>61722.422124999386</v>
      </c>
      <c r="K325" s="140"/>
    </row>
    <row r="326" spans="2:11" ht="15" hidden="1" customHeight="1" x14ac:dyDescent="0.25">
      <c r="B326" s="57">
        <v>297</v>
      </c>
      <c r="C326" s="139">
        <f t="shared" si="19"/>
        <v>137.18594008885242</v>
      </c>
      <c r="D326" s="139"/>
      <c r="E326" s="139">
        <f t="shared" si="16"/>
        <v>678.26837499999999</v>
      </c>
      <c r="F326" s="139"/>
      <c r="G326" s="119"/>
      <c r="H326" s="139">
        <f t="shared" si="17"/>
        <v>815.45431508885235</v>
      </c>
      <c r="I326" s="139"/>
      <c r="J326" s="139">
        <f t="shared" si="18"/>
        <v>61722.422124999386</v>
      </c>
      <c r="K326" s="140"/>
    </row>
    <row r="327" spans="2:11" ht="15" hidden="1" customHeight="1" x14ac:dyDescent="0.25">
      <c r="B327" s="57">
        <v>298</v>
      </c>
      <c r="C327" s="139">
        <f t="shared" si="19"/>
        <v>137.18594008885242</v>
      </c>
      <c r="D327" s="139"/>
      <c r="E327" s="139">
        <f t="shared" si="16"/>
        <v>678.26837499999999</v>
      </c>
      <c r="F327" s="139"/>
      <c r="G327" s="119"/>
      <c r="H327" s="139">
        <f t="shared" si="17"/>
        <v>815.45431508885235</v>
      </c>
      <c r="I327" s="139"/>
      <c r="J327" s="139">
        <f t="shared" si="18"/>
        <v>61044.153749999386</v>
      </c>
      <c r="K327" s="140"/>
    </row>
    <row r="328" spans="2:11" ht="15" hidden="1" customHeight="1" x14ac:dyDescent="0.25">
      <c r="B328" s="57">
        <v>299</v>
      </c>
      <c r="C328" s="139">
        <f t="shared" si="19"/>
        <v>135.6784022856782</v>
      </c>
      <c r="D328" s="139"/>
      <c r="E328" s="139">
        <f t="shared" si="16"/>
        <v>678.26837499999999</v>
      </c>
      <c r="F328" s="139"/>
      <c r="G328" s="119"/>
      <c r="H328" s="139">
        <f t="shared" si="17"/>
        <v>813.94677728567819</v>
      </c>
      <c r="I328" s="139"/>
      <c r="J328" s="139">
        <f t="shared" si="18"/>
        <v>61044.153749999386</v>
      </c>
      <c r="K328" s="140"/>
    </row>
    <row r="329" spans="2:11" x14ac:dyDescent="0.25">
      <c r="B329" s="57">
        <v>300</v>
      </c>
      <c r="C329" s="139">
        <f t="shared" si="19"/>
        <v>135.6784022856782</v>
      </c>
      <c r="D329" s="139"/>
      <c r="E329" s="139">
        <f t="shared" si="16"/>
        <v>678.26837499999999</v>
      </c>
      <c r="F329" s="139"/>
      <c r="G329" s="119"/>
      <c r="H329" s="139">
        <f t="shared" si="17"/>
        <v>813.94677728567819</v>
      </c>
      <c r="I329" s="139"/>
      <c r="J329" s="139">
        <f t="shared" si="18"/>
        <v>60365.885374999387</v>
      </c>
      <c r="K329" s="140"/>
    </row>
    <row r="330" spans="2:11" ht="15" hidden="1" customHeight="1" x14ac:dyDescent="0.25">
      <c r="B330" s="58">
        <v>301</v>
      </c>
      <c r="C330" s="139">
        <f t="shared" si="19"/>
        <v>134.17086448250399</v>
      </c>
      <c r="D330" s="139"/>
      <c r="E330" s="139">
        <f t="shared" si="16"/>
        <v>678.26837499999999</v>
      </c>
      <c r="F330" s="139"/>
      <c r="G330" s="119"/>
      <c r="H330" s="139">
        <f t="shared" si="17"/>
        <v>812.43923948250404</v>
      </c>
      <c r="I330" s="139"/>
      <c r="J330" s="139">
        <f t="shared" si="18"/>
        <v>60365.885374999387</v>
      </c>
      <c r="K330" s="140"/>
    </row>
    <row r="331" spans="2:11" ht="15" hidden="1" customHeight="1" x14ac:dyDescent="0.25">
      <c r="B331" s="58">
        <v>302</v>
      </c>
      <c r="C331" s="139">
        <f t="shared" si="19"/>
        <v>134.17086448250399</v>
      </c>
      <c r="D331" s="139"/>
      <c r="E331" s="139">
        <f t="shared" si="16"/>
        <v>678.26837499999999</v>
      </c>
      <c r="F331" s="139"/>
      <c r="G331" s="119"/>
      <c r="H331" s="139">
        <f t="shared" si="17"/>
        <v>812.43923948250404</v>
      </c>
      <c r="I331" s="139"/>
      <c r="J331" s="139">
        <f t="shared" si="18"/>
        <v>59687.616999999387</v>
      </c>
      <c r="K331" s="140"/>
    </row>
    <row r="332" spans="2:11" ht="15" hidden="1" customHeight="1" x14ac:dyDescent="0.25">
      <c r="B332" s="58">
        <v>303</v>
      </c>
      <c r="C332" s="139">
        <f t="shared" si="19"/>
        <v>132.66332667932977</v>
      </c>
      <c r="D332" s="139"/>
      <c r="E332" s="139">
        <f t="shared" si="16"/>
        <v>678.26837499999999</v>
      </c>
      <c r="F332" s="139"/>
      <c r="G332" s="119"/>
      <c r="H332" s="139">
        <f t="shared" si="17"/>
        <v>810.93170167932976</v>
      </c>
      <c r="I332" s="139"/>
      <c r="J332" s="139">
        <f t="shared" si="18"/>
        <v>59687.616999999387</v>
      </c>
      <c r="K332" s="140"/>
    </row>
    <row r="333" spans="2:11" ht="15" hidden="1" customHeight="1" x14ac:dyDescent="0.25">
      <c r="B333" s="58">
        <v>304</v>
      </c>
      <c r="C333" s="139">
        <f t="shared" si="19"/>
        <v>132.66332667932977</v>
      </c>
      <c r="D333" s="139"/>
      <c r="E333" s="139">
        <f t="shared" si="16"/>
        <v>678.26837499999999</v>
      </c>
      <c r="F333" s="139"/>
      <c r="G333" s="119"/>
      <c r="H333" s="139">
        <f t="shared" si="17"/>
        <v>810.93170167932976</v>
      </c>
      <c r="I333" s="139"/>
      <c r="J333" s="139">
        <f t="shared" si="18"/>
        <v>59009.348624999388</v>
      </c>
      <c r="K333" s="140"/>
    </row>
    <row r="334" spans="2:11" ht="15" hidden="1" customHeight="1" x14ac:dyDescent="0.25">
      <c r="B334" s="58">
        <v>305</v>
      </c>
      <c r="C334" s="139">
        <f t="shared" si="19"/>
        <v>131.15578887615555</v>
      </c>
      <c r="D334" s="139"/>
      <c r="E334" s="139">
        <f t="shared" si="16"/>
        <v>678.26837499999999</v>
      </c>
      <c r="F334" s="139"/>
      <c r="G334" s="119"/>
      <c r="H334" s="139">
        <f t="shared" si="17"/>
        <v>809.42416387615549</v>
      </c>
      <c r="I334" s="139"/>
      <c r="J334" s="139">
        <f t="shared" si="18"/>
        <v>59009.348624999388</v>
      </c>
      <c r="K334" s="140"/>
    </row>
    <row r="335" spans="2:11" ht="15" hidden="1" customHeight="1" x14ac:dyDescent="0.25">
      <c r="B335" s="58">
        <v>306</v>
      </c>
      <c r="C335" s="139">
        <f t="shared" si="19"/>
        <v>131.15578887615555</v>
      </c>
      <c r="D335" s="139"/>
      <c r="E335" s="139">
        <f t="shared" si="16"/>
        <v>678.26837499999999</v>
      </c>
      <c r="F335" s="139"/>
      <c r="G335" s="119"/>
      <c r="H335" s="139">
        <f t="shared" si="17"/>
        <v>809.42416387615549</v>
      </c>
      <c r="I335" s="139"/>
      <c r="J335" s="139">
        <f t="shared" si="18"/>
        <v>58331.080249999388</v>
      </c>
      <c r="K335" s="140"/>
    </row>
    <row r="336" spans="2:11" ht="15" hidden="1" customHeight="1" x14ac:dyDescent="0.25">
      <c r="B336" s="58">
        <v>307</v>
      </c>
      <c r="C336" s="139">
        <f t="shared" si="19"/>
        <v>129.64825107298134</v>
      </c>
      <c r="D336" s="139"/>
      <c r="E336" s="139">
        <f t="shared" si="16"/>
        <v>678.26837499999999</v>
      </c>
      <c r="F336" s="139"/>
      <c r="G336" s="119"/>
      <c r="H336" s="139">
        <f t="shared" si="17"/>
        <v>807.91662607298133</v>
      </c>
      <c r="I336" s="139"/>
      <c r="J336" s="139">
        <f t="shared" si="18"/>
        <v>58331.080249999388</v>
      </c>
      <c r="K336" s="140"/>
    </row>
    <row r="337" spans="2:11" ht="15" hidden="1" customHeight="1" x14ac:dyDescent="0.25">
      <c r="B337" s="58">
        <v>308</v>
      </c>
      <c r="C337" s="139">
        <f t="shared" si="19"/>
        <v>129.64825107298134</v>
      </c>
      <c r="D337" s="139"/>
      <c r="E337" s="139">
        <f t="shared" si="16"/>
        <v>678.26837499999999</v>
      </c>
      <c r="F337" s="139"/>
      <c r="G337" s="119"/>
      <c r="H337" s="139">
        <f t="shared" si="17"/>
        <v>807.91662607298133</v>
      </c>
      <c r="I337" s="139"/>
      <c r="J337" s="139">
        <f t="shared" si="18"/>
        <v>57652.811874999388</v>
      </c>
      <c r="K337" s="140"/>
    </row>
    <row r="338" spans="2:11" ht="15" hidden="1" customHeight="1" x14ac:dyDescent="0.25">
      <c r="B338" s="58">
        <v>309</v>
      </c>
      <c r="C338" s="139">
        <f t="shared" si="19"/>
        <v>128.14071326980712</v>
      </c>
      <c r="D338" s="139"/>
      <c r="E338" s="139">
        <f t="shared" si="16"/>
        <v>678.26837499999999</v>
      </c>
      <c r="F338" s="139"/>
      <c r="G338" s="119"/>
      <c r="H338" s="139">
        <f t="shared" si="17"/>
        <v>806.40908826980717</v>
      </c>
      <c r="I338" s="139"/>
      <c r="J338" s="139">
        <f t="shared" si="18"/>
        <v>57652.811874999388</v>
      </c>
      <c r="K338" s="140"/>
    </row>
    <row r="339" spans="2:11" ht="15" hidden="1" customHeight="1" x14ac:dyDescent="0.25">
      <c r="B339" s="58">
        <v>310</v>
      </c>
      <c r="C339" s="139">
        <f t="shared" si="19"/>
        <v>128.14071326980712</v>
      </c>
      <c r="D339" s="139"/>
      <c r="E339" s="139">
        <f t="shared" si="16"/>
        <v>678.26837499999999</v>
      </c>
      <c r="F339" s="139"/>
      <c r="G339" s="119"/>
      <c r="H339" s="139">
        <f t="shared" si="17"/>
        <v>806.40908826980717</v>
      </c>
      <c r="I339" s="139"/>
      <c r="J339" s="139">
        <f t="shared" si="18"/>
        <v>56974.543499999389</v>
      </c>
      <c r="K339" s="140"/>
    </row>
    <row r="340" spans="2:11" ht="15" hidden="1" customHeight="1" x14ac:dyDescent="0.25">
      <c r="B340" s="58">
        <v>311</v>
      </c>
      <c r="C340" s="139">
        <f t="shared" si="19"/>
        <v>126.63317546663291</v>
      </c>
      <c r="D340" s="139"/>
      <c r="E340" s="139">
        <f t="shared" si="16"/>
        <v>678.26837499999999</v>
      </c>
      <c r="F340" s="139"/>
      <c r="G340" s="119"/>
      <c r="H340" s="139">
        <f t="shared" si="17"/>
        <v>804.9015504666329</v>
      </c>
      <c r="I340" s="139"/>
      <c r="J340" s="139">
        <f t="shared" si="18"/>
        <v>56974.543499999389</v>
      </c>
      <c r="K340" s="140"/>
    </row>
    <row r="341" spans="2:11" x14ac:dyDescent="0.25">
      <c r="B341" s="58">
        <v>312</v>
      </c>
      <c r="C341" s="139">
        <f t="shared" si="19"/>
        <v>126.63317546663291</v>
      </c>
      <c r="D341" s="139"/>
      <c r="E341" s="139">
        <f t="shared" si="16"/>
        <v>678.26837499999999</v>
      </c>
      <c r="F341" s="139"/>
      <c r="G341" s="119"/>
      <c r="H341" s="139">
        <f t="shared" si="17"/>
        <v>804.9015504666329</v>
      </c>
      <c r="I341" s="139"/>
      <c r="J341" s="139">
        <f t="shared" si="18"/>
        <v>56296.275124999389</v>
      </c>
      <c r="K341" s="140"/>
    </row>
    <row r="342" spans="2:11" ht="15" hidden="1" customHeight="1" x14ac:dyDescent="0.25">
      <c r="B342" s="58">
        <v>313</v>
      </c>
      <c r="C342" s="139">
        <f t="shared" si="19"/>
        <v>125.12563766345869</v>
      </c>
      <c r="D342" s="139"/>
      <c r="E342" s="139">
        <f t="shared" si="16"/>
        <v>678.26837499999999</v>
      </c>
      <c r="F342" s="139"/>
      <c r="G342" s="119"/>
      <c r="H342" s="139">
        <f t="shared" si="17"/>
        <v>803.39401266345862</v>
      </c>
      <c r="I342" s="139"/>
      <c r="J342" s="139">
        <f t="shared" si="18"/>
        <v>56296.275124999389</v>
      </c>
      <c r="K342" s="140"/>
    </row>
    <row r="343" spans="2:11" ht="15" hidden="1" customHeight="1" x14ac:dyDescent="0.25">
      <c r="B343" s="58">
        <v>314</v>
      </c>
      <c r="C343" s="139">
        <f t="shared" si="19"/>
        <v>125.12563766345869</v>
      </c>
      <c r="D343" s="139"/>
      <c r="E343" s="139">
        <f t="shared" si="16"/>
        <v>678.26837499999999</v>
      </c>
      <c r="F343" s="139"/>
      <c r="G343" s="119"/>
      <c r="H343" s="139">
        <f t="shared" si="17"/>
        <v>803.39401266345862</v>
      </c>
      <c r="I343" s="139"/>
      <c r="J343" s="139">
        <f t="shared" si="18"/>
        <v>55618.006749999389</v>
      </c>
      <c r="K343" s="140"/>
    </row>
    <row r="344" spans="2:11" ht="15" hidden="1" customHeight="1" x14ac:dyDescent="0.25">
      <c r="B344" s="58">
        <v>315</v>
      </c>
      <c r="C344" s="139">
        <f t="shared" si="19"/>
        <v>123.61809986028447</v>
      </c>
      <c r="D344" s="139"/>
      <c r="E344" s="139">
        <f t="shared" si="16"/>
        <v>678.26837499999999</v>
      </c>
      <c r="F344" s="139"/>
      <c r="G344" s="119"/>
      <c r="H344" s="139">
        <f t="shared" si="17"/>
        <v>801.88647486028447</v>
      </c>
      <c r="I344" s="139"/>
      <c r="J344" s="139">
        <f t="shared" si="18"/>
        <v>55618.006749999389</v>
      </c>
      <c r="K344" s="140"/>
    </row>
    <row r="345" spans="2:11" ht="15" hidden="1" customHeight="1" x14ac:dyDescent="0.25">
      <c r="B345" s="58">
        <v>316</v>
      </c>
      <c r="C345" s="139">
        <f t="shared" si="19"/>
        <v>123.61809986028447</v>
      </c>
      <c r="D345" s="139"/>
      <c r="E345" s="139">
        <f t="shared" si="16"/>
        <v>678.26837499999999</v>
      </c>
      <c r="F345" s="139"/>
      <c r="G345" s="119"/>
      <c r="H345" s="139">
        <f t="shared" si="17"/>
        <v>801.88647486028447</v>
      </c>
      <c r="I345" s="139"/>
      <c r="J345" s="139">
        <f t="shared" si="18"/>
        <v>54939.73837499939</v>
      </c>
      <c r="K345" s="140"/>
    </row>
    <row r="346" spans="2:11" ht="15" hidden="1" customHeight="1" x14ac:dyDescent="0.25">
      <c r="B346" s="58">
        <v>317</v>
      </c>
      <c r="C346" s="139">
        <f t="shared" si="19"/>
        <v>122.11056205711026</v>
      </c>
      <c r="D346" s="139"/>
      <c r="E346" s="139">
        <f t="shared" si="16"/>
        <v>678.26837499999999</v>
      </c>
      <c r="F346" s="139"/>
      <c r="G346" s="119"/>
      <c r="H346" s="139">
        <f t="shared" si="17"/>
        <v>800.37893705711031</v>
      </c>
      <c r="I346" s="139"/>
      <c r="J346" s="139">
        <f t="shared" si="18"/>
        <v>54939.73837499939</v>
      </c>
      <c r="K346" s="140"/>
    </row>
    <row r="347" spans="2:11" ht="15" hidden="1" customHeight="1" x14ac:dyDescent="0.25">
      <c r="B347" s="58">
        <v>318</v>
      </c>
      <c r="C347" s="139">
        <f t="shared" si="19"/>
        <v>122.11056205711026</v>
      </c>
      <c r="D347" s="139"/>
      <c r="E347" s="139">
        <f t="shared" si="16"/>
        <v>678.26837499999999</v>
      </c>
      <c r="F347" s="139"/>
      <c r="G347" s="119"/>
      <c r="H347" s="139">
        <f t="shared" si="17"/>
        <v>800.37893705711031</v>
      </c>
      <c r="I347" s="139"/>
      <c r="J347" s="139">
        <f t="shared" si="18"/>
        <v>54261.46999999939</v>
      </c>
      <c r="K347" s="140"/>
    </row>
    <row r="348" spans="2:11" ht="15" hidden="1" customHeight="1" x14ac:dyDescent="0.25">
      <c r="B348" s="58">
        <v>319</v>
      </c>
      <c r="C348" s="139">
        <f t="shared" si="19"/>
        <v>120.60302425393604</v>
      </c>
      <c r="D348" s="139"/>
      <c r="E348" s="139">
        <f t="shared" si="16"/>
        <v>678.26837499999999</v>
      </c>
      <c r="F348" s="139"/>
      <c r="G348" s="119"/>
      <c r="H348" s="139">
        <f t="shared" si="17"/>
        <v>798.87139925393603</v>
      </c>
      <c r="I348" s="139"/>
      <c r="J348" s="139">
        <f t="shared" si="18"/>
        <v>54261.46999999939</v>
      </c>
      <c r="K348" s="140"/>
    </row>
    <row r="349" spans="2:11" ht="15" hidden="1" customHeight="1" x14ac:dyDescent="0.25">
      <c r="B349" s="58">
        <v>320</v>
      </c>
      <c r="C349" s="139">
        <f t="shared" si="19"/>
        <v>120.60302425393604</v>
      </c>
      <c r="D349" s="139"/>
      <c r="E349" s="139">
        <f t="shared" si="16"/>
        <v>678.26837499999999</v>
      </c>
      <c r="F349" s="139"/>
      <c r="G349" s="119"/>
      <c r="H349" s="139">
        <f t="shared" si="17"/>
        <v>798.87139925393603</v>
      </c>
      <c r="I349" s="139"/>
      <c r="J349" s="139">
        <f t="shared" si="18"/>
        <v>53583.20162499939</v>
      </c>
      <c r="K349" s="140"/>
    </row>
    <row r="350" spans="2:11" ht="15" hidden="1" customHeight="1" x14ac:dyDescent="0.25">
      <c r="B350" s="58">
        <v>321</v>
      </c>
      <c r="C350" s="139">
        <f t="shared" si="19"/>
        <v>119.09548645076183</v>
      </c>
      <c r="D350" s="139"/>
      <c r="E350" s="139">
        <f t="shared" si="16"/>
        <v>678.26837499999999</v>
      </c>
      <c r="F350" s="139"/>
      <c r="G350" s="119"/>
      <c r="H350" s="139">
        <f t="shared" si="17"/>
        <v>797.36386145076176</v>
      </c>
      <c r="I350" s="139"/>
      <c r="J350" s="139">
        <f t="shared" si="18"/>
        <v>53583.20162499939</v>
      </c>
      <c r="K350" s="140"/>
    </row>
    <row r="351" spans="2:11" ht="15" hidden="1" customHeight="1" x14ac:dyDescent="0.25">
      <c r="B351" s="58">
        <v>322</v>
      </c>
      <c r="C351" s="139">
        <f t="shared" si="19"/>
        <v>119.09548645076183</v>
      </c>
      <c r="D351" s="139"/>
      <c r="E351" s="139">
        <f t="shared" ref="E351:E389" si="20">J$28/(K$13*K$11)</f>
        <v>678.26837499999999</v>
      </c>
      <c r="F351" s="139"/>
      <c r="G351" s="119"/>
      <c r="H351" s="139">
        <f t="shared" ref="H351:H389" si="21">C351+E351</f>
        <v>797.36386145076176</v>
      </c>
      <c r="I351" s="139"/>
      <c r="J351" s="139">
        <f t="shared" ref="J351:J389" si="22">J349-E351</f>
        <v>52904.933249999391</v>
      </c>
      <c r="K351" s="140"/>
    </row>
    <row r="352" spans="2:11" ht="15" hidden="1" customHeight="1" x14ac:dyDescent="0.25">
      <c r="B352" s="58">
        <v>323</v>
      </c>
      <c r="C352" s="139">
        <f t="shared" ref="C352:C389" si="23">J351*((1+K$19)^(1/12)-1)</f>
        <v>117.58794864758761</v>
      </c>
      <c r="D352" s="139"/>
      <c r="E352" s="139">
        <f t="shared" si="20"/>
        <v>678.26837499999999</v>
      </c>
      <c r="F352" s="139"/>
      <c r="G352" s="119"/>
      <c r="H352" s="139">
        <f t="shared" si="21"/>
        <v>795.8563236475876</v>
      </c>
      <c r="I352" s="139"/>
      <c r="J352" s="139">
        <f t="shared" si="22"/>
        <v>52904.933249999391</v>
      </c>
      <c r="K352" s="140"/>
    </row>
    <row r="353" spans="2:11" x14ac:dyDescent="0.25">
      <c r="B353" s="58">
        <v>324</v>
      </c>
      <c r="C353" s="139">
        <f t="shared" si="23"/>
        <v>117.58794864758761</v>
      </c>
      <c r="D353" s="139"/>
      <c r="E353" s="139">
        <f t="shared" si="20"/>
        <v>678.26837499999999</v>
      </c>
      <c r="F353" s="139"/>
      <c r="G353" s="119"/>
      <c r="H353" s="139">
        <f t="shared" si="21"/>
        <v>795.8563236475876</v>
      </c>
      <c r="I353" s="139"/>
      <c r="J353" s="139">
        <f t="shared" si="22"/>
        <v>52226.664874999391</v>
      </c>
      <c r="K353" s="140"/>
    </row>
    <row r="354" spans="2:11" ht="15" hidden="1" customHeight="1" x14ac:dyDescent="0.25">
      <c r="B354" s="58">
        <v>325</v>
      </c>
      <c r="C354" s="139">
        <f t="shared" si="23"/>
        <v>116.08041084441339</v>
      </c>
      <c r="D354" s="139"/>
      <c r="E354" s="139">
        <f t="shared" si="20"/>
        <v>678.26837499999999</v>
      </c>
      <c r="F354" s="139"/>
      <c r="G354" s="119"/>
      <c r="H354" s="139">
        <f t="shared" si="21"/>
        <v>794.34878584441344</v>
      </c>
      <c r="I354" s="139"/>
      <c r="J354" s="139">
        <f t="shared" si="22"/>
        <v>52226.664874999391</v>
      </c>
      <c r="K354" s="140"/>
    </row>
    <row r="355" spans="2:11" ht="15" hidden="1" customHeight="1" x14ac:dyDescent="0.25">
      <c r="B355" s="58">
        <v>326</v>
      </c>
      <c r="C355" s="139">
        <f t="shared" si="23"/>
        <v>116.08041084441339</v>
      </c>
      <c r="D355" s="139"/>
      <c r="E355" s="139">
        <f t="shared" si="20"/>
        <v>678.26837499999999</v>
      </c>
      <c r="F355" s="139"/>
      <c r="G355" s="119"/>
      <c r="H355" s="139">
        <f t="shared" si="21"/>
        <v>794.34878584441344</v>
      </c>
      <c r="I355" s="139"/>
      <c r="J355" s="139">
        <f t="shared" si="22"/>
        <v>51548.396499999391</v>
      </c>
      <c r="K355" s="140"/>
    </row>
    <row r="356" spans="2:11" ht="15" hidden="1" customHeight="1" x14ac:dyDescent="0.25">
      <c r="B356" s="58">
        <v>327</v>
      </c>
      <c r="C356" s="139">
        <f t="shared" si="23"/>
        <v>114.57287304123918</v>
      </c>
      <c r="D356" s="139"/>
      <c r="E356" s="139">
        <f t="shared" si="20"/>
        <v>678.26837499999999</v>
      </c>
      <c r="F356" s="139"/>
      <c r="G356" s="119"/>
      <c r="H356" s="139">
        <f t="shared" si="21"/>
        <v>792.84124804123917</v>
      </c>
      <c r="I356" s="139"/>
      <c r="J356" s="139">
        <f t="shared" si="22"/>
        <v>51548.396499999391</v>
      </c>
      <c r="K356" s="140"/>
    </row>
    <row r="357" spans="2:11" ht="15" hidden="1" customHeight="1" x14ac:dyDescent="0.25">
      <c r="B357" s="58">
        <v>328</v>
      </c>
      <c r="C357" s="139">
        <f t="shared" si="23"/>
        <v>114.57287304123918</v>
      </c>
      <c r="D357" s="139"/>
      <c r="E357" s="139">
        <f t="shared" si="20"/>
        <v>678.26837499999999</v>
      </c>
      <c r="F357" s="139"/>
      <c r="G357" s="119"/>
      <c r="H357" s="139">
        <f t="shared" si="21"/>
        <v>792.84124804123917</v>
      </c>
      <c r="I357" s="139"/>
      <c r="J357" s="139">
        <f t="shared" si="22"/>
        <v>50870.128124999392</v>
      </c>
      <c r="K357" s="140"/>
    </row>
    <row r="358" spans="2:11" ht="15" hidden="1" customHeight="1" x14ac:dyDescent="0.25">
      <c r="B358" s="58">
        <v>329</v>
      </c>
      <c r="C358" s="139">
        <f t="shared" si="23"/>
        <v>113.06533523806496</v>
      </c>
      <c r="D358" s="139"/>
      <c r="E358" s="139">
        <f t="shared" si="20"/>
        <v>678.26837499999999</v>
      </c>
      <c r="F358" s="139"/>
      <c r="G358" s="119"/>
      <c r="H358" s="139">
        <f t="shared" si="21"/>
        <v>791.3337102380649</v>
      </c>
      <c r="I358" s="139"/>
      <c r="J358" s="139">
        <f t="shared" si="22"/>
        <v>50870.128124999392</v>
      </c>
      <c r="K358" s="140"/>
    </row>
    <row r="359" spans="2:11" ht="15" hidden="1" customHeight="1" x14ac:dyDescent="0.25">
      <c r="B359" s="58">
        <v>330</v>
      </c>
      <c r="C359" s="139">
        <f t="shared" si="23"/>
        <v>113.06533523806496</v>
      </c>
      <c r="D359" s="139"/>
      <c r="E359" s="139">
        <f t="shared" si="20"/>
        <v>678.26837499999999</v>
      </c>
      <c r="F359" s="139"/>
      <c r="G359" s="119"/>
      <c r="H359" s="139">
        <f t="shared" si="21"/>
        <v>791.3337102380649</v>
      </c>
      <c r="I359" s="139"/>
      <c r="J359" s="139">
        <f t="shared" si="22"/>
        <v>50191.859749999392</v>
      </c>
      <c r="K359" s="140"/>
    </row>
    <row r="360" spans="2:11" ht="15" hidden="1" customHeight="1" x14ac:dyDescent="0.25">
      <c r="B360" s="58">
        <v>331</v>
      </c>
      <c r="C360" s="139">
        <f t="shared" si="23"/>
        <v>111.55779743489074</v>
      </c>
      <c r="D360" s="139"/>
      <c r="E360" s="139">
        <f t="shared" si="20"/>
        <v>678.26837499999999</v>
      </c>
      <c r="F360" s="139"/>
      <c r="G360" s="119"/>
      <c r="H360" s="139">
        <f t="shared" si="21"/>
        <v>789.82617243489074</v>
      </c>
      <c r="I360" s="139"/>
      <c r="J360" s="139">
        <f t="shared" si="22"/>
        <v>50191.859749999392</v>
      </c>
      <c r="K360" s="140"/>
    </row>
    <row r="361" spans="2:11" ht="15" hidden="1" customHeight="1" x14ac:dyDescent="0.25">
      <c r="B361" s="58">
        <v>332</v>
      </c>
      <c r="C361" s="139">
        <f t="shared" si="23"/>
        <v>111.55779743489074</v>
      </c>
      <c r="D361" s="139"/>
      <c r="E361" s="139">
        <f t="shared" si="20"/>
        <v>678.26837499999999</v>
      </c>
      <c r="F361" s="139"/>
      <c r="G361" s="119"/>
      <c r="H361" s="139">
        <f t="shared" si="21"/>
        <v>789.82617243489074</v>
      </c>
      <c r="I361" s="139"/>
      <c r="J361" s="139">
        <f t="shared" si="22"/>
        <v>49513.591374999392</v>
      </c>
      <c r="K361" s="140"/>
    </row>
    <row r="362" spans="2:11" ht="15" hidden="1" customHeight="1" x14ac:dyDescent="0.25">
      <c r="B362" s="58">
        <v>333</v>
      </c>
      <c r="C362" s="139">
        <f t="shared" si="23"/>
        <v>110.05025963171651</v>
      </c>
      <c r="D362" s="139"/>
      <c r="E362" s="139">
        <f t="shared" si="20"/>
        <v>678.26837499999999</v>
      </c>
      <c r="F362" s="139"/>
      <c r="G362" s="119"/>
      <c r="H362" s="139">
        <f t="shared" si="21"/>
        <v>788.31863463171646</v>
      </c>
      <c r="I362" s="139"/>
      <c r="J362" s="139">
        <f t="shared" si="22"/>
        <v>49513.591374999392</v>
      </c>
      <c r="K362" s="140"/>
    </row>
    <row r="363" spans="2:11" ht="15" hidden="1" customHeight="1" x14ac:dyDescent="0.25">
      <c r="B363" s="58">
        <v>334</v>
      </c>
      <c r="C363" s="139">
        <f t="shared" si="23"/>
        <v>110.05025963171651</v>
      </c>
      <c r="D363" s="139"/>
      <c r="E363" s="139">
        <f t="shared" si="20"/>
        <v>678.26837499999999</v>
      </c>
      <c r="F363" s="139"/>
      <c r="G363" s="119"/>
      <c r="H363" s="139">
        <f t="shared" si="21"/>
        <v>788.31863463171646</v>
      </c>
      <c r="I363" s="139"/>
      <c r="J363" s="139">
        <f t="shared" si="22"/>
        <v>48835.322999999393</v>
      </c>
      <c r="K363" s="140"/>
    </row>
    <row r="364" spans="2:11" ht="15" hidden="1" customHeight="1" x14ac:dyDescent="0.25">
      <c r="B364" s="58">
        <v>335</v>
      </c>
      <c r="C364" s="139">
        <f t="shared" si="23"/>
        <v>108.5427218285423</v>
      </c>
      <c r="D364" s="139"/>
      <c r="E364" s="139">
        <f t="shared" si="20"/>
        <v>678.26837499999999</v>
      </c>
      <c r="F364" s="139"/>
      <c r="G364" s="119"/>
      <c r="H364" s="139">
        <f t="shared" si="21"/>
        <v>786.8110968285423</v>
      </c>
      <c r="I364" s="139"/>
      <c r="J364" s="139">
        <f t="shared" si="22"/>
        <v>48835.322999999393</v>
      </c>
      <c r="K364" s="140"/>
    </row>
    <row r="365" spans="2:11" x14ac:dyDescent="0.25">
      <c r="B365" s="58">
        <v>336</v>
      </c>
      <c r="C365" s="139">
        <f t="shared" si="23"/>
        <v>108.5427218285423</v>
      </c>
      <c r="D365" s="139"/>
      <c r="E365" s="139">
        <f t="shared" si="20"/>
        <v>678.26837499999999</v>
      </c>
      <c r="F365" s="139"/>
      <c r="G365" s="119"/>
      <c r="H365" s="139">
        <f t="shared" si="21"/>
        <v>786.8110968285423</v>
      </c>
      <c r="I365" s="139"/>
      <c r="J365" s="139">
        <f t="shared" si="22"/>
        <v>48157.054624999393</v>
      </c>
      <c r="K365" s="140"/>
    </row>
    <row r="366" spans="2:11" ht="15" hidden="1" customHeight="1" x14ac:dyDescent="0.25">
      <c r="B366" s="58">
        <v>337</v>
      </c>
      <c r="C366" s="139">
        <f t="shared" si="23"/>
        <v>107.03518402536808</v>
      </c>
      <c r="D366" s="139"/>
      <c r="E366" s="139">
        <f t="shared" si="20"/>
        <v>678.26837499999999</v>
      </c>
      <c r="F366" s="139"/>
      <c r="G366" s="119"/>
      <c r="H366" s="139">
        <f t="shared" si="21"/>
        <v>785.30355902536803</v>
      </c>
      <c r="I366" s="139"/>
      <c r="J366" s="139">
        <f t="shared" si="22"/>
        <v>48157.054624999393</v>
      </c>
      <c r="K366" s="140"/>
    </row>
    <row r="367" spans="2:11" ht="15" hidden="1" customHeight="1" x14ac:dyDescent="0.25">
      <c r="B367" s="58">
        <v>338</v>
      </c>
      <c r="C367" s="139">
        <f t="shared" si="23"/>
        <v>107.03518402536808</v>
      </c>
      <c r="D367" s="139"/>
      <c r="E367" s="139">
        <f t="shared" si="20"/>
        <v>678.26837499999999</v>
      </c>
      <c r="F367" s="139"/>
      <c r="G367" s="119"/>
      <c r="H367" s="139">
        <f t="shared" si="21"/>
        <v>785.30355902536803</v>
      </c>
      <c r="I367" s="139"/>
      <c r="J367" s="139">
        <f t="shared" si="22"/>
        <v>47478.786249999393</v>
      </c>
      <c r="K367" s="140"/>
    </row>
    <row r="368" spans="2:11" ht="15" hidden="1" customHeight="1" x14ac:dyDescent="0.25">
      <c r="B368" s="58">
        <v>339</v>
      </c>
      <c r="C368" s="139">
        <f t="shared" si="23"/>
        <v>105.52764622219387</v>
      </c>
      <c r="D368" s="139"/>
      <c r="E368" s="139">
        <f t="shared" si="20"/>
        <v>678.26837499999999</v>
      </c>
      <c r="F368" s="139"/>
      <c r="G368" s="119"/>
      <c r="H368" s="139">
        <f t="shared" si="21"/>
        <v>783.79602122219387</v>
      </c>
      <c r="I368" s="139"/>
      <c r="J368" s="139">
        <f t="shared" si="22"/>
        <v>47478.786249999393</v>
      </c>
      <c r="K368" s="140"/>
    </row>
    <row r="369" spans="2:11" ht="15" hidden="1" customHeight="1" x14ac:dyDescent="0.25">
      <c r="B369" s="58">
        <v>340</v>
      </c>
      <c r="C369" s="139">
        <f t="shared" si="23"/>
        <v>105.52764622219387</v>
      </c>
      <c r="D369" s="139"/>
      <c r="E369" s="139">
        <f t="shared" si="20"/>
        <v>678.26837499999999</v>
      </c>
      <c r="F369" s="139"/>
      <c r="G369" s="119"/>
      <c r="H369" s="139">
        <f t="shared" si="21"/>
        <v>783.79602122219387</v>
      </c>
      <c r="I369" s="139"/>
      <c r="J369" s="139">
        <f t="shared" si="22"/>
        <v>46800.517874999394</v>
      </c>
      <c r="K369" s="140"/>
    </row>
    <row r="370" spans="2:11" ht="15" hidden="1" customHeight="1" x14ac:dyDescent="0.25">
      <c r="B370" s="58">
        <v>341</v>
      </c>
      <c r="C370" s="139">
        <f t="shared" si="23"/>
        <v>104.02010841901965</v>
      </c>
      <c r="D370" s="139"/>
      <c r="E370" s="139">
        <f t="shared" si="20"/>
        <v>678.26837499999999</v>
      </c>
      <c r="F370" s="139"/>
      <c r="G370" s="119"/>
      <c r="H370" s="139">
        <f t="shared" si="21"/>
        <v>782.2884834190196</v>
      </c>
      <c r="I370" s="139"/>
      <c r="J370" s="139">
        <f t="shared" si="22"/>
        <v>46800.517874999394</v>
      </c>
      <c r="K370" s="140"/>
    </row>
    <row r="371" spans="2:11" ht="15" hidden="1" customHeight="1" x14ac:dyDescent="0.25">
      <c r="B371" s="58">
        <v>342</v>
      </c>
      <c r="C371" s="139">
        <f t="shared" si="23"/>
        <v>104.02010841901965</v>
      </c>
      <c r="D371" s="139"/>
      <c r="E371" s="139">
        <f t="shared" si="20"/>
        <v>678.26837499999999</v>
      </c>
      <c r="F371" s="139"/>
      <c r="G371" s="119"/>
      <c r="H371" s="139">
        <f t="shared" si="21"/>
        <v>782.2884834190196</v>
      </c>
      <c r="I371" s="139"/>
      <c r="J371" s="139">
        <f t="shared" si="22"/>
        <v>46122.249499999394</v>
      </c>
      <c r="K371" s="140"/>
    </row>
    <row r="372" spans="2:11" ht="15" hidden="1" customHeight="1" x14ac:dyDescent="0.25">
      <c r="B372" s="58">
        <v>343</v>
      </c>
      <c r="C372" s="139">
        <f t="shared" si="23"/>
        <v>102.51257061584543</v>
      </c>
      <c r="D372" s="139"/>
      <c r="E372" s="139">
        <f t="shared" si="20"/>
        <v>678.26837499999999</v>
      </c>
      <c r="F372" s="139"/>
      <c r="G372" s="119"/>
      <c r="H372" s="139">
        <f t="shared" si="21"/>
        <v>780.78094561584544</v>
      </c>
      <c r="I372" s="139"/>
      <c r="J372" s="139">
        <f t="shared" si="22"/>
        <v>46122.249499999394</v>
      </c>
      <c r="K372" s="140"/>
    </row>
    <row r="373" spans="2:11" ht="15" hidden="1" customHeight="1" x14ac:dyDescent="0.25">
      <c r="B373" s="58">
        <v>344</v>
      </c>
      <c r="C373" s="139">
        <f t="shared" si="23"/>
        <v>102.51257061584543</v>
      </c>
      <c r="D373" s="139"/>
      <c r="E373" s="139">
        <f t="shared" si="20"/>
        <v>678.26837499999999</v>
      </c>
      <c r="F373" s="139"/>
      <c r="G373" s="119"/>
      <c r="H373" s="139">
        <f t="shared" si="21"/>
        <v>780.78094561584544</v>
      </c>
      <c r="I373" s="139"/>
      <c r="J373" s="139">
        <f t="shared" si="22"/>
        <v>45443.981124999395</v>
      </c>
      <c r="K373" s="140"/>
    </row>
    <row r="374" spans="2:11" ht="15" hidden="1" customHeight="1" x14ac:dyDescent="0.25">
      <c r="B374" s="58">
        <v>345</v>
      </c>
      <c r="C374" s="139">
        <f t="shared" si="23"/>
        <v>101.00503281267122</v>
      </c>
      <c r="D374" s="139"/>
      <c r="E374" s="139">
        <f t="shared" si="20"/>
        <v>678.26837499999999</v>
      </c>
      <c r="F374" s="139"/>
      <c r="G374" s="119"/>
      <c r="H374" s="139">
        <f t="shared" si="21"/>
        <v>779.27340781267117</v>
      </c>
      <c r="I374" s="139"/>
      <c r="J374" s="139">
        <f t="shared" si="22"/>
        <v>45443.981124999395</v>
      </c>
      <c r="K374" s="140"/>
    </row>
    <row r="375" spans="2:11" ht="15" hidden="1" customHeight="1" x14ac:dyDescent="0.25">
      <c r="B375" s="58">
        <v>346</v>
      </c>
      <c r="C375" s="139">
        <f t="shared" si="23"/>
        <v>101.00503281267122</v>
      </c>
      <c r="D375" s="139"/>
      <c r="E375" s="139">
        <f t="shared" si="20"/>
        <v>678.26837499999999</v>
      </c>
      <c r="F375" s="139"/>
      <c r="G375" s="119"/>
      <c r="H375" s="139">
        <f t="shared" si="21"/>
        <v>779.27340781267117</v>
      </c>
      <c r="I375" s="139"/>
      <c r="J375" s="139">
        <f t="shared" si="22"/>
        <v>44765.712749999395</v>
      </c>
      <c r="K375" s="140"/>
    </row>
    <row r="376" spans="2:11" ht="15" hidden="1" customHeight="1" x14ac:dyDescent="0.25">
      <c r="B376" s="58">
        <v>347</v>
      </c>
      <c r="C376" s="139">
        <f t="shared" si="23"/>
        <v>99.497495009497001</v>
      </c>
      <c r="D376" s="139"/>
      <c r="E376" s="139">
        <f t="shared" si="20"/>
        <v>678.26837499999999</v>
      </c>
      <c r="F376" s="139"/>
      <c r="G376" s="119"/>
      <c r="H376" s="139">
        <f t="shared" si="21"/>
        <v>777.76587000949701</v>
      </c>
      <c r="I376" s="139"/>
      <c r="J376" s="139">
        <f t="shared" si="22"/>
        <v>44765.712749999395</v>
      </c>
      <c r="K376" s="140"/>
    </row>
    <row r="377" spans="2:11" x14ac:dyDescent="0.25">
      <c r="B377" s="58">
        <v>348</v>
      </c>
      <c r="C377" s="139">
        <f t="shared" si="23"/>
        <v>99.497495009497001</v>
      </c>
      <c r="D377" s="139"/>
      <c r="E377" s="139">
        <f t="shared" si="20"/>
        <v>678.26837499999999</v>
      </c>
      <c r="F377" s="139"/>
      <c r="G377" s="119"/>
      <c r="H377" s="139">
        <f t="shared" si="21"/>
        <v>777.76587000949701</v>
      </c>
      <c r="I377" s="139"/>
      <c r="J377" s="139">
        <f t="shared" si="22"/>
        <v>44087.444374999395</v>
      </c>
      <c r="K377" s="140"/>
    </row>
    <row r="378" spans="2:11" ht="15" hidden="1" customHeight="1" x14ac:dyDescent="0.25">
      <c r="B378" s="58">
        <v>349</v>
      </c>
      <c r="C378" s="139">
        <f t="shared" si="23"/>
        <v>97.989957206322785</v>
      </c>
      <c r="D378" s="139"/>
      <c r="E378" s="139">
        <f t="shared" si="20"/>
        <v>678.26837499999999</v>
      </c>
      <c r="F378" s="139"/>
      <c r="G378" s="119"/>
      <c r="H378" s="139">
        <f t="shared" si="21"/>
        <v>776.25833220632273</v>
      </c>
      <c r="I378" s="139"/>
      <c r="J378" s="139">
        <f t="shared" si="22"/>
        <v>44087.444374999395</v>
      </c>
      <c r="K378" s="140"/>
    </row>
    <row r="379" spans="2:11" ht="15" hidden="1" customHeight="1" x14ac:dyDescent="0.25">
      <c r="B379" s="58">
        <v>350</v>
      </c>
      <c r="C379" s="139">
        <f t="shared" si="23"/>
        <v>97.989957206322785</v>
      </c>
      <c r="D379" s="139"/>
      <c r="E379" s="139">
        <f t="shared" si="20"/>
        <v>678.26837499999999</v>
      </c>
      <c r="F379" s="139"/>
      <c r="G379" s="119"/>
      <c r="H379" s="139">
        <f t="shared" si="21"/>
        <v>776.25833220632273</v>
      </c>
      <c r="I379" s="139"/>
      <c r="J379" s="139">
        <f t="shared" si="22"/>
        <v>43409.175999999396</v>
      </c>
      <c r="K379" s="140"/>
    </row>
    <row r="380" spans="2:11" ht="15" hidden="1" customHeight="1" x14ac:dyDescent="0.25">
      <c r="B380" s="58">
        <v>351</v>
      </c>
      <c r="C380" s="139">
        <f t="shared" si="23"/>
        <v>96.482419403148569</v>
      </c>
      <c r="D380" s="139"/>
      <c r="E380" s="139">
        <f t="shared" si="20"/>
        <v>678.26837499999999</v>
      </c>
      <c r="F380" s="139"/>
      <c r="G380" s="119"/>
      <c r="H380" s="139">
        <f t="shared" si="21"/>
        <v>774.75079440314857</v>
      </c>
      <c r="I380" s="139"/>
      <c r="J380" s="139">
        <f t="shared" si="22"/>
        <v>43409.175999999396</v>
      </c>
      <c r="K380" s="140"/>
    </row>
    <row r="381" spans="2:11" ht="15" hidden="1" customHeight="1" x14ac:dyDescent="0.25">
      <c r="B381" s="58">
        <v>352</v>
      </c>
      <c r="C381" s="139">
        <f t="shared" si="23"/>
        <v>96.482419403148569</v>
      </c>
      <c r="D381" s="139"/>
      <c r="E381" s="139">
        <f t="shared" si="20"/>
        <v>678.26837499999999</v>
      </c>
      <c r="F381" s="139"/>
      <c r="G381" s="119"/>
      <c r="H381" s="139">
        <f t="shared" si="21"/>
        <v>774.75079440314857</v>
      </c>
      <c r="I381" s="139"/>
      <c r="J381" s="139">
        <f t="shared" si="22"/>
        <v>42730.907624999396</v>
      </c>
      <c r="K381" s="140"/>
    </row>
    <row r="382" spans="2:11" ht="15" hidden="1" customHeight="1" x14ac:dyDescent="0.25">
      <c r="B382" s="58">
        <v>353</v>
      </c>
      <c r="C382" s="139">
        <f t="shared" si="23"/>
        <v>94.974881599974353</v>
      </c>
      <c r="D382" s="139"/>
      <c r="E382" s="139">
        <f t="shared" si="20"/>
        <v>678.26837499999999</v>
      </c>
      <c r="F382" s="139"/>
      <c r="G382" s="119"/>
      <c r="H382" s="139">
        <f t="shared" si="21"/>
        <v>773.2432565999743</v>
      </c>
      <c r="I382" s="139"/>
      <c r="J382" s="139">
        <f t="shared" si="22"/>
        <v>42730.907624999396</v>
      </c>
      <c r="K382" s="140"/>
    </row>
    <row r="383" spans="2:11" ht="15" hidden="1" customHeight="1" x14ac:dyDescent="0.25">
      <c r="B383" s="58">
        <v>354</v>
      </c>
      <c r="C383" s="139">
        <f t="shared" si="23"/>
        <v>94.974881599974353</v>
      </c>
      <c r="D383" s="139"/>
      <c r="E383" s="139">
        <f t="shared" si="20"/>
        <v>678.26837499999999</v>
      </c>
      <c r="F383" s="139"/>
      <c r="G383" s="119"/>
      <c r="H383" s="139">
        <f t="shared" si="21"/>
        <v>773.2432565999743</v>
      </c>
      <c r="I383" s="139"/>
      <c r="J383" s="139">
        <f t="shared" si="22"/>
        <v>42052.639249999396</v>
      </c>
      <c r="K383" s="140"/>
    </row>
    <row r="384" spans="2:11" ht="15" hidden="1" customHeight="1" x14ac:dyDescent="0.25">
      <c r="B384" s="58">
        <v>355</v>
      </c>
      <c r="C384" s="139">
        <f t="shared" si="23"/>
        <v>93.467343796800137</v>
      </c>
      <c r="D384" s="139"/>
      <c r="E384" s="139">
        <f t="shared" si="20"/>
        <v>678.26837499999999</v>
      </c>
      <c r="F384" s="139"/>
      <c r="G384" s="119"/>
      <c r="H384" s="139">
        <f t="shared" si="21"/>
        <v>771.73571879680014</v>
      </c>
      <c r="I384" s="139"/>
      <c r="J384" s="139">
        <f t="shared" si="22"/>
        <v>42052.639249999396</v>
      </c>
      <c r="K384" s="140"/>
    </row>
    <row r="385" spans="1:16" ht="15" hidden="1" customHeight="1" x14ac:dyDescent="0.25">
      <c r="B385" s="58">
        <v>356</v>
      </c>
      <c r="C385" s="139">
        <f t="shared" si="23"/>
        <v>93.467343796800137</v>
      </c>
      <c r="D385" s="139"/>
      <c r="E385" s="139">
        <f t="shared" si="20"/>
        <v>678.26837499999999</v>
      </c>
      <c r="F385" s="139"/>
      <c r="G385" s="119"/>
      <c r="H385" s="139">
        <f t="shared" si="21"/>
        <v>771.73571879680014</v>
      </c>
      <c r="I385" s="139"/>
      <c r="J385" s="139">
        <f t="shared" si="22"/>
        <v>41374.370874999397</v>
      </c>
      <c r="K385" s="140"/>
    </row>
    <row r="386" spans="1:16" ht="15" hidden="1" customHeight="1" x14ac:dyDescent="0.25">
      <c r="B386" s="58">
        <v>357</v>
      </c>
      <c r="C386" s="139">
        <f t="shared" si="23"/>
        <v>91.95980599362592</v>
      </c>
      <c r="D386" s="139"/>
      <c r="E386" s="139">
        <f t="shared" si="20"/>
        <v>678.26837499999999</v>
      </c>
      <c r="F386" s="139"/>
      <c r="G386" s="119"/>
      <c r="H386" s="139">
        <f t="shared" si="21"/>
        <v>770.22818099362587</v>
      </c>
      <c r="I386" s="139"/>
      <c r="J386" s="139">
        <f t="shared" si="22"/>
        <v>41374.370874999397</v>
      </c>
      <c r="K386" s="140"/>
    </row>
    <row r="387" spans="1:16" ht="15" hidden="1" customHeight="1" x14ac:dyDescent="0.25">
      <c r="B387" s="58">
        <v>358</v>
      </c>
      <c r="C387" s="139">
        <f t="shared" si="23"/>
        <v>91.95980599362592</v>
      </c>
      <c r="D387" s="139"/>
      <c r="E387" s="139">
        <f t="shared" si="20"/>
        <v>678.26837499999999</v>
      </c>
      <c r="F387" s="139"/>
      <c r="G387" s="119"/>
      <c r="H387" s="139">
        <f t="shared" si="21"/>
        <v>770.22818099362587</v>
      </c>
      <c r="I387" s="139"/>
      <c r="J387" s="139">
        <f t="shared" si="22"/>
        <v>40696.102499999397</v>
      </c>
      <c r="K387" s="140"/>
    </row>
    <row r="388" spans="1:16" ht="15" hidden="1" customHeight="1" x14ac:dyDescent="0.25">
      <c r="B388" s="58">
        <v>359</v>
      </c>
      <c r="C388" s="139">
        <f t="shared" si="23"/>
        <v>90.452268190451704</v>
      </c>
      <c r="D388" s="139"/>
      <c r="E388" s="139">
        <f t="shared" si="20"/>
        <v>678.26837499999999</v>
      </c>
      <c r="F388" s="139"/>
      <c r="G388" s="119"/>
      <c r="H388" s="139">
        <f t="shared" si="21"/>
        <v>768.72064319045171</v>
      </c>
      <c r="I388" s="139"/>
      <c r="J388" s="139">
        <f t="shared" si="22"/>
        <v>40696.102499999397</v>
      </c>
      <c r="K388" s="140"/>
    </row>
    <row r="389" spans="1:16" x14ac:dyDescent="0.25">
      <c r="B389" s="59">
        <v>360</v>
      </c>
      <c r="C389" s="143">
        <f t="shared" si="23"/>
        <v>90.452268190451704</v>
      </c>
      <c r="D389" s="143"/>
      <c r="E389" s="143">
        <f t="shared" si="20"/>
        <v>678.26837499999999</v>
      </c>
      <c r="F389" s="143"/>
      <c r="G389" s="120"/>
      <c r="H389" s="143">
        <f t="shared" si="21"/>
        <v>768.72064319045171</v>
      </c>
      <c r="I389" s="143"/>
      <c r="J389" s="143">
        <f t="shared" si="22"/>
        <v>40017.834124999397</v>
      </c>
      <c r="K389" s="144"/>
    </row>
    <row r="390" spans="1:16" x14ac:dyDescent="0.25">
      <c r="A390" s="64"/>
      <c r="B390" s="64"/>
      <c r="C390" s="64"/>
      <c r="D390" s="64"/>
      <c r="E390" s="64"/>
      <c r="F390" s="64"/>
      <c r="G390" s="64"/>
      <c r="H390" s="135"/>
      <c r="I390" s="135"/>
      <c r="J390" s="64"/>
      <c r="K390" s="64"/>
      <c r="L390" s="64"/>
      <c r="M390" s="64"/>
    </row>
    <row r="391" spans="1:16" s="64" customFormat="1" ht="15" customHeight="1" x14ac:dyDescent="0.25">
      <c r="H391" s="135"/>
      <c r="I391" s="135"/>
      <c r="N391" s="1"/>
      <c r="O391" s="1"/>
      <c r="P391" s="1"/>
    </row>
    <row r="392" spans="1:16" s="64" customFormat="1" ht="15" customHeight="1" x14ac:dyDescent="0.25">
      <c r="H392" s="135"/>
      <c r="I392" s="135"/>
      <c r="N392" s="1"/>
      <c r="O392" s="1"/>
      <c r="P392" s="1"/>
    </row>
    <row r="393" spans="1:16" s="64" customFormat="1" ht="15" customHeight="1" x14ac:dyDescent="0.25">
      <c r="H393" s="135"/>
      <c r="I393" s="135"/>
      <c r="N393" s="1"/>
      <c r="O393" s="1"/>
      <c r="P393" s="1"/>
    </row>
    <row r="394" spans="1:16" s="64" customFormat="1" ht="15" customHeight="1" x14ac:dyDescent="0.25">
      <c r="H394" s="135"/>
      <c r="I394" s="135"/>
      <c r="N394" s="1"/>
      <c r="O394" s="1"/>
      <c r="P394" s="1"/>
    </row>
    <row r="395" spans="1:16" s="64" customFormat="1" ht="15" customHeight="1" x14ac:dyDescent="0.25">
      <c r="H395" s="135"/>
      <c r="I395" s="135"/>
      <c r="N395" s="1"/>
      <c r="O395" s="1"/>
      <c r="P395" s="1"/>
    </row>
    <row r="396" spans="1:16" s="64" customFormat="1" ht="15" customHeight="1" x14ac:dyDescent="0.25">
      <c r="H396" s="135"/>
      <c r="I396" s="135"/>
      <c r="N396" s="1"/>
      <c r="O396" s="1"/>
      <c r="P396" s="1"/>
    </row>
    <row r="397" spans="1:16" s="64" customFormat="1" ht="15" customHeight="1" x14ac:dyDescent="0.25">
      <c r="H397" s="135"/>
      <c r="I397" s="135"/>
      <c r="N397" s="1"/>
      <c r="O397" s="1"/>
      <c r="P397" s="1"/>
    </row>
    <row r="398" spans="1:16" s="64" customFormat="1" ht="15" customHeight="1" x14ac:dyDescent="0.25">
      <c r="H398" s="135"/>
      <c r="I398" s="135"/>
      <c r="N398" s="1"/>
      <c r="O398" s="1"/>
      <c r="P398" s="1"/>
    </row>
    <row r="399" spans="1:16" s="64" customFormat="1" ht="15" customHeight="1" x14ac:dyDescent="0.25">
      <c r="H399" s="135"/>
      <c r="I399" s="135"/>
      <c r="N399" s="1"/>
      <c r="O399" s="1"/>
      <c r="P399" s="1"/>
    </row>
    <row r="400" spans="1:16" s="64" customFormat="1" ht="15" customHeight="1" x14ac:dyDescent="0.25">
      <c r="H400" s="135"/>
      <c r="I400" s="135"/>
      <c r="N400" s="1"/>
      <c r="O400" s="1"/>
      <c r="P400" s="1"/>
    </row>
    <row r="401" spans="1:16" s="64" customFormat="1" ht="15" customHeight="1" x14ac:dyDescent="0.25">
      <c r="H401" s="135"/>
      <c r="I401" s="135"/>
      <c r="N401" s="1"/>
      <c r="O401" s="1"/>
      <c r="P401" s="1"/>
    </row>
    <row r="402" spans="1:16" s="64" customFormat="1" ht="15" customHeight="1" x14ac:dyDescent="0.25">
      <c r="H402" s="135"/>
      <c r="I402" s="135"/>
      <c r="N402" s="1"/>
      <c r="O402" s="1"/>
      <c r="P402" s="1"/>
    </row>
    <row r="403" spans="1:16" s="64" customFormat="1" ht="15" customHeight="1" x14ac:dyDescent="0.25">
      <c r="H403" s="135"/>
      <c r="I403" s="135"/>
      <c r="N403" s="1"/>
      <c r="O403" s="1"/>
      <c r="P403" s="1"/>
    </row>
    <row r="404" spans="1:16" s="64" customFormat="1" ht="15" customHeight="1" x14ac:dyDescent="0.25">
      <c r="H404" s="135"/>
      <c r="I404" s="135"/>
      <c r="N404" s="1"/>
      <c r="O404" s="1"/>
      <c r="P404" s="1"/>
    </row>
    <row r="405" spans="1:16" s="64" customFormat="1" ht="15" customHeight="1" x14ac:dyDescent="0.25">
      <c r="H405" s="135"/>
      <c r="I405" s="135"/>
      <c r="N405" s="1"/>
      <c r="O405" s="1"/>
      <c r="P405" s="1"/>
    </row>
    <row r="406" spans="1:16" s="64" customFormat="1" ht="15" customHeight="1" x14ac:dyDescent="0.25">
      <c r="A406" s="60"/>
      <c r="B406" s="60"/>
      <c r="C406" s="60"/>
      <c r="D406" s="60"/>
      <c r="E406" s="60"/>
      <c r="F406" s="60"/>
      <c r="G406" s="60"/>
      <c r="H406" s="60"/>
      <c r="I406" s="60"/>
      <c r="J406" s="60"/>
      <c r="K406" s="60"/>
      <c r="L406" s="60"/>
      <c r="M406" s="60"/>
      <c r="N406" s="1"/>
      <c r="O406" s="1"/>
      <c r="P406" s="1"/>
    </row>
    <row r="407" spans="1:16" s="64" customFormat="1" ht="15" customHeight="1" x14ac:dyDescent="0.25">
      <c r="A407" s="60"/>
      <c r="B407" s="60"/>
      <c r="C407" s="60"/>
      <c r="D407" s="60"/>
      <c r="E407" s="60"/>
      <c r="F407" s="60"/>
      <c r="G407" s="60"/>
      <c r="H407" s="60"/>
      <c r="I407" s="60"/>
      <c r="J407" s="60"/>
      <c r="K407" s="60"/>
      <c r="L407" s="60"/>
      <c r="M407" s="60"/>
      <c r="N407" s="1"/>
      <c r="O407" s="1"/>
      <c r="P407" s="1"/>
    </row>
    <row r="408" spans="1:16" s="64" customFormat="1" ht="15" customHeight="1" x14ac:dyDescent="0.25">
      <c r="A408" s="60"/>
      <c r="B408" s="60"/>
      <c r="C408" s="60"/>
      <c r="D408" s="60"/>
      <c r="E408" s="60"/>
      <c r="F408" s="60"/>
      <c r="G408" s="60"/>
      <c r="H408" s="60"/>
      <c r="I408" s="60"/>
      <c r="J408" s="60"/>
      <c r="K408" s="60"/>
      <c r="L408" s="60"/>
      <c r="M408" s="60"/>
      <c r="N408" s="1"/>
      <c r="O408" s="1"/>
      <c r="P408" s="1"/>
    </row>
    <row r="409" spans="1:16" s="64" customFormat="1" ht="15" customHeight="1" x14ac:dyDescent="0.25">
      <c r="A409" s="60"/>
      <c r="B409" s="60"/>
      <c r="C409" s="60"/>
      <c r="D409" s="60"/>
      <c r="E409" s="60"/>
      <c r="F409" s="60"/>
      <c r="G409" s="60"/>
      <c r="H409" s="60"/>
      <c r="I409" s="60"/>
      <c r="J409" s="60"/>
      <c r="K409" s="60"/>
      <c r="L409" s="60"/>
      <c r="M409" s="60"/>
      <c r="N409" s="1"/>
      <c r="O409" s="1"/>
      <c r="P409" s="1"/>
    </row>
  </sheetData>
  <mergeCells count="1462">
    <mergeCell ref="C388:D388"/>
    <mergeCell ref="E388:F388"/>
    <mergeCell ref="H388:I388"/>
    <mergeCell ref="J388:K388"/>
    <mergeCell ref="C389:D389"/>
    <mergeCell ref="E389:F389"/>
    <mergeCell ref="H389:I389"/>
    <mergeCell ref="J389:K389"/>
    <mergeCell ref="C386:D386"/>
    <mergeCell ref="E386:F386"/>
    <mergeCell ref="H386:I386"/>
    <mergeCell ref="J386:K386"/>
    <mergeCell ref="C387:D387"/>
    <mergeCell ref="E387:F387"/>
    <mergeCell ref="H387:I387"/>
    <mergeCell ref="J387:K387"/>
    <mergeCell ref="C384:D384"/>
    <mergeCell ref="E384:F384"/>
    <mergeCell ref="H384:I384"/>
    <mergeCell ref="J384:K384"/>
    <mergeCell ref="C385:D385"/>
    <mergeCell ref="E385:F385"/>
    <mergeCell ref="H385:I385"/>
    <mergeCell ref="J385:K385"/>
    <mergeCell ref="C382:D382"/>
    <mergeCell ref="E382:F382"/>
    <mergeCell ref="H382:I382"/>
    <mergeCell ref="J382:K382"/>
    <mergeCell ref="C383:D383"/>
    <mergeCell ref="E383:F383"/>
    <mergeCell ref="H383:I383"/>
    <mergeCell ref="J383:K383"/>
    <mergeCell ref="C380:D380"/>
    <mergeCell ref="E380:F380"/>
    <mergeCell ref="H380:I380"/>
    <mergeCell ref="J380:K380"/>
    <mergeCell ref="C381:D381"/>
    <mergeCell ref="E381:F381"/>
    <mergeCell ref="H381:I381"/>
    <mergeCell ref="J381:K381"/>
    <mergeCell ref="C378:D378"/>
    <mergeCell ref="E378:F378"/>
    <mergeCell ref="H378:I378"/>
    <mergeCell ref="J378:K378"/>
    <mergeCell ref="C379:D379"/>
    <mergeCell ref="E379:F379"/>
    <mergeCell ref="H379:I379"/>
    <mergeCell ref="J379:K379"/>
    <mergeCell ref="C376:D376"/>
    <mergeCell ref="E376:F376"/>
    <mergeCell ref="H376:I376"/>
    <mergeCell ref="J376:K376"/>
    <mergeCell ref="C377:D377"/>
    <mergeCell ref="E377:F377"/>
    <mergeCell ref="H377:I377"/>
    <mergeCell ref="J377:K377"/>
    <mergeCell ref="C374:D374"/>
    <mergeCell ref="E374:F374"/>
    <mergeCell ref="H374:I374"/>
    <mergeCell ref="J374:K374"/>
    <mergeCell ref="C375:D375"/>
    <mergeCell ref="E375:F375"/>
    <mergeCell ref="H375:I375"/>
    <mergeCell ref="J375:K375"/>
    <mergeCell ref="C372:D372"/>
    <mergeCell ref="E372:F372"/>
    <mergeCell ref="H372:I372"/>
    <mergeCell ref="J372:K372"/>
    <mergeCell ref="C373:D373"/>
    <mergeCell ref="E373:F373"/>
    <mergeCell ref="H373:I373"/>
    <mergeCell ref="J373:K373"/>
    <mergeCell ref="C370:D370"/>
    <mergeCell ref="E370:F370"/>
    <mergeCell ref="H370:I370"/>
    <mergeCell ref="J370:K370"/>
    <mergeCell ref="C371:D371"/>
    <mergeCell ref="E371:F371"/>
    <mergeCell ref="H371:I371"/>
    <mergeCell ref="J371:K371"/>
    <mergeCell ref="C368:D368"/>
    <mergeCell ref="E368:F368"/>
    <mergeCell ref="H368:I368"/>
    <mergeCell ref="J368:K368"/>
    <mergeCell ref="C369:D369"/>
    <mergeCell ref="E369:F369"/>
    <mergeCell ref="H369:I369"/>
    <mergeCell ref="J369:K369"/>
    <mergeCell ref="C366:D366"/>
    <mergeCell ref="E366:F366"/>
    <mergeCell ref="H366:I366"/>
    <mergeCell ref="J366:K366"/>
    <mergeCell ref="C367:D367"/>
    <mergeCell ref="E367:F367"/>
    <mergeCell ref="H367:I367"/>
    <mergeCell ref="J367:K367"/>
    <mergeCell ref="C364:D364"/>
    <mergeCell ref="E364:F364"/>
    <mergeCell ref="H364:I364"/>
    <mergeCell ref="J364:K364"/>
    <mergeCell ref="C365:D365"/>
    <mergeCell ref="E365:F365"/>
    <mergeCell ref="H365:I365"/>
    <mergeCell ref="J365:K365"/>
    <mergeCell ref="C362:D362"/>
    <mergeCell ref="E362:F362"/>
    <mergeCell ref="H362:I362"/>
    <mergeCell ref="J362:K362"/>
    <mergeCell ref="C363:D363"/>
    <mergeCell ref="E363:F363"/>
    <mergeCell ref="H363:I363"/>
    <mergeCell ref="J363:K363"/>
    <mergeCell ref="C360:D360"/>
    <mergeCell ref="E360:F360"/>
    <mergeCell ref="H360:I360"/>
    <mergeCell ref="J360:K360"/>
    <mergeCell ref="C361:D361"/>
    <mergeCell ref="E361:F361"/>
    <mergeCell ref="H361:I361"/>
    <mergeCell ref="J361:K361"/>
    <mergeCell ref="C358:D358"/>
    <mergeCell ref="E358:F358"/>
    <mergeCell ref="H358:I358"/>
    <mergeCell ref="J358:K358"/>
    <mergeCell ref="C359:D359"/>
    <mergeCell ref="E359:F359"/>
    <mergeCell ref="H359:I359"/>
    <mergeCell ref="J359:K359"/>
    <mergeCell ref="C356:D356"/>
    <mergeCell ref="E356:F356"/>
    <mergeCell ref="H356:I356"/>
    <mergeCell ref="J356:K356"/>
    <mergeCell ref="C357:D357"/>
    <mergeCell ref="E357:F357"/>
    <mergeCell ref="H357:I357"/>
    <mergeCell ref="J357:K357"/>
    <mergeCell ref="C354:D354"/>
    <mergeCell ref="E354:F354"/>
    <mergeCell ref="H354:I354"/>
    <mergeCell ref="J354:K354"/>
    <mergeCell ref="C355:D355"/>
    <mergeCell ref="E355:F355"/>
    <mergeCell ref="H355:I355"/>
    <mergeCell ref="J355:K355"/>
    <mergeCell ref="C352:D352"/>
    <mergeCell ref="E352:F352"/>
    <mergeCell ref="H352:I352"/>
    <mergeCell ref="J352:K352"/>
    <mergeCell ref="C353:D353"/>
    <mergeCell ref="E353:F353"/>
    <mergeCell ref="H353:I353"/>
    <mergeCell ref="J353:K353"/>
    <mergeCell ref="C350:D350"/>
    <mergeCell ref="E350:F350"/>
    <mergeCell ref="H350:I350"/>
    <mergeCell ref="J350:K350"/>
    <mergeCell ref="C351:D351"/>
    <mergeCell ref="E351:F351"/>
    <mergeCell ref="H351:I351"/>
    <mergeCell ref="J351:K351"/>
    <mergeCell ref="C348:D348"/>
    <mergeCell ref="E348:F348"/>
    <mergeCell ref="H348:I348"/>
    <mergeCell ref="J348:K348"/>
    <mergeCell ref="C349:D349"/>
    <mergeCell ref="E349:F349"/>
    <mergeCell ref="H349:I349"/>
    <mergeCell ref="J349:K349"/>
    <mergeCell ref="C346:D346"/>
    <mergeCell ref="E346:F346"/>
    <mergeCell ref="H346:I346"/>
    <mergeCell ref="J346:K346"/>
    <mergeCell ref="C347:D347"/>
    <mergeCell ref="E347:F347"/>
    <mergeCell ref="H347:I347"/>
    <mergeCell ref="J347:K347"/>
    <mergeCell ref="C344:D344"/>
    <mergeCell ref="E344:F344"/>
    <mergeCell ref="H344:I344"/>
    <mergeCell ref="J344:K344"/>
    <mergeCell ref="C345:D345"/>
    <mergeCell ref="E345:F345"/>
    <mergeCell ref="H345:I345"/>
    <mergeCell ref="J345:K345"/>
    <mergeCell ref="C342:D342"/>
    <mergeCell ref="E342:F342"/>
    <mergeCell ref="H342:I342"/>
    <mergeCell ref="J342:K342"/>
    <mergeCell ref="C343:D343"/>
    <mergeCell ref="E343:F343"/>
    <mergeCell ref="H343:I343"/>
    <mergeCell ref="J343:K343"/>
    <mergeCell ref="C340:D340"/>
    <mergeCell ref="E340:F340"/>
    <mergeCell ref="H340:I340"/>
    <mergeCell ref="J340:K340"/>
    <mergeCell ref="C341:D341"/>
    <mergeCell ref="E341:F341"/>
    <mergeCell ref="H341:I341"/>
    <mergeCell ref="J341:K341"/>
    <mergeCell ref="C338:D338"/>
    <mergeCell ref="E338:F338"/>
    <mergeCell ref="H338:I338"/>
    <mergeCell ref="J338:K338"/>
    <mergeCell ref="C339:D339"/>
    <mergeCell ref="E339:F339"/>
    <mergeCell ref="H339:I339"/>
    <mergeCell ref="J339:K339"/>
    <mergeCell ref="C336:D336"/>
    <mergeCell ref="E336:F336"/>
    <mergeCell ref="H336:I336"/>
    <mergeCell ref="J336:K336"/>
    <mergeCell ref="C337:D337"/>
    <mergeCell ref="E337:F337"/>
    <mergeCell ref="H337:I337"/>
    <mergeCell ref="J337:K337"/>
    <mergeCell ref="C334:D334"/>
    <mergeCell ref="E334:F334"/>
    <mergeCell ref="H334:I334"/>
    <mergeCell ref="J334:K334"/>
    <mergeCell ref="C335:D335"/>
    <mergeCell ref="E335:F335"/>
    <mergeCell ref="H335:I335"/>
    <mergeCell ref="J335:K335"/>
    <mergeCell ref="C332:D332"/>
    <mergeCell ref="E332:F332"/>
    <mergeCell ref="H332:I332"/>
    <mergeCell ref="J332:K332"/>
    <mergeCell ref="C333:D333"/>
    <mergeCell ref="E333:F333"/>
    <mergeCell ref="H333:I333"/>
    <mergeCell ref="J333:K333"/>
    <mergeCell ref="C330:D330"/>
    <mergeCell ref="E330:F330"/>
    <mergeCell ref="H330:I330"/>
    <mergeCell ref="J330:K330"/>
    <mergeCell ref="C331:D331"/>
    <mergeCell ref="E331:F331"/>
    <mergeCell ref="H331:I331"/>
    <mergeCell ref="J331:K331"/>
    <mergeCell ref="C328:D328"/>
    <mergeCell ref="E328:F328"/>
    <mergeCell ref="H328:I328"/>
    <mergeCell ref="J328:K328"/>
    <mergeCell ref="C329:D329"/>
    <mergeCell ref="E329:F329"/>
    <mergeCell ref="H329:I329"/>
    <mergeCell ref="J329:K329"/>
    <mergeCell ref="C326:D326"/>
    <mergeCell ref="E326:F326"/>
    <mergeCell ref="H326:I326"/>
    <mergeCell ref="J326:K326"/>
    <mergeCell ref="C327:D327"/>
    <mergeCell ref="E327:F327"/>
    <mergeCell ref="H327:I327"/>
    <mergeCell ref="J327:K327"/>
    <mergeCell ref="C324:D324"/>
    <mergeCell ref="E324:F324"/>
    <mergeCell ref="H324:I324"/>
    <mergeCell ref="J324:K324"/>
    <mergeCell ref="C325:D325"/>
    <mergeCell ref="E325:F325"/>
    <mergeCell ref="H325:I325"/>
    <mergeCell ref="J325:K325"/>
    <mergeCell ref="C322:D322"/>
    <mergeCell ref="E322:F322"/>
    <mergeCell ref="H322:I322"/>
    <mergeCell ref="J322:K322"/>
    <mergeCell ref="C323:D323"/>
    <mergeCell ref="E323:F323"/>
    <mergeCell ref="H323:I323"/>
    <mergeCell ref="J323:K323"/>
    <mergeCell ref="C320:D320"/>
    <mergeCell ref="E320:F320"/>
    <mergeCell ref="H320:I320"/>
    <mergeCell ref="J320:K320"/>
    <mergeCell ref="C321:D321"/>
    <mergeCell ref="E321:F321"/>
    <mergeCell ref="H321:I321"/>
    <mergeCell ref="J321:K321"/>
    <mergeCell ref="C318:D318"/>
    <mergeCell ref="E318:F318"/>
    <mergeCell ref="H318:I318"/>
    <mergeCell ref="J318:K318"/>
    <mergeCell ref="C319:D319"/>
    <mergeCell ref="E319:F319"/>
    <mergeCell ref="H319:I319"/>
    <mergeCell ref="J319:K319"/>
    <mergeCell ref="C316:D316"/>
    <mergeCell ref="E316:F316"/>
    <mergeCell ref="H316:I316"/>
    <mergeCell ref="J316:K316"/>
    <mergeCell ref="C317:D317"/>
    <mergeCell ref="E317:F317"/>
    <mergeCell ref="H317:I317"/>
    <mergeCell ref="J317:K317"/>
    <mergeCell ref="C314:D314"/>
    <mergeCell ref="E314:F314"/>
    <mergeCell ref="H314:I314"/>
    <mergeCell ref="J314:K314"/>
    <mergeCell ref="C315:D315"/>
    <mergeCell ref="E315:F315"/>
    <mergeCell ref="H315:I315"/>
    <mergeCell ref="J315:K315"/>
    <mergeCell ref="C312:D312"/>
    <mergeCell ref="E312:F312"/>
    <mergeCell ref="H312:I312"/>
    <mergeCell ref="J312:K312"/>
    <mergeCell ref="C313:D313"/>
    <mergeCell ref="E313:F313"/>
    <mergeCell ref="H313:I313"/>
    <mergeCell ref="J313:K313"/>
    <mergeCell ref="C310:D310"/>
    <mergeCell ref="E310:F310"/>
    <mergeCell ref="H310:I310"/>
    <mergeCell ref="J310:K310"/>
    <mergeCell ref="C311:D311"/>
    <mergeCell ref="E311:F311"/>
    <mergeCell ref="H311:I311"/>
    <mergeCell ref="J311:K311"/>
    <mergeCell ref="C308:D308"/>
    <mergeCell ref="E308:F308"/>
    <mergeCell ref="H308:I308"/>
    <mergeCell ref="J308:K308"/>
    <mergeCell ref="C309:D309"/>
    <mergeCell ref="E309:F309"/>
    <mergeCell ref="H309:I309"/>
    <mergeCell ref="J309:K309"/>
    <mergeCell ref="C306:D306"/>
    <mergeCell ref="E306:F306"/>
    <mergeCell ref="H306:I306"/>
    <mergeCell ref="J306:K306"/>
    <mergeCell ref="C307:D307"/>
    <mergeCell ref="E307:F307"/>
    <mergeCell ref="H307:I307"/>
    <mergeCell ref="J307:K307"/>
    <mergeCell ref="C304:D304"/>
    <mergeCell ref="E304:F304"/>
    <mergeCell ref="H304:I304"/>
    <mergeCell ref="J304:K304"/>
    <mergeCell ref="C305:D305"/>
    <mergeCell ref="E305:F305"/>
    <mergeCell ref="H305:I305"/>
    <mergeCell ref="J305:K305"/>
    <mergeCell ref="C302:D302"/>
    <mergeCell ref="E302:F302"/>
    <mergeCell ref="H302:I302"/>
    <mergeCell ref="J302:K302"/>
    <mergeCell ref="C303:D303"/>
    <mergeCell ref="E303:F303"/>
    <mergeCell ref="H303:I303"/>
    <mergeCell ref="J303:K303"/>
    <mergeCell ref="C300:D300"/>
    <mergeCell ref="E300:F300"/>
    <mergeCell ref="H300:I300"/>
    <mergeCell ref="J300:K300"/>
    <mergeCell ref="C301:D301"/>
    <mergeCell ref="E301:F301"/>
    <mergeCell ref="H301:I301"/>
    <mergeCell ref="J301:K301"/>
    <mergeCell ref="C298:D298"/>
    <mergeCell ref="E298:F298"/>
    <mergeCell ref="H298:I298"/>
    <mergeCell ref="J298:K298"/>
    <mergeCell ref="C299:D299"/>
    <mergeCell ref="E299:F299"/>
    <mergeCell ref="H299:I299"/>
    <mergeCell ref="J299:K299"/>
    <mergeCell ref="C296:D296"/>
    <mergeCell ref="E296:F296"/>
    <mergeCell ref="H296:I296"/>
    <mergeCell ref="J296:K296"/>
    <mergeCell ref="C297:D297"/>
    <mergeCell ref="E297:F297"/>
    <mergeCell ref="H297:I297"/>
    <mergeCell ref="J297:K297"/>
    <mergeCell ref="C294:D294"/>
    <mergeCell ref="E294:F294"/>
    <mergeCell ref="H294:I294"/>
    <mergeCell ref="J294:K294"/>
    <mergeCell ref="C295:D295"/>
    <mergeCell ref="E295:F295"/>
    <mergeCell ref="H295:I295"/>
    <mergeCell ref="J295:K295"/>
    <mergeCell ref="C292:D292"/>
    <mergeCell ref="E292:F292"/>
    <mergeCell ref="H292:I292"/>
    <mergeCell ref="J292:K292"/>
    <mergeCell ref="C293:D293"/>
    <mergeCell ref="E293:F293"/>
    <mergeCell ref="H293:I293"/>
    <mergeCell ref="J293:K293"/>
    <mergeCell ref="C290:D290"/>
    <mergeCell ref="E290:F290"/>
    <mergeCell ref="H290:I290"/>
    <mergeCell ref="J290:K290"/>
    <mergeCell ref="C291:D291"/>
    <mergeCell ref="E291:F291"/>
    <mergeCell ref="H291:I291"/>
    <mergeCell ref="J291:K291"/>
    <mergeCell ref="C288:D288"/>
    <mergeCell ref="E288:F288"/>
    <mergeCell ref="H288:I288"/>
    <mergeCell ref="J288:K288"/>
    <mergeCell ref="C289:D289"/>
    <mergeCell ref="E289:F289"/>
    <mergeCell ref="H289:I289"/>
    <mergeCell ref="J289:K289"/>
    <mergeCell ref="C286:D286"/>
    <mergeCell ref="E286:F286"/>
    <mergeCell ref="H286:I286"/>
    <mergeCell ref="J286:K286"/>
    <mergeCell ref="C287:D287"/>
    <mergeCell ref="E287:F287"/>
    <mergeCell ref="H287:I287"/>
    <mergeCell ref="J287:K287"/>
    <mergeCell ref="C284:D284"/>
    <mergeCell ref="E284:F284"/>
    <mergeCell ref="H284:I284"/>
    <mergeCell ref="J284:K284"/>
    <mergeCell ref="C285:D285"/>
    <mergeCell ref="E285:F285"/>
    <mergeCell ref="H285:I285"/>
    <mergeCell ref="J285:K285"/>
    <mergeCell ref="C282:D282"/>
    <mergeCell ref="E282:F282"/>
    <mergeCell ref="H282:I282"/>
    <mergeCell ref="J282:K282"/>
    <mergeCell ref="C283:D283"/>
    <mergeCell ref="E283:F283"/>
    <mergeCell ref="H283:I283"/>
    <mergeCell ref="J283:K283"/>
    <mergeCell ref="C280:D280"/>
    <mergeCell ref="E280:F280"/>
    <mergeCell ref="H280:I280"/>
    <mergeCell ref="J280:K280"/>
    <mergeCell ref="C281:D281"/>
    <mergeCell ref="E281:F281"/>
    <mergeCell ref="H281:I281"/>
    <mergeCell ref="J281:K281"/>
    <mergeCell ref="C278:D278"/>
    <mergeCell ref="E278:F278"/>
    <mergeCell ref="H278:I278"/>
    <mergeCell ref="J278:K278"/>
    <mergeCell ref="C279:D279"/>
    <mergeCell ref="E279:F279"/>
    <mergeCell ref="H279:I279"/>
    <mergeCell ref="J279:K279"/>
    <mergeCell ref="C276:D276"/>
    <mergeCell ref="E276:F276"/>
    <mergeCell ref="H276:I276"/>
    <mergeCell ref="J276:K276"/>
    <mergeCell ref="C277:D277"/>
    <mergeCell ref="E277:F277"/>
    <mergeCell ref="H277:I277"/>
    <mergeCell ref="J277:K277"/>
    <mergeCell ref="C274:D274"/>
    <mergeCell ref="E274:F274"/>
    <mergeCell ref="H274:I274"/>
    <mergeCell ref="J274:K274"/>
    <mergeCell ref="C275:D275"/>
    <mergeCell ref="E275:F275"/>
    <mergeCell ref="H275:I275"/>
    <mergeCell ref="J275:K275"/>
    <mergeCell ref="C272:D272"/>
    <mergeCell ref="E272:F272"/>
    <mergeCell ref="H272:I272"/>
    <mergeCell ref="J272:K272"/>
    <mergeCell ref="C273:D273"/>
    <mergeCell ref="E273:F273"/>
    <mergeCell ref="H273:I273"/>
    <mergeCell ref="J273:K273"/>
    <mergeCell ref="C270:D270"/>
    <mergeCell ref="E270:F270"/>
    <mergeCell ref="H270:I270"/>
    <mergeCell ref="J270:K270"/>
    <mergeCell ref="C271:D271"/>
    <mergeCell ref="E271:F271"/>
    <mergeCell ref="H271:I271"/>
    <mergeCell ref="J271:K271"/>
    <mergeCell ref="C268:D268"/>
    <mergeCell ref="E268:F268"/>
    <mergeCell ref="H268:I268"/>
    <mergeCell ref="J268:K268"/>
    <mergeCell ref="C269:D269"/>
    <mergeCell ref="E269:F269"/>
    <mergeCell ref="H269:I269"/>
    <mergeCell ref="J269:K269"/>
    <mergeCell ref="C266:D266"/>
    <mergeCell ref="E266:F266"/>
    <mergeCell ref="H266:I266"/>
    <mergeCell ref="J266:K266"/>
    <mergeCell ref="C267:D267"/>
    <mergeCell ref="E267:F267"/>
    <mergeCell ref="H267:I267"/>
    <mergeCell ref="J267:K267"/>
    <mergeCell ref="C264:D264"/>
    <mergeCell ref="E264:F264"/>
    <mergeCell ref="H264:I264"/>
    <mergeCell ref="J264:K264"/>
    <mergeCell ref="C265:D265"/>
    <mergeCell ref="E265:F265"/>
    <mergeCell ref="H265:I265"/>
    <mergeCell ref="J265:K265"/>
    <mergeCell ref="C262:D262"/>
    <mergeCell ref="E262:F262"/>
    <mergeCell ref="H262:I262"/>
    <mergeCell ref="J262:K262"/>
    <mergeCell ref="C263:D263"/>
    <mergeCell ref="E263:F263"/>
    <mergeCell ref="H263:I263"/>
    <mergeCell ref="J263:K263"/>
    <mergeCell ref="C260:D260"/>
    <mergeCell ref="E260:F260"/>
    <mergeCell ref="H260:I260"/>
    <mergeCell ref="J260:K260"/>
    <mergeCell ref="C261:D261"/>
    <mergeCell ref="E261:F261"/>
    <mergeCell ref="H261:I261"/>
    <mergeCell ref="J261:K261"/>
    <mergeCell ref="C258:D258"/>
    <mergeCell ref="E258:F258"/>
    <mergeCell ref="H258:I258"/>
    <mergeCell ref="J258:K258"/>
    <mergeCell ref="C259:D259"/>
    <mergeCell ref="E259:F259"/>
    <mergeCell ref="H259:I259"/>
    <mergeCell ref="J259:K259"/>
    <mergeCell ref="C256:D256"/>
    <mergeCell ref="E256:F256"/>
    <mergeCell ref="H256:I256"/>
    <mergeCell ref="J256:K256"/>
    <mergeCell ref="C257:D257"/>
    <mergeCell ref="E257:F257"/>
    <mergeCell ref="H257:I257"/>
    <mergeCell ref="J257:K257"/>
    <mergeCell ref="C254:D254"/>
    <mergeCell ref="E254:F254"/>
    <mergeCell ref="H254:I254"/>
    <mergeCell ref="J254:K254"/>
    <mergeCell ref="C255:D255"/>
    <mergeCell ref="E255:F255"/>
    <mergeCell ref="H255:I255"/>
    <mergeCell ref="J255:K255"/>
    <mergeCell ref="C252:D252"/>
    <mergeCell ref="E252:F252"/>
    <mergeCell ref="H252:I252"/>
    <mergeCell ref="J252:K252"/>
    <mergeCell ref="C253:D253"/>
    <mergeCell ref="E253:F253"/>
    <mergeCell ref="H253:I253"/>
    <mergeCell ref="J253:K253"/>
    <mergeCell ref="C250:D250"/>
    <mergeCell ref="E250:F250"/>
    <mergeCell ref="H250:I250"/>
    <mergeCell ref="J250:K250"/>
    <mergeCell ref="C251:D251"/>
    <mergeCell ref="E251:F251"/>
    <mergeCell ref="H251:I251"/>
    <mergeCell ref="J251:K251"/>
    <mergeCell ref="C248:D248"/>
    <mergeCell ref="E248:F248"/>
    <mergeCell ref="H248:I248"/>
    <mergeCell ref="J248:K248"/>
    <mergeCell ref="C249:D249"/>
    <mergeCell ref="E249:F249"/>
    <mergeCell ref="H249:I249"/>
    <mergeCell ref="J249:K249"/>
    <mergeCell ref="C246:D246"/>
    <mergeCell ref="E246:F246"/>
    <mergeCell ref="H246:I246"/>
    <mergeCell ref="J246:K246"/>
    <mergeCell ref="C247:D247"/>
    <mergeCell ref="E247:F247"/>
    <mergeCell ref="H247:I247"/>
    <mergeCell ref="J247:K247"/>
    <mergeCell ref="C244:D244"/>
    <mergeCell ref="E244:F244"/>
    <mergeCell ref="H244:I244"/>
    <mergeCell ref="J244:K244"/>
    <mergeCell ref="C245:D245"/>
    <mergeCell ref="E245:F245"/>
    <mergeCell ref="H245:I245"/>
    <mergeCell ref="J245:K245"/>
    <mergeCell ref="C242:D242"/>
    <mergeCell ref="E242:F242"/>
    <mergeCell ref="H242:I242"/>
    <mergeCell ref="J242:K242"/>
    <mergeCell ref="C243:D243"/>
    <mergeCell ref="E243:F243"/>
    <mergeCell ref="H243:I243"/>
    <mergeCell ref="J243:K243"/>
    <mergeCell ref="C240:D240"/>
    <mergeCell ref="E240:F240"/>
    <mergeCell ref="H240:I240"/>
    <mergeCell ref="J240:K240"/>
    <mergeCell ref="C241:D241"/>
    <mergeCell ref="E241:F241"/>
    <mergeCell ref="H241:I241"/>
    <mergeCell ref="J241:K241"/>
    <mergeCell ref="C238:D238"/>
    <mergeCell ref="E238:F238"/>
    <mergeCell ref="H238:I238"/>
    <mergeCell ref="J238:K238"/>
    <mergeCell ref="C239:D239"/>
    <mergeCell ref="E239:F239"/>
    <mergeCell ref="H239:I239"/>
    <mergeCell ref="J239:K239"/>
    <mergeCell ref="C236:D236"/>
    <mergeCell ref="E236:F236"/>
    <mergeCell ref="H236:I236"/>
    <mergeCell ref="J236:K236"/>
    <mergeCell ref="C237:D237"/>
    <mergeCell ref="E237:F237"/>
    <mergeCell ref="H237:I237"/>
    <mergeCell ref="J237:K237"/>
    <mergeCell ref="C234:D234"/>
    <mergeCell ref="E234:F234"/>
    <mergeCell ref="H234:I234"/>
    <mergeCell ref="J234:K234"/>
    <mergeCell ref="C235:D235"/>
    <mergeCell ref="E235:F235"/>
    <mergeCell ref="H235:I235"/>
    <mergeCell ref="J235:K235"/>
    <mergeCell ref="C232:D232"/>
    <mergeCell ref="E232:F232"/>
    <mergeCell ref="H232:I232"/>
    <mergeCell ref="J232:K232"/>
    <mergeCell ref="C233:D233"/>
    <mergeCell ref="E233:F233"/>
    <mergeCell ref="H233:I233"/>
    <mergeCell ref="J233:K233"/>
    <mergeCell ref="C230:D230"/>
    <mergeCell ref="E230:F230"/>
    <mergeCell ref="H230:I230"/>
    <mergeCell ref="J230:K230"/>
    <mergeCell ref="C231:D231"/>
    <mergeCell ref="E231:F231"/>
    <mergeCell ref="H231:I231"/>
    <mergeCell ref="J231:K231"/>
    <mergeCell ref="C228:D228"/>
    <mergeCell ref="E228:F228"/>
    <mergeCell ref="H228:I228"/>
    <mergeCell ref="J228:K228"/>
    <mergeCell ref="C229:D229"/>
    <mergeCell ref="E229:F229"/>
    <mergeCell ref="H229:I229"/>
    <mergeCell ref="J229:K229"/>
    <mergeCell ref="C226:D226"/>
    <mergeCell ref="E226:F226"/>
    <mergeCell ref="H226:I226"/>
    <mergeCell ref="J226:K226"/>
    <mergeCell ref="C227:D227"/>
    <mergeCell ref="E227:F227"/>
    <mergeCell ref="H227:I227"/>
    <mergeCell ref="J227:K227"/>
    <mergeCell ref="C224:D224"/>
    <mergeCell ref="E224:F224"/>
    <mergeCell ref="H224:I224"/>
    <mergeCell ref="J224:K224"/>
    <mergeCell ref="C225:D225"/>
    <mergeCell ref="E225:F225"/>
    <mergeCell ref="H225:I225"/>
    <mergeCell ref="J225:K225"/>
    <mergeCell ref="C222:D222"/>
    <mergeCell ref="E222:F222"/>
    <mergeCell ref="H222:I222"/>
    <mergeCell ref="J222:K222"/>
    <mergeCell ref="C223:D223"/>
    <mergeCell ref="E223:F223"/>
    <mergeCell ref="H223:I223"/>
    <mergeCell ref="J223:K223"/>
    <mergeCell ref="C220:D220"/>
    <mergeCell ref="E220:F220"/>
    <mergeCell ref="H220:I220"/>
    <mergeCell ref="J220:K220"/>
    <mergeCell ref="C221:D221"/>
    <mergeCell ref="E221:F221"/>
    <mergeCell ref="H221:I221"/>
    <mergeCell ref="J221:K221"/>
    <mergeCell ref="C218:D218"/>
    <mergeCell ref="E218:F218"/>
    <mergeCell ref="H218:I218"/>
    <mergeCell ref="J218:K218"/>
    <mergeCell ref="C219:D219"/>
    <mergeCell ref="E219:F219"/>
    <mergeCell ref="H219:I219"/>
    <mergeCell ref="J219:K219"/>
    <mergeCell ref="C216:D216"/>
    <mergeCell ref="E216:F216"/>
    <mergeCell ref="H216:I216"/>
    <mergeCell ref="J216:K216"/>
    <mergeCell ref="C217:D217"/>
    <mergeCell ref="E217:F217"/>
    <mergeCell ref="H217:I217"/>
    <mergeCell ref="J217:K217"/>
    <mergeCell ref="C214:D214"/>
    <mergeCell ref="E214:F214"/>
    <mergeCell ref="H214:I214"/>
    <mergeCell ref="J214:K214"/>
    <mergeCell ref="C215:D215"/>
    <mergeCell ref="E215:F215"/>
    <mergeCell ref="H215:I215"/>
    <mergeCell ref="J215:K215"/>
    <mergeCell ref="C212:D212"/>
    <mergeCell ref="E212:F212"/>
    <mergeCell ref="H212:I212"/>
    <mergeCell ref="J212:K212"/>
    <mergeCell ref="C213:D213"/>
    <mergeCell ref="E213:F213"/>
    <mergeCell ref="H213:I213"/>
    <mergeCell ref="J213:K213"/>
    <mergeCell ref="C210:D210"/>
    <mergeCell ref="E210:F210"/>
    <mergeCell ref="H210:I210"/>
    <mergeCell ref="J210:K210"/>
    <mergeCell ref="C211:D211"/>
    <mergeCell ref="E211:F211"/>
    <mergeCell ref="H211:I211"/>
    <mergeCell ref="J211:K211"/>
    <mergeCell ref="C208:D208"/>
    <mergeCell ref="E208:F208"/>
    <mergeCell ref="H208:I208"/>
    <mergeCell ref="J208:K208"/>
    <mergeCell ref="C209:D209"/>
    <mergeCell ref="E209:F209"/>
    <mergeCell ref="H209:I209"/>
    <mergeCell ref="J209:K209"/>
    <mergeCell ref="C206:D206"/>
    <mergeCell ref="E206:F206"/>
    <mergeCell ref="H206:I206"/>
    <mergeCell ref="J206:K206"/>
    <mergeCell ref="C207:D207"/>
    <mergeCell ref="E207:F207"/>
    <mergeCell ref="H207:I207"/>
    <mergeCell ref="J207:K207"/>
    <mergeCell ref="C204:D204"/>
    <mergeCell ref="E204:F204"/>
    <mergeCell ref="H204:I204"/>
    <mergeCell ref="J204:K204"/>
    <mergeCell ref="C205:D205"/>
    <mergeCell ref="E205:F205"/>
    <mergeCell ref="H205:I205"/>
    <mergeCell ref="J205:K205"/>
    <mergeCell ref="C202:D202"/>
    <mergeCell ref="E202:F202"/>
    <mergeCell ref="H202:I202"/>
    <mergeCell ref="J202:K202"/>
    <mergeCell ref="C203:D203"/>
    <mergeCell ref="E203:F203"/>
    <mergeCell ref="H203:I203"/>
    <mergeCell ref="J203:K203"/>
    <mergeCell ref="C200:D200"/>
    <mergeCell ref="E200:F200"/>
    <mergeCell ref="H200:I200"/>
    <mergeCell ref="J200:K200"/>
    <mergeCell ref="C201:D201"/>
    <mergeCell ref="E201:F201"/>
    <mergeCell ref="H201:I201"/>
    <mergeCell ref="J201:K201"/>
    <mergeCell ref="C198:D198"/>
    <mergeCell ref="E198:F198"/>
    <mergeCell ref="H198:I198"/>
    <mergeCell ref="J198:K198"/>
    <mergeCell ref="C199:D199"/>
    <mergeCell ref="E199:F199"/>
    <mergeCell ref="H199:I199"/>
    <mergeCell ref="J199:K199"/>
    <mergeCell ref="C196:D196"/>
    <mergeCell ref="E196:F196"/>
    <mergeCell ref="H196:I196"/>
    <mergeCell ref="J196:K196"/>
    <mergeCell ref="C197:D197"/>
    <mergeCell ref="E197:F197"/>
    <mergeCell ref="H197:I197"/>
    <mergeCell ref="J197:K197"/>
    <mergeCell ref="C194:D194"/>
    <mergeCell ref="E194:F194"/>
    <mergeCell ref="H194:I194"/>
    <mergeCell ref="J194:K194"/>
    <mergeCell ref="C195:D195"/>
    <mergeCell ref="E195:F195"/>
    <mergeCell ref="H195:I195"/>
    <mergeCell ref="J195:K195"/>
    <mergeCell ref="C192:D192"/>
    <mergeCell ref="E192:F192"/>
    <mergeCell ref="H192:I192"/>
    <mergeCell ref="J192:K192"/>
    <mergeCell ref="C193:D193"/>
    <mergeCell ref="E193:F193"/>
    <mergeCell ref="H193:I193"/>
    <mergeCell ref="J193:K193"/>
    <mergeCell ref="C190:D190"/>
    <mergeCell ref="E190:F190"/>
    <mergeCell ref="H190:I190"/>
    <mergeCell ref="J190:K190"/>
    <mergeCell ref="C191:D191"/>
    <mergeCell ref="E191:F191"/>
    <mergeCell ref="H191:I191"/>
    <mergeCell ref="J191:K191"/>
    <mergeCell ref="C188:D188"/>
    <mergeCell ref="E188:F188"/>
    <mergeCell ref="H188:I188"/>
    <mergeCell ref="J188:K188"/>
    <mergeCell ref="C189:D189"/>
    <mergeCell ref="E189:F189"/>
    <mergeCell ref="H189:I189"/>
    <mergeCell ref="J189:K189"/>
    <mergeCell ref="C186:D186"/>
    <mergeCell ref="E186:F186"/>
    <mergeCell ref="H186:I186"/>
    <mergeCell ref="J186:K186"/>
    <mergeCell ref="C187:D187"/>
    <mergeCell ref="E187:F187"/>
    <mergeCell ref="H187:I187"/>
    <mergeCell ref="J187:K187"/>
    <mergeCell ref="C184:D184"/>
    <mergeCell ref="E184:F184"/>
    <mergeCell ref="H184:I184"/>
    <mergeCell ref="J184:K184"/>
    <mergeCell ref="C185:D185"/>
    <mergeCell ref="E185:F185"/>
    <mergeCell ref="H185:I185"/>
    <mergeCell ref="J185:K185"/>
    <mergeCell ref="C182:D182"/>
    <mergeCell ref="E182:F182"/>
    <mergeCell ref="H182:I182"/>
    <mergeCell ref="J182:K182"/>
    <mergeCell ref="C183:D183"/>
    <mergeCell ref="E183:F183"/>
    <mergeCell ref="H183:I183"/>
    <mergeCell ref="J183:K183"/>
    <mergeCell ref="C180:D180"/>
    <mergeCell ref="E180:F180"/>
    <mergeCell ref="H180:I180"/>
    <mergeCell ref="J180:K180"/>
    <mergeCell ref="C181:D181"/>
    <mergeCell ref="E181:F181"/>
    <mergeCell ref="H181:I181"/>
    <mergeCell ref="J181:K181"/>
    <mergeCell ref="C178:D178"/>
    <mergeCell ref="E178:F178"/>
    <mergeCell ref="H178:I178"/>
    <mergeCell ref="J178:K178"/>
    <mergeCell ref="C179:D179"/>
    <mergeCell ref="E179:F179"/>
    <mergeCell ref="H179:I179"/>
    <mergeCell ref="J179:K179"/>
    <mergeCell ref="C176:D176"/>
    <mergeCell ref="E176:F176"/>
    <mergeCell ref="H176:I176"/>
    <mergeCell ref="J176:K176"/>
    <mergeCell ref="C177:D177"/>
    <mergeCell ref="E177:F177"/>
    <mergeCell ref="H177:I177"/>
    <mergeCell ref="J177:K177"/>
    <mergeCell ref="C174:D174"/>
    <mergeCell ref="E174:F174"/>
    <mergeCell ref="H174:I174"/>
    <mergeCell ref="J174:K174"/>
    <mergeCell ref="C175:D175"/>
    <mergeCell ref="E175:F175"/>
    <mergeCell ref="H175:I175"/>
    <mergeCell ref="J175:K175"/>
    <mergeCell ref="C172:D172"/>
    <mergeCell ref="E172:F172"/>
    <mergeCell ref="H172:I172"/>
    <mergeCell ref="J172:K172"/>
    <mergeCell ref="C173:D173"/>
    <mergeCell ref="E173:F173"/>
    <mergeCell ref="H173:I173"/>
    <mergeCell ref="J173:K173"/>
    <mergeCell ref="C170:D170"/>
    <mergeCell ref="E170:F170"/>
    <mergeCell ref="H170:I170"/>
    <mergeCell ref="J170:K170"/>
    <mergeCell ref="C171:D171"/>
    <mergeCell ref="E171:F171"/>
    <mergeCell ref="H171:I171"/>
    <mergeCell ref="J171:K171"/>
    <mergeCell ref="C168:D168"/>
    <mergeCell ref="E168:F168"/>
    <mergeCell ref="H168:I168"/>
    <mergeCell ref="J168:K168"/>
    <mergeCell ref="C169:D169"/>
    <mergeCell ref="E169:F169"/>
    <mergeCell ref="H169:I169"/>
    <mergeCell ref="J169:K169"/>
    <mergeCell ref="C166:D166"/>
    <mergeCell ref="E166:F166"/>
    <mergeCell ref="H166:I166"/>
    <mergeCell ref="J166:K166"/>
    <mergeCell ref="C167:D167"/>
    <mergeCell ref="E167:F167"/>
    <mergeCell ref="H167:I167"/>
    <mergeCell ref="J167:K167"/>
    <mergeCell ref="C164:D164"/>
    <mergeCell ref="E164:F164"/>
    <mergeCell ref="H164:I164"/>
    <mergeCell ref="J164:K164"/>
    <mergeCell ref="C165:D165"/>
    <mergeCell ref="E165:F165"/>
    <mergeCell ref="H165:I165"/>
    <mergeCell ref="J165:K165"/>
    <mergeCell ref="C162:D162"/>
    <mergeCell ref="E162:F162"/>
    <mergeCell ref="H162:I162"/>
    <mergeCell ref="J162:K162"/>
    <mergeCell ref="C163:D163"/>
    <mergeCell ref="E163:F163"/>
    <mergeCell ref="H163:I163"/>
    <mergeCell ref="J163:K163"/>
    <mergeCell ref="C160:D160"/>
    <mergeCell ref="E160:F160"/>
    <mergeCell ref="H160:I160"/>
    <mergeCell ref="J160:K160"/>
    <mergeCell ref="C161:D161"/>
    <mergeCell ref="E161:F161"/>
    <mergeCell ref="H161:I161"/>
    <mergeCell ref="J161:K161"/>
    <mergeCell ref="C158:D158"/>
    <mergeCell ref="E158:F158"/>
    <mergeCell ref="H158:I158"/>
    <mergeCell ref="J158:K158"/>
    <mergeCell ref="C159:D159"/>
    <mergeCell ref="E159:F159"/>
    <mergeCell ref="H159:I159"/>
    <mergeCell ref="J159:K159"/>
    <mergeCell ref="C156:D156"/>
    <mergeCell ref="E156:F156"/>
    <mergeCell ref="H156:I156"/>
    <mergeCell ref="J156:K156"/>
    <mergeCell ref="C157:D157"/>
    <mergeCell ref="E157:F157"/>
    <mergeCell ref="H157:I157"/>
    <mergeCell ref="J157:K157"/>
    <mergeCell ref="C154:D154"/>
    <mergeCell ref="E154:F154"/>
    <mergeCell ref="H154:I154"/>
    <mergeCell ref="J154:K154"/>
    <mergeCell ref="C155:D155"/>
    <mergeCell ref="E155:F155"/>
    <mergeCell ref="H155:I155"/>
    <mergeCell ref="J155:K155"/>
    <mergeCell ref="C152:D152"/>
    <mergeCell ref="E152:F152"/>
    <mergeCell ref="H152:I152"/>
    <mergeCell ref="J152:K152"/>
    <mergeCell ref="C153:D153"/>
    <mergeCell ref="E153:F153"/>
    <mergeCell ref="H153:I153"/>
    <mergeCell ref="J153:K153"/>
    <mergeCell ref="C150:D150"/>
    <mergeCell ref="E150:F150"/>
    <mergeCell ref="H150:I150"/>
    <mergeCell ref="J150:K150"/>
    <mergeCell ref="C151:D151"/>
    <mergeCell ref="E151:F151"/>
    <mergeCell ref="H151:I151"/>
    <mergeCell ref="J151:K151"/>
    <mergeCell ref="C148:D148"/>
    <mergeCell ref="E148:F148"/>
    <mergeCell ref="H148:I148"/>
    <mergeCell ref="J148:K148"/>
    <mergeCell ref="C149:D149"/>
    <mergeCell ref="E149:F149"/>
    <mergeCell ref="H149:I149"/>
    <mergeCell ref="J149:K149"/>
    <mergeCell ref="C146:D146"/>
    <mergeCell ref="E146:F146"/>
    <mergeCell ref="H146:I146"/>
    <mergeCell ref="J146:K146"/>
    <mergeCell ref="C147:D147"/>
    <mergeCell ref="E147:F147"/>
    <mergeCell ref="H147:I147"/>
    <mergeCell ref="J147:K147"/>
    <mergeCell ref="C144:D144"/>
    <mergeCell ref="E144:F144"/>
    <mergeCell ref="H144:I144"/>
    <mergeCell ref="J144:K144"/>
    <mergeCell ref="C145:D145"/>
    <mergeCell ref="E145:F145"/>
    <mergeCell ref="H145:I145"/>
    <mergeCell ref="J145:K145"/>
    <mergeCell ref="C142:D142"/>
    <mergeCell ref="E142:F142"/>
    <mergeCell ref="H142:I142"/>
    <mergeCell ref="J142:K142"/>
    <mergeCell ref="C143:D143"/>
    <mergeCell ref="E143:F143"/>
    <mergeCell ref="H143:I143"/>
    <mergeCell ref="J143:K143"/>
    <mergeCell ref="C140:D140"/>
    <mergeCell ref="E140:F140"/>
    <mergeCell ref="H140:I140"/>
    <mergeCell ref="J140:K140"/>
    <mergeCell ref="C141:D141"/>
    <mergeCell ref="E141:F141"/>
    <mergeCell ref="H141:I141"/>
    <mergeCell ref="J141:K141"/>
    <mergeCell ref="C138:D138"/>
    <mergeCell ref="E138:F138"/>
    <mergeCell ref="H138:I138"/>
    <mergeCell ref="J138:K138"/>
    <mergeCell ref="C139:D139"/>
    <mergeCell ref="E139:F139"/>
    <mergeCell ref="H139:I139"/>
    <mergeCell ref="J139:K139"/>
    <mergeCell ref="C136:D136"/>
    <mergeCell ref="E136:F136"/>
    <mergeCell ref="H136:I136"/>
    <mergeCell ref="J136:K136"/>
    <mergeCell ref="C137:D137"/>
    <mergeCell ref="E137:F137"/>
    <mergeCell ref="H137:I137"/>
    <mergeCell ref="J137:K137"/>
    <mergeCell ref="C134:D134"/>
    <mergeCell ref="E134:F134"/>
    <mergeCell ref="H134:I134"/>
    <mergeCell ref="J134:K134"/>
    <mergeCell ref="C135:D135"/>
    <mergeCell ref="E135:F135"/>
    <mergeCell ref="H135:I135"/>
    <mergeCell ref="J135:K135"/>
    <mergeCell ref="C132:D132"/>
    <mergeCell ref="E132:F132"/>
    <mergeCell ref="H132:I132"/>
    <mergeCell ref="J132:K132"/>
    <mergeCell ref="C133:D133"/>
    <mergeCell ref="E133:F133"/>
    <mergeCell ref="H133:I133"/>
    <mergeCell ref="J133:K133"/>
    <mergeCell ref="C130:D130"/>
    <mergeCell ref="E130:F130"/>
    <mergeCell ref="H130:I130"/>
    <mergeCell ref="J130:K130"/>
    <mergeCell ref="C131:D131"/>
    <mergeCell ref="E131:F131"/>
    <mergeCell ref="H131:I131"/>
    <mergeCell ref="J131:K131"/>
    <mergeCell ref="C128:D128"/>
    <mergeCell ref="E128:F128"/>
    <mergeCell ref="H128:I128"/>
    <mergeCell ref="J128:K128"/>
    <mergeCell ref="C129:D129"/>
    <mergeCell ref="E129:F129"/>
    <mergeCell ref="H129:I129"/>
    <mergeCell ref="J129:K129"/>
    <mergeCell ref="C126:D126"/>
    <mergeCell ref="E126:F126"/>
    <mergeCell ref="H126:I126"/>
    <mergeCell ref="J126:K126"/>
    <mergeCell ref="C127:D127"/>
    <mergeCell ref="E127:F127"/>
    <mergeCell ref="H127:I127"/>
    <mergeCell ref="J127:K127"/>
    <mergeCell ref="C124:D124"/>
    <mergeCell ref="E124:F124"/>
    <mergeCell ref="H124:I124"/>
    <mergeCell ref="J124:K124"/>
    <mergeCell ref="C125:D125"/>
    <mergeCell ref="E125:F125"/>
    <mergeCell ref="H125:I125"/>
    <mergeCell ref="J125:K125"/>
    <mergeCell ref="C122:D122"/>
    <mergeCell ref="E122:F122"/>
    <mergeCell ref="H122:I122"/>
    <mergeCell ref="J122:K122"/>
    <mergeCell ref="C123:D123"/>
    <mergeCell ref="E123:F123"/>
    <mergeCell ref="H123:I123"/>
    <mergeCell ref="J123:K123"/>
    <mergeCell ref="C120:D120"/>
    <mergeCell ref="E120:F120"/>
    <mergeCell ref="H120:I120"/>
    <mergeCell ref="J120:K120"/>
    <mergeCell ref="C121:D121"/>
    <mergeCell ref="E121:F121"/>
    <mergeCell ref="H121:I121"/>
    <mergeCell ref="J121:K121"/>
    <mergeCell ref="C118:D118"/>
    <mergeCell ref="E118:F118"/>
    <mergeCell ref="H118:I118"/>
    <mergeCell ref="J118:K118"/>
    <mergeCell ref="C119:D119"/>
    <mergeCell ref="E119:F119"/>
    <mergeCell ref="H119:I119"/>
    <mergeCell ref="J119:K119"/>
    <mergeCell ref="C116:D116"/>
    <mergeCell ref="E116:F116"/>
    <mergeCell ref="H116:I116"/>
    <mergeCell ref="J116:K116"/>
    <mergeCell ref="C117:D117"/>
    <mergeCell ref="E117:F117"/>
    <mergeCell ref="H117:I117"/>
    <mergeCell ref="J117:K117"/>
    <mergeCell ref="C114:D114"/>
    <mergeCell ref="E114:F114"/>
    <mergeCell ref="H114:I114"/>
    <mergeCell ref="J114:K114"/>
    <mergeCell ref="C115:D115"/>
    <mergeCell ref="E115:F115"/>
    <mergeCell ref="H115:I115"/>
    <mergeCell ref="J115:K115"/>
    <mergeCell ref="C112:D112"/>
    <mergeCell ref="E112:F112"/>
    <mergeCell ref="H112:I112"/>
    <mergeCell ref="J112:K112"/>
    <mergeCell ref="C113:D113"/>
    <mergeCell ref="E113:F113"/>
    <mergeCell ref="H113:I113"/>
    <mergeCell ref="J113:K113"/>
    <mergeCell ref="C110:D110"/>
    <mergeCell ref="E110:F110"/>
    <mergeCell ref="H110:I110"/>
    <mergeCell ref="J110:K110"/>
    <mergeCell ref="C111:D111"/>
    <mergeCell ref="E111:F111"/>
    <mergeCell ref="H111:I111"/>
    <mergeCell ref="J111:K111"/>
    <mergeCell ref="C108:D108"/>
    <mergeCell ref="E108:F108"/>
    <mergeCell ref="H108:I108"/>
    <mergeCell ref="J108:K108"/>
    <mergeCell ref="C109:D109"/>
    <mergeCell ref="E109:F109"/>
    <mergeCell ref="H109:I109"/>
    <mergeCell ref="J109:K109"/>
    <mergeCell ref="C106:D106"/>
    <mergeCell ref="E106:F106"/>
    <mergeCell ref="H106:I106"/>
    <mergeCell ref="J106:K106"/>
    <mergeCell ref="C107:D107"/>
    <mergeCell ref="E107:F107"/>
    <mergeCell ref="H107:I107"/>
    <mergeCell ref="J107:K107"/>
    <mergeCell ref="C104:D104"/>
    <mergeCell ref="E104:F104"/>
    <mergeCell ref="H104:I104"/>
    <mergeCell ref="J104:K104"/>
    <mergeCell ref="C105:D105"/>
    <mergeCell ref="E105:F105"/>
    <mergeCell ref="H105:I105"/>
    <mergeCell ref="J105:K105"/>
    <mergeCell ref="C102:D102"/>
    <mergeCell ref="E102:F102"/>
    <mergeCell ref="H102:I102"/>
    <mergeCell ref="J102:K102"/>
    <mergeCell ref="C103:D103"/>
    <mergeCell ref="E103:F103"/>
    <mergeCell ref="H103:I103"/>
    <mergeCell ref="J103:K103"/>
    <mergeCell ref="C100:D100"/>
    <mergeCell ref="E100:F100"/>
    <mergeCell ref="H100:I100"/>
    <mergeCell ref="J100:K100"/>
    <mergeCell ref="C101:D101"/>
    <mergeCell ref="E101:F101"/>
    <mergeCell ref="H101:I101"/>
    <mergeCell ref="J101:K101"/>
    <mergeCell ref="C98:D98"/>
    <mergeCell ref="E98:F98"/>
    <mergeCell ref="H98:I98"/>
    <mergeCell ref="J98:K98"/>
    <mergeCell ref="C99:D99"/>
    <mergeCell ref="E99:F99"/>
    <mergeCell ref="H99:I99"/>
    <mergeCell ref="J99:K99"/>
    <mergeCell ref="C96:D96"/>
    <mergeCell ref="E96:F96"/>
    <mergeCell ref="H96:I96"/>
    <mergeCell ref="J96:K96"/>
    <mergeCell ref="C97:D97"/>
    <mergeCell ref="E97:F97"/>
    <mergeCell ref="H97:I97"/>
    <mergeCell ref="J97:K97"/>
    <mergeCell ref="C94:D94"/>
    <mergeCell ref="E94:F94"/>
    <mergeCell ref="H94:I94"/>
    <mergeCell ref="J94:K94"/>
    <mergeCell ref="C95:D95"/>
    <mergeCell ref="E95:F95"/>
    <mergeCell ref="H95:I95"/>
    <mergeCell ref="J95:K95"/>
    <mergeCell ref="C92:D92"/>
    <mergeCell ref="E92:F92"/>
    <mergeCell ref="H92:I92"/>
    <mergeCell ref="J92:K92"/>
    <mergeCell ref="C93:D93"/>
    <mergeCell ref="E93:F93"/>
    <mergeCell ref="H93:I93"/>
    <mergeCell ref="J93:K93"/>
    <mergeCell ref="C90:D90"/>
    <mergeCell ref="E90:F90"/>
    <mergeCell ref="H90:I90"/>
    <mergeCell ref="J90:K90"/>
    <mergeCell ref="C91:D91"/>
    <mergeCell ref="E91:F91"/>
    <mergeCell ref="H91:I91"/>
    <mergeCell ref="J91:K91"/>
    <mergeCell ref="C88:D88"/>
    <mergeCell ref="E88:F88"/>
    <mergeCell ref="H88:I88"/>
    <mergeCell ref="J88:K88"/>
    <mergeCell ref="C89:D89"/>
    <mergeCell ref="E89:F89"/>
    <mergeCell ref="H89:I89"/>
    <mergeCell ref="J89:K89"/>
    <mergeCell ref="C86:D86"/>
    <mergeCell ref="E86:F86"/>
    <mergeCell ref="H86:I86"/>
    <mergeCell ref="J86:K86"/>
    <mergeCell ref="C87:D87"/>
    <mergeCell ref="E87:F87"/>
    <mergeCell ref="H87:I87"/>
    <mergeCell ref="J87:K87"/>
    <mergeCell ref="C84:D84"/>
    <mergeCell ref="E84:F84"/>
    <mergeCell ref="H84:I84"/>
    <mergeCell ref="J84:K84"/>
    <mergeCell ref="C85:D85"/>
    <mergeCell ref="E85:F85"/>
    <mergeCell ref="H85:I85"/>
    <mergeCell ref="J85:K85"/>
    <mergeCell ref="C82:D82"/>
    <mergeCell ref="E82:F82"/>
    <mergeCell ref="H82:I82"/>
    <mergeCell ref="J82:K82"/>
    <mergeCell ref="C83:D83"/>
    <mergeCell ref="E83:F83"/>
    <mergeCell ref="H83:I83"/>
    <mergeCell ref="J83:K83"/>
    <mergeCell ref="C80:D80"/>
    <mergeCell ref="E80:F80"/>
    <mergeCell ref="H80:I80"/>
    <mergeCell ref="J80:K80"/>
    <mergeCell ref="C81:D81"/>
    <mergeCell ref="E81:F81"/>
    <mergeCell ref="H81:I81"/>
    <mergeCell ref="J81:K81"/>
    <mergeCell ref="C78:D78"/>
    <mergeCell ref="E78:F78"/>
    <mergeCell ref="H78:I78"/>
    <mergeCell ref="J78:K78"/>
    <mergeCell ref="C79:D79"/>
    <mergeCell ref="E79:F79"/>
    <mergeCell ref="H79:I79"/>
    <mergeCell ref="J79:K79"/>
    <mergeCell ref="C76:D76"/>
    <mergeCell ref="E76:F76"/>
    <mergeCell ref="H76:I76"/>
    <mergeCell ref="J76:K76"/>
    <mergeCell ref="C77:D77"/>
    <mergeCell ref="E77:F77"/>
    <mergeCell ref="H77:I77"/>
    <mergeCell ref="J77:K77"/>
    <mergeCell ref="C74:D74"/>
    <mergeCell ref="E74:F74"/>
    <mergeCell ref="H74:I74"/>
    <mergeCell ref="J74:K74"/>
    <mergeCell ref="C75:D75"/>
    <mergeCell ref="E75:F75"/>
    <mergeCell ref="H75:I75"/>
    <mergeCell ref="J75:K75"/>
    <mergeCell ref="C72:D72"/>
    <mergeCell ref="E72:F72"/>
    <mergeCell ref="H72:I72"/>
    <mergeCell ref="J72:K72"/>
    <mergeCell ref="C73:D73"/>
    <mergeCell ref="E73:F73"/>
    <mergeCell ref="H73:I73"/>
    <mergeCell ref="J73:K73"/>
    <mergeCell ref="C70:D70"/>
    <mergeCell ref="E70:F70"/>
    <mergeCell ref="H70:I70"/>
    <mergeCell ref="J70:K70"/>
    <mergeCell ref="C71:D71"/>
    <mergeCell ref="E71:F71"/>
    <mergeCell ref="H71:I71"/>
    <mergeCell ref="J71:K71"/>
    <mergeCell ref="C68:D68"/>
    <mergeCell ref="E68:F68"/>
    <mergeCell ref="H68:I68"/>
    <mergeCell ref="J68:K68"/>
    <mergeCell ref="C69:D69"/>
    <mergeCell ref="E69:F69"/>
    <mergeCell ref="H69:I69"/>
    <mergeCell ref="J69:K69"/>
    <mergeCell ref="C66:D66"/>
    <mergeCell ref="E66:F66"/>
    <mergeCell ref="H66:I66"/>
    <mergeCell ref="J66:K66"/>
    <mergeCell ref="C67:D67"/>
    <mergeCell ref="E67:F67"/>
    <mergeCell ref="H67:I67"/>
    <mergeCell ref="J67:K67"/>
    <mergeCell ref="C64:D64"/>
    <mergeCell ref="E64:F64"/>
    <mergeCell ref="H64:I64"/>
    <mergeCell ref="J64:K64"/>
    <mergeCell ref="C65:D65"/>
    <mergeCell ref="E65:F65"/>
    <mergeCell ref="H65:I65"/>
    <mergeCell ref="J65:K65"/>
    <mergeCell ref="C62:D62"/>
    <mergeCell ref="E62:F62"/>
    <mergeCell ref="H62:I62"/>
    <mergeCell ref="J62:K62"/>
    <mergeCell ref="C63:D63"/>
    <mergeCell ref="E63:F63"/>
    <mergeCell ref="H63:I63"/>
    <mergeCell ref="J63:K63"/>
    <mergeCell ref="C60:D60"/>
    <mergeCell ref="E60:F60"/>
    <mergeCell ref="H60:I60"/>
    <mergeCell ref="J60:K60"/>
    <mergeCell ref="C61:D61"/>
    <mergeCell ref="E61:F61"/>
    <mergeCell ref="H61:I61"/>
    <mergeCell ref="J61:K61"/>
    <mergeCell ref="C58:D58"/>
    <mergeCell ref="E58:F58"/>
    <mergeCell ref="H58:I58"/>
    <mergeCell ref="J58:K58"/>
    <mergeCell ref="C59:D59"/>
    <mergeCell ref="E59:F59"/>
    <mergeCell ref="H59:I59"/>
    <mergeCell ref="J59:K59"/>
    <mergeCell ref="C56:D56"/>
    <mergeCell ref="E56:F56"/>
    <mergeCell ref="H56:I56"/>
    <mergeCell ref="J56:K56"/>
    <mergeCell ref="C57:D57"/>
    <mergeCell ref="E57:F57"/>
    <mergeCell ref="H57:I57"/>
    <mergeCell ref="J57:K57"/>
    <mergeCell ref="C54:D54"/>
    <mergeCell ref="E54:F54"/>
    <mergeCell ref="H54:I54"/>
    <mergeCell ref="J54:K54"/>
    <mergeCell ref="C55:D55"/>
    <mergeCell ref="E55:F55"/>
    <mergeCell ref="H55:I55"/>
    <mergeCell ref="J55:K55"/>
    <mergeCell ref="C52:D52"/>
    <mergeCell ref="E52:F52"/>
    <mergeCell ref="H52:I52"/>
    <mergeCell ref="J52:K52"/>
    <mergeCell ref="C53:D53"/>
    <mergeCell ref="E53:F53"/>
    <mergeCell ref="H53:I53"/>
    <mergeCell ref="J53:K53"/>
    <mergeCell ref="C50:D50"/>
    <mergeCell ref="E50:F50"/>
    <mergeCell ref="H50:I50"/>
    <mergeCell ref="J50:K50"/>
    <mergeCell ref="C51:D51"/>
    <mergeCell ref="E51:F51"/>
    <mergeCell ref="H51:I51"/>
    <mergeCell ref="J51:K51"/>
    <mergeCell ref="C48:D48"/>
    <mergeCell ref="E48:F48"/>
    <mergeCell ref="H48:I48"/>
    <mergeCell ref="J48:K48"/>
    <mergeCell ref="C49:D49"/>
    <mergeCell ref="E49:F49"/>
    <mergeCell ref="H49:I49"/>
    <mergeCell ref="J49:K49"/>
    <mergeCell ref="C47:D47"/>
    <mergeCell ref="E47:F47"/>
    <mergeCell ref="H47:I47"/>
    <mergeCell ref="J47:K47"/>
    <mergeCell ref="C44:D44"/>
    <mergeCell ref="E44:F44"/>
    <mergeCell ref="H44:I44"/>
    <mergeCell ref="J44:K44"/>
    <mergeCell ref="C45:D45"/>
    <mergeCell ref="E45:F45"/>
    <mergeCell ref="H45:I45"/>
    <mergeCell ref="J45:K45"/>
    <mergeCell ref="C42:D42"/>
    <mergeCell ref="E42:F42"/>
    <mergeCell ref="H42:I42"/>
    <mergeCell ref="J42:K42"/>
    <mergeCell ref="C43:D43"/>
    <mergeCell ref="E43:F43"/>
    <mergeCell ref="H43:I43"/>
    <mergeCell ref="J43:K43"/>
    <mergeCell ref="J38:K38"/>
    <mergeCell ref="C39:D39"/>
    <mergeCell ref="E39:F39"/>
    <mergeCell ref="H39:I39"/>
    <mergeCell ref="J39:K39"/>
    <mergeCell ref="C36:D36"/>
    <mergeCell ref="E36:F36"/>
    <mergeCell ref="H36:I36"/>
    <mergeCell ref="J36:K36"/>
    <mergeCell ref="C37:D37"/>
    <mergeCell ref="E37:F37"/>
    <mergeCell ref="H37:I37"/>
    <mergeCell ref="J37:K37"/>
    <mergeCell ref="C46:D46"/>
    <mergeCell ref="E46:F46"/>
    <mergeCell ref="H46:I46"/>
    <mergeCell ref="J46:K46"/>
    <mergeCell ref="B2:E3"/>
    <mergeCell ref="C34:D34"/>
    <mergeCell ref="E34:F34"/>
    <mergeCell ref="H34:I34"/>
    <mergeCell ref="J34:K34"/>
    <mergeCell ref="C35:D35"/>
    <mergeCell ref="E35:F35"/>
    <mergeCell ref="H35:I35"/>
    <mergeCell ref="J35:K35"/>
    <mergeCell ref="C32:D32"/>
    <mergeCell ref="E32:F32"/>
    <mergeCell ref="H32:I32"/>
    <mergeCell ref="J32:K32"/>
    <mergeCell ref="C33:D33"/>
    <mergeCell ref="E33:F33"/>
    <mergeCell ref="H33:I33"/>
    <mergeCell ref="J33:K33"/>
    <mergeCell ref="C30:D30"/>
    <mergeCell ref="E30:F30"/>
    <mergeCell ref="H30:I30"/>
    <mergeCell ref="J30:K30"/>
    <mergeCell ref="C31:D31"/>
    <mergeCell ref="E31:F31"/>
    <mergeCell ref="H31:I31"/>
    <mergeCell ref="J31:K31"/>
    <mergeCell ref="J29:K29"/>
    <mergeCell ref="C29:D29"/>
    <mergeCell ref="E29:F29"/>
    <mergeCell ref="H29:I29"/>
    <mergeCell ref="B27:F28"/>
    <mergeCell ref="H401:I401"/>
    <mergeCell ref="H402:I402"/>
    <mergeCell ref="H403:I403"/>
    <mergeCell ref="H404:I404"/>
    <mergeCell ref="H405:I405"/>
    <mergeCell ref="H390:I390"/>
    <mergeCell ref="H400:I400"/>
    <mergeCell ref="H391:I391"/>
    <mergeCell ref="H392:I392"/>
    <mergeCell ref="H393:I393"/>
    <mergeCell ref="H394:I394"/>
    <mergeCell ref="H395:I395"/>
    <mergeCell ref="H396:I396"/>
    <mergeCell ref="H397:I397"/>
    <mergeCell ref="H398:I398"/>
    <mergeCell ref="H399:I399"/>
    <mergeCell ref="C40:D40"/>
    <mergeCell ref="E40:F40"/>
    <mergeCell ref="H40:I40"/>
    <mergeCell ref="J40:K40"/>
    <mergeCell ref="C41:D41"/>
    <mergeCell ref="E41:F41"/>
    <mergeCell ref="H41:I41"/>
    <mergeCell ref="J41:K41"/>
    <mergeCell ref="C38:D38"/>
    <mergeCell ref="E38:F38"/>
    <mergeCell ref="H38:I38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6"/>
  <sheetViews>
    <sheetView topLeftCell="A4" zoomScale="80" zoomScaleNormal="80" workbookViewId="0">
      <selection activeCell="O24" sqref="O24"/>
    </sheetView>
  </sheetViews>
  <sheetFormatPr baseColWidth="10" defaultColWidth="15.7109375" defaultRowHeight="15" customHeight="1" x14ac:dyDescent="0.25"/>
  <cols>
    <col min="1" max="1" width="5.7109375" style="88" customWidth="1"/>
    <col min="2" max="2" width="10.7109375" style="88" customWidth="1"/>
    <col min="3" max="5" width="15.7109375" style="88"/>
    <col min="6" max="6" width="15.7109375" style="88" customWidth="1"/>
    <col min="7" max="7" width="18.28515625" style="88" customWidth="1"/>
    <col min="8" max="10" width="15.7109375" style="88" customWidth="1"/>
    <col min="11" max="11" width="22" style="88" bestFit="1" customWidth="1"/>
    <col min="12" max="12" width="10.7109375" style="88" customWidth="1"/>
    <col min="13" max="13" width="5.7109375" style="88" customWidth="1"/>
    <col min="14" max="16384" width="15.7109375" style="88"/>
  </cols>
  <sheetData>
    <row r="1" spans="1:14" ht="15" customHeight="1" x14ac:dyDescent="0.25">
      <c r="N1" s="33"/>
    </row>
    <row r="2" spans="1:14" ht="18.75" x14ac:dyDescent="0.25">
      <c r="A2" s="52"/>
      <c r="B2" s="149" t="s">
        <v>15</v>
      </c>
      <c r="C2" s="150"/>
      <c r="D2" s="150"/>
      <c r="E2" s="151"/>
      <c r="F2" s="89"/>
      <c r="G2" s="89"/>
      <c r="H2" s="52"/>
      <c r="I2" s="52"/>
      <c r="J2" s="52"/>
      <c r="K2" s="52"/>
      <c r="L2" s="55"/>
      <c r="M2" s="52"/>
      <c r="N2" s="33"/>
    </row>
    <row r="3" spans="1:14" ht="18.75" x14ac:dyDescent="0.25">
      <c r="A3" s="52"/>
      <c r="B3" s="159"/>
      <c r="C3" s="160"/>
      <c r="D3" s="160"/>
      <c r="E3" s="161"/>
      <c r="F3" s="89"/>
      <c r="G3" s="89"/>
      <c r="H3" s="52"/>
      <c r="I3" s="52"/>
      <c r="J3" s="52"/>
      <c r="K3" s="52"/>
      <c r="L3" s="55"/>
      <c r="M3" s="52"/>
      <c r="N3" s="33"/>
    </row>
    <row r="4" spans="1:14" ht="15" customHeight="1" x14ac:dyDescent="0.25">
      <c r="B4" s="90"/>
      <c r="C4" s="91"/>
      <c r="D4" s="91"/>
      <c r="E4" s="91"/>
      <c r="F4" s="91"/>
      <c r="G4" s="91"/>
      <c r="H4" s="91"/>
      <c r="I4" s="91"/>
      <c r="J4" s="91"/>
      <c r="K4" s="91"/>
      <c r="L4" s="54"/>
      <c r="M4" s="92"/>
      <c r="N4" s="33"/>
    </row>
    <row r="5" spans="1:14" ht="15.75" x14ac:dyDescent="0.25">
      <c r="B5" s="93"/>
      <c r="C5" s="94" t="s">
        <v>0</v>
      </c>
      <c r="D5" s="92"/>
      <c r="E5" s="95"/>
      <c r="F5" s="96">
        <v>200000</v>
      </c>
      <c r="G5" s="162"/>
      <c r="H5" s="97"/>
      <c r="I5" s="98" t="s">
        <v>7</v>
      </c>
      <c r="J5" s="99"/>
      <c r="K5" s="92"/>
      <c r="L5" s="51"/>
      <c r="M5" s="92"/>
      <c r="N5" s="33"/>
    </row>
    <row r="6" spans="1:14" s="52" customFormat="1" ht="18.75" x14ac:dyDescent="0.25">
      <c r="A6" s="88"/>
      <c r="B6" s="93"/>
      <c r="C6" s="100"/>
      <c r="D6" s="92"/>
      <c r="E6" s="95"/>
      <c r="F6" s="92"/>
      <c r="G6" s="92"/>
      <c r="H6" s="97"/>
      <c r="I6" s="100"/>
      <c r="J6" s="99"/>
      <c r="K6" s="92"/>
      <c r="L6" s="51"/>
      <c r="M6" s="92"/>
      <c r="N6" s="53"/>
    </row>
    <row r="7" spans="1:14" s="52" customFormat="1" ht="18.75" x14ac:dyDescent="0.25">
      <c r="A7" s="88"/>
      <c r="B7" s="93"/>
      <c r="C7" s="101" t="s">
        <v>2</v>
      </c>
      <c r="D7" s="92"/>
      <c r="E7" s="92"/>
      <c r="F7" s="96">
        <v>7112.53</v>
      </c>
      <c r="G7" s="162"/>
      <c r="H7" s="97"/>
      <c r="I7" s="101" t="s">
        <v>6</v>
      </c>
      <c r="J7" s="92"/>
      <c r="K7" s="102">
        <f>F17</f>
        <v>162784.41</v>
      </c>
      <c r="L7" s="51"/>
      <c r="M7" s="92"/>
      <c r="N7" s="53"/>
    </row>
    <row r="8" spans="1:14" ht="15" customHeight="1" x14ac:dyDescent="0.25">
      <c r="B8" s="93"/>
      <c r="C8" s="101"/>
      <c r="D8" s="92"/>
      <c r="E8" s="95"/>
      <c r="F8" s="92"/>
      <c r="G8" s="92"/>
      <c r="H8" s="97"/>
      <c r="I8" s="101"/>
      <c r="J8" s="92"/>
      <c r="K8" s="95"/>
      <c r="L8" s="51"/>
      <c r="M8" s="92"/>
      <c r="N8" s="33"/>
    </row>
    <row r="9" spans="1:14" ht="15" customHeight="1" x14ac:dyDescent="0.25">
      <c r="B9" s="93"/>
      <c r="C9" s="101" t="s">
        <v>3</v>
      </c>
      <c r="D9" s="92"/>
      <c r="E9" s="92"/>
      <c r="F9" s="96">
        <v>0</v>
      </c>
      <c r="G9" s="162"/>
      <c r="H9" s="92"/>
      <c r="I9" s="101" t="s">
        <v>5</v>
      </c>
      <c r="J9" s="95"/>
      <c r="K9" s="103" t="s">
        <v>22</v>
      </c>
      <c r="L9" s="50"/>
      <c r="M9" s="92"/>
      <c r="N9" s="33"/>
    </row>
    <row r="10" spans="1:14" ht="15" customHeight="1" x14ac:dyDescent="0.25">
      <c r="B10" s="93"/>
      <c r="C10" s="101"/>
      <c r="D10" s="92"/>
      <c r="E10" s="92"/>
      <c r="F10" s="92"/>
      <c r="G10" s="92"/>
      <c r="H10" s="92"/>
      <c r="I10" s="101"/>
      <c r="J10" s="95"/>
      <c r="K10" s="95"/>
      <c r="L10" s="50"/>
      <c r="M10" s="92"/>
      <c r="N10" s="33"/>
    </row>
    <row r="11" spans="1:14" ht="15" customHeight="1" x14ac:dyDescent="0.25">
      <c r="B11" s="93"/>
      <c r="C11" s="101" t="s">
        <v>1</v>
      </c>
      <c r="D11" s="92"/>
      <c r="E11" s="92"/>
      <c r="F11" s="96">
        <v>5671.88</v>
      </c>
      <c r="G11" s="162"/>
      <c r="H11" s="97"/>
      <c r="I11" s="101" t="s">
        <v>11</v>
      </c>
      <c r="J11" s="92"/>
      <c r="K11" s="103">
        <v>20</v>
      </c>
      <c r="L11" s="50"/>
      <c r="M11" s="92"/>
      <c r="N11" s="33"/>
    </row>
    <row r="12" spans="1:14" ht="15" customHeight="1" x14ac:dyDescent="0.25">
      <c r="B12" s="93"/>
      <c r="C12" s="101"/>
      <c r="D12" s="92"/>
      <c r="E12" s="92"/>
      <c r="F12" s="92"/>
      <c r="G12" s="92"/>
      <c r="H12" s="97"/>
      <c r="I12" s="104"/>
      <c r="J12" s="92"/>
      <c r="K12" s="95"/>
      <c r="L12" s="40"/>
      <c r="M12" s="92"/>
      <c r="N12" s="33"/>
    </row>
    <row r="13" spans="1:14" ht="15" customHeight="1" x14ac:dyDescent="0.25">
      <c r="B13" s="93"/>
      <c r="C13" s="101" t="s">
        <v>4</v>
      </c>
      <c r="D13" s="92"/>
      <c r="E13" s="92"/>
      <c r="F13" s="96">
        <v>212784.41</v>
      </c>
      <c r="G13" s="162"/>
      <c r="H13" s="92"/>
      <c r="I13" s="101" t="s">
        <v>12</v>
      </c>
      <c r="J13" s="92"/>
      <c r="K13" s="105">
        <f>K11*12</f>
        <v>240</v>
      </c>
      <c r="L13" s="40"/>
      <c r="M13" s="92"/>
      <c r="N13" s="33"/>
    </row>
    <row r="14" spans="1:14" ht="15" customHeight="1" x14ac:dyDescent="0.25">
      <c r="B14" s="93"/>
      <c r="C14" s="101"/>
      <c r="D14" s="92"/>
      <c r="E14" s="92"/>
      <c r="F14" s="92"/>
      <c r="G14" s="92"/>
      <c r="H14" s="92"/>
      <c r="I14" s="101"/>
      <c r="J14" s="92"/>
      <c r="K14" s="95"/>
      <c r="L14" s="40"/>
      <c r="M14" s="92"/>
      <c r="N14" s="33"/>
    </row>
    <row r="15" spans="1:14" ht="15" customHeight="1" x14ac:dyDescent="0.25">
      <c r="B15" s="93"/>
      <c r="C15" s="101" t="s">
        <v>14</v>
      </c>
      <c r="D15" s="92"/>
      <c r="E15" s="92"/>
      <c r="F15" s="96">
        <v>50000</v>
      </c>
      <c r="G15" s="162"/>
      <c r="H15" s="97"/>
      <c r="I15" s="101" t="s">
        <v>8</v>
      </c>
      <c r="J15" s="106"/>
      <c r="K15" s="107">
        <f>K7/F5</f>
        <v>0.81392205000000006</v>
      </c>
      <c r="L15" s="40"/>
      <c r="M15" s="92"/>
      <c r="N15" s="33"/>
    </row>
    <row r="16" spans="1:14" ht="15" customHeight="1" x14ac:dyDescent="0.25">
      <c r="B16" s="93"/>
      <c r="C16" s="101"/>
      <c r="D16" s="92"/>
      <c r="E16" s="92"/>
      <c r="F16" s="92"/>
      <c r="G16" s="92"/>
      <c r="H16" s="97"/>
      <c r="I16" s="104"/>
      <c r="J16" s="106"/>
      <c r="K16" s="95"/>
      <c r="L16" s="40"/>
      <c r="M16" s="92"/>
      <c r="N16" s="33"/>
    </row>
    <row r="17" spans="2:14" ht="15" customHeight="1" x14ac:dyDescent="0.25">
      <c r="B17" s="93"/>
      <c r="C17" s="101" t="s">
        <v>13</v>
      </c>
      <c r="D17" s="92"/>
      <c r="E17" s="92"/>
      <c r="F17" s="96">
        <v>162784.41</v>
      </c>
      <c r="G17" s="162"/>
      <c r="H17" s="97"/>
      <c r="I17" s="101" t="s">
        <v>9</v>
      </c>
      <c r="J17" s="92"/>
      <c r="K17" s="108">
        <v>2.7E-2</v>
      </c>
      <c r="L17" s="40"/>
      <c r="M17" s="92"/>
      <c r="N17" s="33"/>
    </row>
    <row r="18" spans="2:14" ht="15" customHeight="1" x14ac:dyDescent="0.25">
      <c r="B18" s="93"/>
      <c r="H18" s="97"/>
      <c r="I18" s="104"/>
      <c r="J18" s="92"/>
      <c r="K18" s="95"/>
      <c r="L18" s="40"/>
      <c r="M18" s="92"/>
      <c r="N18" s="33"/>
    </row>
    <row r="19" spans="2:14" ht="15" customHeight="1" x14ac:dyDescent="0.25">
      <c r="B19" s="93"/>
      <c r="H19" s="97"/>
      <c r="I19" s="101" t="s">
        <v>10</v>
      </c>
      <c r="J19" s="92"/>
      <c r="K19" s="108">
        <f>IF(K17="NC","NC",(1+K17)^(1/12)-1)</f>
        <v>2.2226272943570713E-3</v>
      </c>
      <c r="L19" s="40"/>
      <c r="M19" s="92"/>
      <c r="N19" s="33"/>
    </row>
    <row r="20" spans="2:14" ht="15" customHeight="1" x14ac:dyDescent="0.25">
      <c r="B20" s="109"/>
      <c r="C20" s="49"/>
      <c r="D20" s="110"/>
      <c r="E20" s="110"/>
      <c r="F20" s="110"/>
      <c r="G20" s="110"/>
      <c r="H20" s="111"/>
      <c r="I20" s="110"/>
      <c r="J20" s="110"/>
      <c r="K20" s="110"/>
      <c r="L20" s="48"/>
      <c r="M20" s="92"/>
      <c r="N20" s="33"/>
    </row>
    <row r="21" spans="2:14" ht="15" customHeight="1" x14ac:dyDescent="0.25">
      <c r="B21" s="47"/>
      <c r="C21" s="45"/>
      <c r="D21" s="46"/>
      <c r="E21" s="45"/>
      <c r="F21" s="45"/>
      <c r="G21" s="45"/>
      <c r="H21" s="45"/>
      <c r="I21" s="45"/>
      <c r="J21" s="45"/>
      <c r="K21" s="45"/>
      <c r="L21" s="44"/>
      <c r="M21" s="92"/>
      <c r="N21" s="33"/>
    </row>
    <row r="22" spans="2:14" ht="18.75" x14ac:dyDescent="0.25">
      <c r="B22" s="43"/>
      <c r="C22" s="41"/>
      <c r="D22" s="42"/>
      <c r="E22" s="41"/>
      <c r="F22" s="112"/>
      <c r="G22" s="112"/>
      <c r="H22" s="41"/>
      <c r="I22" s="41"/>
      <c r="J22" s="41"/>
      <c r="K22" s="113">
        <f>IF(K17="NC","NC",-PMT(K19,K11*12,K7))</f>
        <v>875.9163777831493</v>
      </c>
      <c r="L22" s="40"/>
      <c r="M22" s="92"/>
      <c r="N22" s="33"/>
    </row>
    <row r="23" spans="2:14" ht="15" customHeight="1" x14ac:dyDescent="0.25">
      <c r="B23" s="39"/>
      <c r="C23" s="37"/>
      <c r="D23" s="38"/>
      <c r="E23" s="37"/>
      <c r="F23" s="37"/>
      <c r="G23" s="37"/>
      <c r="H23" s="37"/>
      <c r="I23" s="37"/>
      <c r="J23" s="37"/>
      <c r="K23" s="37"/>
      <c r="L23" s="36"/>
      <c r="M23" s="34"/>
      <c r="N23" s="33"/>
    </row>
    <row r="24" spans="2:14" ht="15" customHeight="1" x14ac:dyDescent="0.25">
      <c r="D24" s="114"/>
      <c r="N24" s="33"/>
    </row>
    <row r="25" spans="2:14" ht="18.75" x14ac:dyDescent="0.25">
      <c r="B25" s="149" t="s">
        <v>24</v>
      </c>
      <c r="C25" s="150"/>
      <c r="D25" s="150"/>
      <c r="E25" s="150"/>
      <c r="F25" s="151"/>
      <c r="G25" s="123"/>
      <c r="H25" s="95"/>
      <c r="I25" s="95"/>
      <c r="N25" s="33"/>
    </row>
    <row r="26" spans="2:14" ht="18.75" x14ac:dyDescent="0.25">
      <c r="B26" s="152"/>
      <c r="C26" s="153"/>
      <c r="D26" s="153"/>
      <c r="E26" s="153"/>
      <c r="F26" s="154"/>
      <c r="G26" s="123"/>
      <c r="J26" s="115">
        <f>K7</f>
        <v>162784.41</v>
      </c>
      <c r="M26" s="116"/>
      <c r="N26" s="33"/>
    </row>
    <row r="27" spans="2:14" ht="31.5" x14ac:dyDescent="0.25">
      <c r="B27" s="117" t="s">
        <v>16</v>
      </c>
      <c r="C27" s="148" t="s">
        <v>17</v>
      </c>
      <c r="D27" s="148"/>
      <c r="E27" s="148" t="s">
        <v>18</v>
      </c>
      <c r="F27" s="148"/>
      <c r="G27" s="165" t="s">
        <v>25</v>
      </c>
      <c r="H27" s="148" t="s">
        <v>19</v>
      </c>
      <c r="I27" s="148"/>
      <c r="J27" s="148" t="s">
        <v>20</v>
      </c>
      <c r="K27" s="148"/>
      <c r="L27" s="34"/>
      <c r="N27" s="33"/>
    </row>
    <row r="28" spans="2:14" ht="15" customHeight="1" x14ac:dyDescent="0.25">
      <c r="B28" s="35">
        <v>1</v>
      </c>
      <c r="C28" s="156">
        <f>IF($B28="","",-1*IPMT($K$17/12,$B28,$K$11*12,$K$7))</f>
        <v>366.26492249999995</v>
      </c>
      <c r="D28" s="156"/>
      <c r="E28" s="156"/>
      <c r="F28" s="156"/>
      <c r="G28" s="125"/>
      <c r="H28" s="156">
        <f>+IF($B28="","",$K$22)</f>
        <v>875.9163777831493</v>
      </c>
      <c r="I28" s="156"/>
      <c r="J28" s="157">
        <f>IF($B28="","",J26-E28)</f>
        <v>162784.41</v>
      </c>
      <c r="K28" s="158"/>
      <c r="L28" s="34"/>
      <c r="N28" s="33"/>
    </row>
    <row r="29" spans="2:14" ht="15" customHeight="1" x14ac:dyDescent="0.25">
      <c r="B29" s="32">
        <v>2</v>
      </c>
      <c r="C29" s="145">
        <f t="shared" ref="C29:C92" si="0">IFERROR(-IPMT($K$19,$B29,$K$13,$K$7),"")</f>
        <v>360.6664038334435</v>
      </c>
      <c r="D29" s="145"/>
      <c r="E29" s="145"/>
      <c r="F29" s="145"/>
      <c r="G29" s="124"/>
      <c r="H29" s="145">
        <f t="shared" ref="H29:H92" si="1">IFERROR($C29+$E29,"")</f>
        <v>360.6664038334435</v>
      </c>
      <c r="I29" s="145"/>
      <c r="J29" s="145">
        <f>IF($B29="","",J26-E29)</f>
        <v>162784.41</v>
      </c>
      <c r="K29" s="146"/>
      <c r="L29" s="34"/>
      <c r="N29" s="33"/>
    </row>
    <row r="30" spans="2:14" ht="15" customHeight="1" x14ac:dyDescent="0.25">
      <c r="B30" s="32">
        <v>3</v>
      </c>
      <c r="C30" s="145">
        <f t="shared" si="0"/>
        <v>359.52119517792596</v>
      </c>
      <c r="D30" s="145"/>
      <c r="E30" s="145"/>
      <c r="F30" s="145"/>
      <c r="G30" s="124"/>
      <c r="H30" s="145">
        <f t="shared" si="1"/>
        <v>359.52119517792596</v>
      </c>
      <c r="I30" s="145"/>
      <c r="J30" s="145">
        <f t="shared" ref="J30:J93" si="2">IF($B30="","",J28-E30)</f>
        <v>162784.41</v>
      </c>
      <c r="K30" s="146"/>
      <c r="N30" s="33"/>
    </row>
    <row r="31" spans="2:14" ht="15" customHeight="1" x14ac:dyDescent="0.25">
      <c r="B31" s="32">
        <v>4</v>
      </c>
      <c r="C31" s="145">
        <f t="shared" si="0"/>
        <v>358.37344115039326</v>
      </c>
      <c r="D31" s="145"/>
      <c r="E31" s="145"/>
      <c r="F31" s="145"/>
      <c r="G31" s="124"/>
      <c r="H31" s="145">
        <f t="shared" si="1"/>
        <v>358.37344115039326</v>
      </c>
      <c r="I31" s="145"/>
      <c r="J31" s="145">
        <f t="shared" si="2"/>
        <v>162784.41</v>
      </c>
      <c r="K31" s="146"/>
      <c r="N31" s="33"/>
    </row>
    <row r="32" spans="2:14" x14ac:dyDescent="0.25">
      <c r="B32" s="32">
        <v>5</v>
      </c>
      <c r="C32" s="145">
        <f t="shared" si="0"/>
        <v>357.22313609343155</v>
      </c>
      <c r="D32" s="145"/>
      <c r="E32" s="145"/>
      <c r="F32" s="145"/>
      <c r="G32" s="124"/>
      <c r="H32" s="145">
        <f t="shared" si="1"/>
        <v>357.22313609343155</v>
      </c>
      <c r="I32" s="145"/>
      <c r="J32" s="145">
        <f t="shared" si="2"/>
        <v>162784.41</v>
      </c>
      <c r="K32" s="146"/>
      <c r="N32" s="33"/>
    </row>
    <row r="33" spans="2:14" x14ac:dyDescent="0.25">
      <c r="B33" s="32">
        <v>6</v>
      </c>
      <c r="C33" s="145">
        <f t="shared" si="0"/>
        <v>356.07027433705332</v>
      </c>
      <c r="D33" s="145"/>
      <c r="E33" s="145"/>
      <c r="F33" s="145"/>
      <c r="G33" s="124"/>
      <c r="H33" s="145">
        <f t="shared" si="1"/>
        <v>356.07027433705332</v>
      </c>
      <c r="I33" s="145"/>
      <c r="J33" s="145">
        <f t="shared" si="2"/>
        <v>162784.41</v>
      </c>
      <c r="K33" s="146"/>
      <c r="N33" s="33"/>
    </row>
    <row r="34" spans="2:14" x14ac:dyDescent="0.25">
      <c r="B34" s="32">
        <v>7</v>
      </c>
      <c r="C34" s="145">
        <f t="shared" si="0"/>
        <v>354.91485019866889</v>
      </c>
      <c r="D34" s="145"/>
      <c r="E34" s="145"/>
      <c r="F34" s="145"/>
      <c r="G34" s="124"/>
      <c r="H34" s="145">
        <f t="shared" si="1"/>
        <v>354.91485019866889</v>
      </c>
      <c r="I34" s="145"/>
      <c r="J34" s="145">
        <f t="shared" si="2"/>
        <v>162784.41</v>
      </c>
      <c r="K34" s="146"/>
      <c r="N34" s="33"/>
    </row>
    <row r="35" spans="2:14" x14ac:dyDescent="0.25">
      <c r="B35" s="32">
        <v>8</v>
      </c>
      <c r="C35" s="145">
        <f t="shared" si="0"/>
        <v>353.75685798305796</v>
      </c>
      <c r="D35" s="145"/>
      <c r="E35" s="145"/>
      <c r="F35" s="145"/>
      <c r="G35" s="124"/>
      <c r="H35" s="145">
        <f t="shared" si="1"/>
        <v>353.75685798305796</v>
      </c>
      <c r="I35" s="145"/>
      <c r="J35" s="145">
        <f t="shared" si="2"/>
        <v>162784.41</v>
      </c>
      <c r="K35" s="146"/>
      <c r="N35" s="33"/>
    </row>
    <row r="36" spans="2:14" x14ac:dyDescent="0.25">
      <c r="B36" s="32">
        <v>9</v>
      </c>
      <c r="C36" s="145">
        <f t="shared" si="0"/>
        <v>352.59629198234188</v>
      </c>
      <c r="D36" s="145"/>
      <c r="E36" s="145"/>
      <c r="F36" s="145"/>
      <c r="G36" s="124"/>
      <c r="H36" s="145">
        <f t="shared" si="1"/>
        <v>352.59629198234188</v>
      </c>
      <c r="I36" s="145"/>
      <c r="J36" s="145">
        <f t="shared" si="2"/>
        <v>162784.41</v>
      </c>
      <c r="K36" s="146"/>
      <c r="N36" s="33"/>
    </row>
    <row r="37" spans="2:14" x14ac:dyDescent="0.25">
      <c r="B37" s="32">
        <v>10</v>
      </c>
      <c r="C37" s="145">
        <f t="shared" si="0"/>
        <v>351.43314647595571</v>
      </c>
      <c r="D37" s="145"/>
      <c r="E37" s="145"/>
      <c r="F37" s="145"/>
      <c r="G37" s="124"/>
      <c r="H37" s="145">
        <f t="shared" si="1"/>
        <v>351.43314647595571</v>
      </c>
      <c r="I37" s="145"/>
      <c r="J37" s="145">
        <f t="shared" si="2"/>
        <v>162784.41</v>
      </c>
      <c r="K37" s="146"/>
      <c r="N37" s="33"/>
    </row>
    <row r="38" spans="2:14" x14ac:dyDescent="0.25">
      <c r="B38" s="32">
        <v>11</v>
      </c>
      <c r="C38" s="145">
        <f t="shared" si="0"/>
        <v>350.2674157306198</v>
      </c>
      <c r="D38" s="145"/>
      <c r="E38" s="145"/>
      <c r="F38" s="145"/>
      <c r="G38" s="124"/>
      <c r="H38" s="145">
        <f t="shared" si="1"/>
        <v>350.2674157306198</v>
      </c>
      <c r="I38" s="145"/>
      <c r="J38" s="145">
        <f t="shared" si="2"/>
        <v>162784.41</v>
      </c>
      <c r="K38" s="146"/>
    </row>
    <row r="39" spans="2:14" x14ac:dyDescent="0.25">
      <c r="B39" s="32">
        <v>12</v>
      </c>
      <c r="C39" s="145">
        <f t="shared" si="0"/>
        <v>349.09909400031137</v>
      </c>
      <c r="D39" s="145"/>
      <c r="E39" s="145"/>
      <c r="F39" s="145"/>
      <c r="G39" s="124"/>
      <c r="H39" s="145">
        <f t="shared" si="1"/>
        <v>349.09909400031137</v>
      </c>
      <c r="I39" s="145"/>
      <c r="J39" s="145">
        <f t="shared" si="2"/>
        <v>162784.41</v>
      </c>
      <c r="K39" s="146"/>
    </row>
    <row r="40" spans="2:14" hidden="1" x14ac:dyDescent="0.25">
      <c r="B40" s="32">
        <v>13</v>
      </c>
      <c r="C40" s="145">
        <f t="shared" si="0"/>
        <v>347.92817552623654</v>
      </c>
      <c r="D40" s="145"/>
      <c r="E40" s="145"/>
      <c r="F40" s="145"/>
      <c r="G40" s="124"/>
      <c r="H40" s="145">
        <f t="shared" si="1"/>
        <v>347.92817552623654</v>
      </c>
      <c r="I40" s="145"/>
      <c r="J40" s="145">
        <f t="shared" si="2"/>
        <v>162784.41</v>
      </c>
      <c r="K40" s="146"/>
    </row>
    <row r="41" spans="2:14" hidden="1" x14ac:dyDescent="0.25">
      <c r="B41" s="32">
        <v>14</v>
      </c>
      <c r="C41" s="145">
        <f t="shared" si="0"/>
        <v>346.75465453680181</v>
      </c>
      <c r="D41" s="145"/>
      <c r="E41" s="145"/>
      <c r="F41" s="145"/>
      <c r="G41" s="124"/>
      <c r="H41" s="145">
        <f t="shared" si="1"/>
        <v>346.75465453680181</v>
      </c>
      <c r="I41" s="145"/>
      <c r="J41" s="145">
        <f t="shared" si="2"/>
        <v>162784.41</v>
      </c>
      <c r="K41" s="146"/>
    </row>
    <row r="42" spans="2:14" hidden="1" x14ac:dyDescent="0.25">
      <c r="B42" s="32">
        <v>15</v>
      </c>
      <c r="C42" s="145">
        <f t="shared" si="0"/>
        <v>345.57852524758545</v>
      </c>
      <c r="D42" s="145"/>
      <c r="E42" s="145"/>
      <c r="F42" s="145"/>
      <c r="G42" s="124"/>
      <c r="H42" s="145">
        <f t="shared" si="1"/>
        <v>345.57852524758545</v>
      </c>
      <c r="I42" s="145"/>
      <c r="J42" s="145">
        <f t="shared" si="2"/>
        <v>162784.41</v>
      </c>
      <c r="K42" s="146"/>
    </row>
    <row r="43" spans="2:14" hidden="1" x14ac:dyDescent="0.25">
      <c r="B43" s="32">
        <v>16</v>
      </c>
      <c r="C43" s="145">
        <f t="shared" si="0"/>
        <v>344.39978186130918</v>
      </c>
      <c r="D43" s="145"/>
      <c r="E43" s="145"/>
      <c r="F43" s="145"/>
      <c r="G43" s="124"/>
      <c r="H43" s="145">
        <f t="shared" si="1"/>
        <v>344.39978186130918</v>
      </c>
      <c r="I43" s="145"/>
      <c r="J43" s="145">
        <f t="shared" si="2"/>
        <v>162784.41</v>
      </c>
      <c r="K43" s="146"/>
    </row>
    <row r="44" spans="2:14" hidden="1" x14ac:dyDescent="0.25">
      <c r="B44" s="32">
        <v>17</v>
      </c>
      <c r="C44" s="145">
        <f t="shared" si="0"/>
        <v>343.21841856780958</v>
      </c>
      <c r="D44" s="145"/>
      <c r="E44" s="145"/>
      <c r="F44" s="145"/>
      <c r="G44" s="124"/>
      <c r="H44" s="145">
        <f t="shared" si="1"/>
        <v>343.21841856780958</v>
      </c>
      <c r="I44" s="145"/>
      <c r="J44" s="145">
        <f t="shared" si="2"/>
        <v>162784.41</v>
      </c>
      <c r="K44" s="146"/>
    </row>
    <row r="45" spans="2:14" hidden="1" x14ac:dyDescent="0.25">
      <c r="B45" s="32">
        <v>18</v>
      </c>
      <c r="C45" s="145">
        <f t="shared" si="0"/>
        <v>342.0344295440093</v>
      </c>
      <c r="D45" s="145"/>
      <c r="E45" s="145"/>
      <c r="F45" s="145"/>
      <c r="G45" s="124"/>
      <c r="H45" s="145">
        <f t="shared" si="1"/>
        <v>342.0344295440093</v>
      </c>
      <c r="I45" s="145"/>
      <c r="J45" s="145">
        <f t="shared" si="2"/>
        <v>162784.41</v>
      </c>
      <c r="K45" s="146"/>
    </row>
    <row r="46" spans="2:14" hidden="1" x14ac:dyDescent="0.25">
      <c r="B46" s="32">
        <v>19</v>
      </c>
      <c r="C46" s="145">
        <f t="shared" si="0"/>
        <v>340.84780895388843</v>
      </c>
      <c r="D46" s="145"/>
      <c r="E46" s="145"/>
      <c r="F46" s="145"/>
      <c r="G46" s="124"/>
      <c r="H46" s="145">
        <f t="shared" si="1"/>
        <v>340.84780895388843</v>
      </c>
      <c r="I46" s="145"/>
      <c r="J46" s="145">
        <f t="shared" si="2"/>
        <v>162784.41</v>
      </c>
      <c r="K46" s="146"/>
    </row>
    <row r="47" spans="2:14" hidden="1" x14ac:dyDescent="0.25">
      <c r="B47" s="32">
        <v>20</v>
      </c>
      <c r="C47" s="145">
        <f t="shared" si="0"/>
        <v>339.65855094845597</v>
      </c>
      <c r="D47" s="145"/>
      <c r="E47" s="145"/>
      <c r="F47" s="145"/>
      <c r="G47" s="124"/>
      <c r="H47" s="145">
        <f t="shared" si="1"/>
        <v>339.65855094845597</v>
      </c>
      <c r="I47" s="145"/>
      <c r="J47" s="145">
        <f t="shared" si="2"/>
        <v>162784.41</v>
      </c>
      <c r="K47" s="146"/>
    </row>
    <row r="48" spans="2:14" hidden="1" x14ac:dyDescent="0.25">
      <c r="B48" s="32">
        <v>21</v>
      </c>
      <c r="C48" s="145">
        <f t="shared" si="0"/>
        <v>338.46664966572052</v>
      </c>
      <c r="D48" s="145"/>
      <c r="E48" s="145"/>
      <c r="F48" s="145"/>
      <c r="G48" s="124"/>
      <c r="H48" s="145">
        <f t="shared" si="1"/>
        <v>338.46664966572052</v>
      </c>
      <c r="I48" s="145"/>
      <c r="J48" s="145">
        <f t="shared" si="2"/>
        <v>162784.41</v>
      </c>
      <c r="K48" s="146"/>
    </row>
    <row r="49" spans="2:11" hidden="1" x14ac:dyDescent="0.25">
      <c r="B49" s="32">
        <v>22</v>
      </c>
      <c r="C49" s="145">
        <f t="shared" si="0"/>
        <v>337.27209923066192</v>
      </c>
      <c r="D49" s="145"/>
      <c r="E49" s="145"/>
      <c r="F49" s="145"/>
      <c r="G49" s="124"/>
      <c r="H49" s="145">
        <f t="shared" si="1"/>
        <v>337.27209923066192</v>
      </c>
      <c r="I49" s="145"/>
      <c r="J49" s="145">
        <f t="shared" si="2"/>
        <v>162784.41</v>
      </c>
      <c r="K49" s="146"/>
    </row>
    <row r="50" spans="2:11" hidden="1" x14ac:dyDescent="0.25">
      <c r="B50" s="32">
        <v>23</v>
      </c>
      <c r="C50" s="145">
        <f t="shared" si="0"/>
        <v>336.07489375520186</v>
      </c>
      <c r="D50" s="145"/>
      <c r="E50" s="145"/>
      <c r="F50" s="145"/>
      <c r="G50" s="124"/>
      <c r="H50" s="145">
        <f t="shared" si="1"/>
        <v>336.07489375520186</v>
      </c>
      <c r="I50" s="145"/>
      <c r="J50" s="145">
        <f t="shared" si="2"/>
        <v>162784.41</v>
      </c>
      <c r="K50" s="146"/>
    </row>
    <row r="51" spans="2:11" ht="15" customHeight="1" x14ac:dyDescent="0.25">
      <c r="B51" s="32">
        <v>24</v>
      </c>
      <c r="C51" s="145">
        <f t="shared" si="0"/>
        <v>334.87502733817519</v>
      </c>
      <c r="D51" s="145"/>
      <c r="E51" s="145"/>
      <c r="F51" s="145"/>
      <c r="G51" s="124"/>
      <c r="H51" s="145">
        <f t="shared" si="1"/>
        <v>334.87502733817519</v>
      </c>
      <c r="I51" s="145"/>
      <c r="J51" s="145">
        <f t="shared" si="2"/>
        <v>162784.41</v>
      </c>
      <c r="K51" s="146"/>
    </row>
    <row r="52" spans="2:11" hidden="1" x14ac:dyDescent="0.25">
      <c r="B52" s="32">
        <v>25</v>
      </c>
      <c r="C52" s="145">
        <f t="shared" si="0"/>
        <v>333.67249406530033</v>
      </c>
      <c r="D52" s="145"/>
      <c r="E52" s="145"/>
      <c r="F52" s="145"/>
      <c r="G52" s="124"/>
      <c r="H52" s="145">
        <f t="shared" si="1"/>
        <v>333.67249406530033</v>
      </c>
      <c r="I52" s="145"/>
      <c r="J52" s="145">
        <f t="shared" si="2"/>
        <v>162784.41</v>
      </c>
      <c r="K52" s="146"/>
    </row>
    <row r="53" spans="2:11" hidden="1" x14ac:dyDescent="0.25">
      <c r="B53" s="32">
        <v>26</v>
      </c>
      <c r="C53" s="145">
        <f t="shared" si="0"/>
        <v>332.46728800915088</v>
      </c>
      <c r="D53" s="145"/>
      <c r="E53" s="145"/>
      <c r="F53" s="145"/>
      <c r="G53" s="124"/>
      <c r="H53" s="145">
        <f t="shared" si="1"/>
        <v>332.46728800915088</v>
      </c>
      <c r="I53" s="145"/>
      <c r="J53" s="145">
        <f t="shared" si="2"/>
        <v>162784.41</v>
      </c>
      <c r="K53" s="146"/>
    </row>
    <row r="54" spans="2:11" hidden="1" x14ac:dyDescent="0.25">
      <c r="B54" s="32">
        <v>27</v>
      </c>
      <c r="C54" s="145">
        <f t="shared" si="0"/>
        <v>331.25940322912567</v>
      </c>
      <c r="D54" s="145"/>
      <c r="E54" s="145"/>
      <c r="F54" s="145"/>
      <c r="G54" s="124"/>
      <c r="H54" s="145">
        <f t="shared" si="1"/>
        <v>331.25940322912567</v>
      </c>
      <c r="I54" s="145"/>
      <c r="J54" s="145">
        <f t="shared" si="2"/>
        <v>162784.41</v>
      </c>
      <c r="K54" s="146"/>
    </row>
    <row r="55" spans="2:11" hidden="1" x14ac:dyDescent="0.25">
      <c r="B55" s="32">
        <v>28</v>
      </c>
      <c r="C55" s="145">
        <f t="shared" si="0"/>
        <v>330.04883377141994</v>
      </c>
      <c r="D55" s="145"/>
      <c r="E55" s="145"/>
      <c r="F55" s="145"/>
      <c r="G55" s="124"/>
      <c r="H55" s="145">
        <f t="shared" si="1"/>
        <v>330.04883377141994</v>
      </c>
      <c r="I55" s="145"/>
      <c r="J55" s="145">
        <f t="shared" si="2"/>
        <v>162784.41</v>
      </c>
      <c r="K55" s="146"/>
    </row>
    <row r="56" spans="2:11" hidden="1" x14ac:dyDescent="0.25">
      <c r="B56" s="32">
        <v>29</v>
      </c>
      <c r="C56" s="145">
        <f t="shared" si="0"/>
        <v>328.83557366899589</v>
      </c>
      <c r="D56" s="145"/>
      <c r="E56" s="145"/>
      <c r="F56" s="145"/>
      <c r="G56" s="124"/>
      <c r="H56" s="145">
        <f t="shared" si="1"/>
        <v>328.83557366899589</v>
      </c>
      <c r="I56" s="145"/>
      <c r="J56" s="145">
        <f t="shared" si="2"/>
        <v>162784.41</v>
      </c>
      <c r="K56" s="146"/>
    </row>
    <row r="57" spans="2:11" hidden="1" x14ac:dyDescent="0.25">
      <c r="B57" s="32">
        <v>30</v>
      </c>
      <c r="C57" s="145">
        <f t="shared" si="0"/>
        <v>327.61961694155292</v>
      </c>
      <c r="D57" s="145"/>
      <c r="E57" s="145"/>
      <c r="F57" s="145"/>
      <c r="G57" s="124"/>
      <c r="H57" s="145">
        <f t="shared" si="1"/>
        <v>327.61961694155292</v>
      </c>
      <c r="I57" s="145"/>
      <c r="J57" s="145">
        <f t="shared" si="2"/>
        <v>162784.41</v>
      </c>
      <c r="K57" s="146"/>
    </row>
    <row r="58" spans="2:11" hidden="1" x14ac:dyDescent="0.25">
      <c r="B58" s="32">
        <v>31</v>
      </c>
      <c r="C58" s="145">
        <f t="shared" si="0"/>
        <v>326.40095759549882</v>
      </c>
      <c r="D58" s="145"/>
      <c r="E58" s="145"/>
      <c r="F58" s="145"/>
      <c r="G58" s="124"/>
      <c r="H58" s="145">
        <f t="shared" si="1"/>
        <v>326.40095759549882</v>
      </c>
      <c r="I58" s="145"/>
      <c r="J58" s="145">
        <f t="shared" si="2"/>
        <v>162784.41</v>
      </c>
      <c r="K58" s="146"/>
    </row>
    <row r="59" spans="2:11" hidden="1" x14ac:dyDescent="0.25">
      <c r="B59" s="32">
        <v>32</v>
      </c>
      <c r="C59" s="145">
        <f t="shared" si="0"/>
        <v>325.17958962391964</v>
      </c>
      <c r="D59" s="145"/>
      <c r="E59" s="145"/>
      <c r="F59" s="145"/>
      <c r="G59" s="124"/>
      <c r="H59" s="145">
        <f t="shared" si="1"/>
        <v>325.17958962391964</v>
      </c>
      <c r="I59" s="145"/>
      <c r="J59" s="145">
        <f t="shared" si="2"/>
        <v>162784.41</v>
      </c>
      <c r="K59" s="146"/>
    </row>
    <row r="60" spans="2:11" hidden="1" x14ac:dyDescent="0.25">
      <c r="B60" s="32">
        <v>33</v>
      </c>
      <c r="C60" s="145">
        <f t="shared" si="0"/>
        <v>323.95550700655036</v>
      </c>
      <c r="D60" s="145"/>
      <c r="E60" s="145"/>
      <c r="F60" s="145"/>
      <c r="G60" s="124"/>
      <c r="H60" s="145">
        <f t="shared" si="1"/>
        <v>323.95550700655036</v>
      </c>
      <c r="I60" s="145"/>
      <c r="J60" s="145">
        <f t="shared" si="2"/>
        <v>162784.41</v>
      </c>
      <c r="K60" s="146"/>
    </row>
    <row r="61" spans="2:11" hidden="1" x14ac:dyDescent="0.25">
      <c r="B61" s="32">
        <v>34</v>
      </c>
      <c r="C61" s="145">
        <f t="shared" si="0"/>
        <v>322.72870370974516</v>
      </c>
      <c r="D61" s="145"/>
      <c r="E61" s="145"/>
      <c r="F61" s="145"/>
      <c r="G61" s="124"/>
      <c r="H61" s="145">
        <f t="shared" si="1"/>
        <v>322.72870370974516</v>
      </c>
      <c r="I61" s="145"/>
      <c r="J61" s="145">
        <f t="shared" si="2"/>
        <v>162784.41</v>
      </c>
      <c r="K61" s="146"/>
    </row>
    <row r="62" spans="2:11" hidden="1" x14ac:dyDescent="0.25">
      <c r="B62" s="32">
        <v>35</v>
      </c>
      <c r="C62" s="145">
        <f t="shared" si="0"/>
        <v>321.4991736864477</v>
      </c>
      <c r="D62" s="145"/>
      <c r="E62" s="145"/>
      <c r="F62" s="145"/>
      <c r="G62" s="124"/>
      <c r="H62" s="145">
        <f t="shared" si="1"/>
        <v>321.4991736864477</v>
      </c>
      <c r="I62" s="145"/>
      <c r="J62" s="145">
        <f t="shared" si="2"/>
        <v>162784.41</v>
      </c>
      <c r="K62" s="146"/>
    </row>
    <row r="63" spans="2:11" ht="15" customHeight="1" x14ac:dyDescent="0.25">
      <c r="B63" s="32">
        <v>36</v>
      </c>
      <c r="C63" s="145">
        <f t="shared" si="0"/>
        <v>320.26691087616126</v>
      </c>
      <c r="D63" s="145"/>
      <c r="E63" s="145"/>
      <c r="F63" s="145"/>
      <c r="G63" s="124"/>
      <c r="H63" s="145">
        <f t="shared" si="1"/>
        <v>320.26691087616126</v>
      </c>
      <c r="I63" s="145"/>
      <c r="J63" s="145">
        <f t="shared" si="2"/>
        <v>162784.41</v>
      </c>
      <c r="K63" s="146"/>
    </row>
    <row r="64" spans="2:11" hidden="1" x14ac:dyDescent="0.25">
      <c r="B64" s="32">
        <v>37</v>
      </c>
      <c r="C64" s="145">
        <f t="shared" si="0"/>
        <v>319.03190920491886</v>
      </c>
      <c r="D64" s="145"/>
      <c r="E64" s="145"/>
      <c r="F64" s="145"/>
      <c r="G64" s="124"/>
      <c r="H64" s="145">
        <f t="shared" si="1"/>
        <v>319.03190920491886</v>
      </c>
      <c r="I64" s="145"/>
      <c r="J64" s="145">
        <f t="shared" si="2"/>
        <v>162784.41</v>
      </c>
      <c r="K64" s="146"/>
    </row>
    <row r="65" spans="2:11" hidden="1" x14ac:dyDescent="0.25">
      <c r="B65" s="32">
        <v>38</v>
      </c>
      <c r="C65" s="145">
        <f t="shared" si="0"/>
        <v>317.79416258525339</v>
      </c>
      <c r="D65" s="145"/>
      <c r="E65" s="145"/>
      <c r="F65" s="145"/>
      <c r="G65" s="124"/>
      <c r="H65" s="145">
        <f t="shared" si="1"/>
        <v>317.79416258525339</v>
      </c>
      <c r="I65" s="145"/>
      <c r="J65" s="145">
        <f t="shared" si="2"/>
        <v>162784.41</v>
      </c>
      <c r="K65" s="146"/>
    </row>
    <row r="66" spans="2:11" hidden="1" x14ac:dyDescent="0.25">
      <c r="B66" s="32">
        <v>39</v>
      </c>
      <c r="C66" s="145">
        <f t="shared" si="0"/>
        <v>316.55366491616746</v>
      </c>
      <c r="D66" s="145"/>
      <c r="E66" s="145"/>
      <c r="F66" s="145"/>
      <c r="G66" s="124"/>
      <c r="H66" s="145">
        <f t="shared" si="1"/>
        <v>316.55366491616746</v>
      </c>
      <c r="I66" s="145"/>
      <c r="J66" s="145">
        <f t="shared" si="2"/>
        <v>162784.41</v>
      </c>
      <c r="K66" s="146"/>
    </row>
    <row r="67" spans="2:11" hidden="1" x14ac:dyDescent="0.25">
      <c r="B67" s="32">
        <v>40</v>
      </c>
      <c r="C67" s="145">
        <f t="shared" si="0"/>
        <v>315.3104100831037</v>
      </c>
      <c r="D67" s="145"/>
      <c r="E67" s="145"/>
      <c r="F67" s="145"/>
      <c r="G67" s="124"/>
      <c r="H67" s="145">
        <f t="shared" si="1"/>
        <v>315.3104100831037</v>
      </c>
      <c r="I67" s="145"/>
      <c r="J67" s="145">
        <f t="shared" si="2"/>
        <v>162784.41</v>
      </c>
      <c r="K67" s="146"/>
    </row>
    <row r="68" spans="2:11" hidden="1" x14ac:dyDescent="0.25">
      <c r="B68" s="32">
        <v>41</v>
      </c>
      <c r="C68" s="145">
        <f t="shared" si="0"/>
        <v>314.06439195791415</v>
      </c>
      <c r="D68" s="145"/>
      <c r="E68" s="145"/>
      <c r="F68" s="145"/>
      <c r="G68" s="124"/>
      <c r="H68" s="145">
        <f t="shared" si="1"/>
        <v>314.06439195791415</v>
      </c>
      <c r="I68" s="145"/>
      <c r="J68" s="145">
        <f t="shared" si="2"/>
        <v>162784.41</v>
      </c>
      <c r="K68" s="146"/>
    </row>
    <row r="69" spans="2:11" hidden="1" x14ac:dyDescent="0.25">
      <c r="B69" s="32">
        <v>42</v>
      </c>
      <c r="C69" s="145">
        <f t="shared" si="0"/>
        <v>312.81560439883026</v>
      </c>
      <c r="D69" s="145"/>
      <c r="E69" s="145"/>
      <c r="F69" s="145"/>
      <c r="G69" s="124"/>
      <c r="H69" s="145">
        <f t="shared" si="1"/>
        <v>312.81560439883026</v>
      </c>
      <c r="I69" s="145"/>
      <c r="J69" s="145">
        <f t="shared" si="2"/>
        <v>162784.41</v>
      </c>
      <c r="K69" s="146"/>
    </row>
    <row r="70" spans="2:11" hidden="1" x14ac:dyDescent="0.25">
      <c r="B70" s="32">
        <v>43</v>
      </c>
      <c r="C70" s="145">
        <f t="shared" si="0"/>
        <v>311.56404125043269</v>
      </c>
      <c r="D70" s="145"/>
      <c r="E70" s="145"/>
      <c r="F70" s="145"/>
      <c r="G70" s="124"/>
      <c r="H70" s="145">
        <f t="shared" si="1"/>
        <v>311.56404125043269</v>
      </c>
      <c r="I70" s="145"/>
      <c r="J70" s="145">
        <f t="shared" si="2"/>
        <v>162784.41</v>
      </c>
      <c r="K70" s="146"/>
    </row>
    <row r="71" spans="2:11" hidden="1" x14ac:dyDescent="0.25">
      <c r="B71" s="32">
        <v>44</v>
      </c>
      <c r="C71" s="145">
        <f t="shared" si="0"/>
        <v>310.30969634362083</v>
      </c>
      <c r="D71" s="145"/>
      <c r="E71" s="145"/>
      <c r="F71" s="145"/>
      <c r="G71" s="124"/>
      <c r="H71" s="145">
        <f t="shared" si="1"/>
        <v>310.30969634362083</v>
      </c>
      <c r="I71" s="145"/>
      <c r="J71" s="145">
        <f t="shared" si="2"/>
        <v>162784.41</v>
      </c>
      <c r="K71" s="146"/>
    </row>
    <row r="72" spans="2:11" hidden="1" x14ac:dyDescent="0.25">
      <c r="B72" s="32">
        <v>45</v>
      </c>
      <c r="C72" s="145">
        <f t="shared" si="0"/>
        <v>309.0525634955826</v>
      </c>
      <c r="D72" s="145"/>
      <c r="E72" s="145"/>
      <c r="F72" s="145"/>
      <c r="G72" s="124"/>
      <c r="H72" s="145">
        <f t="shared" si="1"/>
        <v>309.0525634955826</v>
      </c>
      <c r="I72" s="145"/>
      <c r="J72" s="145">
        <f t="shared" si="2"/>
        <v>162784.41</v>
      </c>
      <c r="K72" s="146"/>
    </row>
    <row r="73" spans="2:11" hidden="1" x14ac:dyDescent="0.25">
      <c r="B73" s="32">
        <v>46</v>
      </c>
      <c r="C73" s="145">
        <f t="shared" si="0"/>
        <v>307.79263650976372</v>
      </c>
      <c r="D73" s="145"/>
      <c r="E73" s="145"/>
      <c r="F73" s="145"/>
      <c r="G73" s="124"/>
      <c r="H73" s="145">
        <f t="shared" si="1"/>
        <v>307.79263650976372</v>
      </c>
      <c r="I73" s="145"/>
      <c r="J73" s="145">
        <f t="shared" si="2"/>
        <v>162784.41</v>
      </c>
      <c r="K73" s="146"/>
    </row>
    <row r="74" spans="2:11" hidden="1" x14ac:dyDescent="0.25">
      <c r="B74" s="32">
        <v>47</v>
      </c>
      <c r="C74" s="145">
        <f t="shared" si="0"/>
        <v>306.52990917583725</v>
      </c>
      <c r="D74" s="145"/>
      <c r="E74" s="145"/>
      <c r="F74" s="145"/>
      <c r="G74" s="124"/>
      <c r="H74" s="145">
        <f t="shared" si="1"/>
        <v>306.52990917583725</v>
      </c>
      <c r="I74" s="145"/>
      <c r="J74" s="145">
        <f t="shared" si="2"/>
        <v>162784.41</v>
      </c>
      <c r="K74" s="146"/>
    </row>
    <row r="75" spans="2:11" ht="15" customHeight="1" x14ac:dyDescent="0.25">
      <c r="B75" s="32">
        <v>48</v>
      </c>
      <c r="C75" s="145">
        <f t="shared" si="0"/>
        <v>305.26437526967305</v>
      </c>
      <c r="D75" s="145"/>
      <c r="E75" s="145"/>
      <c r="F75" s="145"/>
      <c r="G75" s="124"/>
      <c r="H75" s="145">
        <f t="shared" si="1"/>
        <v>305.26437526967305</v>
      </c>
      <c r="I75" s="145"/>
      <c r="J75" s="145">
        <f t="shared" si="2"/>
        <v>162784.41</v>
      </c>
      <c r="K75" s="146"/>
    </row>
    <row r="76" spans="2:11" hidden="1" x14ac:dyDescent="0.25">
      <c r="B76" s="32">
        <v>49</v>
      </c>
      <c r="C76" s="145">
        <f t="shared" si="0"/>
        <v>303.99602855330716</v>
      </c>
      <c r="D76" s="145"/>
      <c r="E76" s="145"/>
      <c r="F76" s="145"/>
      <c r="G76" s="124"/>
      <c r="H76" s="145">
        <f t="shared" si="1"/>
        <v>303.99602855330716</v>
      </c>
      <c r="I76" s="145"/>
      <c r="J76" s="145">
        <f t="shared" si="2"/>
        <v>162784.41</v>
      </c>
      <c r="K76" s="146"/>
    </row>
    <row r="77" spans="2:11" hidden="1" x14ac:dyDescent="0.25">
      <c r="B77" s="32">
        <v>50</v>
      </c>
      <c r="C77" s="145">
        <f t="shared" si="0"/>
        <v>302.72486277491055</v>
      </c>
      <c r="D77" s="145"/>
      <c r="E77" s="145"/>
      <c r="F77" s="145"/>
      <c r="G77" s="124"/>
      <c r="H77" s="145">
        <f t="shared" si="1"/>
        <v>302.72486277491055</v>
      </c>
      <c r="I77" s="145"/>
      <c r="J77" s="145">
        <f t="shared" si="2"/>
        <v>162784.41</v>
      </c>
      <c r="K77" s="146"/>
    </row>
    <row r="78" spans="2:11" hidden="1" x14ac:dyDescent="0.25">
      <c r="B78" s="32">
        <v>51</v>
      </c>
      <c r="C78" s="145">
        <f t="shared" si="0"/>
        <v>301.45087166875942</v>
      </c>
      <c r="D78" s="145"/>
      <c r="E78" s="145"/>
      <c r="F78" s="145"/>
      <c r="G78" s="124"/>
      <c r="H78" s="145">
        <f t="shared" si="1"/>
        <v>301.45087166875942</v>
      </c>
      <c r="I78" s="145"/>
      <c r="J78" s="145">
        <f t="shared" si="2"/>
        <v>162784.41</v>
      </c>
      <c r="K78" s="146"/>
    </row>
    <row r="79" spans="2:11" hidden="1" x14ac:dyDescent="0.25">
      <c r="B79" s="32">
        <v>52</v>
      </c>
      <c r="C79" s="145">
        <f t="shared" si="0"/>
        <v>300.17404895520298</v>
      </c>
      <c r="D79" s="145"/>
      <c r="E79" s="145"/>
      <c r="F79" s="145"/>
      <c r="G79" s="124"/>
      <c r="H79" s="145">
        <f t="shared" si="1"/>
        <v>300.17404895520298</v>
      </c>
      <c r="I79" s="145"/>
      <c r="J79" s="145">
        <f t="shared" si="2"/>
        <v>162784.41</v>
      </c>
      <c r="K79" s="146"/>
    </row>
    <row r="80" spans="2:11" hidden="1" x14ac:dyDescent="0.25">
      <c r="B80" s="32">
        <v>53</v>
      </c>
      <c r="C80" s="145">
        <f t="shared" si="0"/>
        <v>298.89438834063327</v>
      </c>
      <c r="D80" s="145"/>
      <c r="E80" s="145"/>
      <c r="F80" s="145"/>
      <c r="G80" s="124"/>
      <c r="H80" s="145">
        <f t="shared" si="1"/>
        <v>298.89438834063327</v>
      </c>
      <c r="I80" s="145"/>
      <c r="J80" s="145">
        <f t="shared" si="2"/>
        <v>162784.41</v>
      </c>
      <c r="K80" s="146"/>
    </row>
    <row r="81" spans="2:11" hidden="1" x14ac:dyDescent="0.25">
      <c r="B81" s="32">
        <v>54</v>
      </c>
      <c r="C81" s="145">
        <f t="shared" si="0"/>
        <v>297.61188351745409</v>
      </c>
      <c r="D81" s="145"/>
      <c r="E81" s="145"/>
      <c r="F81" s="145"/>
      <c r="G81" s="124"/>
      <c r="H81" s="145">
        <f t="shared" si="1"/>
        <v>297.61188351745409</v>
      </c>
      <c r="I81" s="145"/>
      <c r="J81" s="145">
        <f t="shared" si="2"/>
        <v>162784.41</v>
      </c>
      <c r="K81" s="146"/>
    </row>
    <row r="82" spans="2:11" hidden="1" x14ac:dyDescent="0.25">
      <c r="B82" s="32">
        <v>55</v>
      </c>
      <c r="C82" s="145">
        <f t="shared" si="0"/>
        <v>296.32652816404976</v>
      </c>
      <c r="D82" s="145"/>
      <c r="E82" s="145"/>
      <c r="F82" s="145"/>
      <c r="G82" s="124"/>
      <c r="H82" s="145">
        <f t="shared" si="1"/>
        <v>296.32652816404976</v>
      </c>
      <c r="I82" s="145"/>
      <c r="J82" s="145">
        <f t="shared" si="2"/>
        <v>162784.41</v>
      </c>
      <c r="K82" s="146"/>
    </row>
    <row r="83" spans="2:11" hidden="1" x14ac:dyDescent="0.25">
      <c r="B83" s="32">
        <v>56</v>
      </c>
      <c r="C83" s="145">
        <f t="shared" si="0"/>
        <v>295.03831594475406</v>
      </c>
      <c r="D83" s="145"/>
      <c r="E83" s="145"/>
      <c r="F83" s="145"/>
      <c r="G83" s="124"/>
      <c r="H83" s="145">
        <f t="shared" si="1"/>
        <v>295.03831594475406</v>
      </c>
      <c r="I83" s="145"/>
      <c r="J83" s="145">
        <f t="shared" si="2"/>
        <v>162784.41</v>
      </c>
      <c r="K83" s="146"/>
    </row>
    <row r="84" spans="2:11" hidden="1" x14ac:dyDescent="0.25">
      <c r="B84" s="32">
        <v>57</v>
      </c>
      <c r="C84" s="145">
        <f t="shared" si="0"/>
        <v>293.74724050981882</v>
      </c>
      <c r="D84" s="145"/>
      <c r="E84" s="145"/>
      <c r="F84" s="145"/>
      <c r="G84" s="124"/>
      <c r="H84" s="145">
        <f t="shared" si="1"/>
        <v>293.74724050981882</v>
      </c>
      <c r="I84" s="145"/>
      <c r="J84" s="145">
        <f t="shared" si="2"/>
        <v>162784.41</v>
      </c>
      <c r="K84" s="146"/>
    </row>
    <row r="85" spans="2:11" hidden="1" x14ac:dyDescent="0.25">
      <c r="B85" s="32">
        <v>58</v>
      </c>
      <c r="C85" s="145">
        <f t="shared" si="0"/>
        <v>292.4532954953828</v>
      </c>
      <c r="D85" s="145"/>
      <c r="E85" s="145"/>
      <c r="F85" s="145"/>
      <c r="G85" s="124"/>
      <c r="H85" s="145">
        <f t="shared" si="1"/>
        <v>292.4532954953828</v>
      </c>
      <c r="I85" s="145"/>
      <c r="J85" s="145">
        <f t="shared" si="2"/>
        <v>162784.41</v>
      </c>
      <c r="K85" s="146"/>
    </row>
    <row r="86" spans="2:11" hidden="1" x14ac:dyDescent="0.25">
      <c r="B86" s="32">
        <v>59</v>
      </c>
      <c r="C86" s="145">
        <f t="shared" si="0"/>
        <v>291.15647452344029</v>
      </c>
      <c r="D86" s="145"/>
      <c r="E86" s="145"/>
      <c r="F86" s="145"/>
      <c r="G86" s="124"/>
      <c r="H86" s="145">
        <f t="shared" si="1"/>
        <v>291.15647452344029</v>
      </c>
      <c r="I86" s="145"/>
      <c r="J86" s="145">
        <f t="shared" si="2"/>
        <v>162784.41</v>
      </c>
      <c r="K86" s="146"/>
    </row>
    <row r="87" spans="2:11" ht="15" customHeight="1" x14ac:dyDescent="0.25">
      <c r="B87" s="32">
        <v>60</v>
      </c>
      <c r="C87" s="145">
        <f t="shared" si="0"/>
        <v>289.85677120180969</v>
      </c>
      <c r="D87" s="145"/>
      <c r="E87" s="145"/>
      <c r="F87" s="145"/>
      <c r="G87" s="124"/>
      <c r="H87" s="145">
        <f t="shared" si="1"/>
        <v>289.85677120180969</v>
      </c>
      <c r="I87" s="145"/>
      <c r="J87" s="145">
        <f t="shared" si="2"/>
        <v>162784.41</v>
      </c>
      <c r="K87" s="146"/>
    </row>
    <row r="88" spans="2:11" hidden="1" x14ac:dyDescent="0.25">
      <c r="B88" s="32">
        <v>61</v>
      </c>
      <c r="C88" s="145">
        <f t="shared" si="0"/>
        <v>288.55417912410184</v>
      </c>
      <c r="D88" s="145"/>
      <c r="E88" s="145"/>
      <c r="F88" s="145"/>
      <c r="G88" s="124"/>
      <c r="H88" s="145">
        <f t="shared" si="1"/>
        <v>288.55417912410184</v>
      </c>
      <c r="I88" s="145"/>
      <c r="J88" s="145">
        <f t="shared" si="2"/>
        <v>162784.41</v>
      </c>
      <c r="K88" s="146"/>
    </row>
    <row r="89" spans="2:11" hidden="1" x14ac:dyDescent="0.25">
      <c r="B89" s="32">
        <v>62</v>
      </c>
      <c r="C89" s="145">
        <f t="shared" si="0"/>
        <v>287.24869186968868</v>
      </c>
      <c r="D89" s="145"/>
      <c r="E89" s="145"/>
      <c r="F89" s="145"/>
      <c r="G89" s="124"/>
      <c r="H89" s="145">
        <f t="shared" si="1"/>
        <v>287.24869186968868</v>
      </c>
      <c r="I89" s="145"/>
      <c r="J89" s="145">
        <f t="shared" si="2"/>
        <v>162784.41</v>
      </c>
      <c r="K89" s="146"/>
    </row>
    <row r="90" spans="2:11" hidden="1" x14ac:dyDescent="0.25">
      <c r="B90" s="32">
        <v>63</v>
      </c>
      <c r="C90" s="145">
        <f t="shared" si="0"/>
        <v>285.94030300367137</v>
      </c>
      <c r="D90" s="145"/>
      <c r="E90" s="145"/>
      <c r="F90" s="145"/>
      <c r="G90" s="124"/>
      <c r="H90" s="145">
        <f t="shared" si="1"/>
        <v>285.94030300367137</v>
      </c>
      <c r="I90" s="145"/>
      <c r="J90" s="145">
        <f t="shared" si="2"/>
        <v>162784.41</v>
      </c>
      <c r="K90" s="146"/>
    </row>
    <row r="91" spans="2:11" hidden="1" x14ac:dyDescent="0.25">
      <c r="B91" s="32">
        <v>64</v>
      </c>
      <c r="C91" s="145">
        <f t="shared" si="0"/>
        <v>284.6290060768489</v>
      </c>
      <c r="D91" s="145"/>
      <c r="E91" s="145"/>
      <c r="F91" s="145"/>
      <c r="G91" s="124"/>
      <c r="H91" s="145">
        <f t="shared" si="1"/>
        <v>284.6290060768489</v>
      </c>
      <c r="I91" s="145"/>
      <c r="J91" s="145">
        <f t="shared" si="2"/>
        <v>162784.41</v>
      </c>
      <c r="K91" s="146"/>
    </row>
    <row r="92" spans="2:11" hidden="1" x14ac:dyDescent="0.25">
      <c r="B92" s="32">
        <v>65</v>
      </c>
      <c r="C92" s="145">
        <f t="shared" si="0"/>
        <v>283.31479462568575</v>
      </c>
      <c r="D92" s="145"/>
      <c r="E92" s="145"/>
      <c r="F92" s="145"/>
      <c r="G92" s="124"/>
      <c r="H92" s="145">
        <f t="shared" si="1"/>
        <v>283.31479462568575</v>
      </c>
      <c r="I92" s="145"/>
      <c r="J92" s="145">
        <f t="shared" si="2"/>
        <v>162784.41</v>
      </c>
      <c r="K92" s="146"/>
    </row>
    <row r="93" spans="2:11" hidden="1" x14ac:dyDescent="0.25">
      <c r="B93" s="32">
        <v>66</v>
      </c>
      <c r="C93" s="145">
        <f t="shared" ref="C93:C156" si="3">IFERROR(-IPMT($K$19,$B93,$K$13,$K$7),"")</f>
        <v>281.99766217228074</v>
      </c>
      <c r="D93" s="145"/>
      <c r="E93" s="145"/>
      <c r="F93" s="145"/>
      <c r="G93" s="124"/>
      <c r="H93" s="145">
        <f t="shared" ref="H93:H156" si="4">IFERROR($C93+$E93,"")</f>
        <v>281.99766217228074</v>
      </c>
      <c r="I93" s="145"/>
      <c r="J93" s="145">
        <f t="shared" si="2"/>
        <v>162784.41</v>
      </c>
      <c r="K93" s="146"/>
    </row>
    <row r="94" spans="2:11" hidden="1" x14ac:dyDescent="0.25">
      <c r="B94" s="32">
        <v>67</v>
      </c>
      <c r="C94" s="145">
        <f t="shared" si="3"/>
        <v>280.67760222433458</v>
      </c>
      <c r="D94" s="145"/>
      <c r="E94" s="145"/>
      <c r="F94" s="145"/>
      <c r="G94" s="124"/>
      <c r="H94" s="145">
        <f t="shared" si="4"/>
        <v>280.67760222433458</v>
      </c>
      <c r="I94" s="145"/>
      <c r="J94" s="145">
        <f t="shared" ref="J94:J157" si="5">IF($B94="","",J92-E94)</f>
        <v>162784.41</v>
      </c>
      <c r="K94" s="146"/>
    </row>
    <row r="95" spans="2:11" hidden="1" x14ac:dyDescent="0.25">
      <c r="B95" s="32">
        <v>68</v>
      </c>
      <c r="C95" s="145">
        <f t="shared" si="3"/>
        <v>279.35460827511793</v>
      </c>
      <c r="D95" s="145"/>
      <c r="E95" s="145"/>
      <c r="F95" s="145"/>
      <c r="G95" s="124"/>
      <c r="H95" s="145">
        <f t="shared" si="4"/>
        <v>279.35460827511793</v>
      </c>
      <c r="I95" s="145"/>
      <c r="J95" s="145">
        <f t="shared" si="5"/>
        <v>162784.41</v>
      </c>
      <c r="K95" s="146"/>
    </row>
    <row r="96" spans="2:11" hidden="1" x14ac:dyDescent="0.25">
      <c r="B96" s="32">
        <v>69</v>
      </c>
      <c r="C96" s="145">
        <f t="shared" si="3"/>
        <v>278.0286738034394</v>
      </c>
      <c r="D96" s="145"/>
      <c r="E96" s="145"/>
      <c r="F96" s="145"/>
      <c r="G96" s="124"/>
      <c r="H96" s="145">
        <f t="shared" si="4"/>
        <v>278.0286738034394</v>
      </c>
      <c r="I96" s="145"/>
      <c r="J96" s="145">
        <f t="shared" si="5"/>
        <v>162784.41</v>
      </c>
      <c r="K96" s="146"/>
    </row>
    <row r="97" spans="2:11" hidden="1" x14ac:dyDescent="0.25">
      <c r="B97" s="32">
        <v>70</v>
      </c>
      <c r="C97" s="145">
        <f t="shared" si="3"/>
        <v>276.69979227361358</v>
      </c>
      <c r="D97" s="145"/>
      <c r="E97" s="145"/>
      <c r="F97" s="145"/>
      <c r="G97" s="124"/>
      <c r="H97" s="145">
        <f t="shared" si="4"/>
        <v>276.69979227361358</v>
      </c>
      <c r="I97" s="145"/>
      <c r="J97" s="145">
        <f t="shared" si="5"/>
        <v>162784.41</v>
      </c>
      <c r="K97" s="146"/>
    </row>
    <row r="98" spans="2:11" hidden="1" x14ac:dyDescent="0.25">
      <c r="B98" s="32">
        <v>71</v>
      </c>
      <c r="C98" s="145">
        <f t="shared" si="3"/>
        <v>275.36795713542864</v>
      </c>
      <c r="D98" s="145"/>
      <c r="E98" s="145"/>
      <c r="F98" s="145"/>
      <c r="G98" s="124"/>
      <c r="H98" s="145">
        <f t="shared" si="4"/>
        <v>275.36795713542864</v>
      </c>
      <c r="I98" s="145"/>
      <c r="J98" s="145">
        <f t="shared" si="5"/>
        <v>162784.41</v>
      </c>
      <c r="K98" s="146"/>
    </row>
    <row r="99" spans="2:11" x14ac:dyDescent="0.25">
      <c r="B99" s="32">
        <v>72</v>
      </c>
      <c r="C99" s="145">
        <f t="shared" si="3"/>
        <v>274.03316182411402</v>
      </c>
      <c r="D99" s="145"/>
      <c r="E99" s="145"/>
      <c r="F99" s="145"/>
      <c r="G99" s="124"/>
      <c r="H99" s="145">
        <f t="shared" si="4"/>
        <v>274.03316182411402</v>
      </c>
      <c r="I99" s="145"/>
      <c r="J99" s="145">
        <f t="shared" si="5"/>
        <v>162784.41</v>
      </c>
      <c r="K99" s="146"/>
    </row>
    <row r="100" spans="2:11" hidden="1" x14ac:dyDescent="0.25">
      <c r="B100" s="32">
        <v>73</v>
      </c>
      <c r="C100" s="145">
        <f t="shared" si="3"/>
        <v>272.69539976030808</v>
      </c>
      <c r="D100" s="145"/>
      <c r="E100" s="145"/>
      <c r="F100" s="145"/>
      <c r="G100" s="124"/>
      <c r="H100" s="145">
        <f t="shared" si="4"/>
        <v>272.69539976030808</v>
      </c>
      <c r="I100" s="145"/>
      <c r="J100" s="145">
        <f t="shared" si="5"/>
        <v>162784.41</v>
      </c>
      <c r="K100" s="146"/>
    </row>
    <row r="101" spans="2:11" hidden="1" x14ac:dyDescent="0.25">
      <c r="B101" s="32">
        <v>74</v>
      </c>
      <c r="C101" s="145">
        <f t="shared" si="3"/>
        <v>271.3546643500257</v>
      </c>
      <c r="D101" s="145"/>
      <c r="E101" s="145"/>
      <c r="F101" s="145"/>
      <c r="G101" s="124"/>
      <c r="H101" s="145">
        <f t="shared" si="4"/>
        <v>271.3546643500257</v>
      </c>
      <c r="I101" s="145"/>
      <c r="J101" s="145">
        <f t="shared" si="5"/>
        <v>162784.41</v>
      </c>
      <c r="K101" s="146"/>
    </row>
    <row r="102" spans="2:11" hidden="1" x14ac:dyDescent="0.25">
      <c r="B102" s="32">
        <v>75</v>
      </c>
      <c r="C102" s="145">
        <f t="shared" si="3"/>
        <v>270.01094898462594</v>
      </c>
      <c r="D102" s="145"/>
      <c r="E102" s="145"/>
      <c r="F102" s="145"/>
      <c r="G102" s="124"/>
      <c r="H102" s="145">
        <f t="shared" si="4"/>
        <v>270.01094898462594</v>
      </c>
      <c r="I102" s="145"/>
      <c r="J102" s="145">
        <f t="shared" si="5"/>
        <v>162784.41</v>
      </c>
      <c r="K102" s="146"/>
    </row>
    <row r="103" spans="2:11" hidden="1" x14ac:dyDescent="0.25">
      <c r="B103" s="32">
        <v>76</v>
      </c>
      <c r="C103" s="145">
        <f t="shared" si="3"/>
        <v>268.66424704077923</v>
      </c>
      <c r="D103" s="145"/>
      <c r="E103" s="145"/>
      <c r="F103" s="145"/>
      <c r="G103" s="124"/>
      <c r="H103" s="145">
        <f t="shared" si="4"/>
        <v>268.66424704077923</v>
      </c>
      <c r="I103" s="145"/>
      <c r="J103" s="145">
        <f t="shared" si="5"/>
        <v>162784.41</v>
      </c>
      <c r="K103" s="146"/>
    </row>
    <row r="104" spans="2:11" hidden="1" x14ac:dyDescent="0.25">
      <c r="B104" s="32">
        <v>77</v>
      </c>
      <c r="C104" s="145">
        <f t="shared" si="3"/>
        <v>267.31455188043481</v>
      </c>
      <c r="D104" s="145"/>
      <c r="E104" s="145"/>
      <c r="F104" s="145"/>
      <c r="G104" s="124"/>
      <c r="H104" s="145">
        <f t="shared" si="4"/>
        <v>267.31455188043481</v>
      </c>
      <c r="I104" s="145"/>
      <c r="J104" s="145">
        <f t="shared" si="5"/>
        <v>162784.41</v>
      </c>
      <c r="K104" s="146"/>
    </row>
    <row r="105" spans="2:11" hidden="1" x14ac:dyDescent="0.25">
      <c r="B105" s="32">
        <v>78</v>
      </c>
      <c r="C105" s="145">
        <f t="shared" si="3"/>
        <v>265.9618568507878</v>
      </c>
      <c r="D105" s="145"/>
      <c r="E105" s="145"/>
      <c r="F105" s="145"/>
      <c r="G105" s="124"/>
      <c r="H105" s="145">
        <f t="shared" si="4"/>
        <v>265.9618568507878</v>
      </c>
      <c r="I105" s="145"/>
      <c r="J105" s="145">
        <f t="shared" si="5"/>
        <v>162784.41</v>
      </c>
      <c r="K105" s="146"/>
    </row>
    <row r="106" spans="2:11" hidden="1" x14ac:dyDescent="0.25">
      <c r="B106" s="32">
        <v>79</v>
      </c>
      <c r="C106" s="145">
        <f t="shared" si="3"/>
        <v>264.60615528424705</v>
      </c>
      <c r="D106" s="145"/>
      <c r="E106" s="145"/>
      <c r="F106" s="145"/>
      <c r="G106" s="124"/>
      <c r="H106" s="145">
        <f t="shared" si="4"/>
        <v>264.60615528424705</v>
      </c>
      <c r="I106" s="145"/>
      <c r="J106" s="145">
        <f t="shared" si="5"/>
        <v>162784.41</v>
      </c>
      <c r="K106" s="146"/>
    </row>
    <row r="107" spans="2:11" hidden="1" x14ac:dyDescent="0.25">
      <c r="B107" s="32">
        <v>80</v>
      </c>
      <c r="C107" s="145">
        <f t="shared" si="3"/>
        <v>263.24744049840149</v>
      </c>
      <c r="D107" s="145"/>
      <c r="E107" s="145"/>
      <c r="F107" s="145"/>
      <c r="G107" s="124"/>
      <c r="H107" s="145">
        <f t="shared" si="4"/>
        <v>263.24744049840149</v>
      </c>
      <c r="I107" s="145"/>
      <c r="J107" s="145">
        <f t="shared" si="5"/>
        <v>162784.41</v>
      </c>
      <c r="K107" s="146"/>
    </row>
    <row r="108" spans="2:11" hidden="1" x14ac:dyDescent="0.25">
      <c r="B108" s="32">
        <v>81</v>
      </c>
      <c r="C108" s="145">
        <f t="shared" si="3"/>
        <v>261.88570579598775</v>
      </c>
      <c r="D108" s="145"/>
      <c r="E108" s="145"/>
      <c r="F108" s="145"/>
      <c r="G108" s="124"/>
      <c r="H108" s="145">
        <f t="shared" si="4"/>
        <v>261.88570579598775</v>
      </c>
      <c r="I108" s="145"/>
      <c r="J108" s="145">
        <f t="shared" si="5"/>
        <v>162784.41</v>
      </c>
      <c r="K108" s="146"/>
    </row>
    <row r="109" spans="2:11" hidden="1" x14ac:dyDescent="0.25">
      <c r="B109" s="32">
        <v>82</v>
      </c>
      <c r="C109" s="145">
        <f t="shared" si="3"/>
        <v>260.52094446485665</v>
      </c>
      <c r="D109" s="145"/>
      <c r="E109" s="145"/>
      <c r="F109" s="145"/>
      <c r="G109" s="124"/>
      <c r="H109" s="145">
        <f t="shared" si="4"/>
        <v>260.52094446485665</v>
      </c>
      <c r="I109" s="145"/>
      <c r="J109" s="145">
        <f t="shared" si="5"/>
        <v>162784.41</v>
      </c>
      <c r="K109" s="146"/>
    </row>
    <row r="110" spans="2:11" hidden="1" x14ac:dyDescent="0.25">
      <c r="B110" s="32">
        <v>83</v>
      </c>
      <c r="C110" s="145">
        <f t="shared" si="3"/>
        <v>259.15314977794071</v>
      </c>
      <c r="D110" s="145"/>
      <c r="E110" s="145"/>
      <c r="F110" s="145"/>
      <c r="G110" s="124"/>
      <c r="H110" s="145">
        <f t="shared" si="4"/>
        <v>259.15314977794071</v>
      </c>
      <c r="I110" s="145"/>
      <c r="J110" s="145">
        <f t="shared" si="5"/>
        <v>162784.41</v>
      </c>
      <c r="K110" s="146"/>
    </row>
    <row r="111" spans="2:11" ht="15" customHeight="1" x14ac:dyDescent="0.25">
      <c r="B111" s="32">
        <v>84</v>
      </c>
      <c r="C111" s="145">
        <f t="shared" si="3"/>
        <v>257.78231499322055</v>
      </c>
      <c r="D111" s="145"/>
      <c r="E111" s="145"/>
      <c r="F111" s="145"/>
      <c r="G111" s="124"/>
      <c r="H111" s="145">
        <f t="shared" si="4"/>
        <v>257.78231499322055</v>
      </c>
      <c r="I111" s="145"/>
      <c r="J111" s="145">
        <f t="shared" si="5"/>
        <v>162784.41</v>
      </c>
      <c r="K111" s="146"/>
    </row>
    <row r="112" spans="2:11" hidden="1" x14ac:dyDescent="0.25">
      <c r="B112" s="32">
        <v>85</v>
      </c>
      <c r="C112" s="145">
        <f t="shared" si="3"/>
        <v>256.40843335369181</v>
      </c>
      <c r="D112" s="145"/>
      <c r="E112" s="145"/>
      <c r="F112" s="145"/>
      <c r="G112" s="124"/>
      <c r="H112" s="145">
        <f t="shared" si="4"/>
        <v>256.40843335369181</v>
      </c>
      <c r="I112" s="145"/>
      <c r="J112" s="145">
        <f t="shared" si="5"/>
        <v>162784.41</v>
      </c>
      <c r="K112" s="146"/>
    </row>
    <row r="113" spans="2:11" hidden="1" x14ac:dyDescent="0.25">
      <c r="B113" s="32">
        <v>86</v>
      </c>
      <c r="C113" s="145">
        <f t="shared" si="3"/>
        <v>255.03149808733187</v>
      </c>
      <c r="D113" s="145"/>
      <c r="E113" s="145"/>
      <c r="F113" s="145"/>
      <c r="G113" s="124"/>
      <c r="H113" s="145">
        <f t="shared" si="4"/>
        <v>255.03149808733187</v>
      </c>
      <c r="I113" s="145"/>
      <c r="J113" s="145">
        <f t="shared" si="5"/>
        <v>162784.41</v>
      </c>
      <c r="K113" s="146"/>
    </row>
    <row r="114" spans="2:11" hidden="1" x14ac:dyDescent="0.25">
      <c r="B114" s="32">
        <v>87</v>
      </c>
      <c r="C114" s="145">
        <f t="shared" si="3"/>
        <v>253.65150240706629</v>
      </c>
      <c r="D114" s="145"/>
      <c r="E114" s="145"/>
      <c r="F114" s="145"/>
      <c r="G114" s="124"/>
      <c r="H114" s="145">
        <f t="shared" si="4"/>
        <v>253.65150240706629</v>
      </c>
      <c r="I114" s="145"/>
      <c r="J114" s="145">
        <f t="shared" si="5"/>
        <v>162784.41</v>
      </c>
      <c r="K114" s="146"/>
    </row>
    <row r="115" spans="2:11" hidden="1" x14ac:dyDescent="0.25">
      <c r="B115" s="32">
        <v>88</v>
      </c>
      <c r="C115" s="145">
        <f t="shared" si="3"/>
        <v>252.26843951073573</v>
      </c>
      <c r="D115" s="145"/>
      <c r="E115" s="145"/>
      <c r="F115" s="145"/>
      <c r="G115" s="124"/>
      <c r="H115" s="145">
        <f t="shared" si="4"/>
        <v>252.26843951073573</v>
      </c>
      <c r="I115" s="145"/>
      <c r="J115" s="145">
        <f t="shared" si="5"/>
        <v>162784.41</v>
      </c>
      <c r="K115" s="146"/>
    </row>
    <row r="116" spans="2:11" hidden="1" x14ac:dyDescent="0.25">
      <c r="B116" s="32">
        <v>89</v>
      </c>
      <c r="C116" s="145">
        <f t="shared" si="3"/>
        <v>250.88230258106194</v>
      </c>
      <c r="D116" s="145"/>
      <c r="E116" s="145"/>
      <c r="F116" s="145"/>
      <c r="G116" s="124"/>
      <c r="H116" s="145">
        <f t="shared" si="4"/>
        <v>250.88230258106194</v>
      </c>
      <c r="I116" s="145"/>
      <c r="J116" s="145">
        <f t="shared" si="5"/>
        <v>162784.41</v>
      </c>
      <c r="K116" s="146"/>
    </row>
    <row r="117" spans="2:11" hidden="1" x14ac:dyDescent="0.25">
      <c r="B117" s="32">
        <v>90</v>
      </c>
      <c r="C117" s="145">
        <f t="shared" si="3"/>
        <v>249.49308478561454</v>
      </c>
      <c r="D117" s="145"/>
      <c r="E117" s="145"/>
      <c r="F117" s="145"/>
      <c r="G117" s="124"/>
      <c r="H117" s="145">
        <f t="shared" si="4"/>
        <v>249.49308478561454</v>
      </c>
      <c r="I117" s="145"/>
      <c r="J117" s="145">
        <f t="shared" si="5"/>
        <v>162784.41</v>
      </c>
      <c r="K117" s="146"/>
    </row>
    <row r="118" spans="2:11" hidden="1" x14ac:dyDescent="0.25">
      <c r="B118" s="32">
        <v>91</v>
      </c>
      <c r="C118" s="145">
        <f t="shared" si="3"/>
        <v>248.10077927677722</v>
      </c>
      <c r="D118" s="145"/>
      <c r="E118" s="145"/>
      <c r="F118" s="145"/>
      <c r="G118" s="124"/>
      <c r="H118" s="145">
        <f t="shared" si="4"/>
        <v>248.10077927677722</v>
      </c>
      <c r="I118" s="145"/>
      <c r="J118" s="145">
        <f t="shared" si="5"/>
        <v>162784.41</v>
      </c>
      <c r="K118" s="146"/>
    </row>
    <row r="119" spans="2:11" hidden="1" x14ac:dyDescent="0.25">
      <c r="B119" s="32">
        <v>92</v>
      </c>
      <c r="C119" s="145">
        <f t="shared" si="3"/>
        <v>246.70537919171377</v>
      </c>
      <c r="D119" s="145"/>
      <c r="E119" s="145"/>
      <c r="F119" s="145"/>
      <c r="G119" s="124"/>
      <c r="H119" s="145">
        <f t="shared" si="4"/>
        <v>246.70537919171377</v>
      </c>
      <c r="I119" s="145"/>
      <c r="J119" s="145">
        <f t="shared" si="5"/>
        <v>162784.41</v>
      </c>
      <c r="K119" s="146"/>
    </row>
    <row r="120" spans="2:11" hidden="1" x14ac:dyDescent="0.25">
      <c r="B120" s="32">
        <v>93</v>
      </c>
      <c r="C120" s="145">
        <f t="shared" si="3"/>
        <v>245.30687765233483</v>
      </c>
      <c r="D120" s="145"/>
      <c r="E120" s="145"/>
      <c r="F120" s="145"/>
      <c r="G120" s="124"/>
      <c r="H120" s="145">
        <f t="shared" si="4"/>
        <v>245.30687765233483</v>
      </c>
      <c r="I120" s="145"/>
      <c r="J120" s="145">
        <f t="shared" si="5"/>
        <v>162784.41</v>
      </c>
      <c r="K120" s="146"/>
    </row>
    <row r="121" spans="2:11" hidden="1" x14ac:dyDescent="0.25">
      <c r="B121" s="32">
        <v>94</v>
      </c>
      <c r="C121" s="145">
        <f t="shared" si="3"/>
        <v>243.90526776526318</v>
      </c>
      <c r="D121" s="145"/>
      <c r="E121" s="145"/>
      <c r="F121" s="145"/>
      <c r="G121" s="124"/>
      <c r="H121" s="145">
        <f t="shared" si="4"/>
        <v>243.90526776526318</v>
      </c>
      <c r="I121" s="145"/>
      <c r="J121" s="145">
        <f t="shared" si="5"/>
        <v>162784.41</v>
      </c>
      <c r="K121" s="146"/>
    </row>
    <row r="122" spans="2:11" hidden="1" x14ac:dyDescent="0.25">
      <c r="B122" s="32">
        <v>95</v>
      </c>
      <c r="C122" s="145">
        <f t="shared" si="3"/>
        <v>242.50054262180055</v>
      </c>
      <c r="D122" s="145"/>
      <c r="E122" s="145"/>
      <c r="F122" s="145"/>
      <c r="G122" s="124"/>
      <c r="H122" s="145">
        <f t="shared" si="4"/>
        <v>242.50054262180055</v>
      </c>
      <c r="I122" s="145"/>
      <c r="J122" s="145">
        <f t="shared" si="5"/>
        <v>162784.41</v>
      </c>
      <c r="K122" s="146"/>
    </row>
    <row r="123" spans="2:11" ht="15" customHeight="1" x14ac:dyDescent="0.25">
      <c r="B123" s="32">
        <v>96</v>
      </c>
      <c r="C123" s="145">
        <f t="shared" si="3"/>
        <v>241.09269529789293</v>
      </c>
      <c r="D123" s="145"/>
      <c r="E123" s="145"/>
      <c r="F123" s="145"/>
      <c r="G123" s="124"/>
      <c r="H123" s="145">
        <f t="shared" si="4"/>
        <v>241.09269529789293</v>
      </c>
      <c r="I123" s="145"/>
      <c r="J123" s="145">
        <f t="shared" si="5"/>
        <v>162784.41</v>
      </c>
      <c r="K123" s="146"/>
    </row>
    <row r="124" spans="2:11" hidden="1" x14ac:dyDescent="0.25">
      <c r="B124" s="32">
        <v>97</v>
      </c>
      <c r="C124" s="145">
        <f t="shared" si="3"/>
        <v>239.68171885409697</v>
      </c>
      <c r="D124" s="145"/>
      <c r="E124" s="145"/>
      <c r="F124" s="145"/>
      <c r="G124" s="124"/>
      <c r="H124" s="145">
        <f t="shared" si="4"/>
        <v>239.68171885409697</v>
      </c>
      <c r="I124" s="145"/>
      <c r="J124" s="145">
        <f t="shared" si="5"/>
        <v>162784.41</v>
      </c>
      <c r="K124" s="146"/>
    </row>
    <row r="125" spans="2:11" hidden="1" x14ac:dyDescent="0.25">
      <c r="B125" s="32">
        <v>98</v>
      </c>
      <c r="C125" s="145">
        <f t="shared" si="3"/>
        <v>238.26760633554534</v>
      </c>
      <c r="D125" s="145"/>
      <c r="E125" s="145"/>
      <c r="F125" s="145"/>
      <c r="G125" s="124"/>
      <c r="H125" s="145">
        <f t="shared" si="4"/>
        <v>238.26760633554534</v>
      </c>
      <c r="I125" s="145"/>
      <c r="J125" s="145">
        <f t="shared" si="5"/>
        <v>162784.41</v>
      </c>
      <c r="K125" s="146"/>
    </row>
    <row r="126" spans="2:11" hidden="1" x14ac:dyDescent="0.25">
      <c r="B126" s="32">
        <v>99</v>
      </c>
      <c r="C126" s="145">
        <f t="shared" si="3"/>
        <v>236.85035077191256</v>
      </c>
      <c r="D126" s="145"/>
      <c r="E126" s="145"/>
      <c r="F126" s="145"/>
      <c r="G126" s="124"/>
      <c r="H126" s="145">
        <f t="shared" si="4"/>
        <v>236.85035077191256</v>
      </c>
      <c r="I126" s="145"/>
      <c r="J126" s="145">
        <f t="shared" si="5"/>
        <v>162784.41</v>
      </c>
      <c r="K126" s="146"/>
    </row>
    <row r="127" spans="2:11" hidden="1" x14ac:dyDescent="0.25">
      <c r="B127" s="32">
        <v>100</v>
      </c>
      <c r="C127" s="145">
        <f t="shared" si="3"/>
        <v>235.42994517738111</v>
      </c>
      <c r="D127" s="145"/>
      <c r="E127" s="145"/>
      <c r="F127" s="145"/>
      <c r="G127" s="124"/>
      <c r="H127" s="145">
        <f t="shared" si="4"/>
        <v>235.42994517738111</v>
      </c>
      <c r="I127" s="145"/>
      <c r="J127" s="145">
        <f t="shared" si="5"/>
        <v>162784.41</v>
      </c>
      <c r="K127" s="146"/>
    </row>
    <row r="128" spans="2:11" hidden="1" x14ac:dyDescent="0.25">
      <c r="B128" s="32">
        <v>101</v>
      </c>
      <c r="C128" s="145">
        <f t="shared" si="3"/>
        <v>234.00638255060605</v>
      </c>
      <c r="D128" s="145"/>
      <c r="E128" s="145"/>
      <c r="F128" s="145"/>
      <c r="G128" s="124"/>
      <c r="H128" s="145">
        <f t="shared" si="4"/>
        <v>234.00638255060605</v>
      </c>
      <c r="I128" s="145"/>
      <c r="J128" s="145">
        <f t="shared" si="5"/>
        <v>162784.41</v>
      </c>
      <c r="K128" s="146"/>
    </row>
    <row r="129" spans="2:11" hidden="1" x14ac:dyDescent="0.25">
      <c r="B129" s="32">
        <v>102</v>
      </c>
      <c r="C129" s="145">
        <f t="shared" si="3"/>
        <v>232.57965587468163</v>
      </c>
      <c r="D129" s="145"/>
      <c r="E129" s="145"/>
      <c r="F129" s="145"/>
      <c r="G129" s="124"/>
      <c r="H129" s="145">
        <f t="shared" si="4"/>
        <v>232.57965587468163</v>
      </c>
      <c r="I129" s="145"/>
      <c r="J129" s="145">
        <f t="shared" si="5"/>
        <v>162784.41</v>
      </c>
      <c r="K129" s="146"/>
    </row>
    <row r="130" spans="2:11" hidden="1" x14ac:dyDescent="0.25">
      <c r="B130" s="32">
        <v>103</v>
      </c>
      <c r="C130" s="145">
        <f t="shared" si="3"/>
        <v>231.14975811710565</v>
      </c>
      <c r="D130" s="145"/>
      <c r="E130" s="145"/>
      <c r="F130" s="145"/>
      <c r="G130" s="124"/>
      <c r="H130" s="145">
        <f t="shared" si="4"/>
        <v>231.14975811710565</v>
      </c>
      <c r="I130" s="145"/>
      <c r="J130" s="145">
        <f t="shared" si="5"/>
        <v>162784.41</v>
      </c>
      <c r="K130" s="146"/>
    </row>
    <row r="131" spans="2:11" hidden="1" x14ac:dyDescent="0.25">
      <c r="B131" s="32">
        <v>104</v>
      </c>
      <c r="C131" s="145">
        <f t="shared" si="3"/>
        <v>229.71668222974557</v>
      </c>
      <c r="D131" s="145"/>
      <c r="E131" s="145"/>
      <c r="F131" s="145"/>
      <c r="G131" s="124"/>
      <c r="H131" s="145">
        <f t="shared" si="4"/>
        <v>229.71668222974557</v>
      </c>
      <c r="I131" s="145"/>
      <c r="J131" s="145">
        <f t="shared" si="5"/>
        <v>162784.41</v>
      </c>
      <c r="K131" s="146"/>
    </row>
    <row r="132" spans="2:11" hidden="1" x14ac:dyDescent="0.25">
      <c r="B132" s="32">
        <v>105</v>
      </c>
      <c r="C132" s="145">
        <f t="shared" si="3"/>
        <v>228.28042114880336</v>
      </c>
      <c r="D132" s="145"/>
      <c r="E132" s="145"/>
      <c r="F132" s="145"/>
      <c r="G132" s="124"/>
      <c r="H132" s="145">
        <f t="shared" si="4"/>
        <v>228.28042114880336</v>
      </c>
      <c r="I132" s="145"/>
      <c r="J132" s="145">
        <f t="shared" si="5"/>
        <v>162784.41</v>
      </c>
      <c r="K132" s="146"/>
    </row>
    <row r="133" spans="2:11" hidden="1" x14ac:dyDescent="0.25">
      <c r="B133" s="32">
        <v>106</v>
      </c>
      <c r="C133" s="145">
        <f t="shared" si="3"/>
        <v>226.84096779478077</v>
      </c>
      <c r="D133" s="145"/>
      <c r="E133" s="145"/>
      <c r="F133" s="145"/>
      <c r="G133" s="124"/>
      <c r="H133" s="145">
        <f t="shared" si="4"/>
        <v>226.84096779478077</v>
      </c>
      <c r="I133" s="145"/>
      <c r="J133" s="145">
        <f t="shared" si="5"/>
        <v>162784.41</v>
      </c>
      <c r="K133" s="146"/>
    </row>
    <row r="134" spans="2:11" hidden="1" x14ac:dyDescent="0.25">
      <c r="B134" s="32">
        <v>107</v>
      </c>
      <c r="C134" s="145">
        <f t="shared" si="3"/>
        <v>225.39831507244466</v>
      </c>
      <c r="D134" s="145"/>
      <c r="E134" s="145"/>
      <c r="F134" s="145"/>
      <c r="G134" s="124"/>
      <c r="H134" s="145">
        <f t="shared" si="4"/>
        <v>225.39831507244466</v>
      </c>
      <c r="I134" s="145"/>
      <c r="J134" s="145">
        <f t="shared" si="5"/>
        <v>162784.41</v>
      </c>
      <c r="K134" s="146"/>
    </row>
    <row r="135" spans="2:11" ht="15" customHeight="1" x14ac:dyDescent="0.25">
      <c r="B135" s="32">
        <v>108</v>
      </c>
      <c r="C135" s="145">
        <f t="shared" si="3"/>
        <v>223.95245587079151</v>
      </c>
      <c r="D135" s="145"/>
      <c r="E135" s="145"/>
      <c r="F135" s="145"/>
      <c r="G135" s="124"/>
      <c r="H135" s="145">
        <f t="shared" si="4"/>
        <v>223.95245587079151</v>
      </c>
      <c r="I135" s="145"/>
      <c r="J135" s="145">
        <f t="shared" si="5"/>
        <v>162784.41</v>
      </c>
      <c r="K135" s="146"/>
    </row>
    <row r="136" spans="2:11" hidden="1" x14ac:dyDescent="0.25">
      <c r="B136" s="32">
        <v>109</v>
      </c>
      <c r="C136" s="145">
        <f t="shared" si="3"/>
        <v>222.50338306301308</v>
      </c>
      <c r="D136" s="145"/>
      <c r="E136" s="145"/>
      <c r="F136" s="145"/>
      <c r="G136" s="124"/>
      <c r="H136" s="145">
        <f t="shared" si="4"/>
        <v>222.50338306301308</v>
      </c>
      <c r="I136" s="145"/>
      <c r="J136" s="145">
        <f t="shared" si="5"/>
        <v>162784.41</v>
      </c>
      <c r="K136" s="146"/>
    </row>
    <row r="137" spans="2:11" hidden="1" x14ac:dyDescent="0.25">
      <c r="B137" s="32">
        <v>110</v>
      </c>
      <c r="C137" s="145">
        <f t="shared" si="3"/>
        <v>221.05108950646047</v>
      </c>
      <c r="D137" s="145"/>
      <c r="E137" s="145"/>
      <c r="F137" s="145"/>
      <c r="G137" s="124"/>
      <c r="H137" s="145">
        <f t="shared" si="4"/>
        <v>221.05108950646047</v>
      </c>
      <c r="I137" s="145"/>
      <c r="J137" s="145">
        <f t="shared" si="5"/>
        <v>162784.41</v>
      </c>
      <c r="K137" s="146"/>
    </row>
    <row r="138" spans="2:11" hidden="1" x14ac:dyDescent="0.25">
      <c r="B138" s="32">
        <v>111</v>
      </c>
      <c r="C138" s="145">
        <f t="shared" si="3"/>
        <v>219.59556804260973</v>
      </c>
      <c r="D138" s="145"/>
      <c r="E138" s="145"/>
      <c r="F138" s="145"/>
      <c r="G138" s="124"/>
      <c r="H138" s="145">
        <f t="shared" si="4"/>
        <v>219.59556804260973</v>
      </c>
      <c r="I138" s="145"/>
      <c r="J138" s="145">
        <f t="shared" si="5"/>
        <v>162784.41</v>
      </c>
      <c r="K138" s="146"/>
    </row>
    <row r="139" spans="2:11" hidden="1" x14ac:dyDescent="0.25">
      <c r="B139" s="32">
        <v>112</v>
      </c>
      <c r="C139" s="145">
        <f t="shared" si="3"/>
        <v>218.13681149702589</v>
      </c>
      <c r="D139" s="145"/>
      <c r="E139" s="145"/>
      <c r="F139" s="145"/>
      <c r="G139" s="124"/>
      <c r="H139" s="145">
        <f t="shared" si="4"/>
        <v>218.13681149702589</v>
      </c>
      <c r="I139" s="145"/>
      <c r="J139" s="145">
        <f t="shared" si="5"/>
        <v>162784.41</v>
      </c>
      <c r="K139" s="146"/>
    </row>
    <row r="140" spans="2:11" hidden="1" x14ac:dyDescent="0.25">
      <c r="B140" s="32">
        <v>113</v>
      </c>
      <c r="C140" s="145">
        <f t="shared" si="3"/>
        <v>216.67481267932797</v>
      </c>
      <c r="D140" s="145"/>
      <c r="E140" s="145"/>
      <c r="F140" s="145"/>
      <c r="G140" s="124"/>
      <c r="H140" s="145">
        <f t="shared" si="4"/>
        <v>216.67481267932797</v>
      </c>
      <c r="I140" s="145"/>
      <c r="J140" s="145">
        <f t="shared" si="5"/>
        <v>162784.41</v>
      </c>
      <c r="K140" s="146"/>
    </row>
    <row r="141" spans="2:11" hidden="1" x14ac:dyDescent="0.25">
      <c r="B141" s="32">
        <v>114</v>
      </c>
      <c r="C141" s="145">
        <f t="shared" si="3"/>
        <v>215.20956438315352</v>
      </c>
      <c r="D141" s="145"/>
      <c r="E141" s="145"/>
      <c r="F141" s="145"/>
      <c r="G141" s="124"/>
      <c r="H141" s="145">
        <f t="shared" si="4"/>
        <v>215.20956438315352</v>
      </c>
      <c r="I141" s="145"/>
      <c r="J141" s="145">
        <f t="shared" si="5"/>
        <v>162784.41</v>
      </c>
      <c r="K141" s="146"/>
    </row>
    <row r="142" spans="2:11" hidden="1" x14ac:dyDescent="0.25">
      <c r="B142" s="32">
        <v>115</v>
      </c>
      <c r="C142" s="145">
        <f t="shared" si="3"/>
        <v>213.741059386123</v>
      </c>
      <c r="D142" s="145"/>
      <c r="E142" s="145"/>
      <c r="F142" s="145"/>
      <c r="G142" s="124"/>
      <c r="H142" s="145">
        <f t="shared" si="4"/>
        <v>213.741059386123</v>
      </c>
      <c r="I142" s="145"/>
      <c r="J142" s="145">
        <f t="shared" si="5"/>
        <v>162784.41</v>
      </c>
      <c r="K142" s="146"/>
    </row>
    <row r="143" spans="2:11" hidden="1" x14ac:dyDescent="0.25">
      <c r="B143" s="32">
        <v>116</v>
      </c>
      <c r="C143" s="145">
        <f t="shared" si="3"/>
        <v>212.26929044980423</v>
      </c>
      <c r="D143" s="145"/>
      <c r="E143" s="145"/>
      <c r="F143" s="145"/>
      <c r="G143" s="124"/>
      <c r="H143" s="145">
        <f t="shared" si="4"/>
        <v>212.26929044980423</v>
      </c>
      <c r="I143" s="145"/>
      <c r="J143" s="145">
        <f t="shared" si="5"/>
        <v>162784.41</v>
      </c>
      <c r="K143" s="146"/>
    </row>
    <row r="144" spans="2:11" hidden="1" x14ac:dyDescent="0.25">
      <c r="B144" s="32">
        <v>117</v>
      </c>
      <c r="C144" s="145">
        <f t="shared" si="3"/>
        <v>210.79425031967654</v>
      </c>
      <c r="D144" s="145"/>
      <c r="E144" s="145"/>
      <c r="F144" s="145"/>
      <c r="G144" s="124"/>
      <c r="H144" s="145">
        <f t="shared" si="4"/>
        <v>210.79425031967654</v>
      </c>
      <c r="I144" s="145"/>
      <c r="J144" s="145">
        <f t="shared" si="5"/>
        <v>162784.41</v>
      </c>
      <c r="K144" s="146"/>
    </row>
    <row r="145" spans="2:11" hidden="1" x14ac:dyDescent="0.25">
      <c r="B145" s="32">
        <v>118</v>
      </c>
      <c r="C145" s="145">
        <f t="shared" si="3"/>
        <v>209.3159317250954</v>
      </c>
      <c r="D145" s="145"/>
      <c r="E145" s="145"/>
      <c r="F145" s="145"/>
      <c r="G145" s="124"/>
      <c r="H145" s="145">
        <f t="shared" si="4"/>
        <v>209.3159317250954</v>
      </c>
      <c r="I145" s="145"/>
      <c r="J145" s="145">
        <f t="shared" si="5"/>
        <v>162784.41</v>
      </c>
      <c r="K145" s="146"/>
    </row>
    <row r="146" spans="2:11" hidden="1" x14ac:dyDescent="0.25">
      <c r="B146" s="32">
        <v>119</v>
      </c>
      <c r="C146" s="145">
        <f t="shared" si="3"/>
        <v>207.83432737925617</v>
      </c>
      <c r="D146" s="145"/>
      <c r="E146" s="145"/>
      <c r="F146" s="145"/>
      <c r="G146" s="124"/>
      <c r="H146" s="145">
        <f t="shared" si="4"/>
        <v>207.83432737925617</v>
      </c>
      <c r="I146" s="145"/>
      <c r="J146" s="145">
        <f t="shared" si="5"/>
        <v>162784.41</v>
      </c>
      <c r="K146" s="146"/>
    </row>
    <row r="147" spans="2:11" ht="15" customHeight="1" x14ac:dyDescent="0.25">
      <c r="B147" s="32">
        <v>120</v>
      </c>
      <c r="C147" s="145">
        <f t="shared" si="3"/>
        <v>206.34942997915843</v>
      </c>
      <c r="D147" s="145"/>
      <c r="E147" s="145"/>
      <c r="F147" s="145"/>
      <c r="G147" s="124"/>
      <c r="H147" s="145">
        <f t="shared" si="4"/>
        <v>206.34942997915843</v>
      </c>
      <c r="I147" s="145"/>
      <c r="J147" s="145">
        <f t="shared" si="5"/>
        <v>162784.41</v>
      </c>
      <c r="K147" s="146"/>
    </row>
    <row r="148" spans="2:11" hidden="1" x14ac:dyDescent="0.25">
      <c r="B148" s="32">
        <v>121</v>
      </c>
      <c r="C148" s="145">
        <f t="shared" si="3"/>
        <v>204.86123220556993</v>
      </c>
      <c r="D148" s="145"/>
      <c r="E148" s="145"/>
      <c r="F148" s="145"/>
      <c r="G148" s="124"/>
      <c r="H148" s="145">
        <f t="shared" si="4"/>
        <v>204.86123220556993</v>
      </c>
      <c r="I148" s="145"/>
      <c r="J148" s="145">
        <f t="shared" si="5"/>
        <v>162784.41</v>
      </c>
      <c r="K148" s="146"/>
    </row>
    <row r="149" spans="2:11" hidden="1" x14ac:dyDescent="0.25">
      <c r="B149" s="32">
        <v>122</v>
      </c>
      <c r="C149" s="145">
        <f t="shared" si="3"/>
        <v>203.36972672299046</v>
      </c>
      <c r="D149" s="145"/>
      <c r="E149" s="145"/>
      <c r="F149" s="145"/>
      <c r="G149" s="124"/>
      <c r="H149" s="145">
        <f t="shared" si="4"/>
        <v>203.36972672299046</v>
      </c>
      <c r="I149" s="145"/>
      <c r="J149" s="145">
        <f t="shared" si="5"/>
        <v>162784.41</v>
      </c>
      <c r="K149" s="146"/>
    </row>
    <row r="150" spans="2:11" hidden="1" x14ac:dyDescent="0.25">
      <c r="B150" s="32">
        <v>123</v>
      </c>
      <c r="C150" s="145">
        <f t="shared" si="3"/>
        <v>201.87490617961569</v>
      </c>
      <c r="D150" s="145"/>
      <c r="E150" s="145"/>
      <c r="F150" s="145"/>
      <c r="G150" s="124"/>
      <c r="H150" s="145">
        <f t="shared" si="4"/>
        <v>201.87490617961569</v>
      </c>
      <c r="I150" s="145"/>
      <c r="J150" s="145">
        <f t="shared" si="5"/>
        <v>162784.41</v>
      </c>
      <c r="K150" s="146"/>
    </row>
    <row r="151" spans="2:11" hidden="1" x14ac:dyDescent="0.25">
      <c r="B151" s="32">
        <v>124</v>
      </c>
      <c r="C151" s="145">
        <f t="shared" si="3"/>
        <v>200.37676320730108</v>
      </c>
      <c r="D151" s="145"/>
      <c r="E151" s="145"/>
      <c r="F151" s="145"/>
      <c r="G151" s="124"/>
      <c r="H151" s="145">
        <f t="shared" si="4"/>
        <v>200.37676320730108</v>
      </c>
      <c r="I151" s="145"/>
      <c r="J151" s="145">
        <f t="shared" si="5"/>
        <v>162784.41</v>
      </c>
      <c r="K151" s="146"/>
    </row>
    <row r="152" spans="2:11" hidden="1" x14ac:dyDescent="0.25">
      <c r="B152" s="32">
        <v>125</v>
      </c>
      <c r="C152" s="145">
        <f t="shared" si="3"/>
        <v>198.87529042152534</v>
      </c>
      <c r="D152" s="145"/>
      <c r="E152" s="145"/>
      <c r="F152" s="145"/>
      <c r="G152" s="124"/>
      <c r="H152" s="145">
        <f t="shared" si="4"/>
        <v>198.87529042152534</v>
      </c>
      <c r="I152" s="145"/>
      <c r="J152" s="145">
        <f t="shared" si="5"/>
        <v>162784.41</v>
      </c>
      <c r="K152" s="146"/>
    </row>
    <row r="153" spans="2:11" hidden="1" x14ac:dyDescent="0.25">
      <c r="B153" s="32">
        <v>126</v>
      </c>
      <c r="C153" s="145">
        <f t="shared" si="3"/>
        <v>197.37048042135419</v>
      </c>
      <c r="D153" s="145"/>
      <c r="E153" s="145"/>
      <c r="F153" s="145"/>
      <c r="G153" s="124"/>
      <c r="H153" s="145">
        <f t="shared" si="4"/>
        <v>197.37048042135419</v>
      </c>
      <c r="I153" s="145"/>
      <c r="J153" s="145">
        <f t="shared" si="5"/>
        <v>162784.41</v>
      </c>
      <c r="K153" s="146"/>
    </row>
    <row r="154" spans="2:11" hidden="1" x14ac:dyDescent="0.25">
      <c r="B154" s="32">
        <v>127</v>
      </c>
      <c r="C154" s="145">
        <f t="shared" si="3"/>
        <v>195.86232578940388</v>
      </c>
      <c r="D154" s="145"/>
      <c r="E154" s="145"/>
      <c r="F154" s="145"/>
      <c r="G154" s="124"/>
      <c r="H154" s="145">
        <f t="shared" si="4"/>
        <v>195.86232578940388</v>
      </c>
      <c r="I154" s="145"/>
      <c r="J154" s="145">
        <f t="shared" si="5"/>
        <v>162784.41</v>
      </c>
      <c r="K154" s="146"/>
    </row>
    <row r="155" spans="2:11" hidden="1" x14ac:dyDescent="0.25">
      <c r="B155" s="32">
        <v>128</v>
      </c>
      <c r="C155" s="145">
        <f t="shared" si="3"/>
        <v>194.3508190918044</v>
      </c>
      <c r="D155" s="145"/>
      <c r="E155" s="145"/>
      <c r="F155" s="145"/>
      <c r="G155" s="124"/>
      <c r="H155" s="145">
        <f t="shared" si="4"/>
        <v>194.3508190918044</v>
      </c>
      <c r="I155" s="145"/>
      <c r="J155" s="145">
        <f t="shared" si="5"/>
        <v>162784.41</v>
      </c>
      <c r="K155" s="146"/>
    </row>
    <row r="156" spans="2:11" hidden="1" x14ac:dyDescent="0.25">
      <c r="B156" s="32">
        <v>129</v>
      </c>
      <c r="C156" s="145">
        <f t="shared" si="3"/>
        <v>192.83595287816331</v>
      </c>
      <c r="D156" s="145"/>
      <c r="E156" s="145"/>
      <c r="F156" s="145"/>
      <c r="G156" s="124"/>
      <c r="H156" s="145">
        <f t="shared" si="4"/>
        <v>192.83595287816331</v>
      </c>
      <c r="I156" s="145"/>
      <c r="J156" s="145">
        <f t="shared" si="5"/>
        <v>162784.41</v>
      </c>
      <c r="K156" s="146"/>
    </row>
    <row r="157" spans="2:11" hidden="1" x14ac:dyDescent="0.25">
      <c r="B157" s="32">
        <v>130</v>
      </c>
      <c r="C157" s="145">
        <f t="shared" ref="C157:C220" si="6">IFERROR(-IPMT($K$19,$B157,$K$13,$K$7),"")</f>
        <v>191.31771968152847</v>
      </c>
      <c r="D157" s="145"/>
      <c r="E157" s="145"/>
      <c r="F157" s="145"/>
      <c r="G157" s="124"/>
      <c r="H157" s="145">
        <f t="shared" ref="H157:H220" si="7">IFERROR($C157+$E157,"")</f>
        <v>191.31771968152847</v>
      </c>
      <c r="I157" s="145"/>
      <c r="J157" s="145">
        <f t="shared" si="5"/>
        <v>162784.41</v>
      </c>
      <c r="K157" s="146"/>
    </row>
    <row r="158" spans="2:11" hidden="1" x14ac:dyDescent="0.25">
      <c r="B158" s="32">
        <v>131</v>
      </c>
      <c r="C158" s="145">
        <f t="shared" si="6"/>
        <v>189.79611201835158</v>
      </c>
      <c r="D158" s="145"/>
      <c r="E158" s="145"/>
      <c r="F158" s="145"/>
      <c r="G158" s="124"/>
      <c r="H158" s="145">
        <f t="shared" si="7"/>
        <v>189.79611201835158</v>
      </c>
      <c r="I158" s="145"/>
      <c r="J158" s="145">
        <f t="shared" ref="J158:J221" si="8">IF($B158="","",J156-E158)</f>
        <v>162784.41</v>
      </c>
      <c r="K158" s="146"/>
    </row>
    <row r="159" spans="2:11" x14ac:dyDescent="0.25">
      <c r="B159" s="32">
        <v>132</v>
      </c>
      <c r="C159" s="145">
        <f t="shared" si="6"/>
        <v>188.2711223884512</v>
      </c>
      <c r="D159" s="145"/>
      <c r="E159" s="145"/>
      <c r="F159" s="145"/>
      <c r="G159" s="124"/>
      <c r="H159" s="145">
        <f t="shared" si="7"/>
        <v>188.2711223884512</v>
      </c>
      <c r="I159" s="145"/>
      <c r="J159" s="145">
        <f t="shared" si="8"/>
        <v>162784.41</v>
      </c>
      <c r="K159" s="146"/>
    </row>
    <row r="160" spans="2:11" hidden="1" x14ac:dyDescent="0.25">
      <c r="B160" s="32">
        <v>133</v>
      </c>
      <c r="C160" s="145">
        <f t="shared" si="6"/>
        <v>186.74274327497582</v>
      </c>
      <c r="D160" s="145"/>
      <c r="E160" s="145"/>
      <c r="F160" s="145"/>
      <c r="G160" s="124"/>
      <c r="H160" s="145">
        <f t="shared" si="7"/>
        <v>186.74274327497582</v>
      </c>
      <c r="I160" s="145"/>
      <c r="J160" s="145">
        <f t="shared" si="8"/>
        <v>162784.41</v>
      </c>
      <c r="K160" s="146"/>
    </row>
    <row r="161" spans="2:11" hidden="1" x14ac:dyDescent="0.25">
      <c r="B161" s="32">
        <v>134</v>
      </c>
      <c r="C161" s="145">
        <f t="shared" si="6"/>
        <v>185.21096714436669</v>
      </c>
      <c r="D161" s="145"/>
      <c r="E161" s="145"/>
      <c r="F161" s="145"/>
      <c r="G161" s="124"/>
      <c r="H161" s="145">
        <f t="shared" si="7"/>
        <v>185.21096714436669</v>
      </c>
      <c r="I161" s="145"/>
      <c r="J161" s="145">
        <f t="shared" si="8"/>
        <v>162784.41</v>
      </c>
      <c r="K161" s="146"/>
    </row>
    <row r="162" spans="2:11" hidden="1" x14ac:dyDescent="0.25">
      <c r="B162" s="32">
        <v>135</v>
      </c>
      <c r="C162" s="145">
        <f t="shared" si="6"/>
        <v>183.67578644632084</v>
      </c>
      <c r="D162" s="145"/>
      <c r="E162" s="145"/>
      <c r="F162" s="145"/>
      <c r="G162" s="124"/>
      <c r="H162" s="145">
        <f t="shared" si="7"/>
        <v>183.67578644632084</v>
      </c>
      <c r="I162" s="145"/>
      <c r="J162" s="145">
        <f t="shared" si="8"/>
        <v>162784.41</v>
      </c>
      <c r="K162" s="146"/>
    </row>
    <row r="163" spans="2:11" hidden="1" x14ac:dyDescent="0.25">
      <c r="B163" s="32">
        <v>136</v>
      </c>
      <c r="C163" s="145">
        <f t="shared" si="6"/>
        <v>182.13719361375371</v>
      </c>
      <c r="D163" s="145"/>
      <c r="E163" s="145"/>
      <c r="F163" s="145"/>
      <c r="G163" s="124"/>
      <c r="H163" s="145">
        <f t="shared" si="7"/>
        <v>182.13719361375371</v>
      </c>
      <c r="I163" s="145"/>
      <c r="J163" s="145">
        <f t="shared" si="8"/>
        <v>162784.41</v>
      </c>
      <c r="K163" s="146"/>
    </row>
    <row r="164" spans="2:11" hidden="1" x14ac:dyDescent="0.25">
      <c r="B164" s="32">
        <v>137</v>
      </c>
      <c r="C164" s="145">
        <f t="shared" si="6"/>
        <v>180.59518106276204</v>
      </c>
      <c r="D164" s="145"/>
      <c r="E164" s="145"/>
      <c r="F164" s="145"/>
      <c r="G164" s="124"/>
      <c r="H164" s="145">
        <f t="shared" si="7"/>
        <v>180.59518106276204</v>
      </c>
      <c r="I164" s="145"/>
      <c r="J164" s="145">
        <f t="shared" si="8"/>
        <v>162784.41</v>
      </c>
      <c r="K164" s="146"/>
    </row>
    <row r="165" spans="2:11" hidden="1" x14ac:dyDescent="0.25">
      <c r="B165" s="32">
        <v>138</v>
      </c>
      <c r="C165" s="145">
        <f t="shared" si="6"/>
        <v>179.04974119258628</v>
      </c>
      <c r="D165" s="145"/>
      <c r="E165" s="145"/>
      <c r="F165" s="145"/>
      <c r="G165" s="124"/>
      <c r="H165" s="145">
        <f t="shared" si="7"/>
        <v>179.04974119258628</v>
      </c>
      <c r="I165" s="145"/>
      <c r="J165" s="145">
        <f t="shared" si="8"/>
        <v>162784.41</v>
      </c>
      <c r="K165" s="146"/>
    </row>
    <row r="166" spans="2:11" hidden="1" x14ac:dyDescent="0.25">
      <c r="B166" s="32">
        <v>139</v>
      </c>
      <c r="C166" s="145">
        <f t="shared" si="6"/>
        <v>177.50086638557329</v>
      </c>
      <c r="D166" s="145"/>
      <c r="E166" s="145"/>
      <c r="F166" s="145"/>
      <c r="G166" s="124"/>
      <c r="H166" s="145">
        <f t="shared" si="7"/>
        <v>177.50086638557329</v>
      </c>
      <c r="I166" s="145"/>
      <c r="J166" s="145">
        <f t="shared" si="8"/>
        <v>162784.41</v>
      </c>
      <c r="K166" s="146"/>
    </row>
    <row r="167" spans="2:11" hidden="1" x14ac:dyDescent="0.25">
      <c r="B167" s="32">
        <v>140</v>
      </c>
      <c r="C167" s="145">
        <f t="shared" si="6"/>
        <v>175.94854900713867</v>
      </c>
      <c r="D167" s="145"/>
      <c r="E167" s="145"/>
      <c r="F167" s="145"/>
      <c r="G167" s="124"/>
      <c r="H167" s="145">
        <f t="shared" si="7"/>
        <v>175.94854900713867</v>
      </c>
      <c r="I167" s="145"/>
      <c r="J167" s="145">
        <f t="shared" si="8"/>
        <v>162784.41</v>
      </c>
      <c r="K167" s="146"/>
    </row>
    <row r="168" spans="2:11" hidden="1" x14ac:dyDescent="0.25">
      <c r="B168" s="32">
        <v>141</v>
      </c>
      <c r="C168" s="145">
        <f t="shared" si="6"/>
        <v>174.39278140572929</v>
      </c>
      <c r="D168" s="145"/>
      <c r="E168" s="145"/>
      <c r="F168" s="145"/>
      <c r="G168" s="124"/>
      <c r="H168" s="145">
        <f t="shared" si="7"/>
        <v>174.39278140572929</v>
      </c>
      <c r="I168" s="145"/>
      <c r="J168" s="145">
        <f t="shared" si="8"/>
        <v>162784.41</v>
      </c>
      <c r="K168" s="146"/>
    </row>
    <row r="169" spans="2:11" hidden="1" x14ac:dyDescent="0.25">
      <c r="B169" s="32">
        <v>142</v>
      </c>
      <c r="C169" s="145">
        <f t="shared" si="6"/>
        <v>172.8335559127853</v>
      </c>
      <c r="D169" s="145"/>
      <c r="E169" s="145"/>
      <c r="F169" s="145"/>
      <c r="G169" s="124"/>
      <c r="H169" s="145">
        <f t="shared" si="7"/>
        <v>172.8335559127853</v>
      </c>
      <c r="I169" s="145"/>
      <c r="J169" s="145">
        <f t="shared" si="8"/>
        <v>162784.41</v>
      </c>
      <c r="K169" s="146"/>
    </row>
    <row r="170" spans="2:11" hidden="1" x14ac:dyDescent="0.25">
      <c r="B170" s="32">
        <v>143</v>
      </c>
      <c r="C170" s="145">
        <f t="shared" si="6"/>
        <v>171.27086484270262</v>
      </c>
      <c r="D170" s="145"/>
      <c r="E170" s="145"/>
      <c r="F170" s="145"/>
      <c r="G170" s="124"/>
      <c r="H170" s="145">
        <f t="shared" si="7"/>
        <v>171.27086484270262</v>
      </c>
      <c r="I170" s="145"/>
      <c r="J170" s="145">
        <f t="shared" si="8"/>
        <v>162784.41</v>
      </c>
      <c r="K170" s="146"/>
    </row>
    <row r="171" spans="2:11" ht="15" customHeight="1" x14ac:dyDescent="0.25">
      <c r="B171" s="32">
        <v>144</v>
      </c>
      <c r="C171" s="145">
        <f t="shared" si="6"/>
        <v>169.70470049279493</v>
      </c>
      <c r="D171" s="145"/>
      <c r="E171" s="145"/>
      <c r="F171" s="145"/>
      <c r="G171" s="124"/>
      <c r="H171" s="145">
        <f t="shared" si="7"/>
        <v>169.70470049279493</v>
      </c>
      <c r="I171" s="145"/>
      <c r="J171" s="145">
        <f t="shared" si="8"/>
        <v>162784.41</v>
      </c>
      <c r="K171" s="146"/>
    </row>
    <row r="172" spans="2:11" hidden="1" x14ac:dyDescent="0.25">
      <c r="B172" s="32">
        <v>145</v>
      </c>
      <c r="C172" s="145">
        <f t="shared" si="6"/>
        <v>168.1350551432557</v>
      </c>
      <c r="D172" s="145"/>
      <c r="E172" s="145"/>
      <c r="F172" s="145"/>
      <c r="G172" s="124"/>
      <c r="H172" s="145">
        <f t="shared" si="7"/>
        <v>168.1350551432557</v>
      </c>
      <c r="I172" s="145"/>
      <c r="J172" s="145">
        <f t="shared" si="8"/>
        <v>162784.41</v>
      </c>
      <c r="K172" s="146"/>
    </row>
    <row r="173" spans="2:11" hidden="1" x14ac:dyDescent="0.25">
      <c r="B173" s="32">
        <v>146</v>
      </c>
      <c r="C173" s="145">
        <f t="shared" si="6"/>
        <v>166.56192105712012</v>
      </c>
      <c r="D173" s="145"/>
      <c r="E173" s="145"/>
      <c r="F173" s="145"/>
      <c r="G173" s="124"/>
      <c r="H173" s="145">
        <f t="shared" si="7"/>
        <v>166.56192105712012</v>
      </c>
      <c r="I173" s="145"/>
      <c r="J173" s="145">
        <f t="shared" si="8"/>
        <v>162784.41</v>
      </c>
      <c r="K173" s="146"/>
    </row>
    <row r="174" spans="2:11" hidden="1" x14ac:dyDescent="0.25">
      <c r="B174" s="32">
        <v>147</v>
      </c>
      <c r="C174" s="145">
        <f t="shared" si="6"/>
        <v>164.98529048022701</v>
      </c>
      <c r="D174" s="145"/>
      <c r="E174" s="145"/>
      <c r="F174" s="145"/>
      <c r="G174" s="124"/>
      <c r="H174" s="145">
        <f t="shared" si="7"/>
        <v>164.98529048022701</v>
      </c>
      <c r="I174" s="145"/>
      <c r="J174" s="145">
        <f t="shared" si="8"/>
        <v>162784.41</v>
      </c>
      <c r="K174" s="146"/>
    </row>
    <row r="175" spans="2:11" hidden="1" x14ac:dyDescent="0.25">
      <c r="B175" s="32">
        <v>148</v>
      </c>
      <c r="C175" s="145">
        <f t="shared" si="6"/>
        <v>163.40515564118058</v>
      </c>
      <c r="D175" s="145"/>
      <c r="E175" s="145"/>
      <c r="F175" s="145"/>
      <c r="G175" s="124"/>
      <c r="H175" s="145">
        <f t="shared" si="7"/>
        <v>163.40515564118058</v>
      </c>
      <c r="I175" s="145"/>
      <c r="J175" s="145">
        <f t="shared" si="8"/>
        <v>162784.41</v>
      </c>
      <c r="K175" s="146"/>
    </row>
    <row r="176" spans="2:11" hidden="1" x14ac:dyDescent="0.25">
      <c r="B176" s="32">
        <v>149</v>
      </c>
      <c r="C176" s="145">
        <f t="shared" si="6"/>
        <v>161.82150875131214</v>
      </c>
      <c r="D176" s="145"/>
      <c r="E176" s="145"/>
      <c r="F176" s="145"/>
      <c r="G176" s="124"/>
      <c r="H176" s="145">
        <f t="shared" si="7"/>
        <v>161.82150875131214</v>
      </c>
      <c r="I176" s="145"/>
      <c r="J176" s="145">
        <f t="shared" si="8"/>
        <v>162784.41</v>
      </c>
      <c r="K176" s="146"/>
    </row>
    <row r="177" spans="2:11" hidden="1" x14ac:dyDescent="0.25">
      <c r="B177" s="32">
        <v>150</v>
      </c>
      <c r="C177" s="145">
        <f t="shared" si="6"/>
        <v>160.23434200464169</v>
      </c>
      <c r="D177" s="145"/>
      <c r="E177" s="145"/>
      <c r="F177" s="145"/>
      <c r="G177" s="124"/>
      <c r="H177" s="145">
        <f t="shared" si="7"/>
        <v>160.23434200464169</v>
      </c>
      <c r="I177" s="145"/>
      <c r="J177" s="145">
        <f t="shared" si="8"/>
        <v>162784.41</v>
      </c>
      <c r="K177" s="146"/>
    </row>
    <row r="178" spans="2:11" hidden="1" x14ac:dyDescent="0.25">
      <c r="B178" s="32">
        <v>151</v>
      </c>
      <c r="C178" s="145">
        <f t="shared" si="6"/>
        <v>158.64364757783932</v>
      </c>
      <c r="D178" s="145"/>
      <c r="E178" s="145"/>
      <c r="F178" s="145"/>
      <c r="G178" s="124"/>
      <c r="H178" s="145">
        <f t="shared" si="7"/>
        <v>158.64364757783932</v>
      </c>
      <c r="I178" s="145"/>
      <c r="J178" s="145">
        <f t="shared" si="8"/>
        <v>162784.41</v>
      </c>
      <c r="K178" s="146"/>
    </row>
    <row r="179" spans="2:11" hidden="1" x14ac:dyDescent="0.25">
      <c r="B179" s="32">
        <v>152</v>
      </c>
      <c r="C179" s="145">
        <f t="shared" si="6"/>
        <v>157.04941763018698</v>
      </c>
      <c r="D179" s="145"/>
      <c r="E179" s="145"/>
      <c r="F179" s="145"/>
      <c r="G179" s="124"/>
      <c r="H179" s="145">
        <f t="shared" si="7"/>
        <v>157.04941763018698</v>
      </c>
      <c r="I179" s="145"/>
      <c r="J179" s="145">
        <f t="shared" si="8"/>
        <v>162784.41</v>
      </c>
      <c r="K179" s="146"/>
    </row>
    <row r="180" spans="2:11" hidden="1" x14ac:dyDescent="0.25">
      <c r="B180" s="32">
        <v>153</v>
      </c>
      <c r="C180" s="145">
        <f t="shared" si="6"/>
        <v>155.45164430353952</v>
      </c>
      <c r="D180" s="145"/>
      <c r="E180" s="145"/>
      <c r="F180" s="145"/>
      <c r="G180" s="124"/>
      <c r="H180" s="145">
        <f t="shared" si="7"/>
        <v>155.45164430353952</v>
      </c>
      <c r="I180" s="145"/>
      <c r="J180" s="145">
        <f t="shared" si="8"/>
        <v>162784.41</v>
      </c>
      <c r="K180" s="146"/>
    </row>
    <row r="181" spans="2:11" hidden="1" x14ac:dyDescent="0.25">
      <c r="B181" s="32">
        <v>154</v>
      </c>
      <c r="C181" s="145">
        <f t="shared" si="6"/>
        <v>153.85031972228603</v>
      </c>
      <c r="D181" s="145"/>
      <c r="E181" s="145"/>
      <c r="F181" s="145"/>
      <c r="G181" s="124"/>
      <c r="H181" s="145">
        <f t="shared" si="7"/>
        <v>153.85031972228603</v>
      </c>
      <c r="I181" s="145"/>
      <c r="J181" s="145">
        <f t="shared" si="8"/>
        <v>162784.41</v>
      </c>
      <c r="K181" s="146"/>
    </row>
    <row r="182" spans="2:11" hidden="1" x14ac:dyDescent="0.25">
      <c r="B182" s="32">
        <v>155</v>
      </c>
      <c r="C182" s="145">
        <f t="shared" si="6"/>
        <v>152.24543599331113</v>
      </c>
      <c r="D182" s="145"/>
      <c r="E182" s="145"/>
      <c r="F182" s="145"/>
      <c r="G182" s="124"/>
      <c r="H182" s="145">
        <f t="shared" si="7"/>
        <v>152.24543599331113</v>
      </c>
      <c r="I182" s="145"/>
      <c r="J182" s="145">
        <f t="shared" si="8"/>
        <v>162784.41</v>
      </c>
      <c r="K182" s="146"/>
    </row>
    <row r="183" spans="2:11" ht="15" customHeight="1" x14ac:dyDescent="0.25">
      <c r="B183" s="32">
        <v>156</v>
      </c>
      <c r="C183" s="145">
        <f t="shared" si="6"/>
        <v>150.63698520595594</v>
      </c>
      <c r="D183" s="145"/>
      <c r="E183" s="145"/>
      <c r="F183" s="145"/>
      <c r="G183" s="124"/>
      <c r="H183" s="145">
        <f t="shared" si="7"/>
        <v>150.63698520595594</v>
      </c>
      <c r="I183" s="145"/>
      <c r="J183" s="145">
        <f t="shared" si="8"/>
        <v>162784.41</v>
      </c>
      <c r="K183" s="146"/>
    </row>
    <row r="184" spans="2:11" hidden="1" x14ac:dyDescent="0.25">
      <c r="B184" s="32">
        <v>157</v>
      </c>
      <c r="C184" s="145">
        <f t="shared" si="6"/>
        <v>149.02495943197914</v>
      </c>
      <c r="D184" s="145"/>
      <c r="E184" s="145"/>
      <c r="F184" s="145"/>
      <c r="G184" s="124"/>
      <c r="H184" s="145">
        <f t="shared" si="7"/>
        <v>149.02495943197914</v>
      </c>
      <c r="I184" s="145"/>
      <c r="J184" s="145">
        <f t="shared" si="8"/>
        <v>162784.41</v>
      </c>
      <c r="K184" s="146"/>
    </row>
    <row r="185" spans="2:11" hidden="1" x14ac:dyDescent="0.25">
      <c r="B185" s="32">
        <v>158</v>
      </c>
      <c r="C185" s="145">
        <f t="shared" si="6"/>
        <v>147.40935072551795</v>
      </c>
      <c r="D185" s="145"/>
      <c r="E185" s="145"/>
      <c r="F185" s="145"/>
      <c r="G185" s="124"/>
      <c r="H185" s="145">
        <f t="shared" si="7"/>
        <v>147.40935072551795</v>
      </c>
      <c r="I185" s="145"/>
      <c r="J185" s="145">
        <f t="shared" si="8"/>
        <v>162784.41</v>
      </c>
      <c r="K185" s="146"/>
    </row>
    <row r="186" spans="2:11" hidden="1" x14ac:dyDescent="0.25">
      <c r="B186" s="32">
        <v>159</v>
      </c>
      <c r="C186" s="145">
        <f t="shared" si="6"/>
        <v>145.7901511230487</v>
      </c>
      <c r="D186" s="145"/>
      <c r="E186" s="145"/>
      <c r="F186" s="145"/>
      <c r="G186" s="124"/>
      <c r="H186" s="145">
        <f t="shared" si="7"/>
        <v>145.7901511230487</v>
      </c>
      <c r="I186" s="145"/>
      <c r="J186" s="145">
        <f t="shared" si="8"/>
        <v>162784.41</v>
      </c>
      <c r="K186" s="146"/>
    </row>
    <row r="187" spans="2:11" hidden="1" x14ac:dyDescent="0.25">
      <c r="B187" s="32">
        <v>160</v>
      </c>
      <c r="C187" s="145">
        <f t="shared" si="6"/>
        <v>144.16735264334804</v>
      </c>
      <c r="D187" s="145"/>
      <c r="E187" s="145"/>
      <c r="F187" s="145"/>
      <c r="G187" s="124"/>
      <c r="H187" s="145">
        <f t="shared" si="7"/>
        <v>144.16735264334804</v>
      </c>
      <c r="I187" s="145"/>
      <c r="J187" s="145">
        <f t="shared" si="8"/>
        <v>162784.41</v>
      </c>
      <c r="K187" s="146"/>
    </row>
    <row r="188" spans="2:11" hidden="1" x14ac:dyDescent="0.25">
      <c r="B188" s="32">
        <v>161</v>
      </c>
      <c r="C188" s="145">
        <f t="shared" si="6"/>
        <v>142.54094728745315</v>
      </c>
      <c r="D188" s="145"/>
      <c r="E188" s="145"/>
      <c r="F188" s="145"/>
      <c r="G188" s="124"/>
      <c r="H188" s="145">
        <f t="shared" si="7"/>
        <v>142.54094728745315</v>
      </c>
      <c r="I188" s="145"/>
      <c r="J188" s="145">
        <f t="shared" si="8"/>
        <v>162784.41</v>
      </c>
      <c r="K188" s="146"/>
    </row>
    <row r="189" spans="2:11" hidden="1" x14ac:dyDescent="0.25">
      <c r="B189" s="32">
        <v>162</v>
      </c>
      <c r="C189" s="145">
        <f t="shared" si="6"/>
        <v>140.91092703862253</v>
      </c>
      <c r="D189" s="145"/>
      <c r="E189" s="145"/>
      <c r="F189" s="145"/>
      <c r="G189" s="124"/>
      <c r="H189" s="145">
        <f t="shared" si="7"/>
        <v>140.91092703862253</v>
      </c>
      <c r="I189" s="145"/>
      <c r="J189" s="145">
        <f t="shared" si="8"/>
        <v>162784.41</v>
      </c>
      <c r="K189" s="146"/>
    </row>
    <row r="190" spans="2:11" hidden="1" x14ac:dyDescent="0.25">
      <c r="B190" s="32">
        <v>163</v>
      </c>
      <c r="C190" s="145">
        <f t="shared" si="6"/>
        <v>139.27728386229654</v>
      </c>
      <c r="D190" s="145"/>
      <c r="E190" s="145"/>
      <c r="F190" s="145"/>
      <c r="G190" s="124"/>
      <c r="H190" s="145">
        <f t="shared" si="7"/>
        <v>139.27728386229654</v>
      </c>
      <c r="I190" s="145"/>
      <c r="J190" s="145">
        <f t="shared" si="8"/>
        <v>162784.41</v>
      </c>
      <c r="K190" s="146"/>
    </row>
    <row r="191" spans="2:11" hidden="1" x14ac:dyDescent="0.25">
      <c r="B191" s="32">
        <v>164</v>
      </c>
      <c r="C191" s="145">
        <f t="shared" si="6"/>
        <v>137.64000970605758</v>
      </c>
      <c r="D191" s="145"/>
      <c r="E191" s="145"/>
      <c r="F191" s="145"/>
      <c r="G191" s="124"/>
      <c r="H191" s="145">
        <f t="shared" si="7"/>
        <v>137.64000970605758</v>
      </c>
      <c r="I191" s="145"/>
      <c r="J191" s="145">
        <f t="shared" si="8"/>
        <v>162784.41</v>
      </c>
      <c r="K191" s="146"/>
    </row>
    <row r="192" spans="2:11" hidden="1" x14ac:dyDescent="0.25">
      <c r="B192" s="32">
        <v>165</v>
      </c>
      <c r="C192" s="145">
        <f t="shared" si="6"/>
        <v>135.99909649959062</v>
      </c>
      <c r="D192" s="145"/>
      <c r="E192" s="145"/>
      <c r="F192" s="145"/>
      <c r="G192" s="124"/>
      <c r="H192" s="145">
        <f t="shared" si="7"/>
        <v>135.99909649959062</v>
      </c>
      <c r="I192" s="145"/>
      <c r="J192" s="145">
        <f t="shared" si="8"/>
        <v>162784.41</v>
      </c>
      <c r="K192" s="146"/>
    </row>
    <row r="193" spans="2:11" hidden="1" x14ac:dyDescent="0.25">
      <c r="B193" s="32">
        <v>166</v>
      </c>
      <c r="C193" s="145">
        <f t="shared" si="6"/>
        <v>134.35453615464331</v>
      </c>
      <c r="D193" s="145"/>
      <c r="E193" s="145"/>
      <c r="F193" s="145"/>
      <c r="G193" s="124"/>
      <c r="H193" s="145">
        <f t="shared" si="7"/>
        <v>134.35453615464331</v>
      </c>
      <c r="I193" s="145"/>
      <c r="J193" s="145">
        <f t="shared" si="8"/>
        <v>162784.41</v>
      </c>
      <c r="K193" s="146"/>
    </row>
    <row r="194" spans="2:11" hidden="1" x14ac:dyDescent="0.25">
      <c r="B194" s="32">
        <v>167</v>
      </c>
      <c r="C194" s="145">
        <f t="shared" si="6"/>
        <v>132.7063205649861</v>
      </c>
      <c r="D194" s="145"/>
      <c r="E194" s="145"/>
      <c r="F194" s="145"/>
      <c r="G194" s="124"/>
      <c r="H194" s="145">
        <f t="shared" si="7"/>
        <v>132.7063205649861</v>
      </c>
      <c r="I194" s="145"/>
      <c r="J194" s="145">
        <f t="shared" si="8"/>
        <v>162784.41</v>
      </c>
      <c r="K194" s="146"/>
    </row>
    <row r="195" spans="2:11" ht="15" customHeight="1" x14ac:dyDescent="0.25">
      <c r="B195" s="32">
        <v>168</v>
      </c>
      <c r="C195" s="145">
        <f t="shared" si="6"/>
        <v>131.05444160637234</v>
      </c>
      <c r="D195" s="145"/>
      <c r="E195" s="145"/>
      <c r="F195" s="145"/>
      <c r="G195" s="124"/>
      <c r="H195" s="145">
        <f t="shared" si="7"/>
        <v>131.05444160637234</v>
      </c>
      <c r="I195" s="145"/>
      <c r="J195" s="145">
        <f t="shared" si="8"/>
        <v>162784.41</v>
      </c>
      <c r="K195" s="146"/>
    </row>
    <row r="196" spans="2:11" hidden="1" x14ac:dyDescent="0.25">
      <c r="B196" s="32">
        <v>169</v>
      </c>
      <c r="C196" s="145">
        <f t="shared" si="6"/>
        <v>129.39889113649818</v>
      </c>
      <c r="D196" s="145"/>
      <c r="E196" s="145"/>
      <c r="F196" s="145"/>
      <c r="G196" s="124"/>
      <c r="H196" s="145">
        <f t="shared" si="7"/>
        <v>129.39889113649818</v>
      </c>
      <c r="I196" s="145"/>
      <c r="J196" s="145">
        <f t="shared" si="8"/>
        <v>162784.41</v>
      </c>
      <c r="K196" s="146"/>
    </row>
    <row r="197" spans="2:11" hidden="1" x14ac:dyDescent="0.25">
      <c r="B197" s="32">
        <v>170</v>
      </c>
      <c r="C197" s="145">
        <f t="shared" si="6"/>
        <v>127.73966099496249</v>
      </c>
      <c r="D197" s="145"/>
      <c r="E197" s="145"/>
      <c r="F197" s="145"/>
      <c r="G197" s="124"/>
      <c r="H197" s="145">
        <f t="shared" si="7"/>
        <v>127.73966099496249</v>
      </c>
      <c r="I197" s="145"/>
      <c r="J197" s="145">
        <f t="shared" si="8"/>
        <v>162784.41</v>
      </c>
      <c r="K197" s="146"/>
    </row>
    <row r="198" spans="2:11" hidden="1" x14ac:dyDescent="0.25">
      <c r="B198" s="32">
        <v>171</v>
      </c>
      <c r="C198" s="145">
        <f t="shared" si="6"/>
        <v>126.0767430032266</v>
      </c>
      <c r="D198" s="145"/>
      <c r="E198" s="145"/>
      <c r="F198" s="145"/>
      <c r="G198" s="124"/>
      <c r="H198" s="145">
        <f t="shared" si="7"/>
        <v>126.0767430032266</v>
      </c>
      <c r="I198" s="145"/>
      <c r="J198" s="145">
        <f t="shared" si="8"/>
        <v>162784.41</v>
      </c>
      <c r="K198" s="146"/>
    </row>
    <row r="199" spans="2:11" hidden="1" x14ac:dyDescent="0.25">
      <c r="B199" s="32">
        <v>172</v>
      </c>
      <c r="C199" s="145">
        <f t="shared" si="6"/>
        <v>124.41012896457399</v>
      </c>
      <c r="D199" s="145"/>
      <c r="E199" s="145"/>
      <c r="F199" s="145"/>
      <c r="G199" s="124"/>
      <c r="H199" s="145">
        <f t="shared" si="7"/>
        <v>124.41012896457399</v>
      </c>
      <c r="I199" s="145"/>
      <c r="J199" s="145">
        <f t="shared" si="8"/>
        <v>162784.41</v>
      </c>
      <c r="K199" s="146"/>
    </row>
    <row r="200" spans="2:11" hidden="1" x14ac:dyDescent="0.25">
      <c r="B200" s="32">
        <v>173</v>
      </c>
      <c r="C200" s="145">
        <f t="shared" si="6"/>
        <v>122.73981066406994</v>
      </c>
      <c r="D200" s="145"/>
      <c r="E200" s="145"/>
      <c r="F200" s="145"/>
      <c r="G200" s="124"/>
      <c r="H200" s="145">
        <f t="shared" si="7"/>
        <v>122.73981066406994</v>
      </c>
      <c r="I200" s="145"/>
      <c r="J200" s="145">
        <f t="shared" si="8"/>
        <v>162784.41</v>
      </c>
      <c r="K200" s="146"/>
    </row>
    <row r="201" spans="2:11" hidden="1" x14ac:dyDescent="0.25">
      <c r="B201" s="32">
        <v>174</v>
      </c>
      <c r="C201" s="145">
        <f t="shared" si="6"/>
        <v>121.06577986852093</v>
      </c>
      <c r="D201" s="145"/>
      <c r="E201" s="145"/>
      <c r="F201" s="145"/>
      <c r="G201" s="124"/>
      <c r="H201" s="145">
        <f t="shared" si="7"/>
        <v>121.06577986852093</v>
      </c>
      <c r="I201" s="145"/>
      <c r="J201" s="145">
        <f t="shared" si="8"/>
        <v>162784.41</v>
      </c>
      <c r="K201" s="146"/>
    </row>
    <row r="202" spans="2:11" hidden="1" x14ac:dyDescent="0.25">
      <c r="B202" s="32">
        <v>175</v>
      </c>
      <c r="C202" s="145">
        <f t="shared" si="6"/>
        <v>119.38802832643411</v>
      </c>
      <c r="D202" s="145"/>
      <c r="E202" s="145"/>
      <c r="F202" s="145"/>
      <c r="G202" s="124"/>
      <c r="H202" s="145">
        <f t="shared" si="7"/>
        <v>119.38802832643411</v>
      </c>
      <c r="I202" s="145"/>
      <c r="J202" s="145">
        <f t="shared" si="8"/>
        <v>162784.41</v>
      </c>
      <c r="K202" s="146"/>
    </row>
    <row r="203" spans="2:11" hidden="1" x14ac:dyDescent="0.25">
      <c r="B203" s="32">
        <v>176</v>
      </c>
      <c r="C203" s="145">
        <f t="shared" si="6"/>
        <v>117.7065477679767</v>
      </c>
      <c r="D203" s="145"/>
      <c r="E203" s="145"/>
      <c r="F203" s="145"/>
      <c r="G203" s="124"/>
      <c r="H203" s="145">
        <f t="shared" si="7"/>
        <v>117.7065477679767</v>
      </c>
      <c r="I203" s="145"/>
      <c r="J203" s="145">
        <f t="shared" si="8"/>
        <v>162784.41</v>
      </c>
      <c r="K203" s="146"/>
    </row>
    <row r="204" spans="2:11" hidden="1" x14ac:dyDescent="0.25">
      <c r="B204" s="32">
        <v>177</v>
      </c>
      <c r="C204" s="145">
        <f t="shared" si="6"/>
        <v>116.02132990493514</v>
      </c>
      <c r="D204" s="145"/>
      <c r="E204" s="145"/>
      <c r="F204" s="145"/>
      <c r="G204" s="124"/>
      <c r="H204" s="145">
        <f t="shared" si="7"/>
        <v>116.02132990493514</v>
      </c>
      <c r="I204" s="145"/>
      <c r="J204" s="145">
        <f t="shared" si="8"/>
        <v>162784.41</v>
      </c>
      <c r="K204" s="146"/>
    </row>
    <row r="205" spans="2:11" hidden="1" x14ac:dyDescent="0.25">
      <c r="B205" s="32">
        <v>178</v>
      </c>
      <c r="C205" s="145">
        <f t="shared" si="6"/>
        <v>114.33236643067424</v>
      </c>
      <c r="D205" s="145"/>
      <c r="E205" s="145"/>
      <c r="F205" s="145"/>
      <c r="G205" s="124"/>
      <c r="H205" s="145">
        <f t="shared" si="7"/>
        <v>114.33236643067424</v>
      </c>
      <c r="I205" s="145"/>
      <c r="J205" s="145">
        <f t="shared" si="8"/>
        <v>162784.41</v>
      </c>
      <c r="K205" s="146"/>
    </row>
    <row r="206" spans="2:11" hidden="1" x14ac:dyDescent="0.25">
      <c r="B206" s="32">
        <v>179</v>
      </c>
      <c r="C206" s="145">
        <f t="shared" si="6"/>
        <v>112.6396490200963</v>
      </c>
      <c r="D206" s="145"/>
      <c r="E206" s="145"/>
      <c r="F206" s="145"/>
      <c r="G206" s="124"/>
      <c r="H206" s="145">
        <f t="shared" si="7"/>
        <v>112.6396490200963</v>
      </c>
      <c r="I206" s="145"/>
      <c r="J206" s="145">
        <f t="shared" si="8"/>
        <v>162784.41</v>
      </c>
      <c r="K206" s="146"/>
    </row>
    <row r="207" spans="2:11" ht="15" customHeight="1" x14ac:dyDescent="0.25">
      <c r="B207" s="32">
        <v>180</v>
      </c>
      <c r="C207" s="145">
        <f t="shared" si="6"/>
        <v>110.94316932959994</v>
      </c>
      <c r="D207" s="145"/>
      <c r="E207" s="145"/>
      <c r="F207" s="145"/>
      <c r="G207" s="124"/>
      <c r="H207" s="145">
        <f t="shared" si="7"/>
        <v>110.94316932959994</v>
      </c>
      <c r="I207" s="145"/>
      <c r="J207" s="145">
        <f t="shared" si="8"/>
        <v>162784.41</v>
      </c>
      <c r="K207" s="146"/>
    </row>
    <row r="208" spans="2:11" hidden="1" x14ac:dyDescent="0.25">
      <c r="B208" s="32">
        <v>181</v>
      </c>
      <c r="C208" s="145">
        <f t="shared" si="6"/>
        <v>109.2429189970392</v>
      </c>
      <c r="D208" s="145"/>
      <c r="E208" s="145"/>
      <c r="F208" s="145"/>
      <c r="G208" s="124"/>
      <c r="H208" s="145">
        <f t="shared" si="7"/>
        <v>109.2429189970392</v>
      </c>
      <c r="I208" s="145"/>
      <c r="J208" s="145">
        <f t="shared" si="8"/>
        <v>162784.41</v>
      </c>
      <c r="K208" s="146"/>
    </row>
    <row r="209" spans="2:11" hidden="1" x14ac:dyDescent="0.25">
      <c r="B209" s="32">
        <v>182</v>
      </c>
      <c r="C209" s="145">
        <f t="shared" si="6"/>
        <v>107.53888964168203</v>
      </c>
      <c r="D209" s="145"/>
      <c r="E209" s="145"/>
      <c r="F209" s="145"/>
      <c r="G209" s="124"/>
      <c r="H209" s="145">
        <f t="shared" si="7"/>
        <v>107.53888964168203</v>
      </c>
      <c r="I209" s="145"/>
      <c r="J209" s="145">
        <f t="shared" si="8"/>
        <v>162784.41</v>
      </c>
      <c r="K209" s="146"/>
    </row>
    <row r="210" spans="2:11" hidden="1" x14ac:dyDescent="0.25">
      <c r="B210" s="32">
        <v>183</v>
      </c>
      <c r="C210" s="145">
        <f t="shared" si="6"/>
        <v>105.83107286416931</v>
      </c>
      <c r="D210" s="145"/>
      <c r="E210" s="145"/>
      <c r="F210" s="145"/>
      <c r="G210" s="124"/>
      <c r="H210" s="145">
        <f t="shared" si="7"/>
        <v>105.83107286416931</v>
      </c>
      <c r="I210" s="145"/>
      <c r="J210" s="145">
        <f t="shared" si="8"/>
        <v>162784.41</v>
      </c>
      <c r="K210" s="146"/>
    </row>
    <row r="211" spans="2:11" hidden="1" x14ac:dyDescent="0.25">
      <c r="B211" s="32">
        <v>184</v>
      </c>
      <c r="C211" s="145">
        <f t="shared" si="6"/>
        <v>104.1194602464731</v>
      </c>
      <c r="D211" s="145"/>
      <c r="E211" s="145"/>
      <c r="F211" s="145"/>
      <c r="G211" s="124"/>
      <c r="H211" s="145">
        <f t="shared" si="7"/>
        <v>104.1194602464731</v>
      </c>
      <c r="I211" s="145"/>
      <c r="J211" s="145">
        <f t="shared" si="8"/>
        <v>162784.41</v>
      </c>
      <c r="K211" s="146"/>
    </row>
    <row r="212" spans="2:11" hidden="1" x14ac:dyDescent="0.25">
      <c r="B212" s="32">
        <v>185</v>
      </c>
      <c r="C212" s="145">
        <f t="shared" si="6"/>
        <v>102.40404335185542</v>
      </c>
      <c r="D212" s="145"/>
      <c r="E212" s="145"/>
      <c r="F212" s="145"/>
      <c r="G212" s="124"/>
      <c r="H212" s="145">
        <f t="shared" si="7"/>
        <v>102.40404335185542</v>
      </c>
      <c r="I212" s="145"/>
      <c r="J212" s="145">
        <f t="shared" si="8"/>
        <v>162784.41</v>
      </c>
      <c r="K212" s="146"/>
    </row>
    <row r="213" spans="2:11" hidden="1" x14ac:dyDescent="0.25">
      <c r="B213" s="32">
        <v>186</v>
      </c>
      <c r="C213" s="145">
        <f t="shared" si="6"/>
        <v>100.68481372482657</v>
      </c>
      <c r="D213" s="145"/>
      <c r="E213" s="145"/>
      <c r="F213" s="145"/>
      <c r="G213" s="124"/>
      <c r="H213" s="145">
        <f t="shared" si="7"/>
        <v>100.68481372482657</v>
      </c>
      <c r="I213" s="145"/>
      <c r="J213" s="145">
        <f t="shared" si="8"/>
        <v>162784.41</v>
      </c>
      <c r="K213" s="146"/>
    </row>
    <row r="214" spans="2:11" hidden="1" x14ac:dyDescent="0.25">
      <c r="B214" s="32">
        <v>187</v>
      </c>
      <c r="C214" s="145">
        <f t="shared" si="6"/>
        <v>98.961762891103419</v>
      </c>
      <c r="D214" s="145"/>
      <c r="E214" s="145"/>
      <c r="F214" s="145"/>
      <c r="G214" s="124"/>
      <c r="H214" s="145">
        <f t="shared" si="7"/>
        <v>98.961762891103419</v>
      </c>
      <c r="I214" s="145"/>
      <c r="J214" s="145">
        <f t="shared" si="8"/>
        <v>162784.41</v>
      </c>
      <c r="K214" s="146"/>
    </row>
    <row r="215" spans="2:11" hidden="1" x14ac:dyDescent="0.25">
      <c r="B215" s="32">
        <v>188</v>
      </c>
      <c r="C215" s="145">
        <f t="shared" si="6"/>
        <v>97.234882357567656</v>
      </c>
      <c r="D215" s="145"/>
      <c r="E215" s="145"/>
      <c r="F215" s="145"/>
      <c r="G215" s="124"/>
      <c r="H215" s="145">
        <f t="shared" si="7"/>
        <v>97.234882357567656</v>
      </c>
      <c r="I215" s="145"/>
      <c r="J215" s="145">
        <f t="shared" si="8"/>
        <v>162784.41</v>
      </c>
      <c r="K215" s="146"/>
    </row>
    <row r="216" spans="2:11" hidden="1" x14ac:dyDescent="0.25">
      <c r="B216" s="32">
        <v>189</v>
      </c>
      <c r="C216" s="145">
        <f t="shared" si="6"/>
        <v>95.504163612223991</v>
      </c>
      <c r="D216" s="145"/>
      <c r="E216" s="145"/>
      <c r="F216" s="145"/>
      <c r="G216" s="124"/>
      <c r="H216" s="145">
        <f t="shared" si="7"/>
        <v>95.504163612223991</v>
      </c>
      <c r="I216" s="145"/>
      <c r="J216" s="145">
        <f t="shared" si="8"/>
        <v>162784.41</v>
      </c>
      <c r="K216" s="146"/>
    </row>
    <row r="217" spans="2:11" hidden="1" x14ac:dyDescent="0.25">
      <c r="B217" s="32">
        <v>190</v>
      </c>
      <c r="C217" s="145">
        <f t="shared" si="6"/>
        <v>93.769598124158051</v>
      </c>
      <c r="D217" s="145"/>
      <c r="E217" s="145"/>
      <c r="F217" s="145"/>
      <c r="G217" s="124"/>
      <c r="H217" s="145">
        <f t="shared" si="7"/>
        <v>93.769598124158051</v>
      </c>
      <c r="I217" s="145"/>
      <c r="J217" s="145">
        <f t="shared" si="8"/>
        <v>162784.41</v>
      </c>
      <c r="K217" s="146"/>
    </row>
    <row r="218" spans="2:11" hidden="1" x14ac:dyDescent="0.25">
      <c r="B218" s="32">
        <v>191</v>
      </c>
      <c r="C218" s="145">
        <f t="shared" si="6"/>
        <v>92.031177343494505</v>
      </c>
      <c r="D218" s="145"/>
      <c r="E218" s="145"/>
      <c r="F218" s="145"/>
      <c r="G218" s="124"/>
      <c r="H218" s="145">
        <f t="shared" si="7"/>
        <v>92.031177343494505</v>
      </c>
      <c r="I218" s="145"/>
      <c r="J218" s="145">
        <f t="shared" si="8"/>
        <v>162784.41</v>
      </c>
      <c r="K218" s="146"/>
    </row>
    <row r="219" spans="2:11" x14ac:dyDescent="0.25">
      <c r="B219" s="32">
        <v>192</v>
      </c>
      <c r="C219" s="145">
        <f t="shared" si="6"/>
        <v>90.28889270135474</v>
      </c>
      <c r="D219" s="145"/>
      <c r="E219" s="145"/>
      <c r="F219" s="145"/>
      <c r="G219" s="124"/>
      <c r="H219" s="145">
        <f t="shared" si="7"/>
        <v>90.28889270135474</v>
      </c>
      <c r="I219" s="145"/>
      <c r="J219" s="145">
        <f t="shared" si="8"/>
        <v>162784.41</v>
      </c>
      <c r="K219" s="146"/>
    </row>
    <row r="220" spans="2:11" hidden="1" x14ac:dyDescent="0.25">
      <c r="B220" s="32">
        <v>193</v>
      </c>
      <c r="C220" s="145">
        <f t="shared" si="6"/>
        <v>88.542735609814841</v>
      </c>
      <c r="D220" s="145"/>
      <c r="E220" s="145"/>
      <c r="F220" s="145"/>
      <c r="G220" s="124"/>
      <c r="H220" s="145">
        <f t="shared" si="7"/>
        <v>88.542735609814841</v>
      </c>
      <c r="I220" s="145"/>
      <c r="J220" s="145">
        <f t="shared" si="8"/>
        <v>162784.41</v>
      </c>
      <c r="K220" s="146"/>
    </row>
    <row r="221" spans="2:11" hidden="1" x14ac:dyDescent="0.25">
      <c r="B221" s="32">
        <v>194</v>
      </c>
      <c r="C221" s="145">
        <f t="shared" ref="C221:C284" si="9">IFERROR(-IPMT($K$19,$B221,$K$13,$K$7),"")</f>
        <v>86.792697461863057</v>
      </c>
      <c r="D221" s="145"/>
      <c r="E221" s="145"/>
      <c r="F221" s="145"/>
      <c r="G221" s="124"/>
      <c r="H221" s="145">
        <f t="shared" ref="H221:H284" si="10">IFERROR($C221+$E221,"")</f>
        <v>86.792697461863057</v>
      </c>
      <c r="I221" s="145"/>
      <c r="J221" s="145">
        <f t="shared" si="8"/>
        <v>162784.41</v>
      </c>
      <c r="K221" s="146"/>
    </row>
    <row r="222" spans="2:11" hidden="1" x14ac:dyDescent="0.25">
      <c r="B222" s="32">
        <v>195</v>
      </c>
      <c r="C222" s="145">
        <f t="shared" si="9"/>
        <v>85.038769631357454</v>
      </c>
      <c r="D222" s="145"/>
      <c r="E222" s="145"/>
      <c r="F222" s="145"/>
      <c r="G222" s="124"/>
      <c r="H222" s="145">
        <f t="shared" si="10"/>
        <v>85.038769631357454</v>
      </c>
      <c r="I222" s="145"/>
      <c r="J222" s="145">
        <f t="shared" ref="J222:J267" si="11">IF($B222="","",J220-E222)</f>
        <v>162784.41</v>
      </c>
      <c r="K222" s="146"/>
    </row>
    <row r="223" spans="2:11" hidden="1" x14ac:dyDescent="0.25">
      <c r="B223" s="32">
        <v>196</v>
      </c>
      <c r="C223" s="145">
        <f t="shared" si="9"/>
        <v>83.280943472983466</v>
      </c>
      <c r="D223" s="145"/>
      <c r="E223" s="145"/>
      <c r="F223" s="145"/>
      <c r="G223" s="124"/>
      <c r="H223" s="145">
        <f t="shared" si="10"/>
        <v>83.280943472983466</v>
      </c>
      <c r="I223" s="145"/>
      <c r="J223" s="145">
        <f t="shared" si="11"/>
        <v>162784.41</v>
      </c>
      <c r="K223" s="146"/>
    </row>
    <row r="224" spans="2:11" hidden="1" x14ac:dyDescent="0.25">
      <c r="B224" s="32">
        <v>197</v>
      </c>
      <c r="C224" s="145">
        <f t="shared" si="9"/>
        <v>81.519210322211109</v>
      </c>
      <c r="D224" s="145"/>
      <c r="E224" s="145"/>
      <c r="F224" s="145"/>
      <c r="G224" s="124"/>
      <c r="H224" s="145">
        <f t="shared" si="10"/>
        <v>81.519210322211109</v>
      </c>
      <c r="I224" s="145"/>
      <c r="J224" s="145">
        <f t="shared" si="11"/>
        <v>162784.41</v>
      </c>
      <c r="K224" s="146"/>
    </row>
    <row r="225" spans="2:11" hidden="1" x14ac:dyDescent="0.25">
      <c r="B225" s="32">
        <v>198</v>
      </c>
      <c r="C225" s="145">
        <f t="shared" si="9"/>
        <v>79.753561495252484</v>
      </c>
      <c r="D225" s="145"/>
      <c r="E225" s="145"/>
      <c r="F225" s="145"/>
      <c r="G225" s="124"/>
      <c r="H225" s="145">
        <f t="shared" si="10"/>
        <v>79.753561495252484</v>
      </c>
      <c r="I225" s="145"/>
      <c r="J225" s="145">
        <f t="shared" si="11"/>
        <v>162784.41</v>
      </c>
      <c r="K225" s="146"/>
    </row>
    <row r="226" spans="2:11" hidden="1" x14ac:dyDescent="0.25">
      <c r="B226" s="32">
        <v>199</v>
      </c>
      <c r="C226" s="145">
        <f t="shared" si="9"/>
        <v>77.983988289018825</v>
      </c>
      <c r="D226" s="145"/>
      <c r="E226" s="145"/>
      <c r="F226" s="145"/>
      <c r="G226" s="124"/>
      <c r="H226" s="145">
        <f t="shared" si="10"/>
        <v>77.983988289018825</v>
      </c>
      <c r="I226" s="145"/>
      <c r="J226" s="145">
        <f t="shared" si="11"/>
        <v>162784.41</v>
      </c>
      <c r="K226" s="146"/>
    </row>
    <row r="227" spans="2:11" hidden="1" x14ac:dyDescent="0.25">
      <c r="B227" s="32">
        <v>200</v>
      </c>
      <c r="C227" s="145">
        <f t="shared" si="9"/>
        <v>76.210481981077606</v>
      </c>
      <c r="D227" s="145"/>
      <c r="E227" s="145"/>
      <c r="F227" s="145"/>
      <c r="G227" s="124"/>
      <c r="H227" s="145">
        <f t="shared" si="10"/>
        <v>76.210481981077606</v>
      </c>
      <c r="I227" s="145"/>
      <c r="J227" s="145">
        <f t="shared" si="11"/>
        <v>162784.41</v>
      </c>
      <c r="K227" s="146"/>
    </row>
    <row r="228" spans="2:11" hidden="1" x14ac:dyDescent="0.25">
      <c r="B228" s="32">
        <v>201</v>
      </c>
      <c r="C228" s="145">
        <f t="shared" si="9"/>
        <v>74.433033829609641</v>
      </c>
      <c r="D228" s="145"/>
      <c r="E228" s="145"/>
      <c r="F228" s="145"/>
      <c r="G228" s="124"/>
      <c r="H228" s="145">
        <f t="shared" si="10"/>
        <v>74.433033829609641</v>
      </c>
      <c r="I228" s="145"/>
      <c r="J228" s="145">
        <f t="shared" si="11"/>
        <v>162784.41</v>
      </c>
      <c r="K228" s="146"/>
    </row>
    <row r="229" spans="2:11" hidden="1" x14ac:dyDescent="0.25">
      <c r="B229" s="32">
        <v>202</v>
      </c>
      <c r="C229" s="145">
        <f t="shared" si="9"/>
        <v>72.651635073365924</v>
      </c>
      <c r="D229" s="145"/>
      <c r="E229" s="145"/>
      <c r="F229" s="145"/>
      <c r="G229" s="124"/>
      <c r="H229" s="145">
        <f t="shared" si="10"/>
        <v>72.651635073365924</v>
      </c>
      <c r="I229" s="145"/>
      <c r="J229" s="145">
        <f t="shared" si="11"/>
        <v>162784.41</v>
      </c>
      <c r="K229" s="146"/>
    </row>
    <row r="230" spans="2:11" hidden="1" x14ac:dyDescent="0.25">
      <c r="B230" s="32">
        <v>203</v>
      </c>
      <c r="C230" s="145">
        <f t="shared" si="9"/>
        <v>70.866276931624455</v>
      </c>
      <c r="D230" s="145"/>
      <c r="E230" s="145"/>
      <c r="F230" s="145"/>
      <c r="G230" s="124"/>
      <c r="H230" s="145">
        <f t="shared" si="10"/>
        <v>70.866276931624455</v>
      </c>
      <c r="I230" s="145"/>
      <c r="J230" s="145">
        <f t="shared" si="11"/>
        <v>162784.41</v>
      </c>
      <c r="K230" s="146"/>
    </row>
    <row r="231" spans="2:11" x14ac:dyDescent="0.25">
      <c r="B231" s="32">
        <v>204</v>
      </c>
      <c r="C231" s="145">
        <f t="shared" si="9"/>
        <v>69.076950604146944</v>
      </c>
      <c r="D231" s="145"/>
      <c r="E231" s="145"/>
      <c r="F231" s="145"/>
      <c r="G231" s="124"/>
      <c r="H231" s="145">
        <f t="shared" si="10"/>
        <v>69.076950604146944</v>
      </c>
      <c r="I231" s="145"/>
      <c r="J231" s="145">
        <f t="shared" si="11"/>
        <v>162784.41</v>
      </c>
      <c r="K231" s="146"/>
    </row>
    <row r="232" spans="2:11" hidden="1" x14ac:dyDescent="0.25">
      <c r="B232" s="32">
        <v>205</v>
      </c>
      <c r="C232" s="145">
        <f t="shared" si="9"/>
        <v>67.283647271135465</v>
      </c>
      <c r="D232" s="145"/>
      <c r="E232" s="145"/>
      <c r="F232" s="145"/>
      <c r="G232" s="124"/>
      <c r="H232" s="145">
        <f t="shared" si="10"/>
        <v>67.283647271135465</v>
      </c>
      <c r="I232" s="145"/>
      <c r="J232" s="145">
        <f t="shared" si="11"/>
        <v>162784.41</v>
      </c>
      <c r="K232" s="146"/>
    </row>
    <row r="233" spans="2:11" hidden="1" x14ac:dyDescent="0.25">
      <c r="B233" s="32">
        <v>206</v>
      </c>
      <c r="C233" s="145">
        <f t="shared" si="9"/>
        <v>65.486358093188969</v>
      </c>
      <c r="D233" s="145"/>
      <c r="E233" s="145"/>
      <c r="F233" s="145"/>
      <c r="G233" s="124"/>
      <c r="H233" s="145">
        <f t="shared" si="10"/>
        <v>65.486358093188969</v>
      </c>
      <c r="I233" s="145"/>
      <c r="J233" s="145">
        <f t="shared" si="11"/>
        <v>162784.41</v>
      </c>
      <c r="K233" s="146"/>
    </row>
    <row r="234" spans="2:11" hidden="1" x14ac:dyDescent="0.25">
      <c r="B234" s="32">
        <v>207</v>
      </c>
      <c r="C234" s="145">
        <f t="shared" si="9"/>
        <v>63.685074211259732</v>
      </c>
      <c r="D234" s="145"/>
      <c r="E234" s="145"/>
      <c r="F234" s="145"/>
      <c r="G234" s="124"/>
      <c r="H234" s="145">
        <f t="shared" si="10"/>
        <v>63.685074211259732</v>
      </c>
      <c r="I234" s="145"/>
      <c r="J234" s="145">
        <f t="shared" si="11"/>
        <v>162784.41</v>
      </c>
      <c r="K234" s="146"/>
    </row>
    <row r="235" spans="2:11" hidden="1" x14ac:dyDescent="0.25">
      <c r="B235" s="32">
        <v>208</v>
      </c>
      <c r="C235" s="145">
        <f t="shared" si="9"/>
        <v>61.879786746609632</v>
      </c>
      <c r="D235" s="145"/>
      <c r="E235" s="145"/>
      <c r="F235" s="145"/>
      <c r="G235" s="124"/>
      <c r="H235" s="145">
        <f t="shared" si="10"/>
        <v>61.879786746609632</v>
      </c>
      <c r="I235" s="145"/>
      <c r="J235" s="145">
        <f t="shared" si="11"/>
        <v>162784.41</v>
      </c>
      <c r="K235" s="146"/>
    </row>
    <row r="236" spans="2:11" hidden="1" x14ac:dyDescent="0.25">
      <c r="B236" s="32">
        <v>209</v>
      </c>
      <c r="C236" s="145">
        <f t="shared" si="9"/>
        <v>60.070486800766425</v>
      </c>
      <c r="D236" s="145"/>
      <c r="E236" s="145"/>
      <c r="F236" s="145"/>
      <c r="G236" s="124"/>
      <c r="H236" s="145">
        <f t="shared" si="10"/>
        <v>60.070486800766425</v>
      </c>
      <c r="I236" s="145"/>
      <c r="J236" s="145">
        <f t="shared" si="11"/>
        <v>162784.41</v>
      </c>
      <c r="K236" s="146"/>
    </row>
    <row r="237" spans="2:11" hidden="1" x14ac:dyDescent="0.25">
      <c r="B237" s="32">
        <v>210</v>
      </c>
      <c r="C237" s="145">
        <f t="shared" si="9"/>
        <v>58.257165455479921</v>
      </c>
      <c r="D237" s="145"/>
      <c r="E237" s="145"/>
      <c r="F237" s="145"/>
      <c r="G237" s="124"/>
      <c r="H237" s="145">
        <f t="shared" si="10"/>
        <v>58.257165455479921</v>
      </c>
      <c r="I237" s="145"/>
      <c r="J237" s="145">
        <f t="shared" si="11"/>
        <v>162784.41</v>
      </c>
      <c r="K237" s="146"/>
    </row>
    <row r="238" spans="2:11" hidden="1" x14ac:dyDescent="0.25">
      <c r="B238" s="32">
        <v>211</v>
      </c>
      <c r="C238" s="145">
        <f t="shared" si="9"/>
        <v>56.439813772677937</v>
      </c>
      <c r="D238" s="145"/>
      <c r="E238" s="145"/>
      <c r="F238" s="145"/>
      <c r="G238" s="124"/>
      <c r="H238" s="145">
        <f t="shared" si="10"/>
        <v>56.439813772677937</v>
      </c>
      <c r="I238" s="145"/>
      <c r="J238" s="145">
        <f t="shared" si="11"/>
        <v>162784.41</v>
      </c>
      <c r="K238" s="146"/>
    </row>
    <row r="239" spans="2:11" hidden="1" x14ac:dyDescent="0.25">
      <c r="B239" s="32">
        <v>212</v>
      </c>
      <c r="C239" s="145">
        <f t="shared" si="9"/>
        <v>54.618422794422315</v>
      </c>
      <c r="D239" s="145"/>
      <c r="E239" s="145"/>
      <c r="F239" s="145"/>
      <c r="G239" s="124"/>
      <c r="H239" s="145">
        <f t="shared" si="10"/>
        <v>54.618422794422315</v>
      </c>
      <c r="I239" s="145"/>
      <c r="J239" s="145">
        <f t="shared" si="11"/>
        <v>162784.41</v>
      </c>
      <c r="K239" s="146"/>
    </row>
    <row r="240" spans="2:11" hidden="1" x14ac:dyDescent="0.25">
      <c r="B240" s="32">
        <v>213</v>
      </c>
      <c r="C240" s="145">
        <f t="shared" si="9"/>
        <v>52.792983542864732</v>
      </c>
      <c r="D240" s="145"/>
      <c r="E240" s="145"/>
      <c r="F240" s="145"/>
      <c r="G240" s="124"/>
      <c r="H240" s="145">
        <f t="shared" si="10"/>
        <v>52.792983542864732</v>
      </c>
      <c r="I240" s="145"/>
      <c r="J240" s="145">
        <f t="shared" si="11"/>
        <v>162784.41</v>
      </c>
      <c r="K240" s="146"/>
    </row>
    <row r="241" spans="2:11" hidden="1" x14ac:dyDescent="0.25">
      <c r="B241" s="32">
        <v>214</v>
      </c>
      <c r="C241" s="145">
        <f t="shared" si="9"/>
        <v>50.963487020202436</v>
      </c>
      <c r="D241" s="145"/>
      <c r="E241" s="145"/>
      <c r="F241" s="145"/>
      <c r="G241" s="124"/>
      <c r="H241" s="145">
        <f t="shared" si="10"/>
        <v>50.963487020202436</v>
      </c>
      <c r="I241" s="145"/>
      <c r="J241" s="145">
        <f t="shared" si="11"/>
        <v>162784.41</v>
      </c>
      <c r="K241" s="146"/>
    </row>
    <row r="242" spans="2:11" hidden="1" x14ac:dyDescent="0.25">
      <c r="B242" s="32">
        <v>215</v>
      </c>
      <c r="C242" s="145">
        <f t="shared" si="9"/>
        <v>49.129924208633945</v>
      </c>
      <c r="D242" s="145"/>
      <c r="E242" s="145"/>
      <c r="F242" s="145"/>
      <c r="G242" s="124"/>
      <c r="H242" s="145">
        <f t="shared" si="10"/>
        <v>49.129924208633945</v>
      </c>
      <c r="I242" s="145"/>
      <c r="J242" s="145">
        <f t="shared" si="11"/>
        <v>162784.41</v>
      </c>
      <c r="K242" s="146"/>
    </row>
    <row r="243" spans="2:11" x14ac:dyDescent="0.25">
      <c r="B243" s="32">
        <v>216</v>
      </c>
      <c r="C243" s="145">
        <f t="shared" si="9"/>
        <v>47.292286070314539</v>
      </c>
      <c r="D243" s="145"/>
      <c r="E243" s="145"/>
      <c r="F243" s="145"/>
      <c r="G243" s="124"/>
      <c r="H243" s="145">
        <f t="shared" si="10"/>
        <v>47.292286070314539</v>
      </c>
      <c r="I243" s="145"/>
      <c r="J243" s="145">
        <f t="shared" si="11"/>
        <v>162784.41</v>
      </c>
      <c r="K243" s="146"/>
    </row>
    <row r="244" spans="2:11" hidden="1" x14ac:dyDescent="0.25">
      <c r="B244" s="32">
        <v>217</v>
      </c>
      <c r="C244" s="145">
        <f t="shared" si="9"/>
        <v>45.450563547311759</v>
      </c>
      <c r="D244" s="145"/>
      <c r="E244" s="145"/>
      <c r="F244" s="145"/>
      <c r="G244" s="124"/>
      <c r="H244" s="145">
        <f t="shared" si="10"/>
        <v>45.450563547311759</v>
      </c>
      <c r="I244" s="145"/>
      <c r="J244" s="145">
        <f t="shared" si="11"/>
        <v>162784.41</v>
      </c>
      <c r="K244" s="146"/>
    </row>
    <row r="245" spans="2:11" hidden="1" x14ac:dyDescent="0.25">
      <c r="B245" s="32">
        <v>218</v>
      </c>
      <c r="C245" s="145">
        <f t="shared" si="9"/>
        <v>43.604747561560714</v>
      </c>
      <c r="D245" s="145"/>
      <c r="E245" s="145"/>
      <c r="F245" s="145"/>
      <c r="G245" s="124"/>
      <c r="H245" s="145">
        <f t="shared" si="10"/>
        <v>43.604747561560714</v>
      </c>
      <c r="I245" s="145"/>
      <c r="J245" s="145">
        <f t="shared" si="11"/>
        <v>162784.41</v>
      </c>
      <c r="K245" s="146"/>
    </row>
    <row r="246" spans="2:11" hidden="1" x14ac:dyDescent="0.25">
      <c r="B246" s="32">
        <v>219</v>
      </c>
      <c r="C246" s="145">
        <f t="shared" si="9"/>
        <v>41.754829014819379</v>
      </c>
      <c r="D246" s="145"/>
      <c r="E246" s="145"/>
      <c r="F246" s="145"/>
      <c r="G246" s="124"/>
      <c r="H246" s="145">
        <f t="shared" si="10"/>
        <v>41.754829014819379</v>
      </c>
      <c r="I246" s="145"/>
      <c r="J246" s="145">
        <f t="shared" si="11"/>
        <v>162784.41</v>
      </c>
      <c r="K246" s="146"/>
    </row>
    <row r="247" spans="2:11" hidden="1" x14ac:dyDescent="0.25">
      <c r="B247" s="32">
        <v>220</v>
      </c>
      <c r="C247" s="145">
        <f t="shared" si="9"/>
        <v>39.900798788623725</v>
      </c>
      <c r="D247" s="145"/>
      <c r="E247" s="145"/>
      <c r="F247" s="145"/>
      <c r="G247" s="124"/>
      <c r="H247" s="145">
        <f t="shared" si="10"/>
        <v>39.900798788623725</v>
      </c>
      <c r="I247" s="145"/>
      <c r="J247" s="145">
        <f t="shared" si="11"/>
        <v>162784.41</v>
      </c>
      <c r="K247" s="146"/>
    </row>
    <row r="248" spans="2:11" hidden="1" x14ac:dyDescent="0.25">
      <c r="B248" s="32">
        <v>221</v>
      </c>
      <c r="C248" s="145">
        <f t="shared" si="9"/>
        <v>38.042647744242764</v>
      </c>
      <c r="D248" s="145"/>
      <c r="E248" s="145"/>
      <c r="F248" s="145"/>
      <c r="G248" s="124"/>
      <c r="H248" s="145">
        <f t="shared" si="10"/>
        <v>38.042647744242764</v>
      </c>
      <c r="I248" s="145"/>
      <c r="J248" s="145">
        <f t="shared" si="11"/>
        <v>162784.41</v>
      </c>
      <c r="K248" s="146"/>
    </row>
    <row r="249" spans="2:11" hidden="1" x14ac:dyDescent="0.25">
      <c r="B249" s="32">
        <v>222</v>
      </c>
      <c r="C249" s="145">
        <f t="shared" si="9"/>
        <v>36.180366722633522</v>
      </c>
      <c r="D249" s="145"/>
      <c r="E249" s="145"/>
      <c r="F249" s="145"/>
      <c r="G249" s="124"/>
      <c r="H249" s="145">
        <f t="shared" si="10"/>
        <v>36.180366722633522</v>
      </c>
      <c r="I249" s="145"/>
      <c r="J249" s="145">
        <f t="shared" si="11"/>
        <v>162784.41</v>
      </c>
      <c r="K249" s="146"/>
    </row>
    <row r="250" spans="2:11" hidden="1" x14ac:dyDescent="0.25">
      <c r="B250" s="32">
        <v>223</v>
      </c>
      <c r="C250" s="145">
        <f t="shared" si="9"/>
        <v>34.31394654439589</v>
      </c>
      <c r="D250" s="145"/>
      <c r="E250" s="145"/>
      <c r="F250" s="145"/>
      <c r="G250" s="124"/>
      <c r="H250" s="145">
        <f t="shared" si="10"/>
        <v>34.31394654439589</v>
      </c>
      <c r="I250" s="145"/>
      <c r="J250" s="145">
        <f t="shared" si="11"/>
        <v>162784.41</v>
      </c>
      <c r="K250" s="146"/>
    </row>
    <row r="251" spans="2:11" hidden="1" x14ac:dyDescent="0.25">
      <c r="B251" s="32">
        <v>224</v>
      </c>
      <c r="C251" s="145">
        <f t="shared" si="9"/>
        <v>32.443378009727361</v>
      </c>
      <c r="D251" s="145"/>
      <c r="E251" s="145"/>
      <c r="F251" s="145"/>
      <c r="G251" s="124"/>
      <c r="H251" s="145">
        <f t="shared" si="10"/>
        <v>32.443378009727361</v>
      </c>
      <c r="I251" s="145"/>
      <c r="J251" s="145">
        <f t="shared" si="11"/>
        <v>162784.41</v>
      </c>
      <c r="K251" s="146"/>
    </row>
    <row r="252" spans="2:11" hidden="1" x14ac:dyDescent="0.25">
      <c r="B252" s="32">
        <v>225</v>
      </c>
      <c r="C252" s="145">
        <f t="shared" si="9"/>
        <v>30.56865189837772</v>
      </c>
      <c r="D252" s="145"/>
      <c r="E252" s="145"/>
      <c r="F252" s="145"/>
      <c r="G252" s="124"/>
      <c r="H252" s="145">
        <f t="shared" si="10"/>
        <v>30.56865189837772</v>
      </c>
      <c r="I252" s="145"/>
      <c r="J252" s="145">
        <f t="shared" si="11"/>
        <v>162784.41</v>
      </c>
      <c r="K252" s="146"/>
    </row>
    <row r="253" spans="2:11" hidden="1" x14ac:dyDescent="0.25">
      <c r="B253" s="32">
        <v>226</v>
      </c>
      <c r="C253" s="145">
        <f t="shared" si="9"/>
        <v>28.689758969603538</v>
      </c>
      <c r="D253" s="145"/>
      <c r="E253" s="145"/>
      <c r="F253" s="145"/>
      <c r="G253" s="124"/>
      <c r="H253" s="145">
        <f t="shared" si="10"/>
        <v>28.689758969603538</v>
      </c>
      <c r="I253" s="145"/>
      <c r="J253" s="145">
        <f t="shared" si="11"/>
        <v>162784.41</v>
      </c>
      <c r="K253" s="146"/>
    </row>
    <row r="254" spans="2:11" hidden="1" x14ac:dyDescent="0.25">
      <c r="B254" s="32">
        <v>227</v>
      </c>
      <c r="C254" s="145">
        <f t="shared" si="9"/>
        <v>26.8066899621227</v>
      </c>
      <c r="D254" s="145"/>
      <c r="E254" s="145"/>
      <c r="F254" s="145"/>
      <c r="G254" s="124"/>
      <c r="H254" s="145">
        <f t="shared" si="10"/>
        <v>26.8066899621227</v>
      </c>
      <c r="I254" s="145"/>
      <c r="J254" s="145">
        <f t="shared" si="11"/>
        <v>162784.41</v>
      </c>
      <c r="K254" s="146"/>
    </row>
    <row r="255" spans="2:11" x14ac:dyDescent="0.25">
      <c r="B255" s="32">
        <v>228</v>
      </c>
      <c r="C255" s="145">
        <f t="shared" si="9"/>
        <v>24.91943559406868</v>
      </c>
      <c r="D255" s="145"/>
      <c r="E255" s="145"/>
      <c r="F255" s="145"/>
      <c r="G255" s="124"/>
      <c r="H255" s="145">
        <f t="shared" si="10"/>
        <v>24.91943559406868</v>
      </c>
      <c r="I255" s="145"/>
      <c r="J255" s="145">
        <f t="shared" si="11"/>
        <v>162784.41</v>
      </c>
      <c r="K255" s="146"/>
    </row>
    <row r="256" spans="2:11" hidden="1" x14ac:dyDescent="0.25">
      <c r="B256" s="32">
        <v>229</v>
      </c>
      <c r="C256" s="145">
        <f t="shared" si="9"/>
        <v>23.027986562944825</v>
      </c>
      <c r="D256" s="145"/>
      <c r="E256" s="145"/>
      <c r="F256" s="145"/>
      <c r="G256" s="124"/>
      <c r="H256" s="145">
        <f t="shared" si="10"/>
        <v>23.027986562944825</v>
      </c>
      <c r="I256" s="145"/>
      <c r="J256" s="145">
        <f t="shared" si="11"/>
        <v>162784.41</v>
      </c>
      <c r="K256" s="146"/>
    </row>
    <row r="257" spans="2:11" hidden="1" x14ac:dyDescent="0.25">
      <c r="B257" s="32">
        <v>230</v>
      </c>
      <c r="C257" s="145">
        <f t="shared" si="9"/>
        <v>21.132333545578504</v>
      </c>
      <c r="D257" s="145"/>
      <c r="E257" s="145"/>
      <c r="F257" s="145"/>
      <c r="G257" s="124"/>
      <c r="H257" s="145">
        <f t="shared" si="10"/>
        <v>21.132333545578504</v>
      </c>
      <c r="I257" s="145"/>
      <c r="J257" s="145">
        <f t="shared" si="11"/>
        <v>162784.41</v>
      </c>
      <c r="K257" s="146"/>
    </row>
    <row r="258" spans="2:11" hidden="1" x14ac:dyDescent="0.25">
      <c r="B258" s="32">
        <v>231</v>
      </c>
      <c r="C258" s="145">
        <f t="shared" si="9"/>
        <v>19.232467198075156</v>
      </c>
      <c r="D258" s="145"/>
      <c r="E258" s="145"/>
      <c r="F258" s="145"/>
      <c r="G258" s="124"/>
      <c r="H258" s="145">
        <f t="shared" si="10"/>
        <v>19.232467198075156</v>
      </c>
      <c r="I258" s="145"/>
      <c r="J258" s="145">
        <f t="shared" si="11"/>
        <v>162784.41</v>
      </c>
      <c r="K258" s="146"/>
    </row>
    <row r="259" spans="2:11" hidden="1" x14ac:dyDescent="0.25">
      <c r="B259" s="32">
        <v>232</v>
      </c>
      <c r="C259" s="145">
        <f t="shared" si="9"/>
        <v>17.328378155772221</v>
      </c>
      <c r="D259" s="145"/>
      <c r="E259" s="145"/>
      <c r="F259" s="145"/>
      <c r="G259" s="124"/>
      <c r="H259" s="145">
        <f t="shared" si="10"/>
        <v>17.328378155772221</v>
      </c>
      <c r="I259" s="145"/>
      <c r="J259" s="145">
        <f t="shared" si="11"/>
        <v>162784.41</v>
      </c>
      <c r="K259" s="146"/>
    </row>
    <row r="260" spans="2:11" hidden="1" x14ac:dyDescent="0.25">
      <c r="B260" s="32">
        <v>233</v>
      </c>
      <c r="C260" s="145">
        <f t="shared" si="9"/>
        <v>15.42005703319297</v>
      </c>
      <c r="D260" s="145"/>
      <c r="E260" s="145"/>
      <c r="F260" s="145"/>
      <c r="G260" s="124"/>
      <c r="H260" s="145">
        <f t="shared" si="10"/>
        <v>15.42005703319297</v>
      </c>
      <c r="I260" s="145"/>
      <c r="J260" s="145">
        <f t="shared" si="11"/>
        <v>162784.41</v>
      </c>
      <c r="K260" s="146"/>
    </row>
    <row r="261" spans="2:11" hidden="1" x14ac:dyDescent="0.25">
      <c r="B261" s="32">
        <v>234</v>
      </c>
      <c r="C261" s="145">
        <f t="shared" si="9"/>
        <v>13.507494424000281</v>
      </c>
      <c r="D261" s="145"/>
      <c r="E261" s="145"/>
      <c r="F261" s="145"/>
      <c r="G261" s="124"/>
      <c r="H261" s="145">
        <f t="shared" si="10"/>
        <v>13.507494424000281</v>
      </c>
      <c r="I261" s="145"/>
      <c r="J261" s="145">
        <f t="shared" si="11"/>
        <v>162784.41</v>
      </c>
      <c r="K261" s="146"/>
    </row>
    <row r="262" spans="2:11" hidden="1" x14ac:dyDescent="0.25">
      <c r="B262" s="32">
        <v>235</v>
      </c>
      <c r="C262" s="145">
        <f t="shared" si="9"/>
        <v>11.590680900950234</v>
      </c>
      <c r="D262" s="145"/>
      <c r="E262" s="145"/>
      <c r="F262" s="145"/>
      <c r="G262" s="124"/>
      <c r="H262" s="145">
        <f t="shared" si="10"/>
        <v>11.590680900950234</v>
      </c>
      <c r="I262" s="145"/>
      <c r="J262" s="145">
        <f t="shared" si="11"/>
        <v>162784.41</v>
      </c>
      <c r="K262" s="146"/>
    </row>
    <row r="263" spans="2:11" hidden="1" x14ac:dyDescent="0.25">
      <c r="B263" s="32">
        <v>236</v>
      </c>
      <c r="C263" s="145">
        <f t="shared" si="9"/>
        <v>9.6696070158456617</v>
      </c>
      <c r="D263" s="145"/>
      <c r="E263" s="145"/>
      <c r="F263" s="145"/>
      <c r="G263" s="124"/>
      <c r="H263" s="145">
        <f t="shared" si="10"/>
        <v>9.6696070158456617</v>
      </c>
      <c r="I263" s="145"/>
      <c r="J263" s="145">
        <f t="shared" si="11"/>
        <v>162784.41</v>
      </c>
      <c r="K263" s="146"/>
    </row>
    <row r="264" spans="2:11" hidden="1" x14ac:dyDescent="0.25">
      <c r="B264" s="32">
        <v>237</v>
      </c>
      <c r="C264" s="145">
        <f t="shared" si="9"/>
        <v>7.7442632994895781</v>
      </c>
      <c r="D264" s="145"/>
      <c r="E264" s="145"/>
      <c r="F264" s="145"/>
      <c r="G264" s="124"/>
      <c r="H264" s="145">
        <f t="shared" si="10"/>
        <v>7.7442632994895781</v>
      </c>
      <c r="I264" s="145"/>
      <c r="J264" s="145">
        <f t="shared" si="11"/>
        <v>162784.41</v>
      </c>
      <c r="K264" s="146"/>
    </row>
    <row r="265" spans="2:11" hidden="1" x14ac:dyDescent="0.25">
      <c r="B265" s="32">
        <v>238</v>
      </c>
      <c r="C265" s="145">
        <f t="shared" si="9"/>
        <v>5.8146402616385044</v>
      </c>
      <c r="D265" s="145"/>
      <c r="E265" s="145"/>
      <c r="F265" s="145"/>
      <c r="G265" s="124"/>
      <c r="H265" s="145">
        <f t="shared" si="10"/>
        <v>5.8146402616385044</v>
      </c>
      <c r="I265" s="145"/>
      <c r="J265" s="145">
        <f t="shared" si="11"/>
        <v>162784.41</v>
      </c>
      <c r="K265" s="146"/>
    </row>
    <row r="266" spans="2:11" hidden="1" x14ac:dyDescent="0.25">
      <c r="B266" s="32">
        <v>239</v>
      </c>
      <c r="C266" s="145">
        <f t="shared" si="9"/>
        <v>3.8807283909556829</v>
      </c>
      <c r="D266" s="145"/>
      <c r="E266" s="145"/>
      <c r="F266" s="145"/>
      <c r="G266" s="124"/>
      <c r="H266" s="145">
        <f t="shared" si="10"/>
        <v>3.8807283909556829</v>
      </c>
      <c r="I266" s="145"/>
      <c r="J266" s="145">
        <f t="shared" si="11"/>
        <v>162784.41</v>
      </c>
      <c r="K266" s="146"/>
    </row>
    <row r="267" spans="2:11" x14ac:dyDescent="0.25">
      <c r="B267" s="32">
        <v>240</v>
      </c>
      <c r="C267" s="145">
        <f t="shared" si="9"/>
        <v>1.9425181549641999</v>
      </c>
      <c r="D267" s="145"/>
      <c r="E267" s="145"/>
      <c r="F267" s="145"/>
      <c r="G267" s="124"/>
      <c r="H267" s="145">
        <f t="shared" si="10"/>
        <v>1.9425181549641999</v>
      </c>
      <c r="I267" s="145"/>
      <c r="J267" s="145">
        <f t="shared" si="11"/>
        <v>162784.41</v>
      </c>
      <c r="K267" s="146"/>
    </row>
    <row r="268" spans="2:11" hidden="1" x14ac:dyDescent="0.25">
      <c r="B268" s="32">
        <v>241</v>
      </c>
      <c r="C268" s="145" t="str">
        <f t="shared" si="9"/>
        <v/>
      </c>
      <c r="D268" s="145"/>
      <c r="E268" s="145"/>
      <c r="F268" s="145"/>
      <c r="G268" s="124"/>
      <c r="H268" s="145" t="str">
        <f t="shared" si="10"/>
        <v/>
      </c>
      <c r="I268" s="145"/>
      <c r="J268" s="145" t="e">
        <f t="shared" ref="J268:J299" si="12">IF($B268="","",K247-H269)</f>
        <v>#VALUE!</v>
      </c>
      <c r="K268" s="146"/>
    </row>
    <row r="269" spans="2:11" hidden="1" x14ac:dyDescent="0.25">
      <c r="B269" s="32">
        <v>242</v>
      </c>
      <c r="C269" s="145" t="str">
        <f t="shared" si="9"/>
        <v/>
      </c>
      <c r="D269" s="145"/>
      <c r="E269" s="145"/>
      <c r="F269" s="145"/>
      <c r="G269" s="124"/>
      <c r="H269" s="145" t="str">
        <f t="shared" si="10"/>
        <v/>
      </c>
      <c r="I269" s="145"/>
      <c r="J269" s="145" t="e">
        <f t="shared" si="12"/>
        <v>#VALUE!</v>
      </c>
      <c r="K269" s="146"/>
    </row>
    <row r="270" spans="2:11" hidden="1" x14ac:dyDescent="0.25">
      <c r="B270" s="32">
        <v>243</v>
      </c>
      <c r="C270" s="145" t="str">
        <f t="shared" si="9"/>
        <v/>
      </c>
      <c r="D270" s="145"/>
      <c r="E270" s="145"/>
      <c r="F270" s="145"/>
      <c r="G270" s="124"/>
      <c r="H270" s="145" t="str">
        <f t="shared" si="10"/>
        <v/>
      </c>
      <c r="I270" s="145"/>
      <c r="J270" s="145" t="e">
        <f t="shared" si="12"/>
        <v>#VALUE!</v>
      </c>
      <c r="K270" s="146"/>
    </row>
    <row r="271" spans="2:11" hidden="1" x14ac:dyDescent="0.25">
      <c r="B271" s="32">
        <v>244</v>
      </c>
      <c r="C271" s="145" t="str">
        <f t="shared" si="9"/>
        <v/>
      </c>
      <c r="D271" s="145"/>
      <c r="E271" s="145"/>
      <c r="F271" s="145"/>
      <c r="G271" s="124"/>
      <c r="H271" s="145" t="str">
        <f t="shared" si="10"/>
        <v/>
      </c>
      <c r="I271" s="145"/>
      <c r="J271" s="145" t="e">
        <f t="shared" si="12"/>
        <v>#VALUE!</v>
      </c>
      <c r="K271" s="146"/>
    </row>
    <row r="272" spans="2:11" hidden="1" x14ac:dyDescent="0.25">
      <c r="B272" s="32">
        <v>245</v>
      </c>
      <c r="C272" s="145" t="str">
        <f t="shared" si="9"/>
        <v/>
      </c>
      <c r="D272" s="145"/>
      <c r="E272" s="145"/>
      <c r="F272" s="145"/>
      <c r="G272" s="124"/>
      <c r="H272" s="145" t="str">
        <f t="shared" si="10"/>
        <v/>
      </c>
      <c r="I272" s="145"/>
      <c r="J272" s="145" t="e">
        <f t="shared" si="12"/>
        <v>#VALUE!</v>
      </c>
      <c r="K272" s="146"/>
    </row>
    <row r="273" spans="2:11" hidden="1" x14ac:dyDescent="0.25">
      <c r="B273" s="32">
        <v>246</v>
      </c>
      <c r="C273" s="145" t="str">
        <f t="shared" si="9"/>
        <v/>
      </c>
      <c r="D273" s="145"/>
      <c r="E273" s="145"/>
      <c r="F273" s="145"/>
      <c r="G273" s="124"/>
      <c r="H273" s="145" t="str">
        <f t="shared" si="10"/>
        <v/>
      </c>
      <c r="I273" s="145"/>
      <c r="J273" s="145" t="e">
        <f t="shared" si="12"/>
        <v>#VALUE!</v>
      </c>
      <c r="K273" s="146"/>
    </row>
    <row r="274" spans="2:11" hidden="1" x14ac:dyDescent="0.25">
      <c r="B274" s="32">
        <v>247</v>
      </c>
      <c r="C274" s="145" t="str">
        <f t="shared" si="9"/>
        <v/>
      </c>
      <c r="D274" s="145"/>
      <c r="E274" s="145"/>
      <c r="F274" s="145"/>
      <c r="G274" s="124"/>
      <c r="H274" s="145" t="str">
        <f t="shared" si="10"/>
        <v/>
      </c>
      <c r="I274" s="145"/>
      <c r="J274" s="145" t="e">
        <f t="shared" si="12"/>
        <v>#VALUE!</v>
      </c>
      <c r="K274" s="146"/>
    </row>
    <row r="275" spans="2:11" hidden="1" x14ac:dyDescent="0.25">
      <c r="B275" s="32">
        <v>248</v>
      </c>
      <c r="C275" s="145" t="str">
        <f t="shared" si="9"/>
        <v/>
      </c>
      <c r="D275" s="145"/>
      <c r="E275" s="145"/>
      <c r="F275" s="145"/>
      <c r="G275" s="124"/>
      <c r="H275" s="145" t="str">
        <f t="shared" si="10"/>
        <v/>
      </c>
      <c r="I275" s="145"/>
      <c r="J275" s="145" t="e">
        <f t="shared" si="12"/>
        <v>#VALUE!</v>
      </c>
      <c r="K275" s="146"/>
    </row>
    <row r="276" spans="2:11" hidden="1" x14ac:dyDescent="0.25">
      <c r="B276" s="32">
        <v>249</v>
      </c>
      <c r="C276" s="145" t="str">
        <f t="shared" si="9"/>
        <v/>
      </c>
      <c r="D276" s="145"/>
      <c r="E276" s="145"/>
      <c r="F276" s="145"/>
      <c r="G276" s="124"/>
      <c r="H276" s="145" t="str">
        <f t="shared" si="10"/>
        <v/>
      </c>
      <c r="I276" s="145"/>
      <c r="J276" s="145" t="e">
        <f t="shared" si="12"/>
        <v>#VALUE!</v>
      </c>
      <c r="K276" s="146"/>
    </row>
    <row r="277" spans="2:11" hidden="1" x14ac:dyDescent="0.25">
      <c r="B277" s="32">
        <v>250</v>
      </c>
      <c r="C277" s="145" t="str">
        <f t="shared" si="9"/>
        <v/>
      </c>
      <c r="D277" s="145"/>
      <c r="E277" s="145"/>
      <c r="F277" s="145"/>
      <c r="G277" s="124"/>
      <c r="H277" s="145" t="str">
        <f t="shared" si="10"/>
        <v/>
      </c>
      <c r="I277" s="145"/>
      <c r="J277" s="145" t="e">
        <f t="shared" si="12"/>
        <v>#VALUE!</v>
      </c>
      <c r="K277" s="146"/>
    </row>
    <row r="278" spans="2:11" hidden="1" x14ac:dyDescent="0.25">
      <c r="B278" s="32">
        <v>251</v>
      </c>
      <c r="C278" s="145" t="str">
        <f t="shared" si="9"/>
        <v/>
      </c>
      <c r="D278" s="145"/>
      <c r="E278" s="145"/>
      <c r="F278" s="145"/>
      <c r="G278" s="124"/>
      <c r="H278" s="145" t="str">
        <f t="shared" si="10"/>
        <v/>
      </c>
      <c r="I278" s="145"/>
      <c r="J278" s="145" t="e">
        <f t="shared" si="12"/>
        <v>#VALUE!</v>
      </c>
      <c r="K278" s="146"/>
    </row>
    <row r="279" spans="2:11" x14ac:dyDescent="0.25">
      <c r="B279" s="32">
        <v>252</v>
      </c>
      <c r="C279" s="145" t="str">
        <f t="shared" si="9"/>
        <v/>
      </c>
      <c r="D279" s="145"/>
      <c r="E279" s="145"/>
      <c r="F279" s="145"/>
      <c r="G279" s="124"/>
      <c r="H279" s="145" t="str">
        <f t="shared" si="10"/>
        <v/>
      </c>
      <c r="I279" s="145"/>
      <c r="J279" s="145" t="e">
        <f t="shared" si="12"/>
        <v>#VALUE!</v>
      </c>
      <c r="K279" s="146"/>
    </row>
    <row r="280" spans="2:11" hidden="1" x14ac:dyDescent="0.25">
      <c r="B280" s="32">
        <v>253</v>
      </c>
      <c r="C280" s="145" t="str">
        <f t="shared" si="9"/>
        <v/>
      </c>
      <c r="D280" s="145"/>
      <c r="E280" s="145"/>
      <c r="F280" s="145"/>
      <c r="G280" s="124"/>
      <c r="H280" s="145" t="str">
        <f t="shared" si="10"/>
        <v/>
      </c>
      <c r="I280" s="145"/>
      <c r="J280" s="145" t="e">
        <f t="shared" si="12"/>
        <v>#VALUE!</v>
      </c>
      <c r="K280" s="146"/>
    </row>
    <row r="281" spans="2:11" hidden="1" x14ac:dyDescent="0.25">
      <c r="B281" s="32">
        <v>254</v>
      </c>
      <c r="C281" s="145" t="str">
        <f t="shared" si="9"/>
        <v/>
      </c>
      <c r="D281" s="145"/>
      <c r="E281" s="145"/>
      <c r="F281" s="145"/>
      <c r="G281" s="124"/>
      <c r="H281" s="145" t="str">
        <f t="shared" si="10"/>
        <v/>
      </c>
      <c r="I281" s="145"/>
      <c r="J281" s="145" t="e">
        <f t="shared" si="12"/>
        <v>#VALUE!</v>
      </c>
      <c r="K281" s="146"/>
    </row>
    <row r="282" spans="2:11" hidden="1" x14ac:dyDescent="0.25">
      <c r="B282" s="32">
        <v>255</v>
      </c>
      <c r="C282" s="145" t="str">
        <f t="shared" si="9"/>
        <v/>
      </c>
      <c r="D282" s="145"/>
      <c r="E282" s="145"/>
      <c r="F282" s="145"/>
      <c r="G282" s="124"/>
      <c r="H282" s="145" t="str">
        <f t="shared" si="10"/>
        <v/>
      </c>
      <c r="I282" s="145"/>
      <c r="J282" s="145" t="e">
        <f t="shared" si="12"/>
        <v>#VALUE!</v>
      </c>
      <c r="K282" s="146"/>
    </row>
    <row r="283" spans="2:11" hidden="1" x14ac:dyDescent="0.25">
      <c r="B283" s="32">
        <v>256</v>
      </c>
      <c r="C283" s="145" t="str">
        <f t="shared" si="9"/>
        <v/>
      </c>
      <c r="D283" s="145"/>
      <c r="E283" s="145"/>
      <c r="F283" s="145"/>
      <c r="G283" s="124"/>
      <c r="H283" s="145" t="str">
        <f t="shared" si="10"/>
        <v/>
      </c>
      <c r="I283" s="145"/>
      <c r="J283" s="145" t="e">
        <f t="shared" si="12"/>
        <v>#VALUE!</v>
      </c>
      <c r="K283" s="146"/>
    </row>
    <row r="284" spans="2:11" hidden="1" x14ac:dyDescent="0.25">
      <c r="B284" s="32">
        <v>257</v>
      </c>
      <c r="C284" s="145" t="str">
        <f t="shared" si="9"/>
        <v/>
      </c>
      <c r="D284" s="145"/>
      <c r="E284" s="145"/>
      <c r="F284" s="145"/>
      <c r="G284" s="124"/>
      <c r="H284" s="145" t="str">
        <f t="shared" si="10"/>
        <v/>
      </c>
      <c r="I284" s="145"/>
      <c r="J284" s="145" t="e">
        <f t="shared" si="12"/>
        <v>#VALUE!</v>
      </c>
      <c r="K284" s="146"/>
    </row>
    <row r="285" spans="2:11" hidden="1" x14ac:dyDescent="0.25">
      <c r="B285" s="32">
        <v>258</v>
      </c>
      <c r="C285" s="145" t="str">
        <f t="shared" ref="C285:C348" si="13">IFERROR(-IPMT($K$19,$B285,$K$13,$K$7),"")</f>
        <v/>
      </c>
      <c r="D285" s="145"/>
      <c r="E285" s="145"/>
      <c r="F285" s="145"/>
      <c r="G285" s="124"/>
      <c r="H285" s="145" t="str">
        <f t="shared" ref="H285:H348" si="14">IFERROR($C285+$E285,"")</f>
        <v/>
      </c>
      <c r="I285" s="145"/>
      <c r="J285" s="145" t="e">
        <f t="shared" si="12"/>
        <v>#VALUE!</v>
      </c>
      <c r="K285" s="146"/>
    </row>
    <row r="286" spans="2:11" hidden="1" x14ac:dyDescent="0.25">
      <c r="B286" s="32">
        <v>259</v>
      </c>
      <c r="C286" s="145" t="str">
        <f t="shared" si="13"/>
        <v/>
      </c>
      <c r="D286" s="145"/>
      <c r="E286" s="145"/>
      <c r="F286" s="145"/>
      <c r="G286" s="124"/>
      <c r="H286" s="145" t="str">
        <f t="shared" si="14"/>
        <v/>
      </c>
      <c r="I286" s="145"/>
      <c r="J286" s="145" t="e">
        <f t="shared" si="12"/>
        <v>#VALUE!</v>
      </c>
      <c r="K286" s="146"/>
    </row>
    <row r="287" spans="2:11" hidden="1" x14ac:dyDescent="0.25">
      <c r="B287" s="32">
        <v>260</v>
      </c>
      <c r="C287" s="145" t="str">
        <f t="shared" si="13"/>
        <v/>
      </c>
      <c r="D287" s="145"/>
      <c r="E287" s="145"/>
      <c r="F287" s="145"/>
      <c r="G287" s="124"/>
      <c r="H287" s="145" t="str">
        <f t="shared" si="14"/>
        <v/>
      </c>
      <c r="I287" s="145"/>
      <c r="J287" s="145" t="e">
        <f t="shared" si="12"/>
        <v>#VALUE!</v>
      </c>
      <c r="K287" s="146"/>
    </row>
    <row r="288" spans="2:11" hidden="1" x14ac:dyDescent="0.25">
      <c r="B288" s="32">
        <v>261</v>
      </c>
      <c r="C288" s="145" t="str">
        <f t="shared" si="13"/>
        <v/>
      </c>
      <c r="D288" s="145"/>
      <c r="E288" s="145"/>
      <c r="F288" s="145"/>
      <c r="G288" s="124"/>
      <c r="H288" s="145" t="str">
        <f t="shared" si="14"/>
        <v/>
      </c>
      <c r="I288" s="145"/>
      <c r="J288" s="145" t="e">
        <f t="shared" si="12"/>
        <v>#VALUE!</v>
      </c>
      <c r="K288" s="146"/>
    </row>
    <row r="289" spans="2:11" hidden="1" x14ac:dyDescent="0.25">
      <c r="B289" s="32">
        <v>262</v>
      </c>
      <c r="C289" s="145" t="str">
        <f t="shared" si="13"/>
        <v/>
      </c>
      <c r="D289" s="145"/>
      <c r="E289" s="145"/>
      <c r="F289" s="145"/>
      <c r="G289" s="124"/>
      <c r="H289" s="145" t="str">
        <f t="shared" si="14"/>
        <v/>
      </c>
      <c r="I289" s="145"/>
      <c r="J289" s="145" t="e">
        <f t="shared" si="12"/>
        <v>#VALUE!</v>
      </c>
      <c r="K289" s="146"/>
    </row>
    <row r="290" spans="2:11" hidden="1" x14ac:dyDescent="0.25">
      <c r="B290" s="32">
        <v>263</v>
      </c>
      <c r="C290" s="145" t="str">
        <f t="shared" si="13"/>
        <v/>
      </c>
      <c r="D290" s="145"/>
      <c r="E290" s="145"/>
      <c r="F290" s="145"/>
      <c r="G290" s="124"/>
      <c r="H290" s="145" t="str">
        <f t="shared" si="14"/>
        <v/>
      </c>
      <c r="I290" s="145"/>
      <c r="J290" s="145" t="e">
        <f t="shared" si="12"/>
        <v>#VALUE!</v>
      </c>
      <c r="K290" s="146"/>
    </row>
    <row r="291" spans="2:11" x14ac:dyDescent="0.25">
      <c r="B291" s="32">
        <v>264</v>
      </c>
      <c r="C291" s="145" t="str">
        <f t="shared" si="13"/>
        <v/>
      </c>
      <c r="D291" s="145"/>
      <c r="E291" s="145"/>
      <c r="F291" s="145"/>
      <c r="G291" s="124"/>
      <c r="H291" s="145" t="str">
        <f t="shared" si="14"/>
        <v/>
      </c>
      <c r="I291" s="145"/>
      <c r="J291" s="145" t="e">
        <f t="shared" si="12"/>
        <v>#VALUE!</v>
      </c>
      <c r="K291" s="146"/>
    </row>
    <row r="292" spans="2:11" hidden="1" x14ac:dyDescent="0.25">
      <c r="B292" s="32">
        <v>265</v>
      </c>
      <c r="C292" s="145" t="str">
        <f t="shared" si="13"/>
        <v/>
      </c>
      <c r="D292" s="145"/>
      <c r="E292" s="145"/>
      <c r="F292" s="145"/>
      <c r="G292" s="124"/>
      <c r="H292" s="145" t="str">
        <f t="shared" si="14"/>
        <v/>
      </c>
      <c r="I292" s="145"/>
      <c r="J292" s="145" t="e">
        <f t="shared" si="12"/>
        <v>#VALUE!</v>
      </c>
      <c r="K292" s="146"/>
    </row>
    <row r="293" spans="2:11" hidden="1" x14ac:dyDescent="0.25">
      <c r="B293" s="32">
        <v>266</v>
      </c>
      <c r="C293" s="145" t="str">
        <f t="shared" si="13"/>
        <v/>
      </c>
      <c r="D293" s="145"/>
      <c r="E293" s="145"/>
      <c r="F293" s="145"/>
      <c r="G293" s="124"/>
      <c r="H293" s="145" t="str">
        <f t="shared" si="14"/>
        <v/>
      </c>
      <c r="I293" s="145"/>
      <c r="J293" s="145" t="e">
        <f t="shared" si="12"/>
        <v>#VALUE!</v>
      </c>
      <c r="K293" s="146"/>
    </row>
    <row r="294" spans="2:11" hidden="1" x14ac:dyDescent="0.25">
      <c r="B294" s="32">
        <v>267</v>
      </c>
      <c r="C294" s="145" t="str">
        <f t="shared" si="13"/>
        <v/>
      </c>
      <c r="D294" s="145"/>
      <c r="E294" s="145"/>
      <c r="F294" s="145"/>
      <c r="G294" s="124"/>
      <c r="H294" s="145" t="str">
        <f t="shared" si="14"/>
        <v/>
      </c>
      <c r="I294" s="145"/>
      <c r="J294" s="145" t="e">
        <f t="shared" si="12"/>
        <v>#VALUE!</v>
      </c>
      <c r="K294" s="146"/>
    </row>
    <row r="295" spans="2:11" hidden="1" x14ac:dyDescent="0.25">
      <c r="B295" s="32">
        <v>268</v>
      </c>
      <c r="C295" s="145" t="str">
        <f t="shared" si="13"/>
        <v/>
      </c>
      <c r="D295" s="145"/>
      <c r="E295" s="145"/>
      <c r="F295" s="145"/>
      <c r="G295" s="124"/>
      <c r="H295" s="145" t="str">
        <f t="shared" si="14"/>
        <v/>
      </c>
      <c r="I295" s="145"/>
      <c r="J295" s="145" t="e">
        <f t="shared" si="12"/>
        <v>#VALUE!</v>
      </c>
      <c r="K295" s="146"/>
    </row>
    <row r="296" spans="2:11" hidden="1" x14ac:dyDescent="0.25">
      <c r="B296" s="32">
        <v>269</v>
      </c>
      <c r="C296" s="145" t="str">
        <f t="shared" si="13"/>
        <v/>
      </c>
      <c r="D296" s="145"/>
      <c r="E296" s="145"/>
      <c r="F296" s="145"/>
      <c r="G296" s="124"/>
      <c r="H296" s="145" t="str">
        <f t="shared" si="14"/>
        <v/>
      </c>
      <c r="I296" s="145"/>
      <c r="J296" s="145" t="e">
        <f t="shared" si="12"/>
        <v>#VALUE!</v>
      </c>
      <c r="K296" s="146"/>
    </row>
    <row r="297" spans="2:11" hidden="1" x14ac:dyDescent="0.25">
      <c r="B297" s="32">
        <v>270</v>
      </c>
      <c r="C297" s="145" t="str">
        <f t="shared" si="13"/>
        <v/>
      </c>
      <c r="D297" s="145"/>
      <c r="E297" s="145"/>
      <c r="F297" s="145"/>
      <c r="G297" s="124"/>
      <c r="H297" s="145" t="str">
        <f t="shared" si="14"/>
        <v/>
      </c>
      <c r="I297" s="145"/>
      <c r="J297" s="145" t="e">
        <f t="shared" si="12"/>
        <v>#VALUE!</v>
      </c>
      <c r="K297" s="146"/>
    </row>
    <row r="298" spans="2:11" hidden="1" x14ac:dyDescent="0.25">
      <c r="B298" s="32">
        <v>271</v>
      </c>
      <c r="C298" s="145" t="str">
        <f t="shared" si="13"/>
        <v/>
      </c>
      <c r="D298" s="145"/>
      <c r="E298" s="145"/>
      <c r="F298" s="145"/>
      <c r="G298" s="124"/>
      <c r="H298" s="145" t="str">
        <f t="shared" si="14"/>
        <v/>
      </c>
      <c r="I298" s="145"/>
      <c r="J298" s="145" t="e">
        <f t="shared" si="12"/>
        <v>#VALUE!</v>
      </c>
      <c r="K298" s="146"/>
    </row>
    <row r="299" spans="2:11" hidden="1" x14ac:dyDescent="0.25">
      <c r="B299" s="32">
        <v>272</v>
      </c>
      <c r="C299" s="145" t="str">
        <f t="shared" si="13"/>
        <v/>
      </c>
      <c r="D299" s="145"/>
      <c r="E299" s="145"/>
      <c r="F299" s="145"/>
      <c r="G299" s="124"/>
      <c r="H299" s="145" t="str">
        <f t="shared" si="14"/>
        <v/>
      </c>
      <c r="I299" s="145"/>
      <c r="J299" s="145" t="e">
        <f t="shared" si="12"/>
        <v>#VALUE!</v>
      </c>
      <c r="K299" s="146"/>
    </row>
    <row r="300" spans="2:11" hidden="1" x14ac:dyDescent="0.25">
      <c r="B300" s="32">
        <v>273</v>
      </c>
      <c r="C300" s="145" t="str">
        <f t="shared" si="13"/>
        <v/>
      </c>
      <c r="D300" s="145"/>
      <c r="E300" s="145"/>
      <c r="F300" s="145"/>
      <c r="G300" s="124"/>
      <c r="H300" s="145" t="str">
        <f t="shared" si="14"/>
        <v/>
      </c>
      <c r="I300" s="145"/>
      <c r="J300" s="145" t="e">
        <f t="shared" ref="J300:J331" si="15">IF($B300="","",K279-H301)</f>
        <v>#VALUE!</v>
      </c>
      <c r="K300" s="146"/>
    </row>
    <row r="301" spans="2:11" hidden="1" x14ac:dyDescent="0.25">
      <c r="B301" s="32">
        <v>274</v>
      </c>
      <c r="C301" s="145" t="str">
        <f t="shared" si="13"/>
        <v/>
      </c>
      <c r="D301" s="145"/>
      <c r="E301" s="145"/>
      <c r="F301" s="145"/>
      <c r="G301" s="124"/>
      <c r="H301" s="145" t="str">
        <f t="shared" si="14"/>
        <v/>
      </c>
      <c r="I301" s="145"/>
      <c r="J301" s="145" t="e">
        <f t="shared" si="15"/>
        <v>#VALUE!</v>
      </c>
      <c r="K301" s="146"/>
    </row>
    <row r="302" spans="2:11" hidden="1" x14ac:dyDescent="0.25">
      <c r="B302" s="32">
        <v>275</v>
      </c>
      <c r="C302" s="145" t="str">
        <f t="shared" si="13"/>
        <v/>
      </c>
      <c r="D302" s="145"/>
      <c r="E302" s="145"/>
      <c r="F302" s="145"/>
      <c r="G302" s="124"/>
      <c r="H302" s="145" t="str">
        <f t="shared" si="14"/>
        <v/>
      </c>
      <c r="I302" s="145"/>
      <c r="J302" s="145" t="e">
        <f t="shared" si="15"/>
        <v>#VALUE!</v>
      </c>
      <c r="K302" s="146"/>
    </row>
    <row r="303" spans="2:11" x14ac:dyDescent="0.25">
      <c r="B303" s="32">
        <v>276</v>
      </c>
      <c r="C303" s="145" t="str">
        <f t="shared" si="13"/>
        <v/>
      </c>
      <c r="D303" s="145"/>
      <c r="E303" s="145"/>
      <c r="F303" s="145"/>
      <c r="G303" s="124"/>
      <c r="H303" s="145" t="str">
        <f t="shared" si="14"/>
        <v/>
      </c>
      <c r="I303" s="145"/>
      <c r="J303" s="145" t="e">
        <f t="shared" si="15"/>
        <v>#VALUE!</v>
      </c>
      <c r="K303" s="146"/>
    </row>
    <row r="304" spans="2:11" hidden="1" x14ac:dyDescent="0.25">
      <c r="B304" s="32">
        <v>277</v>
      </c>
      <c r="C304" s="145" t="str">
        <f t="shared" si="13"/>
        <v/>
      </c>
      <c r="D304" s="145"/>
      <c r="E304" s="145"/>
      <c r="F304" s="145"/>
      <c r="G304" s="124"/>
      <c r="H304" s="145" t="str">
        <f t="shared" si="14"/>
        <v/>
      </c>
      <c r="I304" s="145"/>
      <c r="J304" s="145" t="e">
        <f t="shared" si="15"/>
        <v>#VALUE!</v>
      </c>
      <c r="K304" s="146"/>
    </row>
    <row r="305" spans="2:11" hidden="1" x14ac:dyDescent="0.25">
      <c r="B305" s="32">
        <v>278</v>
      </c>
      <c r="C305" s="145" t="str">
        <f t="shared" si="13"/>
        <v/>
      </c>
      <c r="D305" s="145"/>
      <c r="E305" s="145"/>
      <c r="F305" s="145"/>
      <c r="G305" s="124"/>
      <c r="H305" s="145" t="str">
        <f t="shared" si="14"/>
        <v/>
      </c>
      <c r="I305" s="145"/>
      <c r="J305" s="145" t="e">
        <f t="shared" si="15"/>
        <v>#VALUE!</v>
      </c>
      <c r="K305" s="146"/>
    </row>
    <row r="306" spans="2:11" hidden="1" x14ac:dyDescent="0.25">
      <c r="B306" s="32">
        <v>279</v>
      </c>
      <c r="C306" s="145" t="str">
        <f t="shared" si="13"/>
        <v/>
      </c>
      <c r="D306" s="145"/>
      <c r="E306" s="145"/>
      <c r="F306" s="145"/>
      <c r="G306" s="124"/>
      <c r="H306" s="145" t="str">
        <f t="shared" si="14"/>
        <v/>
      </c>
      <c r="I306" s="145"/>
      <c r="J306" s="145" t="e">
        <f t="shared" si="15"/>
        <v>#VALUE!</v>
      </c>
      <c r="K306" s="146"/>
    </row>
    <row r="307" spans="2:11" hidden="1" x14ac:dyDescent="0.25">
      <c r="B307" s="32">
        <v>280</v>
      </c>
      <c r="C307" s="145" t="str">
        <f t="shared" si="13"/>
        <v/>
      </c>
      <c r="D307" s="145"/>
      <c r="E307" s="145"/>
      <c r="F307" s="145"/>
      <c r="G307" s="124"/>
      <c r="H307" s="145" t="str">
        <f t="shared" si="14"/>
        <v/>
      </c>
      <c r="I307" s="145"/>
      <c r="J307" s="145" t="e">
        <f t="shared" si="15"/>
        <v>#VALUE!</v>
      </c>
      <c r="K307" s="146"/>
    </row>
    <row r="308" spans="2:11" hidden="1" x14ac:dyDescent="0.25">
      <c r="B308" s="32">
        <v>281</v>
      </c>
      <c r="C308" s="145" t="str">
        <f t="shared" si="13"/>
        <v/>
      </c>
      <c r="D308" s="145"/>
      <c r="E308" s="145"/>
      <c r="F308" s="145"/>
      <c r="G308" s="124"/>
      <c r="H308" s="145" t="str">
        <f t="shared" si="14"/>
        <v/>
      </c>
      <c r="I308" s="145"/>
      <c r="J308" s="145" t="e">
        <f t="shared" si="15"/>
        <v>#VALUE!</v>
      </c>
      <c r="K308" s="146"/>
    </row>
    <row r="309" spans="2:11" hidden="1" x14ac:dyDescent="0.25">
      <c r="B309" s="32">
        <v>282</v>
      </c>
      <c r="C309" s="145" t="str">
        <f t="shared" si="13"/>
        <v/>
      </c>
      <c r="D309" s="145"/>
      <c r="E309" s="145"/>
      <c r="F309" s="145"/>
      <c r="G309" s="124"/>
      <c r="H309" s="145" t="str">
        <f t="shared" si="14"/>
        <v/>
      </c>
      <c r="I309" s="145"/>
      <c r="J309" s="145" t="e">
        <f t="shared" si="15"/>
        <v>#VALUE!</v>
      </c>
      <c r="K309" s="146"/>
    </row>
    <row r="310" spans="2:11" hidden="1" x14ac:dyDescent="0.25">
      <c r="B310" s="32">
        <v>283</v>
      </c>
      <c r="C310" s="145" t="str">
        <f t="shared" si="13"/>
        <v/>
      </c>
      <c r="D310" s="145"/>
      <c r="E310" s="145"/>
      <c r="F310" s="145"/>
      <c r="G310" s="124"/>
      <c r="H310" s="145" t="str">
        <f t="shared" si="14"/>
        <v/>
      </c>
      <c r="I310" s="145"/>
      <c r="J310" s="145" t="e">
        <f t="shared" si="15"/>
        <v>#VALUE!</v>
      </c>
      <c r="K310" s="146"/>
    </row>
    <row r="311" spans="2:11" hidden="1" x14ac:dyDescent="0.25">
      <c r="B311" s="32">
        <v>284</v>
      </c>
      <c r="C311" s="145" t="str">
        <f t="shared" si="13"/>
        <v/>
      </c>
      <c r="D311" s="145"/>
      <c r="E311" s="145"/>
      <c r="F311" s="145"/>
      <c r="G311" s="124"/>
      <c r="H311" s="145" t="str">
        <f t="shared" si="14"/>
        <v/>
      </c>
      <c r="I311" s="145"/>
      <c r="J311" s="145" t="e">
        <f t="shared" si="15"/>
        <v>#VALUE!</v>
      </c>
      <c r="K311" s="146"/>
    </row>
    <row r="312" spans="2:11" hidden="1" x14ac:dyDescent="0.25">
      <c r="B312" s="32">
        <v>285</v>
      </c>
      <c r="C312" s="145" t="str">
        <f t="shared" si="13"/>
        <v/>
      </c>
      <c r="D312" s="145"/>
      <c r="E312" s="145"/>
      <c r="F312" s="145"/>
      <c r="G312" s="124"/>
      <c r="H312" s="145" t="str">
        <f t="shared" si="14"/>
        <v/>
      </c>
      <c r="I312" s="145"/>
      <c r="J312" s="145" t="e">
        <f t="shared" si="15"/>
        <v>#VALUE!</v>
      </c>
      <c r="K312" s="146"/>
    </row>
    <row r="313" spans="2:11" hidden="1" x14ac:dyDescent="0.25">
      <c r="B313" s="32">
        <v>286</v>
      </c>
      <c r="C313" s="145" t="str">
        <f t="shared" si="13"/>
        <v/>
      </c>
      <c r="D313" s="145"/>
      <c r="E313" s="145"/>
      <c r="F313" s="145"/>
      <c r="G313" s="124"/>
      <c r="H313" s="145" t="str">
        <f t="shared" si="14"/>
        <v/>
      </c>
      <c r="I313" s="145"/>
      <c r="J313" s="145" t="e">
        <f t="shared" si="15"/>
        <v>#VALUE!</v>
      </c>
      <c r="K313" s="146"/>
    </row>
    <row r="314" spans="2:11" hidden="1" x14ac:dyDescent="0.25">
      <c r="B314" s="32">
        <v>287</v>
      </c>
      <c r="C314" s="145" t="str">
        <f t="shared" si="13"/>
        <v/>
      </c>
      <c r="D314" s="145"/>
      <c r="E314" s="145"/>
      <c r="F314" s="145"/>
      <c r="G314" s="124"/>
      <c r="H314" s="145" t="str">
        <f t="shared" si="14"/>
        <v/>
      </c>
      <c r="I314" s="145"/>
      <c r="J314" s="145" t="e">
        <f t="shared" si="15"/>
        <v>#VALUE!</v>
      </c>
      <c r="K314" s="146"/>
    </row>
    <row r="315" spans="2:11" x14ac:dyDescent="0.25">
      <c r="B315" s="32">
        <v>288</v>
      </c>
      <c r="C315" s="145" t="str">
        <f t="shared" si="13"/>
        <v/>
      </c>
      <c r="D315" s="145"/>
      <c r="E315" s="145"/>
      <c r="F315" s="145"/>
      <c r="G315" s="124"/>
      <c r="H315" s="145" t="str">
        <f t="shared" si="14"/>
        <v/>
      </c>
      <c r="I315" s="145"/>
      <c r="J315" s="145" t="e">
        <f t="shared" si="15"/>
        <v>#VALUE!</v>
      </c>
      <c r="K315" s="146"/>
    </row>
    <row r="316" spans="2:11" hidden="1" x14ac:dyDescent="0.25">
      <c r="B316" s="32">
        <v>289</v>
      </c>
      <c r="C316" s="145" t="str">
        <f t="shared" si="13"/>
        <v/>
      </c>
      <c r="D316" s="145"/>
      <c r="E316" s="145"/>
      <c r="F316" s="145"/>
      <c r="G316" s="124"/>
      <c r="H316" s="145" t="str">
        <f t="shared" si="14"/>
        <v/>
      </c>
      <c r="I316" s="145"/>
      <c r="J316" s="145" t="e">
        <f t="shared" si="15"/>
        <v>#VALUE!</v>
      </c>
      <c r="K316" s="146"/>
    </row>
    <row r="317" spans="2:11" hidden="1" x14ac:dyDescent="0.25">
      <c r="B317" s="32">
        <v>290</v>
      </c>
      <c r="C317" s="145" t="str">
        <f t="shared" si="13"/>
        <v/>
      </c>
      <c r="D317" s="145"/>
      <c r="E317" s="145"/>
      <c r="F317" s="145"/>
      <c r="G317" s="124"/>
      <c r="H317" s="145" t="str">
        <f t="shared" si="14"/>
        <v/>
      </c>
      <c r="I317" s="145"/>
      <c r="J317" s="145" t="e">
        <f t="shared" si="15"/>
        <v>#VALUE!</v>
      </c>
      <c r="K317" s="146"/>
    </row>
    <row r="318" spans="2:11" hidden="1" x14ac:dyDescent="0.25">
      <c r="B318" s="32">
        <v>291</v>
      </c>
      <c r="C318" s="145" t="str">
        <f t="shared" si="13"/>
        <v/>
      </c>
      <c r="D318" s="145"/>
      <c r="E318" s="145"/>
      <c r="F318" s="145"/>
      <c r="G318" s="124"/>
      <c r="H318" s="145" t="str">
        <f t="shared" si="14"/>
        <v/>
      </c>
      <c r="I318" s="145"/>
      <c r="J318" s="145" t="e">
        <f t="shared" si="15"/>
        <v>#VALUE!</v>
      </c>
      <c r="K318" s="146"/>
    </row>
    <row r="319" spans="2:11" hidden="1" x14ac:dyDescent="0.25">
      <c r="B319" s="32">
        <v>292</v>
      </c>
      <c r="C319" s="145" t="str">
        <f t="shared" si="13"/>
        <v/>
      </c>
      <c r="D319" s="145"/>
      <c r="E319" s="145"/>
      <c r="F319" s="145"/>
      <c r="G319" s="124"/>
      <c r="H319" s="145" t="str">
        <f t="shared" si="14"/>
        <v/>
      </c>
      <c r="I319" s="145"/>
      <c r="J319" s="145" t="e">
        <f t="shared" si="15"/>
        <v>#VALUE!</v>
      </c>
      <c r="K319" s="146"/>
    </row>
    <row r="320" spans="2:11" hidden="1" x14ac:dyDescent="0.25">
      <c r="B320" s="32">
        <v>293</v>
      </c>
      <c r="C320" s="145" t="str">
        <f t="shared" si="13"/>
        <v/>
      </c>
      <c r="D320" s="145"/>
      <c r="E320" s="145"/>
      <c r="F320" s="145"/>
      <c r="G320" s="124"/>
      <c r="H320" s="145" t="str">
        <f t="shared" si="14"/>
        <v/>
      </c>
      <c r="I320" s="145"/>
      <c r="J320" s="145" t="e">
        <f t="shared" si="15"/>
        <v>#VALUE!</v>
      </c>
      <c r="K320" s="146"/>
    </row>
    <row r="321" spans="2:11" hidden="1" x14ac:dyDescent="0.25">
      <c r="B321" s="32">
        <v>294</v>
      </c>
      <c r="C321" s="145" t="str">
        <f t="shared" si="13"/>
        <v/>
      </c>
      <c r="D321" s="145"/>
      <c r="E321" s="145"/>
      <c r="F321" s="145"/>
      <c r="G321" s="124"/>
      <c r="H321" s="145" t="str">
        <f t="shared" si="14"/>
        <v/>
      </c>
      <c r="I321" s="145"/>
      <c r="J321" s="145" t="e">
        <f t="shared" si="15"/>
        <v>#VALUE!</v>
      </c>
      <c r="K321" s="146"/>
    </row>
    <row r="322" spans="2:11" hidden="1" x14ac:dyDescent="0.25">
      <c r="B322" s="32">
        <v>295</v>
      </c>
      <c r="C322" s="145" t="str">
        <f t="shared" si="13"/>
        <v/>
      </c>
      <c r="D322" s="145"/>
      <c r="E322" s="145"/>
      <c r="F322" s="145"/>
      <c r="G322" s="124"/>
      <c r="H322" s="145" t="str">
        <f t="shared" si="14"/>
        <v/>
      </c>
      <c r="I322" s="145"/>
      <c r="J322" s="145" t="e">
        <f t="shared" si="15"/>
        <v>#VALUE!</v>
      </c>
      <c r="K322" s="146"/>
    </row>
    <row r="323" spans="2:11" hidden="1" x14ac:dyDescent="0.25">
      <c r="B323" s="32">
        <v>296</v>
      </c>
      <c r="C323" s="145" t="str">
        <f t="shared" si="13"/>
        <v/>
      </c>
      <c r="D323" s="145"/>
      <c r="E323" s="145"/>
      <c r="F323" s="145"/>
      <c r="G323" s="124"/>
      <c r="H323" s="145" t="str">
        <f t="shared" si="14"/>
        <v/>
      </c>
      <c r="I323" s="145"/>
      <c r="J323" s="145" t="e">
        <f t="shared" si="15"/>
        <v>#VALUE!</v>
      </c>
      <c r="K323" s="146"/>
    </row>
    <row r="324" spans="2:11" hidden="1" x14ac:dyDescent="0.25">
      <c r="B324" s="32">
        <v>297</v>
      </c>
      <c r="C324" s="145" t="str">
        <f t="shared" si="13"/>
        <v/>
      </c>
      <c r="D324" s="145"/>
      <c r="E324" s="145"/>
      <c r="F324" s="145"/>
      <c r="G324" s="124"/>
      <c r="H324" s="145" t="str">
        <f t="shared" si="14"/>
        <v/>
      </c>
      <c r="I324" s="145"/>
      <c r="J324" s="145" t="e">
        <f t="shared" si="15"/>
        <v>#VALUE!</v>
      </c>
      <c r="K324" s="146"/>
    </row>
    <row r="325" spans="2:11" hidden="1" x14ac:dyDescent="0.25">
      <c r="B325" s="32">
        <v>298</v>
      </c>
      <c r="C325" s="145" t="str">
        <f t="shared" si="13"/>
        <v/>
      </c>
      <c r="D325" s="145"/>
      <c r="E325" s="145"/>
      <c r="F325" s="145"/>
      <c r="G325" s="124"/>
      <c r="H325" s="145" t="str">
        <f t="shared" si="14"/>
        <v/>
      </c>
      <c r="I325" s="145"/>
      <c r="J325" s="145" t="e">
        <f t="shared" si="15"/>
        <v>#VALUE!</v>
      </c>
      <c r="K325" s="146"/>
    </row>
    <row r="326" spans="2:11" hidden="1" x14ac:dyDescent="0.25">
      <c r="B326" s="32">
        <v>299</v>
      </c>
      <c r="C326" s="145" t="str">
        <f t="shared" si="13"/>
        <v/>
      </c>
      <c r="D326" s="145"/>
      <c r="E326" s="145"/>
      <c r="F326" s="145"/>
      <c r="G326" s="124"/>
      <c r="H326" s="145" t="str">
        <f t="shared" si="14"/>
        <v/>
      </c>
      <c r="I326" s="145"/>
      <c r="J326" s="145" t="e">
        <f t="shared" si="15"/>
        <v>#VALUE!</v>
      </c>
      <c r="K326" s="146"/>
    </row>
    <row r="327" spans="2:11" x14ac:dyDescent="0.25">
      <c r="B327" s="32">
        <v>300</v>
      </c>
      <c r="C327" s="145" t="str">
        <f t="shared" si="13"/>
        <v/>
      </c>
      <c r="D327" s="145"/>
      <c r="E327" s="145"/>
      <c r="F327" s="145"/>
      <c r="G327" s="124"/>
      <c r="H327" s="145" t="str">
        <f t="shared" si="14"/>
        <v/>
      </c>
      <c r="I327" s="145"/>
      <c r="J327" s="145" t="e">
        <f t="shared" si="15"/>
        <v>#VALUE!</v>
      </c>
      <c r="K327" s="146"/>
    </row>
    <row r="328" spans="2:11" hidden="1" x14ac:dyDescent="0.25">
      <c r="B328" s="31">
        <v>301</v>
      </c>
      <c r="C328" s="145" t="str">
        <f t="shared" si="13"/>
        <v/>
      </c>
      <c r="D328" s="145"/>
      <c r="E328" s="145"/>
      <c r="F328" s="145"/>
      <c r="G328" s="124"/>
      <c r="H328" s="145" t="str">
        <f t="shared" si="14"/>
        <v/>
      </c>
      <c r="I328" s="145"/>
      <c r="J328" s="145" t="e">
        <f t="shared" si="15"/>
        <v>#VALUE!</v>
      </c>
      <c r="K328" s="146"/>
    </row>
    <row r="329" spans="2:11" hidden="1" x14ac:dyDescent="0.25">
      <c r="B329" s="31">
        <v>302</v>
      </c>
      <c r="C329" s="145" t="str">
        <f t="shared" si="13"/>
        <v/>
      </c>
      <c r="D329" s="145"/>
      <c r="E329" s="145"/>
      <c r="F329" s="145"/>
      <c r="G329" s="124"/>
      <c r="H329" s="145" t="str">
        <f t="shared" si="14"/>
        <v/>
      </c>
      <c r="I329" s="145"/>
      <c r="J329" s="145" t="e">
        <f t="shared" si="15"/>
        <v>#VALUE!</v>
      </c>
      <c r="K329" s="146"/>
    </row>
    <row r="330" spans="2:11" hidden="1" x14ac:dyDescent="0.25">
      <c r="B330" s="31">
        <v>303</v>
      </c>
      <c r="C330" s="145" t="str">
        <f t="shared" si="13"/>
        <v/>
      </c>
      <c r="D330" s="145"/>
      <c r="E330" s="145"/>
      <c r="F330" s="145"/>
      <c r="G330" s="124"/>
      <c r="H330" s="145" t="str">
        <f t="shared" si="14"/>
        <v/>
      </c>
      <c r="I330" s="145"/>
      <c r="J330" s="145" t="e">
        <f t="shared" si="15"/>
        <v>#VALUE!</v>
      </c>
      <c r="K330" s="146"/>
    </row>
    <row r="331" spans="2:11" hidden="1" x14ac:dyDescent="0.25">
      <c r="B331" s="31">
        <v>304</v>
      </c>
      <c r="C331" s="145" t="str">
        <f t="shared" si="13"/>
        <v/>
      </c>
      <c r="D331" s="145"/>
      <c r="E331" s="145"/>
      <c r="F331" s="145"/>
      <c r="G331" s="124"/>
      <c r="H331" s="145" t="str">
        <f t="shared" si="14"/>
        <v/>
      </c>
      <c r="I331" s="145"/>
      <c r="J331" s="145" t="e">
        <f t="shared" si="15"/>
        <v>#VALUE!</v>
      </c>
      <c r="K331" s="146"/>
    </row>
    <row r="332" spans="2:11" hidden="1" x14ac:dyDescent="0.25">
      <c r="B332" s="31">
        <v>305</v>
      </c>
      <c r="C332" s="145" t="str">
        <f t="shared" si="13"/>
        <v/>
      </c>
      <c r="D332" s="145"/>
      <c r="E332" s="145"/>
      <c r="F332" s="145"/>
      <c r="G332" s="124"/>
      <c r="H332" s="145" t="str">
        <f t="shared" si="14"/>
        <v/>
      </c>
      <c r="I332" s="145"/>
      <c r="J332" s="145" t="e">
        <f t="shared" ref="J332:J363" si="16">IF($B332="","",K311-H333)</f>
        <v>#VALUE!</v>
      </c>
      <c r="K332" s="146"/>
    </row>
    <row r="333" spans="2:11" hidden="1" x14ac:dyDescent="0.25">
      <c r="B333" s="31">
        <v>306</v>
      </c>
      <c r="C333" s="145" t="str">
        <f t="shared" si="13"/>
        <v/>
      </c>
      <c r="D333" s="145"/>
      <c r="E333" s="145"/>
      <c r="F333" s="145"/>
      <c r="G333" s="124"/>
      <c r="H333" s="145" t="str">
        <f t="shared" si="14"/>
        <v/>
      </c>
      <c r="I333" s="145"/>
      <c r="J333" s="145" t="e">
        <f t="shared" si="16"/>
        <v>#VALUE!</v>
      </c>
      <c r="K333" s="146"/>
    </row>
    <row r="334" spans="2:11" hidden="1" x14ac:dyDescent="0.25">
      <c r="B334" s="31">
        <v>307</v>
      </c>
      <c r="C334" s="145" t="str">
        <f t="shared" si="13"/>
        <v/>
      </c>
      <c r="D334" s="145"/>
      <c r="E334" s="145"/>
      <c r="F334" s="145"/>
      <c r="G334" s="124"/>
      <c r="H334" s="145" t="str">
        <f t="shared" si="14"/>
        <v/>
      </c>
      <c r="I334" s="145"/>
      <c r="J334" s="145" t="e">
        <f t="shared" si="16"/>
        <v>#VALUE!</v>
      </c>
      <c r="K334" s="146"/>
    </row>
    <row r="335" spans="2:11" hidden="1" x14ac:dyDescent="0.25">
      <c r="B335" s="31">
        <v>308</v>
      </c>
      <c r="C335" s="145" t="str">
        <f t="shared" si="13"/>
        <v/>
      </c>
      <c r="D335" s="145"/>
      <c r="E335" s="145"/>
      <c r="F335" s="145"/>
      <c r="G335" s="124"/>
      <c r="H335" s="145" t="str">
        <f t="shared" si="14"/>
        <v/>
      </c>
      <c r="I335" s="145"/>
      <c r="J335" s="145" t="e">
        <f t="shared" si="16"/>
        <v>#VALUE!</v>
      </c>
      <c r="K335" s="146"/>
    </row>
    <row r="336" spans="2:11" hidden="1" x14ac:dyDescent="0.25">
      <c r="B336" s="31">
        <v>309</v>
      </c>
      <c r="C336" s="145" t="str">
        <f t="shared" si="13"/>
        <v/>
      </c>
      <c r="D336" s="145"/>
      <c r="E336" s="145"/>
      <c r="F336" s="145"/>
      <c r="G336" s="124"/>
      <c r="H336" s="145" t="str">
        <f t="shared" si="14"/>
        <v/>
      </c>
      <c r="I336" s="145"/>
      <c r="J336" s="145" t="e">
        <f t="shared" si="16"/>
        <v>#VALUE!</v>
      </c>
      <c r="K336" s="146"/>
    </row>
    <row r="337" spans="2:11" hidden="1" x14ac:dyDescent="0.25">
      <c r="B337" s="31">
        <v>310</v>
      </c>
      <c r="C337" s="145" t="str">
        <f t="shared" si="13"/>
        <v/>
      </c>
      <c r="D337" s="145"/>
      <c r="E337" s="145"/>
      <c r="F337" s="145"/>
      <c r="G337" s="124"/>
      <c r="H337" s="145" t="str">
        <f t="shared" si="14"/>
        <v/>
      </c>
      <c r="I337" s="145"/>
      <c r="J337" s="145" t="e">
        <f t="shared" si="16"/>
        <v>#VALUE!</v>
      </c>
      <c r="K337" s="146"/>
    </row>
    <row r="338" spans="2:11" hidden="1" x14ac:dyDescent="0.25">
      <c r="B338" s="31">
        <v>311</v>
      </c>
      <c r="C338" s="145" t="str">
        <f t="shared" si="13"/>
        <v/>
      </c>
      <c r="D338" s="145"/>
      <c r="E338" s="145"/>
      <c r="F338" s="145"/>
      <c r="G338" s="124"/>
      <c r="H338" s="145" t="str">
        <f t="shared" si="14"/>
        <v/>
      </c>
      <c r="I338" s="145"/>
      <c r="J338" s="145" t="e">
        <f t="shared" si="16"/>
        <v>#VALUE!</v>
      </c>
      <c r="K338" s="146"/>
    </row>
    <row r="339" spans="2:11" x14ac:dyDescent="0.25">
      <c r="B339" s="31">
        <v>312</v>
      </c>
      <c r="C339" s="145" t="str">
        <f t="shared" si="13"/>
        <v/>
      </c>
      <c r="D339" s="145"/>
      <c r="E339" s="145"/>
      <c r="F339" s="145"/>
      <c r="G339" s="124"/>
      <c r="H339" s="145" t="str">
        <f t="shared" si="14"/>
        <v/>
      </c>
      <c r="I339" s="145"/>
      <c r="J339" s="145" t="e">
        <f t="shared" si="16"/>
        <v>#VALUE!</v>
      </c>
      <c r="K339" s="146"/>
    </row>
    <row r="340" spans="2:11" hidden="1" x14ac:dyDescent="0.25">
      <c r="B340" s="31">
        <v>313</v>
      </c>
      <c r="C340" s="145" t="str">
        <f t="shared" si="13"/>
        <v/>
      </c>
      <c r="D340" s="145"/>
      <c r="E340" s="145"/>
      <c r="F340" s="145"/>
      <c r="G340" s="124"/>
      <c r="H340" s="145" t="str">
        <f t="shared" si="14"/>
        <v/>
      </c>
      <c r="I340" s="145"/>
      <c r="J340" s="145" t="e">
        <f t="shared" si="16"/>
        <v>#VALUE!</v>
      </c>
      <c r="K340" s="146"/>
    </row>
    <row r="341" spans="2:11" hidden="1" x14ac:dyDescent="0.25">
      <c r="B341" s="31">
        <v>314</v>
      </c>
      <c r="C341" s="145" t="str">
        <f t="shared" si="13"/>
        <v/>
      </c>
      <c r="D341" s="145"/>
      <c r="E341" s="145"/>
      <c r="F341" s="145"/>
      <c r="G341" s="124"/>
      <c r="H341" s="145" t="str">
        <f t="shared" si="14"/>
        <v/>
      </c>
      <c r="I341" s="145"/>
      <c r="J341" s="145" t="e">
        <f t="shared" si="16"/>
        <v>#VALUE!</v>
      </c>
      <c r="K341" s="146"/>
    </row>
    <row r="342" spans="2:11" hidden="1" x14ac:dyDescent="0.25">
      <c r="B342" s="31">
        <v>315</v>
      </c>
      <c r="C342" s="145" t="str">
        <f t="shared" si="13"/>
        <v/>
      </c>
      <c r="D342" s="145"/>
      <c r="E342" s="145"/>
      <c r="F342" s="145"/>
      <c r="G342" s="124"/>
      <c r="H342" s="145" t="str">
        <f t="shared" si="14"/>
        <v/>
      </c>
      <c r="I342" s="145"/>
      <c r="J342" s="145" t="e">
        <f t="shared" si="16"/>
        <v>#VALUE!</v>
      </c>
      <c r="K342" s="146"/>
    </row>
    <row r="343" spans="2:11" hidden="1" x14ac:dyDescent="0.25">
      <c r="B343" s="31">
        <v>316</v>
      </c>
      <c r="C343" s="145" t="str">
        <f t="shared" si="13"/>
        <v/>
      </c>
      <c r="D343" s="145"/>
      <c r="E343" s="145"/>
      <c r="F343" s="145"/>
      <c r="G343" s="124"/>
      <c r="H343" s="145" t="str">
        <f t="shared" si="14"/>
        <v/>
      </c>
      <c r="I343" s="145"/>
      <c r="J343" s="145" t="e">
        <f t="shared" si="16"/>
        <v>#VALUE!</v>
      </c>
      <c r="K343" s="146"/>
    </row>
    <row r="344" spans="2:11" hidden="1" x14ac:dyDescent="0.25">
      <c r="B344" s="31">
        <v>317</v>
      </c>
      <c r="C344" s="145" t="str">
        <f t="shared" si="13"/>
        <v/>
      </c>
      <c r="D344" s="145"/>
      <c r="E344" s="145"/>
      <c r="F344" s="145"/>
      <c r="G344" s="124"/>
      <c r="H344" s="145" t="str">
        <f t="shared" si="14"/>
        <v/>
      </c>
      <c r="I344" s="145"/>
      <c r="J344" s="145" t="e">
        <f t="shared" si="16"/>
        <v>#VALUE!</v>
      </c>
      <c r="K344" s="146"/>
    </row>
    <row r="345" spans="2:11" hidden="1" x14ac:dyDescent="0.25">
      <c r="B345" s="31">
        <v>318</v>
      </c>
      <c r="C345" s="145" t="str">
        <f t="shared" si="13"/>
        <v/>
      </c>
      <c r="D345" s="145"/>
      <c r="E345" s="145"/>
      <c r="F345" s="145"/>
      <c r="G345" s="124"/>
      <c r="H345" s="145" t="str">
        <f t="shared" si="14"/>
        <v/>
      </c>
      <c r="I345" s="145"/>
      <c r="J345" s="145" t="e">
        <f t="shared" si="16"/>
        <v>#VALUE!</v>
      </c>
      <c r="K345" s="146"/>
    </row>
    <row r="346" spans="2:11" hidden="1" x14ac:dyDescent="0.25">
      <c r="B346" s="31">
        <v>319</v>
      </c>
      <c r="C346" s="145" t="str">
        <f t="shared" si="13"/>
        <v/>
      </c>
      <c r="D346" s="145"/>
      <c r="E346" s="145"/>
      <c r="F346" s="145"/>
      <c r="G346" s="124"/>
      <c r="H346" s="145" t="str">
        <f t="shared" si="14"/>
        <v/>
      </c>
      <c r="I346" s="145"/>
      <c r="J346" s="145" t="e">
        <f t="shared" si="16"/>
        <v>#VALUE!</v>
      </c>
      <c r="K346" s="146"/>
    </row>
    <row r="347" spans="2:11" hidden="1" x14ac:dyDescent="0.25">
      <c r="B347" s="31">
        <v>320</v>
      </c>
      <c r="C347" s="145" t="str">
        <f t="shared" si="13"/>
        <v/>
      </c>
      <c r="D347" s="145"/>
      <c r="E347" s="145"/>
      <c r="F347" s="145"/>
      <c r="G347" s="124"/>
      <c r="H347" s="145" t="str">
        <f t="shared" si="14"/>
        <v/>
      </c>
      <c r="I347" s="145"/>
      <c r="J347" s="145" t="e">
        <f t="shared" si="16"/>
        <v>#VALUE!</v>
      </c>
      <c r="K347" s="146"/>
    </row>
    <row r="348" spans="2:11" hidden="1" x14ac:dyDescent="0.25">
      <c r="B348" s="31">
        <v>321</v>
      </c>
      <c r="C348" s="145" t="str">
        <f t="shared" si="13"/>
        <v/>
      </c>
      <c r="D348" s="145"/>
      <c r="E348" s="145"/>
      <c r="F348" s="145"/>
      <c r="G348" s="124"/>
      <c r="H348" s="145" t="str">
        <f t="shared" si="14"/>
        <v/>
      </c>
      <c r="I348" s="145"/>
      <c r="J348" s="145" t="e">
        <f t="shared" si="16"/>
        <v>#VALUE!</v>
      </c>
      <c r="K348" s="146"/>
    </row>
    <row r="349" spans="2:11" hidden="1" x14ac:dyDescent="0.25">
      <c r="B349" s="31">
        <v>322</v>
      </c>
      <c r="C349" s="145" t="str">
        <f t="shared" ref="C349:C387" si="17">IFERROR(-IPMT($K$19,$B349,$K$13,$K$7),"")</f>
        <v/>
      </c>
      <c r="D349" s="145"/>
      <c r="E349" s="145"/>
      <c r="F349" s="145"/>
      <c r="G349" s="124"/>
      <c r="H349" s="145" t="str">
        <f t="shared" ref="H349:H387" si="18">IFERROR($C349+$E349,"")</f>
        <v/>
      </c>
      <c r="I349" s="145"/>
      <c r="J349" s="145" t="e">
        <f t="shared" si="16"/>
        <v>#VALUE!</v>
      </c>
      <c r="K349" s="146"/>
    </row>
    <row r="350" spans="2:11" hidden="1" x14ac:dyDescent="0.25">
      <c r="B350" s="31">
        <v>323</v>
      </c>
      <c r="C350" s="145" t="str">
        <f t="shared" si="17"/>
        <v/>
      </c>
      <c r="D350" s="145"/>
      <c r="E350" s="145"/>
      <c r="F350" s="145"/>
      <c r="G350" s="124"/>
      <c r="H350" s="145" t="str">
        <f t="shared" si="18"/>
        <v/>
      </c>
      <c r="I350" s="145"/>
      <c r="J350" s="145" t="e">
        <f t="shared" si="16"/>
        <v>#VALUE!</v>
      </c>
      <c r="K350" s="146"/>
    </row>
    <row r="351" spans="2:11" x14ac:dyDescent="0.25">
      <c r="B351" s="31">
        <v>324</v>
      </c>
      <c r="C351" s="145" t="str">
        <f t="shared" si="17"/>
        <v/>
      </c>
      <c r="D351" s="145"/>
      <c r="E351" s="145"/>
      <c r="F351" s="145"/>
      <c r="G351" s="124"/>
      <c r="H351" s="145" t="str">
        <f t="shared" si="18"/>
        <v/>
      </c>
      <c r="I351" s="145"/>
      <c r="J351" s="145" t="e">
        <f t="shared" si="16"/>
        <v>#VALUE!</v>
      </c>
      <c r="K351" s="146"/>
    </row>
    <row r="352" spans="2:11" hidden="1" x14ac:dyDescent="0.25">
      <c r="B352" s="31">
        <v>325</v>
      </c>
      <c r="C352" s="145" t="str">
        <f t="shared" si="17"/>
        <v/>
      </c>
      <c r="D352" s="145"/>
      <c r="E352" s="145"/>
      <c r="F352" s="145"/>
      <c r="G352" s="124"/>
      <c r="H352" s="145" t="str">
        <f t="shared" si="18"/>
        <v/>
      </c>
      <c r="I352" s="145"/>
      <c r="J352" s="145" t="e">
        <f t="shared" si="16"/>
        <v>#VALUE!</v>
      </c>
      <c r="K352" s="146"/>
    </row>
    <row r="353" spans="2:11" hidden="1" x14ac:dyDescent="0.25">
      <c r="B353" s="31">
        <v>326</v>
      </c>
      <c r="C353" s="145" t="str">
        <f t="shared" si="17"/>
        <v/>
      </c>
      <c r="D353" s="145"/>
      <c r="E353" s="145"/>
      <c r="F353" s="145"/>
      <c r="G353" s="124"/>
      <c r="H353" s="145" t="str">
        <f t="shared" si="18"/>
        <v/>
      </c>
      <c r="I353" s="145"/>
      <c r="J353" s="145" t="e">
        <f t="shared" si="16"/>
        <v>#VALUE!</v>
      </c>
      <c r="K353" s="146"/>
    </row>
    <row r="354" spans="2:11" hidden="1" x14ac:dyDescent="0.25">
      <c r="B354" s="31">
        <v>327</v>
      </c>
      <c r="C354" s="145" t="str">
        <f t="shared" si="17"/>
        <v/>
      </c>
      <c r="D354" s="145"/>
      <c r="E354" s="145"/>
      <c r="F354" s="145"/>
      <c r="G354" s="124"/>
      <c r="H354" s="145" t="str">
        <f t="shared" si="18"/>
        <v/>
      </c>
      <c r="I354" s="145"/>
      <c r="J354" s="145" t="e">
        <f t="shared" si="16"/>
        <v>#VALUE!</v>
      </c>
      <c r="K354" s="146"/>
    </row>
    <row r="355" spans="2:11" hidden="1" x14ac:dyDescent="0.25">
      <c r="B355" s="31">
        <v>328</v>
      </c>
      <c r="C355" s="145" t="str">
        <f t="shared" si="17"/>
        <v/>
      </c>
      <c r="D355" s="145"/>
      <c r="E355" s="145"/>
      <c r="F355" s="145"/>
      <c r="G355" s="124"/>
      <c r="H355" s="145" t="str">
        <f t="shared" si="18"/>
        <v/>
      </c>
      <c r="I355" s="145"/>
      <c r="J355" s="145" t="e">
        <f t="shared" si="16"/>
        <v>#VALUE!</v>
      </c>
      <c r="K355" s="146"/>
    </row>
    <row r="356" spans="2:11" hidden="1" x14ac:dyDescent="0.25">
      <c r="B356" s="31">
        <v>329</v>
      </c>
      <c r="C356" s="145" t="str">
        <f t="shared" si="17"/>
        <v/>
      </c>
      <c r="D356" s="145"/>
      <c r="E356" s="145"/>
      <c r="F356" s="145"/>
      <c r="G356" s="124"/>
      <c r="H356" s="145" t="str">
        <f t="shared" si="18"/>
        <v/>
      </c>
      <c r="I356" s="145"/>
      <c r="J356" s="145" t="e">
        <f t="shared" si="16"/>
        <v>#VALUE!</v>
      </c>
      <c r="K356" s="146"/>
    </row>
    <row r="357" spans="2:11" hidden="1" x14ac:dyDescent="0.25">
      <c r="B357" s="31">
        <v>330</v>
      </c>
      <c r="C357" s="145" t="str">
        <f t="shared" si="17"/>
        <v/>
      </c>
      <c r="D357" s="145"/>
      <c r="E357" s="145"/>
      <c r="F357" s="145"/>
      <c r="G357" s="124"/>
      <c r="H357" s="145" t="str">
        <f t="shared" si="18"/>
        <v/>
      </c>
      <c r="I357" s="145"/>
      <c r="J357" s="145" t="e">
        <f t="shared" si="16"/>
        <v>#VALUE!</v>
      </c>
      <c r="K357" s="146"/>
    </row>
    <row r="358" spans="2:11" hidden="1" x14ac:dyDescent="0.25">
      <c r="B358" s="31">
        <v>331</v>
      </c>
      <c r="C358" s="145" t="str">
        <f t="shared" si="17"/>
        <v/>
      </c>
      <c r="D358" s="145"/>
      <c r="E358" s="145"/>
      <c r="F358" s="145"/>
      <c r="G358" s="124"/>
      <c r="H358" s="145" t="str">
        <f t="shared" si="18"/>
        <v/>
      </c>
      <c r="I358" s="145"/>
      <c r="J358" s="145" t="e">
        <f t="shared" si="16"/>
        <v>#VALUE!</v>
      </c>
      <c r="K358" s="146"/>
    </row>
    <row r="359" spans="2:11" hidden="1" x14ac:dyDescent="0.25">
      <c r="B359" s="31">
        <v>332</v>
      </c>
      <c r="C359" s="145" t="str">
        <f t="shared" si="17"/>
        <v/>
      </c>
      <c r="D359" s="145"/>
      <c r="E359" s="145"/>
      <c r="F359" s="145"/>
      <c r="G359" s="124"/>
      <c r="H359" s="145" t="str">
        <f t="shared" si="18"/>
        <v/>
      </c>
      <c r="I359" s="145"/>
      <c r="J359" s="145" t="e">
        <f t="shared" si="16"/>
        <v>#VALUE!</v>
      </c>
      <c r="K359" s="146"/>
    </row>
    <row r="360" spans="2:11" hidden="1" x14ac:dyDescent="0.25">
      <c r="B360" s="31">
        <v>333</v>
      </c>
      <c r="C360" s="145" t="str">
        <f t="shared" si="17"/>
        <v/>
      </c>
      <c r="D360" s="145"/>
      <c r="E360" s="145"/>
      <c r="F360" s="145"/>
      <c r="G360" s="124"/>
      <c r="H360" s="145" t="str">
        <f t="shared" si="18"/>
        <v/>
      </c>
      <c r="I360" s="145"/>
      <c r="J360" s="145" t="e">
        <f t="shared" si="16"/>
        <v>#VALUE!</v>
      </c>
      <c r="K360" s="146"/>
    </row>
    <row r="361" spans="2:11" hidden="1" x14ac:dyDescent="0.25">
      <c r="B361" s="31">
        <v>334</v>
      </c>
      <c r="C361" s="145" t="str">
        <f t="shared" si="17"/>
        <v/>
      </c>
      <c r="D361" s="145"/>
      <c r="E361" s="145"/>
      <c r="F361" s="145"/>
      <c r="G361" s="124"/>
      <c r="H361" s="145" t="str">
        <f t="shared" si="18"/>
        <v/>
      </c>
      <c r="I361" s="145"/>
      <c r="J361" s="145" t="e">
        <f t="shared" si="16"/>
        <v>#VALUE!</v>
      </c>
      <c r="K361" s="146"/>
    </row>
    <row r="362" spans="2:11" hidden="1" x14ac:dyDescent="0.25">
      <c r="B362" s="31">
        <v>335</v>
      </c>
      <c r="C362" s="145" t="str">
        <f t="shared" si="17"/>
        <v/>
      </c>
      <c r="D362" s="145"/>
      <c r="E362" s="145"/>
      <c r="F362" s="145"/>
      <c r="G362" s="124"/>
      <c r="H362" s="145" t="str">
        <f t="shared" si="18"/>
        <v/>
      </c>
      <c r="I362" s="145"/>
      <c r="J362" s="145" t="e">
        <f t="shared" si="16"/>
        <v>#VALUE!</v>
      </c>
      <c r="K362" s="146"/>
    </row>
    <row r="363" spans="2:11" x14ac:dyDescent="0.25">
      <c r="B363" s="31">
        <v>336</v>
      </c>
      <c r="C363" s="145" t="str">
        <f t="shared" si="17"/>
        <v/>
      </c>
      <c r="D363" s="145"/>
      <c r="E363" s="145"/>
      <c r="F363" s="145"/>
      <c r="G363" s="124"/>
      <c r="H363" s="145" t="str">
        <f t="shared" si="18"/>
        <v/>
      </c>
      <c r="I363" s="145"/>
      <c r="J363" s="145" t="e">
        <f t="shared" si="16"/>
        <v>#VALUE!</v>
      </c>
      <c r="K363" s="146"/>
    </row>
    <row r="364" spans="2:11" hidden="1" x14ac:dyDescent="0.25">
      <c r="B364" s="31">
        <v>337</v>
      </c>
      <c r="C364" s="145" t="str">
        <f t="shared" si="17"/>
        <v/>
      </c>
      <c r="D364" s="145"/>
      <c r="E364" s="145"/>
      <c r="F364" s="145"/>
      <c r="G364" s="124"/>
      <c r="H364" s="145" t="str">
        <f t="shared" si="18"/>
        <v/>
      </c>
      <c r="I364" s="145"/>
      <c r="J364" s="145" t="e">
        <f t="shared" ref="J364:J387" si="19">IF($B364="","",K343-H365)</f>
        <v>#VALUE!</v>
      </c>
      <c r="K364" s="146"/>
    </row>
    <row r="365" spans="2:11" hidden="1" x14ac:dyDescent="0.25">
      <c r="B365" s="31">
        <v>338</v>
      </c>
      <c r="C365" s="145" t="str">
        <f t="shared" si="17"/>
        <v/>
      </c>
      <c r="D365" s="145"/>
      <c r="E365" s="145"/>
      <c r="F365" s="145"/>
      <c r="G365" s="124"/>
      <c r="H365" s="145" t="str">
        <f t="shared" si="18"/>
        <v/>
      </c>
      <c r="I365" s="145"/>
      <c r="J365" s="145" t="e">
        <f t="shared" si="19"/>
        <v>#VALUE!</v>
      </c>
      <c r="K365" s="146"/>
    </row>
    <row r="366" spans="2:11" hidden="1" x14ac:dyDescent="0.25">
      <c r="B366" s="31">
        <v>339</v>
      </c>
      <c r="C366" s="145" t="str">
        <f t="shared" si="17"/>
        <v/>
      </c>
      <c r="D366" s="145"/>
      <c r="E366" s="145"/>
      <c r="F366" s="145"/>
      <c r="G366" s="124"/>
      <c r="H366" s="145" t="str">
        <f t="shared" si="18"/>
        <v/>
      </c>
      <c r="I366" s="145"/>
      <c r="J366" s="145" t="e">
        <f t="shared" si="19"/>
        <v>#VALUE!</v>
      </c>
      <c r="K366" s="146"/>
    </row>
    <row r="367" spans="2:11" hidden="1" x14ac:dyDescent="0.25">
      <c r="B367" s="31">
        <v>340</v>
      </c>
      <c r="C367" s="145" t="str">
        <f t="shared" si="17"/>
        <v/>
      </c>
      <c r="D367" s="145"/>
      <c r="E367" s="145"/>
      <c r="F367" s="145"/>
      <c r="G367" s="124"/>
      <c r="H367" s="145" t="str">
        <f t="shared" si="18"/>
        <v/>
      </c>
      <c r="I367" s="145"/>
      <c r="J367" s="145" t="e">
        <f t="shared" si="19"/>
        <v>#VALUE!</v>
      </c>
      <c r="K367" s="146"/>
    </row>
    <row r="368" spans="2:11" hidden="1" x14ac:dyDescent="0.25">
      <c r="B368" s="31">
        <v>341</v>
      </c>
      <c r="C368" s="145" t="str">
        <f t="shared" si="17"/>
        <v/>
      </c>
      <c r="D368" s="145"/>
      <c r="E368" s="145"/>
      <c r="F368" s="145"/>
      <c r="G368" s="124"/>
      <c r="H368" s="145" t="str">
        <f t="shared" si="18"/>
        <v/>
      </c>
      <c r="I368" s="145"/>
      <c r="J368" s="145" t="e">
        <f t="shared" si="19"/>
        <v>#VALUE!</v>
      </c>
      <c r="K368" s="146"/>
    </row>
    <row r="369" spans="2:11" hidden="1" x14ac:dyDescent="0.25">
      <c r="B369" s="31">
        <v>342</v>
      </c>
      <c r="C369" s="145" t="str">
        <f t="shared" si="17"/>
        <v/>
      </c>
      <c r="D369" s="145"/>
      <c r="E369" s="145"/>
      <c r="F369" s="145"/>
      <c r="G369" s="124"/>
      <c r="H369" s="145" t="str">
        <f t="shared" si="18"/>
        <v/>
      </c>
      <c r="I369" s="145"/>
      <c r="J369" s="145" t="e">
        <f t="shared" si="19"/>
        <v>#VALUE!</v>
      </c>
      <c r="K369" s="146"/>
    </row>
    <row r="370" spans="2:11" hidden="1" x14ac:dyDescent="0.25">
      <c r="B370" s="31">
        <v>343</v>
      </c>
      <c r="C370" s="145" t="str">
        <f t="shared" si="17"/>
        <v/>
      </c>
      <c r="D370" s="145"/>
      <c r="E370" s="145"/>
      <c r="F370" s="145"/>
      <c r="G370" s="124"/>
      <c r="H370" s="145" t="str">
        <f t="shared" si="18"/>
        <v/>
      </c>
      <c r="I370" s="145"/>
      <c r="J370" s="145" t="e">
        <f t="shared" si="19"/>
        <v>#VALUE!</v>
      </c>
      <c r="K370" s="146"/>
    </row>
    <row r="371" spans="2:11" hidden="1" x14ac:dyDescent="0.25">
      <c r="B371" s="31">
        <v>344</v>
      </c>
      <c r="C371" s="145" t="str">
        <f t="shared" si="17"/>
        <v/>
      </c>
      <c r="D371" s="145"/>
      <c r="E371" s="145"/>
      <c r="F371" s="145"/>
      <c r="G371" s="124"/>
      <c r="H371" s="145" t="str">
        <f t="shared" si="18"/>
        <v/>
      </c>
      <c r="I371" s="145"/>
      <c r="J371" s="145" t="e">
        <f t="shared" si="19"/>
        <v>#VALUE!</v>
      </c>
      <c r="K371" s="146"/>
    </row>
    <row r="372" spans="2:11" hidden="1" x14ac:dyDescent="0.25">
      <c r="B372" s="31">
        <v>345</v>
      </c>
      <c r="C372" s="145" t="str">
        <f t="shared" si="17"/>
        <v/>
      </c>
      <c r="D372" s="145"/>
      <c r="E372" s="145"/>
      <c r="F372" s="145"/>
      <c r="G372" s="124"/>
      <c r="H372" s="145" t="str">
        <f t="shared" si="18"/>
        <v/>
      </c>
      <c r="I372" s="145"/>
      <c r="J372" s="145" t="e">
        <f t="shared" si="19"/>
        <v>#VALUE!</v>
      </c>
      <c r="K372" s="146"/>
    </row>
    <row r="373" spans="2:11" hidden="1" x14ac:dyDescent="0.25">
      <c r="B373" s="31">
        <v>346</v>
      </c>
      <c r="C373" s="145" t="str">
        <f t="shared" si="17"/>
        <v/>
      </c>
      <c r="D373" s="145"/>
      <c r="E373" s="145"/>
      <c r="F373" s="145"/>
      <c r="G373" s="124"/>
      <c r="H373" s="145" t="str">
        <f t="shared" si="18"/>
        <v/>
      </c>
      <c r="I373" s="145"/>
      <c r="J373" s="145" t="e">
        <f t="shared" si="19"/>
        <v>#VALUE!</v>
      </c>
      <c r="K373" s="146"/>
    </row>
    <row r="374" spans="2:11" hidden="1" x14ac:dyDescent="0.25">
      <c r="B374" s="31">
        <v>347</v>
      </c>
      <c r="C374" s="145" t="str">
        <f t="shared" si="17"/>
        <v/>
      </c>
      <c r="D374" s="145"/>
      <c r="E374" s="145"/>
      <c r="F374" s="145"/>
      <c r="G374" s="124"/>
      <c r="H374" s="145" t="str">
        <f t="shared" si="18"/>
        <v/>
      </c>
      <c r="I374" s="145"/>
      <c r="J374" s="145" t="e">
        <f t="shared" si="19"/>
        <v>#VALUE!</v>
      </c>
      <c r="K374" s="146"/>
    </row>
    <row r="375" spans="2:11" x14ac:dyDescent="0.25">
      <c r="B375" s="31">
        <v>348</v>
      </c>
      <c r="C375" s="145" t="str">
        <f t="shared" si="17"/>
        <v/>
      </c>
      <c r="D375" s="145"/>
      <c r="E375" s="145"/>
      <c r="F375" s="145"/>
      <c r="G375" s="124"/>
      <c r="H375" s="145" t="str">
        <f t="shared" si="18"/>
        <v/>
      </c>
      <c r="I375" s="145"/>
      <c r="J375" s="145" t="e">
        <f t="shared" si="19"/>
        <v>#VALUE!</v>
      </c>
      <c r="K375" s="146"/>
    </row>
    <row r="376" spans="2:11" hidden="1" x14ac:dyDescent="0.25">
      <c r="B376" s="31">
        <v>349</v>
      </c>
      <c r="C376" s="145" t="str">
        <f t="shared" si="17"/>
        <v/>
      </c>
      <c r="D376" s="145"/>
      <c r="E376" s="145"/>
      <c r="F376" s="145"/>
      <c r="G376" s="124"/>
      <c r="H376" s="145" t="str">
        <f t="shared" si="18"/>
        <v/>
      </c>
      <c r="I376" s="145"/>
      <c r="J376" s="145" t="e">
        <f t="shared" si="19"/>
        <v>#VALUE!</v>
      </c>
      <c r="K376" s="146"/>
    </row>
    <row r="377" spans="2:11" hidden="1" x14ac:dyDescent="0.25">
      <c r="B377" s="31">
        <v>350</v>
      </c>
      <c r="C377" s="145" t="str">
        <f t="shared" si="17"/>
        <v/>
      </c>
      <c r="D377" s="145"/>
      <c r="E377" s="145"/>
      <c r="F377" s="145"/>
      <c r="G377" s="124"/>
      <c r="H377" s="145" t="str">
        <f t="shared" si="18"/>
        <v/>
      </c>
      <c r="I377" s="145"/>
      <c r="J377" s="145" t="e">
        <f t="shared" si="19"/>
        <v>#VALUE!</v>
      </c>
      <c r="K377" s="146"/>
    </row>
    <row r="378" spans="2:11" hidden="1" x14ac:dyDescent="0.25">
      <c r="B378" s="31">
        <v>351</v>
      </c>
      <c r="C378" s="145" t="str">
        <f t="shared" si="17"/>
        <v/>
      </c>
      <c r="D378" s="145"/>
      <c r="E378" s="145"/>
      <c r="F378" s="145"/>
      <c r="G378" s="124"/>
      <c r="H378" s="145" t="str">
        <f t="shared" si="18"/>
        <v/>
      </c>
      <c r="I378" s="145"/>
      <c r="J378" s="145" t="e">
        <f t="shared" si="19"/>
        <v>#VALUE!</v>
      </c>
      <c r="K378" s="146"/>
    </row>
    <row r="379" spans="2:11" hidden="1" x14ac:dyDescent="0.25">
      <c r="B379" s="31">
        <v>352</v>
      </c>
      <c r="C379" s="145" t="str">
        <f t="shared" si="17"/>
        <v/>
      </c>
      <c r="D379" s="145"/>
      <c r="E379" s="145"/>
      <c r="F379" s="145"/>
      <c r="G379" s="124"/>
      <c r="H379" s="145" t="str">
        <f t="shared" si="18"/>
        <v/>
      </c>
      <c r="I379" s="145"/>
      <c r="J379" s="145" t="e">
        <f t="shared" si="19"/>
        <v>#VALUE!</v>
      </c>
      <c r="K379" s="146"/>
    </row>
    <row r="380" spans="2:11" hidden="1" x14ac:dyDescent="0.25">
      <c r="B380" s="31">
        <v>353</v>
      </c>
      <c r="C380" s="145" t="str">
        <f t="shared" si="17"/>
        <v/>
      </c>
      <c r="D380" s="145"/>
      <c r="E380" s="145"/>
      <c r="F380" s="145"/>
      <c r="G380" s="124"/>
      <c r="H380" s="145" t="str">
        <f t="shared" si="18"/>
        <v/>
      </c>
      <c r="I380" s="145"/>
      <c r="J380" s="145" t="e">
        <f t="shared" si="19"/>
        <v>#VALUE!</v>
      </c>
      <c r="K380" s="146"/>
    </row>
    <row r="381" spans="2:11" hidden="1" x14ac:dyDescent="0.25">
      <c r="B381" s="31">
        <v>354</v>
      </c>
      <c r="C381" s="145" t="str">
        <f t="shared" si="17"/>
        <v/>
      </c>
      <c r="D381" s="145"/>
      <c r="E381" s="145"/>
      <c r="F381" s="145"/>
      <c r="G381" s="124"/>
      <c r="H381" s="145" t="str">
        <f t="shared" si="18"/>
        <v/>
      </c>
      <c r="I381" s="145"/>
      <c r="J381" s="145" t="e">
        <f t="shared" si="19"/>
        <v>#VALUE!</v>
      </c>
      <c r="K381" s="146"/>
    </row>
    <row r="382" spans="2:11" hidden="1" x14ac:dyDescent="0.25">
      <c r="B382" s="31">
        <v>355</v>
      </c>
      <c r="C382" s="145" t="str">
        <f t="shared" si="17"/>
        <v/>
      </c>
      <c r="D382" s="145"/>
      <c r="E382" s="145"/>
      <c r="F382" s="145"/>
      <c r="G382" s="124"/>
      <c r="H382" s="145" t="str">
        <f t="shared" si="18"/>
        <v/>
      </c>
      <c r="I382" s="145"/>
      <c r="J382" s="145" t="e">
        <f t="shared" si="19"/>
        <v>#VALUE!</v>
      </c>
      <c r="K382" s="146"/>
    </row>
    <row r="383" spans="2:11" hidden="1" x14ac:dyDescent="0.25">
      <c r="B383" s="31">
        <v>356</v>
      </c>
      <c r="C383" s="145" t="str">
        <f t="shared" si="17"/>
        <v/>
      </c>
      <c r="D383" s="145"/>
      <c r="E383" s="145"/>
      <c r="F383" s="145"/>
      <c r="G383" s="124"/>
      <c r="H383" s="145" t="str">
        <f t="shared" si="18"/>
        <v/>
      </c>
      <c r="I383" s="145"/>
      <c r="J383" s="145" t="e">
        <f t="shared" si="19"/>
        <v>#VALUE!</v>
      </c>
      <c r="K383" s="146"/>
    </row>
    <row r="384" spans="2:11" hidden="1" x14ac:dyDescent="0.25">
      <c r="B384" s="31">
        <v>357</v>
      </c>
      <c r="C384" s="145" t="str">
        <f t="shared" si="17"/>
        <v/>
      </c>
      <c r="D384" s="145"/>
      <c r="E384" s="145"/>
      <c r="F384" s="145"/>
      <c r="G384" s="124"/>
      <c r="H384" s="145" t="str">
        <f t="shared" si="18"/>
        <v/>
      </c>
      <c r="I384" s="145"/>
      <c r="J384" s="145" t="e">
        <f t="shared" si="19"/>
        <v>#VALUE!</v>
      </c>
      <c r="K384" s="146"/>
    </row>
    <row r="385" spans="1:13" hidden="1" x14ac:dyDescent="0.25">
      <c r="B385" s="31">
        <v>358</v>
      </c>
      <c r="C385" s="145" t="str">
        <f t="shared" si="17"/>
        <v/>
      </c>
      <c r="D385" s="145"/>
      <c r="E385" s="145"/>
      <c r="F385" s="145"/>
      <c r="G385" s="124"/>
      <c r="H385" s="145" t="str">
        <f t="shared" si="18"/>
        <v/>
      </c>
      <c r="I385" s="145"/>
      <c r="J385" s="145" t="e">
        <f t="shared" si="19"/>
        <v>#VALUE!</v>
      </c>
      <c r="K385" s="146"/>
    </row>
    <row r="386" spans="1:13" hidden="1" x14ac:dyDescent="0.25">
      <c r="B386" s="31">
        <v>359</v>
      </c>
      <c r="C386" s="145" t="str">
        <f t="shared" si="17"/>
        <v/>
      </c>
      <c r="D386" s="145"/>
      <c r="E386" s="145"/>
      <c r="F386" s="145"/>
      <c r="G386" s="124"/>
      <c r="H386" s="145" t="str">
        <f t="shared" si="18"/>
        <v/>
      </c>
      <c r="I386" s="145"/>
      <c r="J386" s="145" t="e">
        <f t="shared" si="19"/>
        <v>#VALUE!</v>
      </c>
      <c r="K386" s="146"/>
    </row>
    <row r="387" spans="1:13" x14ac:dyDescent="0.25">
      <c r="B387" s="30">
        <v>360</v>
      </c>
      <c r="C387" s="147" t="str">
        <f t="shared" si="17"/>
        <v/>
      </c>
      <c r="D387" s="147"/>
      <c r="E387" s="147"/>
      <c r="F387" s="147"/>
      <c r="G387" s="126"/>
      <c r="H387" s="147" t="str">
        <f t="shared" si="18"/>
        <v/>
      </c>
      <c r="I387" s="147"/>
      <c r="J387" s="145">
        <f t="shared" si="19"/>
        <v>0</v>
      </c>
      <c r="K387" s="146"/>
    </row>
    <row r="388" spans="1:13" x14ac:dyDescent="0.25">
      <c r="A388" s="92"/>
      <c r="B388" s="92"/>
      <c r="C388" s="92"/>
      <c r="D388" s="92"/>
      <c r="E388" s="92"/>
      <c r="F388" s="92"/>
      <c r="G388" s="92"/>
      <c r="H388" s="155"/>
      <c r="I388" s="155"/>
      <c r="J388" s="92"/>
      <c r="K388" s="92"/>
      <c r="L388" s="92"/>
      <c r="M388" s="92"/>
    </row>
    <row r="389" spans="1:13" s="92" customFormat="1" ht="15" customHeight="1" x14ac:dyDescent="0.25">
      <c r="H389" s="155"/>
      <c r="I389" s="155"/>
    </row>
    <row r="390" spans="1:13" s="92" customFormat="1" ht="15" customHeight="1" x14ac:dyDescent="0.25">
      <c r="H390" s="155"/>
      <c r="I390" s="155"/>
    </row>
    <row r="391" spans="1:13" s="92" customFormat="1" ht="15" customHeight="1" x14ac:dyDescent="0.25">
      <c r="H391" s="155"/>
      <c r="I391" s="155"/>
    </row>
    <row r="392" spans="1:13" s="92" customFormat="1" ht="15" customHeight="1" x14ac:dyDescent="0.25">
      <c r="H392" s="155"/>
      <c r="I392" s="155"/>
    </row>
    <row r="393" spans="1:13" s="92" customFormat="1" ht="15" customHeight="1" x14ac:dyDescent="0.25">
      <c r="H393" s="155"/>
      <c r="I393" s="155"/>
    </row>
    <row r="394" spans="1:13" s="92" customFormat="1" ht="15" customHeight="1" x14ac:dyDescent="0.25">
      <c r="H394" s="155"/>
      <c r="I394" s="155"/>
    </row>
    <row r="395" spans="1:13" s="92" customFormat="1" ht="15" customHeight="1" x14ac:dyDescent="0.25">
      <c r="H395" s="155"/>
      <c r="I395" s="155"/>
    </row>
    <row r="396" spans="1:13" s="92" customFormat="1" ht="15" customHeight="1" x14ac:dyDescent="0.25">
      <c r="H396" s="155"/>
      <c r="I396" s="155"/>
    </row>
    <row r="397" spans="1:13" s="92" customFormat="1" ht="15" customHeight="1" x14ac:dyDescent="0.25">
      <c r="H397" s="155"/>
      <c r="I397" s="155"/>
    </row>
    <row r="398" spans="1:13" s="92" customFormat="1" ht="15" customHeight="1" x14ac:dyDescent="0.25">
      <c r="H398" s="155"/>
      <c r="I398" s="155"/>
    </row>
    <row r="399" spans="1:13" s="92" customFormat="1" ht="15" customHeight="1" x14ac:dyDescent="0.25">
      <c r="H399" s="155"/>
      <c r="I399" s="155"/>
    </row>
    <row r="400" spans="1:13" s="92" customFormat="1" ht="15" customHeight="1" x14ac:dyDescent="0.25">
      <c r="H400" s="155"/>
      <c r="I400" s="155"/>
    </row>
    <row r="401" spans="1:13" s="92" customFormat="1" ht="15" customHeight="1" x14ac:dyDescent="0.25">
      <c r="H401" s="155"/>
      <c r="I401" s="155"/>
    </row>
    <row r="402" spans="1:13" s="92" customFormat="1" ht="15" customHeight="1" x14ac:dyDescent="0.25">
      <c r="H402" s="155"/>
      <c r="I402" s="155"/>
    </row>
    <row r="403" spans="1:13" s="92" customFormat="1" ht="15" customHeight="1" x14ac:dyDescent="0.25">
      <c r="A403" s="88"/>
      <c r="B403" s="88"/>
      <c r="C403" s="88"/>
      <c r="D403" s="88"/>
      <c r="E403" s="88"/>
      <c r="F403" s="88"/>
      <c r="G403" s="88"/>
      <c r="H403" s="88"/>
      <c r="I403" s="88"/>
      <c r="J403" s="88"/>
      <c r="K403" s="88"/>
      <c r="L403" s="88"/>
      <c r="M403" s="88"/>
    </row>
    <row r="404" spans="1:13" s="92" customFormat="1" ht="15" customHeight="1" x14ac:dyDescent="0.25">
      <c r="A404" s="88"/>
      <c r="B404" s="88"/>
      <c r="C404" s="88"/>
      <c r="D404" s="88"/>
      <c r="E404" s="88"/>
      <c r="F404" s="88"/>
      <c r="G404" s="88"/>
      <c r="H404" s="88"/>
      <c r="I404" s="88"/>
      <c r="J404" s="88"/>
      <c r="K404" s="88"/>
      <c r="L404" s="88"/>
      <c r="M404" s="88"/>
    </row>
    <row r="405" spans="1:13" s="92" customFormat="1" ht="15" customHeight="1" x14ac:dyDescent="0.25">
      <c r="A405" s="88"/>
      <c r="B405" s="88"/>
      <c r="C405" s="88"/>
      <c r="D405" s="88"/>
      <c r="E405" s="88"/>
      <c r="F405" s="88"/>
      <c r="G405" s="88"/>
      <c r="H405" s="88"/>
      <c r="I405" s="88"/>
      <c r="J405" s="88"/>
      <c r="K405" s="88"/>
      <c r="L405" s="88"/>
      <c r="M405" s="88"/>
    </row>
    <row r="406" spans="1:13" s="92" customFormat="1" ht="15" customHeight="1" x14ac:dyDescent="0.25">
      <c r="A406" s="88"/>
      <c r="B406" s="88"/>
      <c r="C406" s="88"/>
      <c r="D406" s="88"/>
      <c r="E406" s="88"/>
      <c r="F406" s="88"/>
      <c r="G406" s="88"/>
      <c r="H406" s="88"/>
      <c r="I406" s="88"/>
      <c r="J406" s="88"/>
      <c r="K406" s="88"/>
      <c r="L406" s="88"/>
      <c r="M406" s="88"/>
    </row>
  </sheetData>
  <mergeCells count="1461">
    <mergeCell ref="H398:I398"/>
    <mergeCell ref="H399:I399"/>
    <mergeCell ref="H400:I400"/>
    <mergeCell ref="H401:I401"/>
    <mergeCell ref="H402:I402"/>
    <mergeCell ref="B2:E3"/>
    <mergeCell ref="H397:I397"/>
    <mergeCell ref="H389:I389"/>
    <mergeCell ref="H390:I390"/>
    <mergeCell ref="H391:I391"/>
    <mergeCell ref="H392:I392"/>
    <mergeCell ref="H393:I393"/>
    <mergeCell ref="H394:I394"/>
    <mergeCell ref="H395:I395"/>
    <mergeCell ref="H396:I396"/>
    <mergeCell ref="C32:D32"/>
    <mergeCell ref="E32:F32"/>
    <mergeCell ref="H32:I32"/>
    <mergeCell ref="C33:D33"/>
    <mergeCell ref="E33:F33"/>
    <mergeCell ref="C51:D51"/>
    <mergeCell ref="E51:F51"/>
    <mergeCell ref="H51:I51"/>
    <mergeCell ref="C60:D60"/>
    <mergeCell ref="E60:F60"/>
    <mergeCell ref="H60:I60"/>
    <mergeCell ref="C73:D73"/>
    <mergeCell ref="E73:F73"/>
    <mergeCell ref="H73:I73"/>
    <mergeCell ref="C86:D86"/>
    <mergeCell ref="E86:F86"/>
    <mergeCell ref="H86:I86"/>
    <mergeCell ref="J27:K27"/>
    <mergeCell ref="C27:D27"/>
    <mergeCell ref="E27:F27"/>
    <mergeCell ref="H27:I27"/>
    <mergeCell ref="B25:F26"/>
    <mergeCell ref="H388:I388"/>
    <mergeCell ref="J32:K32"/>
    <mergeCell ref="H33:I33"/>
    <mergeCell ref="J33:K33"/>
    <mergeCell ref="C30:D30"/>
    <mergeCell ref="C39:D39"/>
    <mergeCell ref="E39:F39"/>
    <mergeCell ref="H39:I39"/>
    <mergeCell ref="J39:K39"/>
    <mergeCell ref="C28:D28"/>
    <mergeCell ref="E28:F28"/>
    <mergeCell ref="H28:I28"/>
    <mergeCell ref="J28:K28"/>
    <mergeCell ref="C29:D29"/>
    <mergeCell ref="E29:F29"/>
    <mergeCell ref="H29:I29"/>
    <mergeCell ref="J29:K29"/>
    <mergeCell ref="E30:F30"/>
    <mergeCell ref="H30:I30"/>
    <mergeCell ref="J30:K30"/>
    <mergeCell ref="C31:D31"/>
    <mergeCell ref="E31:F31"/>
    <mergeCell ref="H31:I31"/>
    <mergeCell ref="J31:K31"/>
    <mergeCell ref="C34:D34"/>
    <mergeCell ref="E34:F34"/>
    <mergeCell ref="H34:I34"/>
    <mergeCell ref="J34:K34"/>
    <mergeCell ref="C35:D35"/>
    <mergeCell ref="E35:F35"/>
    <mergeCell ref="H35:I35"/>
    <mergeCell ref="J35:K35"/>
    <mergeCell ref="C36:D36"/>
    <mergeCell ref="E36:F36"/>
    <mergeCell ref="H36:I36"/>
    <mergeCell ref="J36:K36"/>
    <mergeCell ref="C37:D37"/>
    <mergeCell ref="E37:F37"/>
    <mergeCell ref="H37:I37"/>
    <mergeCell ref="J37:K37"/>
    <mergeCell ref="C38:D38"/>
    <mergeCell ref="E38:F38"/>
    <mergeCell ref="H38:I38"/>
    <mergeCell ref="J38:K38"/>
    <mergeCell ref="J51:K51"/>
    <mergeCell ref="C40:D40"/>
    <mergeCell ref="E40:F40"/>
    <mergeCell ref="H40:I40"/>
    <mergeCell ref="J40:K40"/>
    <mergeCell ref="C41:D41"/>
    <mergeCell ref="E41:F41"/>
    <mergeCell ref="H41:I41"/>
    <mergeCell ref="J41:K41"/>
    <mergeCell ref="C42:D42"/>
    <mergeCell ref="E42:F42"/>
    <mergeCell ref="H42:I42"/>
    <mergeCell ref="J42:K42"/>
    <mergeCell ref="C43:D43"/>
    <mergeCell ref="E43:F43"/>
    <mergeCell ref="H43:I43"/>
    <mergeCell ref="J43:K43"/>
    <mergeCell ref="C44:D44"/>
    <mergeCell ref="E44:F44"/>
    <mergeCell ref="H44:I44"/>
    <mergeCell ref="J44:K44"/>
    <mergeCell ref="C45:D45"/>
    <mergeCell ref="E45:F45"/>
    <mergeCell ref="H45:I45"/>
    <mergeCell ref="J45:K45"/>
    <mergeCell ref="C46:D46"/>
    <mergeCell ref="E46:F46"/>
    <mergeCell ref="H46:I46"/>
    <mergeCell ref="J46:K46"/>
    <mergeCell ref="C47:D47"/>
    <mergeCell ref="E47:F47"/>
    <mergeCell ref="H47:I47"/>
    <mergeCell ref="J47:K47"/>
    <mergeCell ref="C48:D48"/>
    <mergeCell ref="E48:F48"/>
    <mergeCell ref="H48:I48"/>
    <mergeCell ref="J48:K48"/>
    <mergeCell ref="C49:D49"/>
    <mergeCell ref="E49:F49"/>
    <mergeCell ref="H49:I49"/>
    <mergeCell ref="J49:K49"/>
    <mergeCell ref="C50:D50"/>
    <mergeCell ref="E50:F50"/>
    <mergeCell ref="H50:I50"/>
    <mergeCell ref="J50:K50"/>
    <mergeCell ref="C63:D63"/>
    <mergeCell ref="E63:F63"/>
    <mergeCell ref="H63:I63"/>
    <mergeCell ref="J63:K63"/>
    <mergeCell ref="C52:D52"/>
    <mergeCell ref="E52:F52"/>
    <mergeCell ref="H52:I52"/>
    <mergeCell ref="J52:K52"/>
    <mergeCell ref="C53:D53"/>
    <mergeCell ref="E53:F53"/>
    <mergeCell ref="H53:I53"/>
    <mergeCell ref="J53:K53"/>
    <mergeCell ref="C54:D54"/>
    <mergeCell ref="E54:F54"/>
    <mergeCell ref="H54:I54"/>
    <mergeCell ref="J54:K54"/>
    <mergeCell ref="C55:D55"/>
    <mergeCell ref="E55:F55"/>
    <mergeCell ref="H55:I55"/>
    <mergeCell ref="J55:K55"/>
    <mergeCell ref="C56:D56"/>
    <mergeCell ref="E56:F56"/>
    <mergeCell ref="H56:I56"/>
    <mergeCell ref="J56:K56"/>
    <mergeCell ref="C57:D57"/>
    <mergeCell ref="E57:F57"/>
    <mergeCell ref="H57:I57"/>
    <mergeCell ref="J57:K57"/>
    <mergeCell ref="C58:D58"/>
    <mergeCell ref="E58:F58"/>
    <mergeCell ref="H58:I58"/>
    <mergeCell ref="J58:K58"/>
    <mergeCell ref="C59:D59"/>
    <mergeCell ref="E59:F59"/>
    <mergeCell ref="H59:I59"/>
    <mergeCell ref="J59:K59"/>
    <mergeCell ref="J60:K60"/>
    <mergeCell ref="C61:D61"/>
    <mergeCell ref="E61:F61"/>
    <mergeCell ref="H61:I61"/>
    <mergeCell ref="J61:K61"/>
    <mergeCell ref="C62:D62"/>
    <mergeCell ref="E62:F62"/>
    <mergeCell ref="H62:I62"/>
    <mergeCell ref="J62:K62"/>
    <mergeCell ref="C75:D75"/>
    <mergeCell ref="E75:F75"/>
    <mergeCell ref="H75:I75"/>
    <mergeCell ref="J75:K75"/>
    <mergeCell ref="C64:D64"/>
    <mergeCell ref="E64:F64"/>
    <mergeCell ref="H64:I64"/>
    <mergeCell ref="J64:K64"/>
    <mergeCell ref="C65:D65"/>
    <mergeCell ref="E65:F65"/>
    <mergeCell ref="H65:I65"/>
    <mergeCell ref="J65:K65"/>
    <mergeCell ref="C66:D66"/>
    <mergeCell ref="E66:F66"/>
    <mergeCell ref="H66:I66"/>
    <mergeCell ref="J66:K66"/>
    <mergeCell ref="C67:D67"/>
    <mergeCell ref="E67:F67"/>
    <mergeCell ref="H67:I67"/>
    <mergeCell ref="J67:K67"/>
    <mergeCell ref="C68:D68"/>
    <mergeCell ref="E68:F68"/>
    <mergeCell ref="H68:I68"/>
    <mergeCell ref="J68:K68"/>
    <mergeCell ref="C69:D69"/>
    <mergeCell ref="E69:F69"/>
    <mergeCell ref="H69:I69"/>
    <mergeCell ref="J69:K69"/>
    <mergeCell ref="C70:D70"/>
    <mergeCell ref="E70:F70"/>
    <mergeCell ref="H70:I70"/>
    <mergeCell ref="J70:K70"/>
    <mergeCell ref="C71:D71"/>
    <mergeCell ref="E71:F71"/>
    <mergeCell ref="H71:I71"/>
    <mergeCell ref="J71:K71"/>
    <mergeCell ref="C72:D72"/>
    <mergeCell ref="E72:F72"/>
    <mergeCell ref="H72:I72"/>
    <mergeCell ref="J72:K72"/>
    <mergeCell ref="J73:K73"/>
    <mergeCell ref="C74:D74"/>
    <mergeCell ref="E74:F74"/>
    <mergeCell ref="H74:I74"/>
    <mergeCell ref="J74:K74"/>
    <mergeCell ref="C87:D87"/>
    <mergeCell ref="E87:F87"/>
    <mergeCell ref="H87:I87"/>
    <mergeCell ref="J87:K87"/>
    <mergeCell ref="C76:D76"/>
    <mergeCell ref="E76:F76"/>
    <mergeCell ref="H76:I76"/>
    <mergeCell ref="J76:K76"/>
    <mergeCell ref="C77:D77"/>
    <mergeCell ref="E77:F77"/>
    <mergeCell ref="H77:I77"/>
    <mergeCell ref="J77:K77"/>
    <mergeCell ref="C78:D78"/>
    <mergeCell ref="E78:F78"/>
    <mergeCell ref="H78:I78"/>
    <mergeCell ref="J78:K78"/>
    <mergeCell ref="C79:D79"/>
    <mergeCell ref="E79:F79"/>
    <mergeCell ref="H79:I79"/>
    <mergeCell ref="J79:K79"/>
    <mergeCell ref="C80:D80"/>
    <mergeCell ref="E80:F80"/>
    <mergeCell ref="H80:I80"/>
    <mergeCell ref="J80:K80"/>
    <mergeCell ref="C81:D81"/>
    <mergeCell ref="E81:F81"/>
    <mergeCell ref="H81:I81"/>
    <mergeCell ref="J81:K81"/>
    <mergeCell ref="C82:D82"/>
    <mergeCell ref="E82:F82"/>
    <mergeCell ref="H82:I82"/>
    <mergeCell ref="J82:K82"/>
    <mergeCell ref="C83:D83"/>
    <mergeCell ref="E83:F83"/>
    <mergeCell ref="H83:I83"/>
    <mergeCell ref="J83:K83"/>
    <mergeCell ref="C84:D84"/>
    <mergeCell ref="E84:F84"/>
    <mergeCell ref="H84:I84"/>
    <mergeCell ref="J84:K84"/>
    <mergeCell ref="C85:D85"/>
    <mergeCell ref="E85:F85"/>
    <mergeCell ref="H85:I85"/>
    <mergeCell ref="J85:K85"/>
    <mergeCell ref="J86:K86"/>
    <mergeCell ref="C99:D99"/>
    <mergeCell ref="E99:F99"/>
    <mergeCell ref="H99:I99"/>
    <mergeCell ref="J99:K99"/>
    <mergeCell ref="C88:D88"/>
    <mergeCell ref="E88:F88"/>
    <mergeCell ref="H88:I88"/>
    <mergeCell ref="J88:K88"/>
    <mergeCell ref="C89:D89"/>
    <mergeCell ref="E89:F89"/>
    <mergeCell ref="H89:I89"/>
    <mergeCell ref="J89:K89"/>
    <mergeCell ref="C90:D90"/>
    <mergeCell ref="E90:F90"/>
    <mergeCell ref="H90:I90"/>
    <mergeCell ref="J90:K90"/>
    <mergeCell ref="C91:D91"/>
    <mergeCell ref="E91:F91"/>
    <mergeCell ref="H91:I91"/>
    <mergeCell ref="J91:K91"/>
    <mergeCell ref="C92:D92"/>
    <mergeCell ref="E92:F92"/>
    <mergeCell ref="H92:I92"/>
    <mergeCell ref="J92:K92"/>
    <mergeCell ref="C93:D93"/>
    <mergeCell ref="E93:F93"/>
    <mergeCell ref="H93:I93"/>
    <mergeCell ref="J93:K93"/>
    <mergeCell ref="C94:D94"/>
    <mergeCell ref="E94:F94"/>
    <mergeCell ref="H94:I94"/>
    <mergeCell ref="J94:K94"/>
    <mergeCell ref="C95:D95"/>
    <mergeCell ref="E95:F95"/>
    <mergeCell ref="H95:I95"/>
    <mergeCell ref="J95:K95"/>
    <mergeCell ref="C96:D96"/>
    <mergeCell ref="E96:F96"/>
    <mergeCell ref="H96:I96"/>
    <mergeCell ref="J96:K96"/>
    <mergeCell ref="C97:D97"/>
    <mergeCell ref="E97:F97"/>
    <mergeCell ref="H97:I97"/>
    <mergeCell ref="J97:K97"/>
    <mergeCell ref="C98:D98"/>
    <mergeCell ref="E98:F98"/>
    <mergeCell ref="H98:I98"/>
    <mergeCell ref="J98:K98"/>
    <mergeCell ref="C111:D111"/>
    <mergeCell ref="E111:F111"/>
    <mergeCell ref="H111:I111"/>
    <mergeCell ref="J111:K111"/>
    <mergeCell ref="C100:D100"/>
    <mergeCell ref="E100:F100"/>
    <mergeCell ref="H100:I100"/>
    <mergeCell ref="J100:K100"/>
    <mergeCell ref="C101:D101"/>
    <mergeCell ref="E101:F101"/>
    <mergeCell ref="H101:I101"/>
    <mergeCell ref="J101:K101"/>
    <mergeCell ref="C102:D102"/>
    <mergeCell ref="E102:F102"/>
    <mergeCell ref="H102:I102"/>
    <mergeCell ref="J102:K102"/>
    <mergeCell ref="C103:D103"/>
    <mergeCell ref="E103:F103"/>
    <mergeCell ref="H103:I103"/>
    <mergeCell ref="J103:K103"/>
    <mergeCell ref="C104:D104"/>
    <mergeCell ref="E104:F104"/>
    <mergeCell ref="H104:I104"/>
    <mergeCell ref="J104:K104"/>
    <mergeCell ref="C105:D105"/>
    <mergeCell ref="E105:F105"/>
    <mergeCell ref="H105:I105"/>
    <mergeCell ref="J105:K105"/>
    <mergeCell ref="C106:D106"/>
    <mergeCell ref="E106:F106"/>
    <mergeCell ref="H106:I106"/>
    <mergeCell ref="J106:K106"/>
    <mergeCell ref="C107:D107"/>
    <mergeCell ref="E107:F107"/>
    <mergeCell ref="H107:I107"/>
    <mergeCell ref="J107:K107"/>
    <mergeCell ref="C108:D108"/>
    <mergeCell ref="E108:F108"/>
    <mergeCell ref="H108:I108"/>
    <mergeCell ref="J108:K108"/>
    <mergeCell ref="C109:D109"/>
    <mergeCell ref="E109:F109"/>
    <mergeCell ref="H109:I109"/>
    <mergeCell ref="J109:K109"/>
    <mergeCell ref="C110:D110"/>
    <mergeCell ref="E110:F110"/>
    <mergeCell ref="H110:I110"/>
    <mergeCell ref="J110:K110"/>
    <mergeCell ref="C123:D123"/>
    <mergeCell ref="E123:F123"/>
    <mergeCell ref="H123:I123"/>
    <mergeCell ref="J123:K123"/>
    <mergeCell ref="C112:D112"/>
    <mergeCell ref="E112:F112"/>
    <mergeCell ref="H112:I112"/>
    <mergeCell ref="J112:K112"/>
    <mergeCell ref="C113:D113"/>
    <mergeCell ref="E113:F113"/>
    <mergeCell ref="H113:I113"/>
    <mergeCell ref="J113:K113"/>
    <mergeCell ref="C114:D114"/>
    <mergeCell ref="E114:F114"/>
    <mergeCell ref="H114:I114"/>
    <mergeCell ref="J114:K114"/>
    <mergeCell ref="C115:D115"/>
    <mergeCell ref="E115:F115"/>
    <mergeCell ref="H115:I115"/>
    <mergeCell ref="J115:K115"/>
    <mergeCell ref="C116:D116"/>
    <mergeCell ref="E116:F116"/>
    <mergeCell ref="H116:I116"/>
    <mergeCell ref="J116:K116"/>
    <mergeCell ref="C117:D117"/>
    <mergeCell ref="E117:F117"/>
    <mergeCell ref="H117:I117"/>
    <mergeCell ref="J117:K117"/>
    <mergeCell ref="C118:D118"/>
    <mergeCell ref="E118:F118"/>
    <mergeCell ref="H118:I118"/>
    <mergeCell ref="J118:K118"/>
    <mergeCell ref="C119:D119"/>
    <mergeCell ref="E119:F119"/>
    <mergeCell ref="H119:I119"/>
    <mergeCell ref="J119:K119"/>
    <mergeCell ref="C120:D120"/>
    <mergeCell ref="E120:F120"/>
    <mergeCell ref="H120:I120"/>
    <mergeCell ref="J120:K120"/>
    <mergeCell ref="C121:D121"/>
    <mergeCell ref="E121:F121"/>
    <mergeCell ref="H121:I121"/>
    <mergeCell ref="J121:K121"/>
    <mergeCell ref="C122:D122"/>
    <mergeCell ref="E122:F122"/>
    <mergeCell ref="H122:I122"/>
    <mergeCell ref="J122:K122"/>
    <mergeCell ref="C135:D135"/>
    <mergeCell ref="E135:F135"/>
    <mergeCell ref="H135:I135"/>
    <mergeCell ref="J135:K135"/>
    <mergeCell ref="C124:D124"/>
    <mergeCell ref="E124:F124"/>
    <mergeCell ref="H124:I124"/>
    <mergeCell ref="J124:K124"/>
    <mergeCell ref="C125:D125"/>
    <mergeCell ref="E125:F125"/>
    <mergeCell ref="H125:I125"/>
    <mergeCell ref="J125:K125"/>
    <mergeCell ref="C126:D126"/>
    <mergeCell ref="E126:F126"/>
    <mergeCell ref="H126:I126"/>
    <mergeCell ref="J126:K126"/>
    <mergeCell ref="C127:D127"/>
    <mergeCell ref="E127:F127"/>
    <mergeCell ref="H127:I127"/>
    <mergeCell ref="J127:K127"/>
    <mergeCell ref="C128:D128"/>
    <mergeCell ref="E128:F128"/>
    <mergeCell ref="H128:I128"/>
    <mergeCell ref="J128:K128"/>
    <mergeCell ref="C129:D129"/>
    <mergeCell ref="E129:F129"/>
    <mergeCell ref="H129:I129"/>
    <mergeCell ref="J129:K129"/>
    <mergeCell ref="C130:D130"/>
    <mergeCell ref="E130:F130"/>
    <mergeCell ref="H130:I130"/>
    <mergeCell ref="J130:K130"/>
    <mergeCell ref="C131:D131"/>
    <mergeCell ref="E131:F131"/>
    <mergeCell ref="H131:I131"/>
    <mergeCell ref="J131:K131"/>
    <mergeCell ref="C132:D132"/>
    <mergeCell ref="E132:F132"/>
    <mergeCell ref="H132:I132"/>
    <mergeCell ref="J132:K132"/>
    <mergeCell ref="C133:D133"/>
    <mergeCell ref="E133:F133"/>
    <mergeCell ref="H133:I133"/>
    <mergeCell ref="J133:K133"/>
    <mergeCell ref="C134:D134"/>
    <mergeCell ref="E134:F134"/>
    <mergeCell ref="H134:I134"/>
    <mergeCell ref="J134:K134"/>
    <mergeCell ref="C147:D147"/>
    <mergeCell ref="E147:F147"/>
    <mergeCell ref="H147:I147"/>
    <mergeCell ref="J147:K147"/>
    <mergeCell ref="C136:D136"/>
    <mergeCell ref="E136:F136"/>
    <mergeCell ref="H136:I136"/>
    <mergeCell ref="J136:K136"/>
    <mergeCell ref="C137:D137"/>
    <mergeCell ref="E137:F137"/>
    <mergeCell ref="H137:I137"/>
    <mergeCell ref="J137:K137"/>
    <mergeCell ref="C138:D138"/>
    <mergeCell ref="E138:F138"/>
    <mergeCell ref="H138:I138"/>
    <mergeCell ref="J138:K138"/>
    <mergeCell ref="C139:D139"/>
    <mergeCell ref="E139:F139"/>
    <mergeCell ref="H139:I139"/>
    <mergeCell ref="J139:K139"/>
    <mergeCell ref="C140:D140"/>
    <mergeCell ref="E140:F140"/>
    <mergeCell ref="H140:I140"/>
    <mergeCell ref="J140:K140"/>
    <mergeCell ref="C141:D141"/>
    <mergeCell ref="E141:F141"/>
    <mergeCell ref="H141:I141"/>
    <mergeCell ref="J141:K141"/>
    <mergeCell ref="C142:D142"/>
    <mergeCell ref="E142:F142"/>
    <mergeCell ref="H142:I142"/>
    <mergeCell ref="J142:K142"/>
    <mergeCell ref="C143:D143"/>
    <mergeCell ref="E143:F143"/>
    <mergeCell ref="H143:I143"/>
    <mergeCell ref="J143:K143"/>
    <mergeCell ref="C144:D144"/>
    <mergeCell ref="E144:F144"/>
    <mergeCell ref="H144:I144"/>
    <mergeCell ref="J144:K144"/>
    <mergeCell ref="C145:D145"/>
    <mergeCell ref="E145:F145"/>
    <mergeCell ref="H145:I145"/>
    <mergeCell ref="J145:K145"/>
    <mergeCell ref="C146:D146"/>
    <mergeCell ref="E146:F146"/>
    <mergeCell ref="H146:I146"/>
    <mergeCell ref="J146:K146"/>
    <mergeCell ref="C159:D159"/>
    <mergeCell ref="E159:F159"/>
    <mergeCell ref="H159:I159"/>
    <mergeCell ref="J159:K159"/>
    <mergeCell ref="C148:D148"/>
    <mergeCell ref="E148:F148"/>
    <mergeCell ref="H148:I148"/>
    <mergeCell ref="J148:K148"/>
    <mergeCell ref="C149:D149"/>
    <mergeCell ref="E149:F149"/>
    <mergeCell ref="H149:I149"/>
    <mergeCell ref="J149:K149"/>
    <mergeCell ref="C150:D150"/>
    <mergeCell ref="E150:F150"/>
    <mergeCell ref="H150:I150"/>
    <mergeCell ref="J150:K150"/>
    <mergeCell ref="C151:D151"/>
    <mergeCell ref="E151:F151"/>
    <mergeCell ref="H151:I151"/>
    <mergeCell ref="J151:K151"/>
    <mergeCell ref="C152:D152"/>
    <mergeCell ref="E152:F152"/>
    <mergeCell ref="H152:I152"/>
    <mergeCell ref="J152:K152"/>
    <mergeCell ref="C153:D153"/>
    <mergeCell ref="E153:F153"/>
    <mergeCell ref="H153:I153"/>
    <mergeCell ref="J153:K153"/>
    <mergeCell ref="C154:D154"/>
    <mergeCell ref="E154:F154"/>
    <mergeCell ref="H154:I154"/>
    <mergeCell ref="J154:K154"/>
    <mergeCell ref="C155:D155"/>
    <mergeCell ref="E155:F155"/>
    <mergeCell ref="H155:I155"/>
    <mergeCell ref="J155:K155"/>
    <mergeCell ref="C156:D156"/>
    <mergeCell ref="E156:F156"/>
    <mergeCell ref="H156:I156"/>
    <mergeCell ref="J156:K156"/>
    <mergeCell ref="C157:D157"/>
    <mergeCell ref="E157:F157"/>
    <mergeCell ref="H157:I157"/>
    <mergeCell ref="J157:K157"/>
    <mergeCell ref="C158:D158"/>
    <mergeCell ref="E158:F158"/>
    <mergeCell ref="H158:I158"/>
    <mergeCell ref="J158:K158"/>
    <mergeCell ref="C171:D171"/>
    <mergeCell ref="E171:F171"/>
    <mergeCell ref="H171:I171"/>
    <mergeCell ref="J171:K171"/>
    <mergeCell ref="C160:D160"/>
    <mergeCell ref="E160:F160"/>
    <mergeCell ref="H160:I160"/>
    <mergeCell ref="J160:K160"/>
    <mergeCell ref="C161:D161"/>
    <mergeCell ref="E161:F161"/>
    <mergeCell ref="H161:I161"/>
    <mergeCell ref="J161:K161"/>
    <mergeCell ref="C162:D162"/>
    <mergeCell ref="E162:F162"/>
    <mergeCell ref="H162:I162"/>
    <mergeCell ref="J162:K162"/>
    <mergeCell ref="C163:D163"/>
    <mergeCell ref="E163:F163"/>
    <mergeCell ref="H163:I163"/>
    <mergeCell ref="J163:K163"/>
    <mergeCell ref="C164:D164"/>
    <mergeCell ref="E164:F164"/>
    <mergeCell ref="H164:I164"/>
    <mergeCell ref="J164:K164"/>
    <mergeCell ref="C165:D165"/>
    <mergeCell ref="E165:F165"/>
    <mergeCell ref="H165:I165"/>
    <mergeCell ref="J165:K165"/>
    <mergeCell ref="C166:D166"/>
    <mergeCell ref="E166:F166"/>
    <mergeCell ref="H166:I166"/>
    <mergeCell ref="J166:K166"/>
    <mergeCell ref="C167:D167"/>
    <mergeCell ref="E167:F167"/>
    <mergeCell ref="H167:I167"/>
    <mergeCell ref="J167:K167"/>
    <mergeCell ref="C168:D168"/>
    <mergeCell ref="E168:F168"/>
    <mergeCell ref="H168:I168"/>
    <mergeCell ref="J168:K168"/>
    <mergeCell ref="C169:D169"/>
    <mergeCell ref="E169:F169"/>
    <mergeCell ref="H169:I169"/>
    <mergeCell ref="J169:K169"/>
    <mergeCell ref="C170:D170"/>
    <mergeCell ref="E170:F170"/>
    <mergeCell ref="H170:I170"/>
    <mergeCell ref="J170:K170"/>
    <mergeCell ref="C183:D183"/>
    <mergeCell ref="E183:F183"/>
    <mergeCell ref="H183:I183"/>
    <mergeCell ref="J183:K183"/>
    <mergeCell ref="C172:D172"/>
    <mergeCell ref="E172:F172"/>
    <mergeCell ref="H172:I172"/>
    <mergeCell ref="J172:K172"/>
    <mergeCell ref="C173:D173"/>
    <mergeCell ref="E173:F173"/>
    <mergeCell ref="H173:I173"/>
    <mergeCell ref="J173:K173"/>
    <mergeCell ref="C174:D174"/>
    <mergeCell ref="E174:F174"/>
    <mergeCell ref="H174:I174"/>
    <mergeCell ref="J174:K174"/>
    <mergeCell ref="C175:D175"/>
    <mergeCell ref="E175:F175"/>
    <mergeCell ref="H175:I175"/>
    <mergeCell ref="J175:K175"/>
    <mergeCell ref="C176:D176"/>
    <mergeCell ref="E176:F176"/>
    <mergeCell ref="H176:I176"/>
    <mergeCell ref="J176:K176"/>
    <mergeCell ref="C177:D177"/>
    <mergeCell ref="E177:F177"/>
    <mergeCell ref="H177:I177"/>
    <mergeCell ref="J177:K177"/>
    <mergeCell ref="C178:D178"/>
    <mergeCell ref="E178:F178"/>
    <mergeCell ref="H178:I178"/>
    <mergeCell ref="J178:K178"/>
    <mergeCell ref="C179:D179"/>
    <mergeCell ref="E179:F179"/>
    <mergeCell ref="H179:I179"/>
    <mergeCell ref="J179:K179"/>
    <mergeCell ref="C180:D180"/>
    <mergeCell ref="E180:F180"/>
    <mergeCell ref="H180:I180"/>
    <mergeCell ref="J180:K180"/>
    <mergeCell ref="C181:D181"/>
    <mergeCell ref="E181:F181"/>
    <mergeCell ref="H181:I181"/>
    <mergeCell ref="J181:K181"/>
    <mergeCell ref="C182:D182"/>
    <mergeCell ref="E182:F182"/>
    <mergeCell ref="H182:I182"/>
    <mergeCell ref="J182:K182"/>
    <mergeCell ref="C195:D195"/>
    <mergeCell ref="E195:F195"/>
    <mergeCell ref="H195:I195"/>
    <mergeCell ref="J195:K195"/>
    <mergeCell ref="C184:D184"/>
    <mergeCell ref="E184:F184"/>
    <mergeCell ref="H184:I184"/>
    <mergeCell ref="J184:K184"/>
    <mergeCell ref="C185:D185"/>
    <mergeCell ref="E185:F185"/>
    <mergeCell ref="H185:I185"/>
    <mergeCell ref="J185:K185"/>
    <mergeCell ref="C186:D186"/>
    <mergeCell ref="E186:F186"/>
    <mergeCell ref="H186:I186"/>
    <mergeCell ref="J186:K186"/>
    <mergeCell ref="C187:D187"/>
    <mergeCell ref="E187:F187"/>
    <mergeCell ref="H187:I187"/>
    <mergeCell ref="J187:K187"/>
    <mergeCell ref="C188:D188"/>
    <mergeCell ref="E188:F188"/>
    <mergeCell ref="H188:I188"/>
    <mergeCell ref="J188:K188"/>
    <mergeCell ref="C189:D189"/>
    <mergeCell ref="E189:F189"/>
    <mergeCell ref="H189:I189"/>
    <mergeCell ref="J189:K189"/>
    <mergeCell ref="C190:D190"/>
    <mergeCell ref="E190:F190"/>
    <mergeCell ref="H190:I190"/>
    <mergeCell ref="J190:K190"/>
    <mergeCell ref="C191:D191"/>
    <mergeCell ref="E191:F191"/>
    <mergeCell ref="H191:I191"/>
    <mergeCell ref="J191:K191"/>
    <mergeCell ref="C192:D192"/>
    <mergeCell ref="E192:F192"/>
    <mergeCell ref="H192:I192"/>
    <mergeCell ref="J192:K192"/>
    <mergeCell ref="C193:D193"/>
    <mergeCell ref="E193:F193"/>
    <mergeCell ref="H193:I193"/>
    <mergeCell ref="J193:K193"/>
    <mergeCell ref="C194:D194"/>
    <mergeCell ref="E194:F194"/>
    <mergeCell ref="H194:I194"/>
    <mergeCell ref="J194:K194"/>
    <mergeCell ref="C207:D207"/>
    <mergeCell ref="E207:F207"/>
    <mergeCell ref="H207:I207"/>
    <mergeCell ref="J207:K207"/>
    <mergeCell ref="C196:D196"/>
    <mergeCell ref="E196:F196"/>
    <mergeCell ref="H196:I196"/>
    <mergeCell ref="J196:K196"/>
    <mergeCell ref="C197:D197"/>
    <mergeCell ref="E197:F197"/>
    <mergeCell ref="H197:I197"/>
    <mergeCell ref="J197:K197"/>
    <mergeCell ref="C198:D198"/>
    <mergeCell ref="E198:F198"/>
    <mergeCell ref="H198:I198"/>
    <mergeCell ref="J198:K198"/>
    <mergeCell ref="C199:D199"/>
    <mergeCell ref="E199:F199"/>
    <mergeCell ref="H199:I199"/>
    <mergeCell ref="J199:K199"/>
    <mergeCell ref="C200:D200"/>
    <mergeCell ref="E200:F200"/>
    <mergeCell ref="H200:I200"/>
    <mergeCell ref="J200:K200"/>
    <mergeCell ref="C201:D201"/>
    <mergeCell ref="E201:F201"/>
    <mergeCell ref="H201:I201"/>
    <mergeCell ref="J201:K201"/>
    <mergeCell ref="C202:D202"/>
    <mergeCell ref="E202:F202"/>
    <mergeCell ref="H202:I202"/>
    <mergeCell ref="J202:K202"/>
    <mergeCell ref="C203:D203"/>
    <mergeCell ref="E203:F203"/>
    <mergeCell ref="H203:I203"/>
    <mergeCell ref="J203:K203"/>
    <mergeCell ref="C204:D204"/>
    <mergeCell ref="E204:F204"/>
    <mergeCell ref="H204:I204"/>
    <mergeCell ref="J204:K204"/>
    <mergeCell ref="C205:D205"/>
    <mergeCell ref="E205:F205"/>
    <mergeCell ref="H205:I205"/>
    <mergeCell ref="J205:K205"/>
    <mergeCell ref="C206:D206"/>
    <mergeCell ref="E206:F206"/>
    <mergeCell ref="H206:I206"/>
    <mergeCell ref="J206:K206"/>
    <mergeCell ref="C219:D219"/>
    <mergeCell ref="E219:F219"/>
    <mergeCell ref="H219:I219"/>
    <mergeCell ref="J219:K219"/>
    <mergeCell ref="C208:D208"/>
    <mergeCell ref="E208:F208"/>
    <mergeCell ref="H208:I208"/>
    <mergeCell ref="J208:K208"/>
    <mergeCell ref="C209:D209"/>
    <mergeCell ref="E209:F209"/>
    <mergeCell ref="H209:I209"/>
    <mergeCell ref="J209:K209"/>
    <mergeCell ref="C210:D210"/>
    <mergeCell ref="E210:F210"/>
    <mergeCell ref="H210:I210"/>
    <mergeCell ref="J210:K210"/>
    <mergeCell ref="C211:D211"/>
    <mergeCell ref="E211:F211"/>
    <mergeCell ref="H211:I211"/>
    <mergeCell ref="J211:K211"/>
    <mergeCell ref="C212:D212"/>
    <mergeCell ref="E212:F212"/>
    <mergeCell ref="H212:I212"/>
    <mergeCell ref="J212:K212"/>
    <mergeCell ref="C213:D213"/>
    <mergeCell ref="E213:F213"/>
    <mergeCell ref="H213:I213"/>
    <mergeCell ref="J213:K213"/>
    <mergeCell ref="C214:D214"/>
    <mergeCell ref="E214:F214"/>
    <mergeCell ref="H214:I214"/>
    <mergeCell ref="J214:K214"/>
    <mergeCell ref="C215:D215"/>
    <mergeCell ref="E215:F215"/>
    <mergeCell ref="H215:I215"/>
    <mergeCell ref="J215:K215"/>
    <mergeCell ref="C216:D216"/>
    <mergeCell ref="E216:F216"/>
    <mergeCell ref="H216:I216"/>
    <mergeCell ref="J216:K216"/>
    <mergeCell ref="C217:D217"/>
    <mergeCell ref="E217:F217"/>
    <mergeCell ref="H217:I217"/>
    <mergeCell ref="J217:K217"/>
    <mergeCell ref="C218:D218"/>
    <mergeCell ref="E218:F218"/>
    <mergeCell ref="H218:I218"/>
    <mergeCell ref="J218:K218"/>
    <mergeCell ref="C231:D231"/>
    <mergeCell ref="E231:F231"/>
    <mergeCell ref="H231:I231"/>
    <mergeCell ref="J231:K231"/>
    <mergeCell ref="C220:D220"/>
    <mergeCell ref="E220:F220"/>
    <mergeCell ref="H220:I220"/>
    <mergeCell ref="J220:K220"/>
    <mergeCell ref="C221:D221"/>
    <mergeCell ref="E221:F221"/>
    <mergeCell ref="H221:I221"/>
    <mergeCell ref="J221:K221"/>
    <mergeCell ref="C222:D222"/>
    <mergeCell ref="E222:F222"/>
    <mergeCell ref="H222:I222"/>
    <mergeCell ref="J222:K222"/>
    <mergeCell ref="C223:D223"/>
    <mergeCell ref="E223:F223"/>
    <mergeCell ref="H223:I223"/>
    <mergeCell ref="J223:K223"/>
    <mergeCell ref="C224:D224"/>
    <mergeCell ref="E224:F224"/>
    <mergeCell ref="H224:I224"/>
    <mergeCell ref="J224:K224"/>
    <mergeCell ref="C225:D225"/>
    <mergeCell ref="E225:F225"/>
    <mergeCell ref="H225:I225"/>
    <mergeCell ref="J225:K225"/>
    <mergeCell ref="C226:D226"/>
    <mergeCell ref="E226:F226"/>
    <mergeCell ref="H226:I226"/>
    <mergeCell ref="J226:K226"/>
    <mergeCell ref="C227:D227"/>
    <mergeCell ref="E227:F227"/>
    <mergeCell ref="H227:I227"/>
    <mergeCell ref="J227:K227"/>
    <mergeCell ref="C228:D228"/>
    <mergeCell ref="E228:F228"/>
    <mergeCell ref="H228:I228"/>
    <mergeCell ref="J228:K228"/>
    <mergeCell ref="C229:D229"/>
    <mergeCell ref="E229:F229"/>
    <mergeCell ref="H229:I229"/>
    <mergeCell ref="J229:K229"/>
    <mergeCell ref="C230:D230"/>
    <mergeCell ref="E230:F230"/>
    <mergeCell ref="H230:I230"/>
    <mergeCell ref="J230:K230"/>
    <mergeCell ref="C243:D243"/>
    <mergeCell ref="E243:F243"/>
    <mergeCell ref="H243:I243"/>
    <mergeCell ref="J243:K243"/>
    <mergeCell ref="C232:D232"/>
    <mergeCell ref="E232:F232"/>
    <mergeCell ref="H232:I232"/>
    <mergeCell ref="J232:K232"/>
    <mergeCell ref="C233:D233"/>
    <mergeCell ref="E233:F233"/>
    <mergeCell ref="H233:I233"/>
    <mergeCell ref="J233:K233"/>
    <mergeCell ref="C234:D234"/>
    <mergeCell ref="E234:F234"/>
    <mergeCell ref="H234:I234"/>
    <mergeCell ref="J234:K234"/>
    <mergeCell ref="C235:D235"/>
    <mergeCell ref="E235:F235"/>
    <mergeCell ref="H235:I235"/>
    <mergeCell ref="J235:K235"/>
    <mergeCell ref="C236:D236"/>
    <mergeCell ref="E236:F236"/>
    <mergeCell ref="H236:I236"/>
    <mergeCell ref="J236:K236"/>
    <mergeCell ref="C237:D237"/>
    <mergeCell ref="E237:F237"/>
    <mergeCell ref="H237:I237"/>
    <mergeCell ref="J237:K237"/>
    <mergeCell ref="C238:D238"/>
    <mergeCell ref="E238:F238"/>
    <mergeCell ref="H238:I238"/>
    <mergeCell ref="J238:K238"/>
    <mergeCell ref="C239:D239"/>
    <mergeCell ref="E239:F239"/>
    <mergeCell ref="H239:I239"/>
    <mergeCell ref="J239:K239"/>
    <mergeCell ref="C240:D240"/>
    <mergeCell ref="E240:F240"/>
    <mergeCell ref="H240:I240"/>
    <mergeCell ref="J240:K240"/>
    <mergeCell ref="C241:D241"/>
    <mergeCell ref="E241:F241"/>
    <mergeCell ref="H241:I241"/>
    <mergeCell ref="J241:K241"/>
    <mergeCell ref="C242:D242"/>
    <mergeCell ref="E242:F242"/>
    <mergeCell ref="H242:I242"/>
    <mergeCell ref="J242:K242"/>
    <mergeCell ref="C255:D255"/>
    <mergeCell ref="E255:F255"/>
    <mergeCell ref="H255:I255"/>
    <mergeCell ref="J255:K255"/>
    <mergeCell ref="C244:D244"/>
    <mergeCell ref="E244:F244"/>
    <mergeCell ref="H244:I244"/>
    <mergeCell ref="J244:K244"/>
    <mergeCell ref="C245:D245"/>
    <mergeCell ref="E245:F245"/>
    <mergeCell ref="H245:I245"/>
    <mergeCell ref="J245:K245"/>
    <mergeCell ref="C246:D246"/>
    <mergeCell ref="E246:F246"/>
    <mergeCell ref="H246:I246"/>
    <mergeCell ref="J246:K246"/>
    <mergeCell ref="C247:D247"/>
    <mergeCell ref="E247:F247"/>
    <mergeCell ref="H247:I247"/>
    <mergeCell ref="J247:K247"/>
    <mergeCell ref="C248:D248"/>
    <mergeCell ref="E248:F248"/>
    <mergeCell ref="H248:I248"/>
    <mergeCell ref="J248:K248"/>
    <mergeCell ref="C249:D249"/>
    <mergeCell ref="E249:F249"/>
    <mergeCell ref="H249:I249"/>
    <mergeCell ref="J249:K249"/>
    <mergeCell ref="C250:D250"/>
    <mergeCell ref="E250:F250"/>
    <mergeCell ref="H250:I250"/>
    <mergeCell ref="J250:K250"/>
    <mergeCell ref="C251:D251"/>
    <mergeCell ref="E251:F251"/>
    <mergeCell ref="H251:I251"/>
    <mergeCell ref="J251:K251"/>
    <mergeCell ref="C252:D252"/>
    <mergeCell ref="E252:F252"/>
    <mergeCell ref="H252:I252"/>
    <mergeCell ref="J252:K252"/>
    <mergeCell ref="C253:D253"/>
    <mergeCell ref="E253:F253"/>
    <mergeCell ref="H253:I253"/>
    <mergeCell ref="J253:K253"/>
    <mergeCell ref="C254:D254"/>
    <mergeCell ref="E254:F254"/>
    <mergeCell ref="H254:I254"/>
    <mergeCell ref="J254:K254"/>
    <mergeCell ref="C267:D267"/>
    <mergeCell ref="E267:F267"/>
    <mergeCell ref="H267:I267"/>
    <mergeCell ref="J267:K267"/>
    <mergeCell ref="C256:D256"/>
    <mergeCell ref="E256:F256"/>
    <mergeCell ref="H256:I256"/>
    <mergeCell ref="J256:K256"/>
    <mergeCell ref="C257:D257"/>
    <mergeCell ref="E257:F257"/>
    <mergeCell ref="H257:I257"/>
    <mergeCell ref="J257:K257"/>
    <mergeCell ref="C258:D258"/>
    <mergeCell ref="E258:F258"/>
    <mergeCell ref="H258:I258"/>
    <mergeCell ref="J258:K258"/>
    <mergeCell ref="C259:D259"/>
    <mergeCell ref="E259:F259"/>
    <mergeCell ref="H259:I259"/>
    <mergeCell ref="J259:K259"/>
    <mergeCell ref="C260:D260"/>
    <mergeCell ref="E260:F260"/>
    <mergeCell ref="H260:I260"/>
    <mergeCell ref="J260:K260"/>
    <mergeCell ref="C261:D261"/>
    <mergeCell ref="E261:F261"/>
    <mergeCell ref="H261:I261"/>
    <mergeCell ref="J261:K261"/>
    <mergeCell ref="C262:D262"/>
    <mergeCell ref="E262:F262"/>
    <mergeCell ref="H262:I262"/>
    <mergeCell ref="J262:K262"/>
    <mergeCell ref="C263:D263"/>
    <mergeCell ref="E263:F263"/>
    <mergeCell ref="H263:I263"/>
    <mergeCell ref="J263:K263"/>
    <mergeCell ref="C264:D264"/>
    <mergeCell ref="E264:F264"/>
    <mergeCell ref="H264:I264"/>
    <mergeCell ref="J264:K264"/>
    <mergeCell ref="C265:D265"/>
    <mergeCell ref="E265:F265"/>
    <mergeCell ref="H265:I265"/>
    <mergeCell ref="J265:K265"/>
    <mergeCell ref="C266:D266"/>
    <mergeCell ref="E266:F266"/>
    <mergeCell ref="H266:I266"/>
    <mergeCell ref="J266:K266"/>
    <mergeCell ref="C279:D279"/>
    <mergeCell ref="E279:F279"/>
    <mergeCell ref="H279:I279"/>
    <mergeCell ref="J279:K279"/>
    <mergeCell ref="C268:D268"/>
    <mergeCell ref="E268:F268"/>
    <mergeCell ref="H268:I268"/>
    <mergeCell ref="J268:K268"/>
    <mergeCell ref="C269:D269"/>
    <mergeCell ref="E269:F269"/>
    <mergeCell ref="H269:I269"/>
    <mergeCell ref="J269:K269"/>
    <mergeCell ref="C270:D270"/>
    <mergeCell ref="E270:F270"/>
    <mergeCell ref="H270:I270"/>
    <mergeCell ref="J270:K270"/>
    <mergeCell ref="C271:D271"/>
    <mergeCell ref="E271:F271"/>
    <mergeCell ref="H271:I271"/>
    <mergeCell ref="J271:K271"/>
    <mergeCell ref="C272:D272"/>
    <mergeCell ref="E272:F272"/>
    <mergeCell ref="H272:I272"/>
    <mergeCell ref="J272:K272"/>
    <mergeCell ref="C273:D273"/>
    <mergeCell ref="E273:F273"/>
    <mergeCell ref="H273:I273"/>
    <mergeCell ref="J273:K273"/>
    <mergeCell ref="C274:D274"/>
    <mergeCell ref="E274:F274"/>
    <mergeCell ref="H274:I274"/>
    <mergeCell ref="J274:K274"/>
    <mergeCell ref="C275:D275"/>
    <mergeCell ref="E275:F275"/>
    <mergeCell ref="H275:I275"/>
    <mergeCell ref="J275:K275"/>
    <mergeCell ref="C276:D276"/>
    <mergeCell ref="E276:F276"/>
    <mergeCell ref="H276:I276"/>
    <mergeCell ref="J276:K276"/>
    <mergeCell ref="C277:D277"/>
    <mergeCell ref="E277:F277"/>
    <mergeCell ref="H277:I277"/>
    <mergeCell ref="J277:K277"/>
    <mergeCell ref="C278:D278"/>
    <mergeCell ref="E278:F278"/>
    <mergeCell ref="H278:I278"/>
    <mergeCell ref="J278:K278"/>
    <mergeCell ref="C291:D291"/>
    <mergeCell ref="E291:F291"/>
    <mergeCell ref="H291:I291"/>
    <mergeCell ref="J291:K291"/>
    <mergeCell ref="C280:D280"/>
    <mergeCell ref="E280:F280"/>
    <mergeCell ref="H280:I280"/>
    <mergeCell ref="J280:K280"/>
    <mergeCell ref="C281:D281"/>
    <mergeCell ref="E281:F281"/>
    <mergeCell ref="H281:I281"/>
    <mergeCell ref="J281:K281"/>
    <mergeCell ref="C282:D282"/>
    <mergeCell ref="E282:F282"/>
    <mergeCell ref="H282:I282"/>
    <mergeCell ref="J282:K282"/>
    <mergeCell ref="C283:D283"/>
    <mergeCell ref="E283:F283"/>
    <mergeCell ref="H283:I283"/>
    <mergeCell ref="J283:K283"/>
    <mergeCell ref="C284:D284"/>
    <mergeCell ref="E284:F284"/>
    <mergeCell ref="H284:I284"/>
    <mergeCell ref="J284:K284"/>
    <mergeCell ref="C285:D285"/>
    <mergeCell ref="E285:F285"/>
    <mergeCell ref="H285:I285"/>
    <mergeCell ref="J285:K285"/>
    <mergeCell ref="C286:D286"/>
    <mergeCell ref="E286:F286"/>
    <mergeCell ref="H286:I286"/>
    <mergeCell ref="J286:K286"/>
    <mergeCell ref="C287:D287"/>
    <mergeCell ref="E287:F287"/>
    <mergeCell ref="H287:I287"/>
    <mergeCell ref="J287:K287"/>
    <mergeCell ref="C288:D288"/>
    <mergeCell ref="E288:F288"/>
    <mergeCell ref="H288:I288"/>
    <mergeCell ref="J288:K288"/>
    <mergeCell ref="C289:D289"/>
    <mergeCell ref="E289:F289"/>
    <mergeCell ref="H289:I289"/>
    <mergeCell ref="J289:K289"/>
    <mergeCell ref="C290:D290"/>
    <mergeCell ref="E290:F290"/>
    <mergeCell ref="H290:I290"/>
    <mergeCell ref="J290:K290"/>
    <mergeCell ref="C303:D303"/>
    <mergeCell ref="E303:F303"/>
    <mergeCell ref="H303:I303"/>
    <mergeCell ref="J303:K303"/>
    <mergeCell ref="C292:D292"/>
    <mergeCell ref="E292:F292"/>
    <mergeCell ref="H292:I292"/>
    <mergeCell ref="J292:K292"/>
    <mergeCell ref="C293:D293"/>
    <mergeCell ref="E293:F293"/>
    <mergeCell ref="H293:I293"/>
    <mergeCell ref="J293:K293"/>
    <mergeCell ref="C294:D294"/>
    <mergeCell ref="E294:F294"/>
    <mergeCell ref="H294:I294"/>
    <mergeCell ref="J294:K294"/>
    <mergeCell ref="C295:D295"/>
    <mergeCell ref="E295:F295"/>
    <mergeCell ref="H295:I295"/>
    <mergeCell ref="J295:K295"/>
    <mergeCell ref="C296:D296"/>
    <mergeCell ref="E296:F296"/>
    <mergeCell ref="H296:I296"/>
    <mergeCell ref="J296:K296"/>
    <mergeCell ref="C297:D297"/>
    <mergeCell ref="E297:F297"/>
    <mergeCell ref="H297:I297"/>
    <mergeCell ref="J297:K297"/>
    <mergeCell ref="C298:D298"/>
    <mergeCell ref="E298:F298"/>
    <mergeCell ref="H298:I298"/>
    <mergeCell ref="J298:K298"/>
    <mergeCell ref="C299:D299"/>
    <mergeCell ref="E299:F299"/>
    <mergeCell ref="H299:I299"/>
    <mergeCell ref="J299:K299"/>
    <mergeCell ref="C300:D300"/>
    <mergeCell ref="E300:F300"/>
    <mergeCell ref="H300:I300"/>
    <mergeCell ref="J300:K300"/>
    <mergeCell ref="C301:D301"/>
    <mergeCell ref="E301:F301"/>
    <mergeCell ref="H301:I301"/>
    <mergeCell ref="J301:K301"/>
    <mergeCell ref="C302:D302"/>
    <mergeCell ref="E302:F302"/>
    <mergeCell ref="H302:I302"/>
    <mergeCell ref="J302:K302"/>
    <mergeCell ref="C315:D315"/>
    <mergeCell ref="E315:F315"/>
    <mergeCell ref="H315:I315"/>
    <mergeCell ref="J315:K315"/>
    <mergeCell ref="C304:D304"/>
    <mergeCell ref="E304:F304"/>
    <mergeCell ref="H304:I304"/>
    <mergeCell ref="J304:K304"/>
    <mergeCell ref="C305:D305"/>
    <mergeCell ref="E305:F305"/>
    <mergeCell ref="H305:I305"/>
    <mergeCell ref="J305:K305"/>
    <mergeCell ref="C306:D306"/>
    <mergeCell ref="E306:F306"/>
    <mergeCell ref="H306:I306"/>
    <mergeCell ref="J306:K306"/>
    <mergeCell ref="C307:D307"/>
    <mergeCell ref="E307:F307"/>
    <mergeCell ref="H307:I307"/>
    <mergeCell ref="J307:K307"/>
    <mergeCell ref="C308:D308"/>
    <mergeCell ref="E308:F308"/>
    <mergeCell ref="H308:I308"/>
    <mergeCell ref="J308:K308"/>
    <mergeCell ref="C309:D309"/>
    <mergeCell ref="E309:F309"/>
    <mergeCell ref="H309:I309"/>
    <mergeCell ref="J309:K309"/>
    <mergeCell ref="C310:D310"/>
    <mergeCell ref="E310:F310"/>
    <mergeCell ref="H310:I310"/>
    <mergeCell ref="J310:K310"/>
    <mergeCell ref="C311:D311"/>
    <mergeCell ref="E311:F311"/>
    <mergeCell ref="H311:I311"/>
    <mergeCell ref="J311:K311"/>
    <mergeCell ref="C312:D312"/>
    <mergeCell ref="E312:F312"/>
    <mergeCell ref="H312:I312"/>
    <mergeCell ref="J312:K312"/>
    <mergeCell ref="C313:D313"/>
    <mergeCell ref="E313:F313"/>
    <mergeCell ref="H313:I313"/>
    <mergeCell ref="J313:K313"/>
    <mergeCell ref="C314:D314"/>
    <mergeCell ref="E314:F314"/>
    <mergeCell ref="H314:I314"/>
    <mergeCell ref="J314:K314"/>
    <mergeCell ref="C327:D327"/>
    <mergeCell ref="E327:F327"/>
    <mergeCell ref="H327:I327"/>
    <mergeCell ref="J327:K327"/>
    <mergeCell ref="C316:D316"/>
    <mergeCell ref="E316:F316"/>
    <mergeCell ref="H316:I316"/>
    <mergeCell ref="J316:K316"/>
    <mergeCell ref="C317:D317"/>
    <mergeCell ref="E317:F317"/>
    <mergeCell ref="H317:I317"/>
    <mergeCell ref="J317:K317"/>
    <mergeCell ref="C318:D318"/>
    <mergeCell ref="E318:F318"/>
    <mergeCell ref="H318:I318"/>
    <mergeCell ref="J318:K318"/>
    <mergeCell ref="C319:D319"/>
    <mergeCell ref="E319:F319"/>
    <mergeCell ref="H319:I319"/>
    <mergeCell ref="J319:K319"/>
    <mergeCell ref="C320:D320"/>
    <mergeCell ref="E320:F320"/>
    <mergeCell ref="H320:I320"/>
    <mergeCell ref="J320:K320"/>
    <mergeCell ref="C321:D321"/>
    <mergeCell ref="E321:F321"/>
    <mergeCell ref="H321:I321"/>
    <mergeCell ref="J321:K321"/>
    <mergeCell ref="C322:D322"/>
    <mergeCell ref="E322:F322"/>
    <mergeCell ref="H322:I322"/>
    <mergeCell ref="J322:K322"/>
    <mergeCell ref="C323:D323"/>
    <mergeCell ref="E323:F323"/>
    <mergeCell ref="H323:I323"/>
    <mergeCell ref="J323:K323"/>
    <mergeCell ref="C324:D324"/>
    <mergeCell ref="E324:F324"/>
    <mergeCell ref="H324:I324"/>
    <mergeCell ref="J324:K324"/>
    <mergeCell ref="C325:D325"/>
    <mergeCell ref="E325:F325"/>
    <mergeCell ref="H325:I325"/>
    <mergeCell ref="J325:K325"/>
    <mergeCell ref="C326:D326"/>
    <mergeCell ref="E326:F326"/>
    <mergeCell ref="H326:I326"/>
    <mergeCell ref="J326:K326"/>
    <mergeCell ref="C339:D339"/>
    <mergeCell ref="E339:F339"/>
    <mergeCell ref="H339:I339"/>
    <mergeCell ref="J339:K339"/>
    <mergeCell ref="C328:D328"/>
    <mergeCell ref="E328:F328"/>
    <mergeCell ref="H328:I328"/>
    <mergeCell ref="J328:K328"/>
    <mergeCell ref="C329:D329"/>
    <mergeCell ref="E329:F329"/>
    <mergeCell ref="H329:I329"/>
    <mergeCell ref="J329:K329"/>
    <mergeCell ref="C330:D330"/>
    <mergeCell ref="E330:F330"/>
    <mergeCell ref="H330:I330"/>
    <mergeCell ref="J330:K330"/>
    <mergeCell ref="C331:D331"/>
    <mergeCell ref="E331:F331"/>
    <mergeCell ref="H331:I331"/>
    <mergeCell ref="J331:K331"/>
    <mergeCell ref="C332:D332"/>
    <mergeCell ref="E332:F332"/>
    <mergeCell ref="H332:I332"/>
    <mergeCell ref="J332:K332"/>
    <mergeCell ref="C333:D333"/>
    <mergeCell ref="E333:F333"/>
    <mergeCell ref="H333:I333"/>
    <mergeCell ref="J333:K333"/>
    <mergeCell ref="C334:D334"/>
    <mergeCell ref="E334:F334"/>
    <mergeCell ref="H334:I334"/>
    <mergeCell ref="J334:K334"/>
    <mergeCell ref="C335:D335"/>
    <mergeCell ref="E335:F335"/>
    <mergeCell ref="H335:I335"/>
    <mergeCell ref="J335:K335"/>
    <mergeCell ref="C336:D336"/>
    <mergeCell ref="E336:F336"/>
    <mergeCell ref="H336:I336"/>
    <mergeCell ref="J336:K336"/>
    <mergeCell ref="C337:D337"/>
    <mergeCell ref="E337:F337"/>
    <mergeCell ref="H337:I337"/>
    <mergeCell ref="J337:K337"/>
    <mergeCell ref="C338:D338"/>
    <mergeCell ref="E338:F338"/>
    <mergeCell ref="H338:I338"/>
    <mergeCell ref="J338:K338"/>
    <mergeCell ref="C351:D351"/>
    <mergeCell ref="E351:F351"/>
    <mergeCell ref="H351:I351"/>
    <mergeCell ref="J351:K351"/>
    <mergeCell ref="C340:D340"/>
    <mergeCell ref="E340:F340"/>
    <mergeCell ref="H340:I340"/>
    <mergeCell ref="J340:K340"/>
    <mergeCell ref="C341:D341"/>
    <mergeCell ref="E341:F341"/>
    <mergeCell ref="H341:I341"/>
    <mergeCell ref="J341:K341"/>
    <mergeCell ref="C342:D342"/>
    <mergeCell ref="E342:F342"/>
    <mergeCell ref="H342:I342"/>
    <mergeCell ref="J342:K342"/>
    <mergeCell ref="C343:D343"/>
    <mergeCell ref="E343:F343"/>
    <mergeCell ref="H343:I343"/>
    <mergeCell ref="J343:K343"/>
    <mergeCell ref="C344:D344"/>
    <mergeCell ref="E344:F344"/>
    <mergeCell ref="H344:I344"/>
    <mergeCell ref="J344:K344"/>
    <mergeCell ref="C345:D345"/>
    <mergeCell ref="E345:F345"/>
    <mergeCell ref="H345:I345"/>
    <mergeCell ref="J345:K345"/>
    <mergeCell ref="C346:D346"/>
    <mergeCell ref="E346:F346"/>
    <mergeCell ref="H346:I346"/>
    <mergeCell ref="J346:K346"/>
    <mergeCell ref="C347:D347"/>
    <mergeCell ref="E347:F347"/>
    <mergeCell ref="H347:I347"/>
    <mergeCell ref="J347:K347"/>
    <mergeCell ref="C348:D348"/>
    <mergeCell ref="E348:F348"/>
    <mergeCell ref="H348:I348"/>
    <mergeCell ref="J348:K348"/>
    <mergeCell ref="C349:D349"/>
    <mergeCell ref="E349:F349"/>
    <mergeCell ref="H349:I349"/>
    <mergeCell ref="J349:K349"/>
    <mergeCell ref="C350:D350"/>
    <mergeCell ref="E350:F350"/>
    <mergeCell ref="H350:I350"/>
    <mergeCell ref="J350:K350"/>
    <mergeCell ref="C363:D363"/>
    <mergeCell ref="E363:F363"/>
    <mergeCell ref="H363:I363"/>
    <mergeCell ref="J363:K363"/>
    <mergeCell ref="C352:D352"/>
    <mergeCell ref="E352:F352"/>
    <mergeCell ref="H352:I352"/>
    <mergeCell ref="J352:K352"/>
    <mergeCell ref="C353:D353"/>
    <mergeCell ref="E353:F353"/>
    <mergeCell ref="H353:I353"/>
    <mergeCell ref="J353:K353"/>
    <mergeCell ref="C354:D354"/>
    <mergeCell ref="E354:F354"/>
    <mergeCell ref="H354:I354"/>
    <mergeCell ref="J354:K354"/>
    <mergeCell ref="C355:D355"/>
    <mergeCell ref="E355:F355"/>
    <mergeCell ref="H355:I355"/>
    <mergeCell ref="J355:K355"/>
    <mergeCell ref="C356:D356"/>
    <mergeCell ref="E356:F356"/>
    <mergeCell ref="H356:I356"/>
    <mergeCell ref="J356:K356"/>
    <mergeCell ref="C357:D357"/>
    <mergeCell ref="E357:F357"/>
    <mergeCell ref="H357:I357"/>
    <mergeCell ref="J357:K357"/>
    <mergeCell ref="C358:D358"/>
    <mergeCell ref="E358:F358"/>
    <mergeCell ref="H358:I358"/>
    <mergeCell ref="J358:K358"/>
    <mergeCell ref="C359:D359"/>
    <mergeCell ref="E359:F359"/>
    <mergeCell ref="H359:I359"/>
    <mergeCell ref="J359:K359"/>
    <mergeCell ref="C360:D360"/>
    <mergeCell ref="E360:F360"/>
    <mergeCell ref="H360:I360"/>
    <mergeCell ref="J360:K360"/>
    <mergeCell ref="C361:D361"/>
    <mergeCell ref="E361:F361"/>
    <mergeCell ref="H361:I361"/>
    <mergeCell ref="J361:K361"/>
    <mergeCell ref="C362:D362"/>
    <mergeCell ref="E362:F362"/>
    <mergeCell ref="H362:I362"/>
    <mergeCell ref="J362:K362"/>
    <mergeCell ref="C375:D375"/>
    <mergeCell ref="E375:F375"/>
    <mergeCell ref="H375:I375"/>
    <mergeCell ref="J375:K375"/>
    <mergeCell ref="C364:D364"/>
    <mergeCell ref="E364:F364"/>
    <mergeCell ref="H364:I364"/>
    <mergeCell ref="J364:K364"/>
    <mergeCell ref="C365:D365"/>
    <mergeCell ref="E365:F365"/>
    <mergeCell ref="H365:I365"/>
    <mergeCell ref="J365:K365"/>
    <mergeCell ref="C366:D366"/>
    <mergeCell ref="E366:F366"/>
    <mergeCell ref="H366:I366"/>
    <mergeCell ref="J366:K366"/>
    <mergeCell ref="C367:D367"/>
    <mergeCell ref="E367:F367"/>
    <mergeCell ref="H367:I367"/>
    <mergeCell ref="J367:K367"/>
    <mergeCell ref="C368:D368"/>
    <mergeCell ref="E368:F368"/>
    <mergeCell ref="H368:I368"/>
    <mergeCell ref="J368:K368"/>
    <mergeCell ref="C369:D369"/>
    <mergeCell ref="E369:F369"/>
    <mergeCell ref="H369:I369"/>
    <mergeCell ref="J369:K369"/>
    <mergeCell ref="C370:D370"/>
    <mergeCell ref="E370:F370"/>
    <mergeCell ref="H370:I370"/>
    <mergeCell ref="J370:K370"/>
    <mergeCell ref="C371:D371"/>
    <mergeCell ref="E371:F371"/>
    <mergeCell ref="H371:I371"/>
    <mergeCell ref="J371:K371"/>
    <mergeCell ref="C372:D372"/>
    <mergeCell ref="E372:F372"/>
    <mergeCell ref="H372:I372"/>
    <mergeCell ref="J372:K372"/>
    <mergeCell ref="C373:D373"/>
    <mergeCell ref="E373:F373"/>
    <mergeCell ref="H373:I373"/>
    <mergeCell ref="J373:K373"/>
    <mergeCell ref="C374:D374"/>
    <mergeCell ref="E374:F374"/>
    <mergeCell ref="H374:I374"/>
    <mergeCell ref="J374:K374"/>
    <mergeCell ref="C387:D387"/>
    <mergeCell ref="E387:F387"/>
    <mergeCell ref="H387:I387"/>
    <mergeCell ref="J387:K387"/>
    <mergeCell ref="C376:D376"/>
    <mergeCell ref="E376:F376"/>
    <mergeCell ref="H376:I376"/>
    <mergeCell ref="J376:K376"/>
    <mergeCell ref="C377:D377"/>
    <mergeCell ref="E377:F377"/>
    <mergeCell ref="H377:I377"/>
    <mergeCell ref="J377:K377"/>
    <mergeCell ref="C378:D378"/>
    <mergeCell ref="E378:F378"/>
    <mergeCell ref="H378:I378"/>
    <mergeCell ref="J378:K378"/>
    <mergeCell ref="C379:D379"/>
    <mergeCell ref="E379:F379"/>
    <mergeCell ref="H379:I379"/>
    <mergeCell ref="J379:K379"/>
    <mergeCell ref="C380:D380"/>
    <mergeCell ref="E380:F380"/>
    <mergeCell ref="H380:I380"/>
    <mergeCell ref="J380:K380"/>
    <mergeCell ref="C386:D386"/>
    <mergeCell ref="E386:F386"/>
    <mergeCell ref="H386:I386"/>
    <mergeCell ref="J386:K386"/>
    <mergeCell ref="C381:D381"/>
    <mergeCell ref="E381:F381"/>
    <mergeCell ref="H381:I381"/>
    <mergeCell ref="J381:K381"/>
    <mergeCell ref="C382:D382"/>
    <mergeCell ref="E382:F382"/>
    <mergeCell ref="H382:I382"/>
    <mergeCell ref="J382:K382"/>
    <mergeCell ref="C383:D383"/>
    <mergeCell ref="E383:F383"/>
    <mergeCell ref="H383:I383"/>
    <mergeCell ref="J383:K383"/>
    <mergeCell ref="C384:D384"/>
    <mergeCell ref="E384:F384"/>
    <mergeCell ref="H384:I384"/>
    <mergeCell ref="J384:K384"/>
    <mergeCell ref="C385:D385"/>
    <mergeCell ref="E385:F385"/>
    <mergeCell ref="H385:I385"/>
    <mergeCell ref="J385:K38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AMORT CONSTANT</vt:lpstr>
      <vt:lpstr>FIXE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Jean Marc Minne</cp:lastModifiedBy>
  <cp:lastPrinted>2017-04-04T08:57:12Z</cp:lastPrinted>
  <dcterms:created xsi:type="dcterms:W3CDTF">2014-12-27T15:47:04Z</dcterms:created>
  <dcterms:modified xsi:type="dcterms:W3CDTF">2017-04-04T10:59:34Z</dcterms:modified>
</cp:coreProperties>
</file>