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recteur\Documents\"/>
    </mc:Choice>
  </mc:AlternateContent>
  <bookViews>
    <workbookView xWindow="0" yWindow="0" windowWidth="20490" windowHeight="7620"/>
  </bookViews>
  <sheets>
    <sheet name="du 30-09-19 au 27-10-19" sheetId="2" r:id="rId1"/>
    <sheet name="Feuil1" sheetId="1" r:id="rId2"/>
  </sheets>
  <externalReferences>
    <externalReference r:id="rId3"/>
  </externalReferences>
  <definedNames>
    <definedName name="Annee">#REF!</definedName>
    <definedName name="Feries">#REF!</definedName>
    <definedName name="MaxLignePlanning" localSheetId="0">'du 30-09-19 au 27-10-19'!$A$54</definedName>
    <definedName name="MaxLignePlanning">#REF!</definedName>
    <definedName name="_xlnm.Print_Area" localSheetId="0">'du 30-09-19 au 27-10-19'!$A$1:$BK$53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J60" i="2" l="1"/>
  <c r="BH60" i="2"/>
  <c r="BF60" i="2"/>
  <c r="BD60" i="2"/>
  <c r="BB60" i="2"/>
  <c r="AZ60" i="2"/>
  <c r="AX60" i="2"/>
  <c r="AU60" i="2"/>
  <c r="AS60" i="2"/>
  <c r="AQ60" i="2"/>
  <c r="AO60" i="2"/>
  <c r="AM60" i="2"/>
  <c r="AK60" i="2"/>
  <c r="AI60" i="2"/>
  <c r="AD60" i="2"/>
  <c r="AB60" i="2"/>
  <c r="Z60" i="2"/>
  <c r="X60" i="2"/>
  <c r="V60" i="2"/>
  <c r="T60" i="2"/>
  <c r="R60" i="2"/>
  <c r="O60" i="2"/>
  <c r="M60" i="2"/>
  <c r="K60" i="2"/>
  <c r="I60" i="2"/>
  <c r="G60" i="2"/>
  <c r="E60" i="2"/>
  <c r="C60" i="2"/>
  <c r="BI59" i="2"/>
  <c r="BG59" i="2"/>
  <c r="BE59" i="2"/>
  <c r="BC59" i="2"/>
  <c r="BA59" i="2"/>
  <c r="AY59" i="2"/>
  <c r="AW59" i="2"/>
  <c r="AT59" i="2"/>
  <c r="AR59" i="2"/>
  <c r="AP59" i="2"/>
  <c r="AN59" i="2"/>
  <c r="AL59" i="2"/>
  <c r="AJ59" i="2"/>
  <c r="AH59" i="2"/>
  <c r="AC59" i="2"/>
  <c r="AA59" i="2"/>
  <c r="Y59" i="2"/>
  <c r="W59" i="2"/>
  <c r="U59" i="2"/>
  <c r="S59" i="2"/>
  <c r="Q59" i="2"/>
  <c r="N59" i="2"/>
  <c r="L59" i="2"/>
  <c r="J59" i="2"/>
  <c r="H59" i="2"/>
  <c r="F59" i="2"/>
  <c r="D59" i="2"/>
  <c r="B59" i="2"/>
  <c r="BK57" i="2"/>
  <c r="AV57" i="2"/>
  <c r="AE57" i="2"/>
  <c r="BK55" i="2" s="1"/>
  <c r="P57" i="2"/>
  <c r="AG55" i="2"/>
  <c r="BK54" i="2"/>
  <c r="BK52" i="2" s="1"/>
  <c r="AV54" i="2"/>
  <c r="AE54" i="2"/>
  <c r="P54" i="2"/>
  <c r="AG52" i="2"/>
  <c r="BK51" i="2"/>
  <c r="AV51" i="2"/>
  <c r="AE51" i="2"/>
  <c r="BK49" i="2" s="1"/>
  <c r="P51" i="2"/>
  <c r="AG49" i="2"/>
  <c r="BK48" i="2"/>
  <c r="BK46" i="2" s="1"/>
  <c r="AV48" i="2"/>
  <c r="AE48" i="2"/>
  <c r="P48" i="2"/>
  <c r="AG46" i="2"/>
  <c r="BK45" i="2"/>
  <c r="AV45" i="2"/>
  <c r="AE45" i="2"/>
  <c r="BK43" i="2" s="1"/>
  <c r="P45" i="2"/>
  <c r="AG43" i="2"/>
  <c r="BK42" i="2"/>
  <c r="BK40" i="2" s="1"/>
  <c r="AV42" i="2"/>
  <c r="AE42" i="2"/>
  <c r="P42" i="2"/>
  <c r="A40" i="2"/>
  <c r="AG40" i="2" s="1"/>
  <c r="BK39" i="2"/>
  <c r="AV39" i="2"/>
  <c r="BK37" i="2" s="1"/>
  <c r="AE39" i="2"/>
  <c r="P39" i="2"/>
  <c r="AG37" i="2"/>
  <c r="A37" i="2"/>
  <c r="BK36" i="2"/>
  <c r="AV36" i="2"/>
  <c r="AE36" i="2"/>
  <c r="BK34" i="2" s="1"/>
  <c r="P36" i="2"/>
  <c r="AG34" i="2"/>
  <c r="BK33" i="2"/>
  <c r="BK31" i="2" s="1"/>
  <c r="AV33" i="2"/>
  <c r="AE33" i="2"/>
  <c r="P33" i="2"/>
  <c r="A31" i="2"/>
  <c r="AG31" i="2" s="1"/>
  <c r="BK30" i="2"/>
  <c r="AV30" i="2"/>
  <c r="BK28" i="2" s="1"/>
  <c r="AE30" i="2"/>
  <c r="P30" i="2"/>
  <c r="AG28" i="2"/>
  <c r="A28" i="2"/>
  <c r="BK27" i="2"/>
  <c r="AV27" i="2"/>
  <c r="AE27" i="2"/>
  <c r="BK25" i="2" s="1"/>
  <c r="P27" i="2"/>
  <c r="A25" i="2"/>
  <c r="AG25" i="2" s="1"/>
  <c r="BK24" i="2"/>
  <c r="AV24" i="2"/>
  <c r="AE24" i="2"/>
  <c r="P24" i="2"/>
  <c r="BK22" i="2" s="1"/>
  <c r="AG22" i="2"/>
  <c r="BK21" i="2"/>
  <c r="AV21" i="2"/>
  <c r="BK19" i="2" s="1"/>
  <c r="AE21" i="2"/>
  <c r="P21" i="2"/>
  <c r="AG19" i="2"/>
  <c r="A19" i="2"/>
  <c r="BK18" i="2"/>
  <c r="AV18" i="2"/>
  <c r="AE18" i="2"/>
  <c r="BK16" i="2" s="1"/>
  <c r="P18" i="2"/>
  <c r="A16" i="2"/>
  <c r="AG16" i="2" s="1"/>
  <c r="BK15" i="2"/>
  <c r="AV15" i="2"/>
  <c r="AE15" i="2"/>
  <c r="P15" i="2"/>
  <c r="BK13" i="2" s="1"/>
  <c r="A13" i="2"/>
  <c r="AG13" i="2" s="1"/>
  <c r="BK12" i="2"/>
  <c r="BK10" i="2" s="1"/>
  <c r="AV12" i="2"/>
  <c r="AE12" i="2"/>
  <c r="P12" i="2"/>
  <c r="A10" i="2"/>
  <c r="AG10" i="2" s="1"/>
  <c r="BK9" i="2"/>
  <c r="AV9" i="2"/>
  <c r="BK7" i="2" s="1"/>
  <c r="AE9" i="2"/>
  <c r="P9" i="2"/>
  <c r="AG7" i="2"/>
  <c r="A7" i="2"/>
  <c r="BK6" i="2"/>
  <c r="AV6" i="2"/>
  <c r="AE6" i="2"/>
  <c r="BK4" i="2" s="1"/>
  <c r="P6" i="2"/>
  <c r="A4" i="2"/>
  <c r="A61" i="2" s="1"/>
  <c r="B3" i="2"/>
  <c r="B2" i="2" s="1"/>
  <c r="C1" i="2"/>
  <c r="D3" i="2" l="1"/>
  <c r="AG4" i="2"/>
  <c r="A3" i="2"/>
  <c r="F3" i="2" l="1"/>
  <c r="D2" i="2"/>
  <c r="H3" i="2" l="1"/>
  <c r="F2" i="2"/>
  <c r="H2" i="2" l="1"/>
  <c r="J3" i="2"/>
  <c r="J2" i="2" l="1"/>
  <c r="L3" i="2"/>
  <c r="N3" i="2" l="1"/>
  <c r="L2" i="2"/>
  <c r="P3" i="2" l="1"/>
  <c r="N2" i="2"/>
  <c r="Q3" i="2"/>
  <c r="Q2" i="2" l="1"/>
  <c r="S3" i="2"/>
  <c r="U3" i="2" l="1"/>
  <c r="S2" i="2"/>
  <c r="T3" i="2"/>
  <c r="W3" i="2" l="1"/>
  <c r="V3" i="2"/>
  <c r="U2" i="2"/>
  <c r="Y3" i="2" l="1"/>
  <c r="X3" i="2"/>
  <c r="W2" i="2"/>
  <c r="Y2" i="2" l="1"/>
  <c r="AA3" i="2"/>
  <c r="Z3" i="2"/>
  <c r="AC3" i="2" l="1"/>
  <c r="AA2" i="2"/>
  <c r="AB3" i="2"/>
  <c r="AE3" i="2" l="1"/>
  <c r="J1" i="2"/>
  <c r="AI1" i="2" s="1"/>
  <c r="AC2" i="2"/>
  <c r="AD3" i="2"/>
  <c r="AI3" i="2" l="1"/>
  <c r="AH3" i="2"/>
  <c r="AH2" i="2" l="1"/>
  <c r="AJ3" i="2"/>
  <c r="AL3" i="2" l="1"/>
  <c r="AJ2" i="2"/>
  <c r="AK3" i="2"/>
  <c r="AM3" i="2" l="1"/>
  <c r="AL2" i="2"/>
  <c r="AN3" i="2"/>
  <c r="AP3" i="2" l="1"/>
  <c r="AO3" i="2"/>
  <c r="AN2" i="2"/>
  <c r="AQ3" i="2" l="1"/>
  <c r="AP2" i="2"/>
  <c r="AR3" i="2"/>
  <c r="AT3" i="2" l="1"/>
  <c r="AR2" i="2"/>
  <c r="AS3" i="2"/>
  <c r="AU3" i="2" l="1"/>
  <c r="AT2" i="2"/>
  <c r="AW3" i="2"/>
  <c r="AV3" i="2"/>
  <c r="AY3" i="2" l="1"/>
  <c r="AX3" i="2"/>
  <c r="AW2" i="2"/>
  <c r="BA3" i="2" l="1"/>
  <c r="AY2" i="2"/>
  <c r="AZ3" i="2"/>
  <c r="BC3" i="2" l="1"/>
  <c r="BB3" i="2"/>
  <c r="BA2" i="2"/>
  <c r="BC2" i="2" l="1"/>
  <c r="BE3" i="2"/>
  <c r="BD3" i="2"/>
  <c r="BG3" i="2" l="1"/>
  <c r="BF3" i="2"/>
  <c r="BE2" i="2"/>
  <c r="BI3" i="2" l="1"/>
  <c r="BG2" i="2"/>
  <c r="BH3" i="2"/>
  <c r="BK3" i="2" l="1"/>
  <c r="BJ3" i="2"/>
  <c r="BI2" i="2"/>
  <c r="AP1" i="2"/>
</calcChain>
</file>

<file path=xl/comments1.xml><?xml version="1.0" encoding="utf-8"?>
<comments xmlns="http://schemas.openxmlformats.org/spreadsheetml/2006/main">
  <authors>
    <author>Windows User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1. mettre Boulard à mi temps jusqu'au 22 Oct ??
</t>
        </r>
      </text>
    </comment>
    <comment ref="AW1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FIN MI TEMP THERAPEUTIQUE</t>
        </r>
      </text>
    </comment>
    <comment ref="A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remplace MME DUBROEUCQ</t>
        </r>
      </text>
    </comment>
    <comment ref="AJ5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VU AVEC BEATRICE . LIA EN RH LE 15 OCT ET TRAVAIL LE SAM 19 OCT EN 14H 22H</t>
        </r>
      </text>
    </comment>
  </commentList>
</comments>
</file>

<file path=xl/sharedStrings.xml><?xml version="1.0" encoding="utf-8"?>
<sst xmlns="http://schemas.openxmlformats.org/spreadsheetml/2006/main" count="543" uniqueCount="38">
  <si>
    <t>DU</t>
  </si>
  <si>
    <t>AU</t>
  </si>
  <si>
    <t>Semaine</t>
  </si>
  <si>
    <t>M</t>
  </si>
  <si>
    <t>S</t>
  </si>
  <si>
    <t>RHS</t>
  </si>
  <si>
    <t>RHD</t>
  </si>
  <si>
    <t>RH  ?</t>
  </si>
  <si>
    <t>FOR C2SCT</t>
  </si>
  <si>
    <t>CP</t>
  </si>
  <si>
    <t>FORM</t>
  </si>
  <si>
    <t>RCR</t>
  </si>
  <si>
    <t xml:space="preserve">RHD </t>
  </si>
  <si>
    <t>RH5</t>
  </si>
  <si>
    <t>J</t>
  </si>
  <si>
    <t>TOT SEM</t>
  </si>
  <si>
    <t>AM</t>
  </si>
  <si>
    <t>NT</t>
  </si>
  <si>
    <t>For 14-17h</t>
  </si>
  <si>
    <t>CT</t>
  </si>
  <si>
    <t>FOUILLOY Justine</t>
  </si>
  <si>
    <t>JNT</t>
  </si>
  <si>
    <t xml:space="preserve">M </t>
  </si>
  <si>
    <t>JD</t>
  </si>
  <si>
    <t>MIDI+S</t>
  </si>
  <si>
    <t>LEFEVRE Cathy</t>
  </si>
  <si>
    <t>FOLLET Myriam</t>
  </si>
  <si>
    <t>YORO Hénéné</t>
  </si>
  <si>
    <t>MARECHAL François</t>
  </si>
  <si>
    <t>TCHIKOU Lilia</t>
  </si>
  <si>
    <t>MONCOURTOIS Florence</t>
  </si>
  <si>
    <t>Matin</t>
  </si>
  <si>
    <t>Soir</t>
  </si>
  <si>
    <t>ARRET (maladie, accid travail. Enfant mal;Congés mat…)</t>
  </si>
  <si>
    <t>CONGES (CP…)</t>
  </si>
  <si>
    <t>CONGES TRIM</t>
  </si>
  <si>
    <t xml:space="preserve">FORMATION </t>
  </si>
  <si>
    <t xml:space="preserve">REPOS COMPENSATEUR DE RECUPERATION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</si>
</sst>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d\ dd\-mmm\-yy"/>
    <numFmt numFmtId="165" formatCode="dd\ mmm"/>
    <numFmt numFmtId="166" formatCode="[hh]:mm"/>
    <numFmt numFmtId="167" formatCode="h:m"/>
    <numFmt numFmtId="168" formatCode="h:mm;@"/>
  </numFmts>
  <fonts count="3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1"/>
      <color indexed="56"/>
      <name val="Calibri"/>
      <family val="2"/>
    </font>
    <font>
      <b/>
      <sz val="11"/>
      <color indexed="56"/>
      <name val="Byington"/>
    </font>
    <font>
      <b/>
      <sz val="10"/>
      <name val="Arial"/>
      <family val="2"/>
    </font>
    <font>
      <sz val="11"/>
      <name val="Calibri"/>
      <family val="2"/>
      <scheme val="minor"/>
    </font>
    <font>
      <sz val="12"/>
      <name val="Arial Rounded MT Bold"/>
      <family val="2"/>
    </font>
    <font>
      <sz val="12"/>
      <color rgb="FFFF0000"/>
      <name val="Arial Rounded MT Bold"/>
      <family val="2"/>
    </font>
    <font>
      <sz val="12"/>
      <color indexed="8"/>
      <name val="Arial Rounded MT Bold"/>
      <family val="2"/>
    </font>
    <font>
      <sz val="10"/>
      <name val="Arial Rounded MT Bold"/>
      <family val="2"/>
    </font>
    <font>
      <sz val="7"/>
      <color indexed="8"/>
      <name val="Arial Rounded MT Bold"/>
      <family val="2"/>
    </font>
    <font>
      <sz val="14"/>
      <color indexed="8"/>
      <name val="Calibri"/>
      <family val="2"/>
    </font>
    <font>
      <b/>
      <sz val="9"/>
      <name val="Arial Rounded MT Bold"/>
      <family val="2"/>
    </font>
    <font>
      <sz val="9"/>
      <color indexed="8"/>
      <name val="Arial Rounded MT Bold"/>
      <family val="2"/>
    </font>
    <font>
      <sz val="9"/>
      <name val="Calibri"/>
      <family val="2"/>
    </font>
    <font>
      <sz val="9"/>
      <color rgb="FFFF0000"/>
      <name val="Calibri"/>
      <family val="2"/>
    </font>
    <font>
      <sz val="7"/>
      <color indexed="8"/>
      <name val="Calibri"/>
      <family val="2"/>
    </font>
    <font>
      <sz val="6"/>
      <color indexed="8"/>
      <name val="Calibri"/>
      <family val="2"/>
    </font>
    <font>
      <sz val="10"/>
      <color indexed="8"/>
      <name val="Calibri"/>
      <family val="2"/>
    </font>
    <font>
      <sz val="5"/>
      <name val="Calibri"/>
      <family val="2"/>
    </font>
    <font>
      <sz val="7"/>
      <name val="Calibri"/>
      <family val="2"/>
    </font>
    <font>
      <sz val="9"/>
      <name val="Calibri"/>
      <family val="2"/>
      <scheme val="minor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9"/>
      <color rgb="FF0070C0"/>
      <name val="Calibri"/>
      <family val="2"/>
    </font>
    <font>
      <sz val="6"/>
      <name val="Calibri"/>
      <family val="2"/>
    </font>
    <font>
      <sz val="8"/>
      <name val="Calibri"/>
      <family val="2"/>
    </font>
    <font>
      <sz val="12"/>
      <color theme="0"/>
      <name val="Arial Rounded MT Bold"/>
      <family val="2"/>
    </font>
    <font>
      <sz val="9"/>
      <color theme="0"/>
      <name val="Calibri"/>
      <family val="2"/>
    </font>
    <font>
      <b/>
      <sz val="10"/>
      <color rgb="FF4F595F"/>
      <name val="Calibri"/>
      <family val="2"/>
      <scheme val="minor"/>
    </font>
    <font>
      <b/>
      <sz val="10"/>
      <name val="Calibri"/>
      <family val="2"/>
    </font>
    <font>
      <b/>
      <sz val="7"/>
      <name val="Calibri"/>
      <family val="2"/>
    </font>
    <font>
      <b/>
      <sz val="7"/>
      <color indexed="8"/>
      <name val="Calibri"/>
      <family val="2"/>
    </font>
    <font>
      <b/>
      <sz val="10"/>
      <color indexed="8"/>
      <name val="Calibri"/>
      <family val="2"/>
    </font>
    <font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8">
    <xf numFmtId="0" fontId="0" fillId="0" borderId="0" xfId="0"/>
    <xf numFmtId="0" fontId="3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5" fillId="0" borderId="2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center"/>
    </xf>
    <xf numFmtId="0" fontId="1" fillId="3" borderId="4" xfId="0" applyFont="1" applyFill="1" applyBorder="1" applyAlignment="1">
      <alignment horizontal="center"/>
    </xf>
    <xf numFmtId="0" fontId="5" fillId="0" borderId="5" xfId="0" applyFont="1" applyFill="1" applyBorder="1" applyAlignment="1" applyProtection="1">
      <alignment horizontal="center"/>
    </xf>
    <xf numFmtId="0" fontId="5" fillId="0" borderId="6" xfId="0" applyFont="1" applyFill="1" applyBorder="1" applyAlignment="1" applyProtection="1">
      <alignment horizontal="center"/>
    </xf>
    <xf numFmtId="165" fontId="0" fillId="0" borderId="5" xfId="0" applyNumberFormat="1" applyFont="1" applyBorder="1" applyAlignment="1">
      <alignment horizontal="center"/>
    </xf>
    <xf numFmtId="165" fontId="0" fillId="0" borderId="6" xfId="0" applyNumberFormat="1" applyFont="1" applyBorder="1" applyAlignment="1">
      <alignment horizontal="center"/>
    </xf>
    <xf numFmtId="0" fontId="1" fillId="3" borderId="4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166" fontId="9" fillId="0" borderId="13" xfId="0" applyNumberFormat="1" applyFont="1" applyBorder="1" applyAlignment="1">
      <alignment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166" fontId="11" fillId="0" borderId="14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7" xfId="0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vertical="center"/>
    </xf>
    <xf numFmtId="0" fontId="7" fillId="7" borderId="9" xfId="0" applyFont="1" applyFill="1" applyBorder="1" applyAlignment="1">
      <alignment horizontal="center" vertical="center"/>
    </xf>
    <xf numFmtId="166" fontId="14" fillId="0" borderId="14" xfId="0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vertical="center" wrapText="1"/>
    </xf>
    <xf numFmtId="167" fontId="15" fillId="0" borderId="16" xfId="0" applyNumberFormat="1" applyFont="1" applyFill="1" applyBorder="1" applyAlignment="1">
      <alignment horizontal="center" vertical="center"/>
    </xf>
    <xf numFmtId="167" fontId="15" fillId="0" borderId="17" xfId="0" applyNumberFormat="1" applyFont="1" applyFill="1" applyBorder="1" applyAlignment="1">
      <alignment horizontal="center" vertical="center"/>
    </xf>
    <xf numFmtId="167" fontId="15" fillId="0" borderId="18" xfId="0" applyNumberFormat="1" applyFont="1" applyFill="1" applyBorder="1" applyAlignment="1">
      <alignment horizontal="center" vertical="center"/>
    </xf>
    <xf numFmtId="167" fontId="15" fillId="0" borderId="19" xfId="0" applyNumberFormat="1" applyFont="1" applyFill="1" applyBorder="1" applyAlignment="1">
      <alignment horizontal="center" vertical="center"/>
    </xf>
    <xf numFmtId="167" fontId="15" fillId="0" borderId="0" xfId="0" applyNumberFormat="1" applyFont="1" applyFill="1" applyBorder="1" applyAlignment="1">
      <alignment horizontal="center" vertical="center"/>
    </xf>
    <xf numFmtId="167" fontId="15" fillId="0" borderId="20" xfId="0" applyNumberFormat="1" applyFont="1" applyFill="1" applyBorder="1" applyAlignment="1">
      <alignment horizontal="center" vertical="center"/>
    </xf>
    <xf numFmtId="167" fontId="16" fillId="0" borderId="0" xfId="0" applyNumberFormat="1" applyFont="1" applyFill="1" applyBorder="1" applyAlignment="1">
      <alignment horizontal="center" vertical="center"/>
    </xf>
    <xf numFmtId="167" fontId="16" fillId="0" borderId="20" xfId="0" applyNumberFormat="1" applyFont="1" applyFill="1" applyBorder="1" applyAlignment="1">
      <alignment horizontal="center" vertical="center"/>
    </xf>
    <xf numFmtId="167" fontId="15" fillId="0" borderId="21" xfId="0" applyNumberFormat="1" applyFont="1" applyFill="1" applyBorder="1" applyAlignment="1">
      <alignment horizontal="center" vertical="center"/>
    </xf>
    <xf numFmtId="167" fontId="15" fillId="0" borderId="22" xfId="0" applyNumberFormat="1" applyFont="1" applyBorder="1" applyAlignment="1">
      <alignment horizontal="center"/>
    </xf>
    <xf numFmtId="167" fontId="15" fillId="4" borderId="0" xfId="0" applyNumberFormat="1" applyFont="1" applyFill="1" applyBorder="1" applyAlignment="1">
      <alignment horizontal="center" vertical="center"/>
    </xf>
    <xf numFmtId="167" fontId="15" fillId="5" borderId="23" xfId="0" applyNumberFormat="1" applyFont="1" applyFill="1" applyBorder="1" applyAlignment="1">
      <alignment horizontal="center" vertical="center"/>
    </xf>
    <xf numFmtId="167" fontId="15" fillId="5" borderId="20" xfId="0" applyNumberFormat="1" applyFont="1" applyFill="1" applyBorder="1" applyAlignment="1">
      <alignment horizontal="center" vertical="center"/>
    </xf>
    <xf numFmtId="167" fontId="15" fillId="5" borderId="24" xfId="0" applyNumberFormat="1" applyFont="1" applyFill="1" applyBorder="1" applyAlignment="1">
      <alignment horizontal="center" vertical="center"/>
    </xf>
    <xf numFmtId="20" fontId="17" fillId="0" borderId="25" xfId="0" applyNumberFormat="1" applyFont="1" applyBorder="1" applyAlignment="1">
      <alignment horizontal="center"/>
    </xf>
    <xf numFmtId="0" fontId="0" fillId="0" borderId="15" xfId="0" applyBorder="1" applyAlignment="1">
      <alignment horizontal="center" vertical="center" wrapText="1"/>
    </xf>
    <xf numFmtId="167" fontId="15" fillId="5" borderId="16" xfId="0" applyNumberFormat="1" applyFont="1" applyFill="1" applyBorder="1" applyAlignment="1">
      <alignment horizontal="center" vertical="center"/>
    </xf>
    <xf numFmtId="167" fontId="15" fillId="5" borderId="17" xfId="0" applyNumberFormat="1" applyFont="1" applyFill="1" applyBorder="1" applyAlignment="1">
      <alignment horizontal="center" vertical="center"/>
    </xf>
    <xf numFmtId="167" fontId="15" fillId="6" borderId="0" xfId="0" applyNumberFormat="1" applyFont="1" applyFill="1" applyBorder="1" applyAlignment="1">
      <alignment horizontal="center" vertical="center"/>
    </xf>
    <xf numFmtId="167" fontId="15" fillId="7" borderId="20" xfId="0" applyNumberFormat="1" applyFont="1" applyFill="1" applyBorder="1" applyAlignment="1">
      <alignment horizontal="center" vertical="center"/>
    </xf>
    <xf numFmtId="167" fontId="15" fillId="4" borderId="20" xfId="0" applyNumberFormat="1" applyFont="1" applyFill="1" applyBorder="1" applyAlignment="1">
      <alignment horizontal="center" vertical="center"/>
    </xf>
    <xf numFmtId="167" fontId="15" fillId="0" borderId="24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67" fontId="15" fillId="0" borderId="15" xfId="0" applyNumberFormat="1" applyFont="1" applyFill="1" applyBorder="1" applyAlignment="1">
      <alignment horizontal="center" vertical="center"/>
    </xf>
    <xf numFmtId="167" fontId="15" fillId="0" borderId="23" xfId="0" applyNumberFormat="1" applyFont="1" applyFill="1" applyBorder="1" applyAlignment="1">
      <alignment horizontal="center" vertical="center"/>
    </xf>
    <xf numFmtId="166" fontId="15" fillId="0" borderId="26" xfId="0" applyNumberFormat="1" applyFont="1" applyBorder="1" applyAlignment="1">
      <alignment horizontal="center" vertical="center"/>
    </xf>
    <xf numFmtId="167" fontId="15" fillId="4" borderId="1" xfId="0" applyNumberFormat="1" applyFont="1" applyFill="1" applyBorder="1" applyAlignment="1">
      <alignment horizontal="center" vertical="center"/>
    </xf>
    <xf numFmtId="167" fontId="15" fillId="5" borderId="27" xfId="0" applyNumberFormat="1" applyFont="1" applyFill="1" applyBorder="1" applyAlignment="1">
      <alignment horizontal="center" vertical="center"/>
    </xf>
    <xf numFmtId="167" fontId="15" fillId="5" borderId="28" xfId="0" applyNumberFormat="1" applyFont="1" applyFill="1" applyBorder="1" applyAlignment="1">
      <alignment horizontal="center" vertical="center"/>
    </xf>
    <xf numFmtId="167" fontId="15" fillId="5" borderId="3" xfId="0" applyNumberFormat="1" applyFont="1" applyFill="1" applyBorder="1" applyAlignment="1">
      <alignment horizontal="center" vertical="center"/>
    </xf>
    <xf numFmtId="167" fontId="15" fillId="5" borderId="2" xfId="0" applyNumberFormat="1" applyFont="1" applyFill="1" applyBorder="1" applyAlignment="1">
      <alignment horizontal="center" vertical="center"/>
    </xf>
    <xf numFmtId="167" fontId="16" fillId="6" borderId="1" xfId="0" applyNumberFormat="1" applyFont="1" applyFill="1" applyBorder="1" applyAlignment="1">
      <alignment horizontal="center" vertical="center"/>
    </xf>
    <xf numFmtId="167" fontId="15" fillId="7" borderId="28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7" fontId="15" fillId="0" borderId="28" xfId="0" applyNumberFormat="1" applyFont="1" applyFill="1" applyBorder="1" applyAlignment="1">
      <alignment horizontal="center" vertical="center"/>
    </xf>
    <xf numFmtId="167" fontId="15" fillId="4" borderId="28" xfId="0" applyNumberFormat="1" applyFont="1" applyFill="1" applyBorder="1" applyAlignment="1">
      <alignment horizontal="center" vertical="center"/>
    </xf>
    <xf numFmtId="167" fontId="15" fillId="0" borderId="27" xfId="0" applyNumberFormat="1" applyFont="1" applyFill="1" applyBorder="1" applyAlignment="1">
      <alignment horizontal="center" vertical="center"/>
    </xf>
    <xf numFmtId="167" fontId="15" fillId="0" borderId="3" xfId="0" applyNumberFormat="1" applyFont="1" applyFill="1" applyBorder="1" applyAlignment="1">
      <alignment horizontal="center" vertical="center"/>
    </xf>
    <xf numFmtId="167" fontId="15" fillId="0" borderId="2" xfId="0" applyNumberFormat="1" applyFont="1" applyFill="1" applyBorder="1" applyAlignment="1">
      <alignment horizontal="center" vertical="center"/>
    </xf>
    <xf numFmtId="0" fontId="6" fillId="8" borderId="14" xfId="0" applyFont="1" applyFill="1" applyBorder="1" applyAlignment="1">
      <alignment horizontal="center" vertical="center" wrapText="1"/>
    </xf>
    <xf numFmtId="0" fontId="7" fillId="9" borderId="11" xfId="0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 vertical="center"/>
    </xf>
    <xf numFmtId="167" fontId="18" fillId="0" borderId="22" xfId="0" applyNumberFormat="1" applyFont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167" fontId="18" fillId="0" borderId="29" xfId="0" applyNumberFormat="1" applyFont="1" applyBorder="1" applyAlignment="1">
      <alignment horizontal="center"/>
    </xf>
    <xf numFmtId="0" fontId="6" fillId="8" borderId="4" xfId="0" applyFont="1" applyFill="1" applyBorder="1" applyAlignment="1">
      <alignment horizontal="center" vertical="center" wrapText="1"/>
    </xf>
    <xf numFmtId="167" fontId="15" fillId="9" borderId="16" xfId="0" applyNumberFormat="1" applyFont="1" applyFill="1" applyBorder="1" applyAlignment="1">
      <alignment horizontal="center" vertical="center"/>
    </xf>
    <xf numFmtId="167" fontId="15" fillId="9" borderId="17" xfId="0" applyNumberFormat="1" applyFont="1" applyFill="1" applyBorder="1" applyAlignment="1">
      <alignment horizontal="center" vertical="center"/>
    </xf>
    <xf numFmtId="167" fontId="15" fillId="9" borderId="0" xfId="0" applyNumberFormat="1" applyFont="1" applyFill="1" applyBorder="1" applyAlignment="1">
      <alignment horizontal="center" vertical="center"/>
    </xf>
    <xf numFmtId="167" fontId="15" fillId="9" borderId="20" xfId="0" applyNumberFormat="1" applyFont="1" applyFill="1" applyBorder="1" applyAlignment="1">
      <alignment horizontal="center" vertical="center"/>
    </xf>
    <xf numFmtId="167" fontId="15" fillId="9" borderId="19" xfId="0" applyNumberFormat="1" applyFont="1" applyFill="1" applyBorder="1" applyAlignment="1">
      <alignment horizontal="center" vertical="center"/>
    </xf>
    <xf numFmtId="167" fontId="15" fillId="9" borderId="2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6" fillId="8" borderId="30" xfId="0" applyFont="1" applyFill="1" applyBorder="1" applyAlignment="1">
      <alignment horizontal="center" vertical="center" wrapText="1"/>
    </xf>
    <xf numFmtId="167" fontId="15" fillId="9" borderId="2" xfId="0" applyNumberFormat="1" applyFont="1" applyFill="1" applyBorder="1" applyAlignment="1">
      <alignment horizontal="center" vertical="center"/>
    </xf>
    <xf numFmtId="167" fontId="15" fillId="9" borderId="28" xfId="0" applyNumberFormat="1" applyFont="1" applyFill="1" applyBorder="1" applyAlignment="1">
      <alignment horizontal="center" vertical="center"/>
    </xf>
    <xf numFmtId="167" fontId="15" fillId="9" borderId="1" xfId="0" applyNumberFormat="1" applyFont="1" applyFill="1" applyBorder="1" applyAlignment="1">
      <alignment horizontal="center" vertical="center"/>
    </xf>
    <xf numFmtId="167" fontId="15" fillId="9" borderId="27" xfId="0" applyNumberFormat="1" applyFont="1" applyFill="1" applyBorder="1" applyAlignment="1">
      <alignment horizontal="center" vertical="center"/>
    </xf>
    <xf numFmtId="167" fontId="15" fillId="9" borderId="3" xfId="0" applyNumberFormat="1" applyFont="1" applyFill="1" applyBorder="1" applyAlignment="1">
      <alignment horizontal="center" vertical="center"/>
    </xf>
    <xf numFmtId="166" fontId="19" fillId="0" borderId="31" xfId="0" applyNumberFormat="1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167" fontId="16" fillId="0" borderId="28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167" fontId="16" fillId="0" borderId="16" xfId="0" applyNumberFormat="1" applyFont="1" applyFill="1" applyBorder="1" applyAlignment="1">
      <alignment horizontal="center" vertical="center"/>
    </xf>
    <xf numFmtId="167" fontId="20" fillId="0" borderId="22" xfId="0" applyNumberFormat="1" applyFont="1" applyBorder="1" applyAlignment="1">
      <alignment horizontal="center"/>
    </xf>
    <xf numFmtId="0" fontId="0" fillId="10" borderId="4" xfId="0" applyFill="1" applyBorder="1" applyAlignment="1">
      <alignment horizontal="center" vertical="center" wrapText="1"/>
    </xf>
    <xf numFmtId="0" fontId="6" fillId="10" borderId="30" xfId="0" applyFont="1" applyFill="1" applyBorder="1" applyAlignment="1">
      <alignment horizontal="center" vertical="center" wrapText="1"/>
    </xf>
    <xf numFmtId="167" fontId="16" fillId="0" borderId="2" xfId="0" applyNumberFormat="1" applyFont="1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 wrapText="1"/>
    </xf>
    <xf numFmtId="166" fontId="21" fillId="0" borderId="26" xfId="0" applyNumberFormat="1" applyFont="1" applyBorder="1" applyAlignment="1">
      <alignment horizontal="center" vertical="center"/>
    </xf>
    <xf numFmtId="166" fontId="9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10" fillId="6" borderId="11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167" fontId="15" fillId="0" borderId="22" xfId="0" applyNumberFormat="1" applyFont="1" applyFill="1" applyBorder="1" applyAlignment="1">
      <alignment horizontal="center"/>
    </xf>
    <xf numFmtId="168" fontId="15" fillId="0" borderId="16" xfId="0" applyNumberFormat="1" applyFont="1" applyFill="1" applyBorder="1" applyAlignment="1">
      <alignment horizontal="center" vertical="center"/>
    </xf>
    <xf numFmtId="168" fontId="15" fillId="0" borderId="17" xfId="0" applyNumberFormat="1" applyFont="1" applyFill="1" applyBorder="1" applyAlignment="1">
      <alignment horizontal="center" vertical="center"/>
    </xf>
    <xf numFmtId="168" fontId="15" fillId="0" borderId="19" xfId="0" applyNumberFormat="1" applyFont="1" applyFill="1" applyBorder="1" applyAlignment="1">
      <alignment horizontal="center" vertical="center"/>
    </xf>
    <xf numFmtId="168" fontId="15" fillId="0" borderId="0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66" fontId="15" fillId="0" borderId="26" xfId="0" applyNumberFormat="1" applyFont="1" applyFill="1" applyBorder="1" applyAlignment="1">
      <alignment horizontal="center" vertical="center"/>
    </xf>
    <xf numFmtId="168" fontId="15" fillId="0" borderId="2" xfId="0" applyNumberFormat="1" applyFont="1" applyFill="1" applyBorder="1" applyAlignment="1">
      <alignment horizontal="center" vertical="center"/>
    </xf>
    <xf numFmtId="168" fontId="15" fillId="0" borderId="28" xfId="0" applyNumberFormat="1" applyFont="1" applyFill="1" applyBorder="1" applyAlignment="1">
      <alignment horizontal="center" vertical="center"/>
    </xf>
    <xf numFmtId="168" fontId="15" fillId="0" borderId="27" xfId="0" applyNumberFormat="1" applyFont="1" applyFill="1" applyBorder="1" applyAlignment="1">
      <alignment horizontal="center" vertical="center"/>
    </xf>
    <xf numFmtId="0" fontId="22" fillId="11" borderId="7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/>
    </xf>
    <xf numFmtId="166" fontId="9" fillId="9" borderId="13" xfId="0" applyNumberFormat="1" applyFont="1" applyFill="1" applyBorder="1" applyAlignment="1">
      <alignment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7" fillId="12" borderId="11" xfId="0" applyFont="1" applyFill="1" applyBorder="1" applyAlignment="1">
      <alignment horizontal="center" vertical="center"/>
    </xf>
    <xf numFmtId="0" fontId="7" fillId="12" borderId="9" xfId="0" applyFont="1" applyFill="1" applyBorder="1" applyAlignment="1">
      <alignment horizontal="center" vertical="center"/>
    </xf>
    <xf numFmtId="0" fontId="7" fillId="12" borderId="12" xfId="0" applyFont="1" applyFill="1" applyBorder="1" applyAlignment="1">
      <alignment horizontal="center" vertical="center"/>
    </xf>
    <xf numFmtId="166" fontId="9" fillId="12" borderId="13" xfId="0" applyNumberFormat="1" applyFont="1" applyFill="1" applyBorder="1" applyAlignment="1">
      <alignment vertical="center"/>
    </xf>
    <xf numFmtId="0" fontId="7" fillId="12" borderId="8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22" fillId="11" borderId="15" xfId="0" applyFont="1" applyFill="1" applyBorder="1" applyAlignment="1">
      <alignment horizontal="center" vertical="center" wrapText="1"/>
    </xf>
    <xf numFmtId="167" fontId="15" fillId="9" borderId="18" xfId="0" applyNumberFormat="1" applyFont="1" applyFill="1" applyBorder="1" applyAlignment="1">
      <alignment horizontal="center" vertical="center"/>
    </xf>
    <xf numFmtId="167" fontId="15" fillId="9" borderId="22" xfId="0" applyNumberFormat="1" applyFont="1" applyFill="1" applyBorder="1" applyAlignment="1">
      <alignment horizontal="center"/>
    </xf>
    <xf numFmtId="167" fontId="15" fillId="9" borderId="15" xfId="0" applyNumberFormat="1" applyFont="1" applyFill="1" applyBorder="1" applyAlignment="1">
      <alignment horizontal="center" vertical="center"/>
    </xf>
    <xf numFmtId="167" fontId="15" fillId="12" borderId="0" xfId="0" applyNumberFormat="1" applyFont="1" applyFill="1" applyBorder="1" applyAlignment="1">
      <alignment horizontal="center" vertical="center"/>
    </xf>
    <xf numFmtId="167" fontId="15" fillId="12" borderId="19" xfId="0" applyNumberFormat="1" applyFont="1" applyFill="1" applyBorder="1" applyAlignment="1">
      <alignment horizontal="center" vertical="center"/>
    </xf>
    <xf numFmtId="167" fontId="15" fillId="12" borderId="17" xfId="0" applyNumberFormat="1" applyFont="1" applyFill="1" applyBorder="1" applyAlignment="1">
      <alignment horizontal="center" vertical="center"/>
    </xf>
    <xf numFmtId="167" fontId="15" fillId="12" borderId="20" xfId="0" applyNumberFormat="1" applyFont="1" applyFill="1" applyBorder="1" applyAlignment="1">
      <alignment horizontal="center" vertical="center"/>
    </xf>
    <xf numFmtId="167" fontId="15" fillId="12" borderId="21" xfId="0" applyNumberFormat="1" applyFont="1" applyFill="1" applyBorder="1" applyAlignment="1">
      <alignment horizontal="center" vertical="center"/>
    </xf>
    <xf numFmtId="167" fontId="15" fillId="12" borderId="22" xfId="0" applyNumberFormat="1" applyFont="1" applyFill="1" applyBorder="1" applyAlignment="1">
      <alignment horizontal="center"/>
    </xf>
    <xf numFmtId="167" fontId="15" fillId="12" borderId="15" xfId="0" applyNumberFormat="1" applyFont="1" applyFill="1" applyBorder="1" applyAlignment="1">
      <alignment horizontal="center" vertical="center"/>
    </xf>
    <xf numFmtId="0" fontId="22" fillId="11" borderId="2" xfId="0" applyFont="1" applyFill="1" applyBorder="1" applyAlignment="1">
      <alignment horizontal="center" vertical="center" wrapText="1"/>
    </xf>
    <xf numFmtId="166" fontId="15" fillId="9" borderId="38" xfId="0" applyNumberFormat="1" applyFont="1" applyFill="1" applyBorder="1" applyAlignment="1">
      <alignment horizontal="center" vertical="center"/>
    </xf>
    <xf numFmtId="167" fontId="15" fillId="12" borderId="1" xfId="0" applyNumberFormat="1" applyFont="1" applyFill="1" applyBorder="1" applyAlignment="1">
      <alignment horizontal="center" vertical="center"/>
    </xf>
    <xf numFmtId="167" fontId="15" fillId="12" borderId="27" xfId="0" applyNumberFormat="1" applyFont="1" applyFill="1" applyBorder="1" applyAlignment="1">
      <alignment horizontal="center" vertical="center"/>
    </xf>
    <xf numFmtId="167" fontId="15" fillId="12" borderId="28" xfId="0" applyNumberFormat="1" applyFont="1" applyFill="1" applyBorder="1" applyAlignment="1">
      <alignment horizontal="center" vertical="center"/>
    </xf>
    <xf numFmtId="167" fontId="15" fillId="6" borderId="27" xfId="0" applyNumberFormat="1" applyFont="1" applyFill="1" applyBorder="1" applyAlignment="1">
      <alignment horizontal="center" vertical="center"/>
    </xf>
    <xf numFmtId="167" fontId="15" fillId="12" borderId="3" xfId="0" applyNumberFormat="1" applyFont="1" applyFill="1" applyBorder="1" applyAlignment="1">
      <alignment horizontal="center" vertical="center"/>
    </xf>
    <xf numFmtId="166" fontId="15" fillId="12" borderId="26" xfId="0" applyNumberFormat="1" applyFont="1" applyFill="1" applyBorder="1" applyAlignment="1">
      <alignment horizontal="center" vertical="center"/>
    </xf>
    <xf numFmtId="167" fontId="15" fillId="12" borderId="2" xfId="0" applyNumberFormat="1" applyFont="1" applyFill="1" applyBorder="1" applyAlignment="1">
      <alignment horizontal="center" vertical="center"/>
    </xf>
    <xf numFmtId="167" fontId="18" fillId="0" borderId="22" xfId="0" applyNumberFormat="1" applyFont="1" applyFill="1" applyBorder="1" applyAlignment="1">
      <alignment horizontal="center"/>
    </xf>
    <xf numFmtId="0" fontId="7" fillId="0" borderId="9" xfId="0" applyFont="1" applyFill="1" applyBorder="1" applyAlignment="1">
      <alignment vertical="center"/>
    </xf>
    <xf numFmtId="167" fontId="16" fillId="6" borderId="0" xfId="0" applyNumberFormat="1" applyFont="1" applyFill="1" applyBorder="1" applyAlignment="1">
      <alignment horizontal="center" vertical="center"/>
    </xf>
    <xf numFmtId="166" fontId="15" fillId="0" borderId="38" xfId="0" applyNumberFormat="1" applyFont="1" applyBorder="1" applyAlignment="1">
      <alignment horizontal="center" vertical="center"/>
    </xf>
    <xf numFmtId="0" fontId="23" fillId="0" borderId="0" xfId="0" applyFont="1" applyFill="1" applyBorder="1"/>
    <xf numFmtId="167" fontId="16" fillId="0" borderId="1" xfId="0" applyNumberFormat="1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167" fontId="18" fillId="0" borderId="29" xfId="0" applyNumberFormat="1" applyFont="1" applyFill="1" applyBorder="1" applyAlignment="1">
      <alignment horizontal="center"/>
    </xf>
    <xf numFmtId="0" fontId="7" fillId="6" borderId="11" xfId="0" applyFont="1" applyFill="1" applyBorder="1" applyAlignment="1">
      <alignment vertical="center"/>
    </xf>
    <xf numFmtId="0" fontId="7" fillId="6" borderId="9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167" fontId="16" fillId="0" borderId="19" xfId="0" applyNumberFormat="1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167" fontId="16" fillId="0" borderId="27" xfId="0" applyNumberFormat="1" applyFont="1" applyFill="1" applyBorder="1" applyAlignment="1">
      <alignment horizontal="center" vertical="center"/>
    </xf>
    <xf numFmtId="0" fontId="0" fillId="13" borderId="14" xfId="0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/>
    </xf>
    <xf numFmtId="166" fontId="11" fillId="0" borderId="14" xfId="0" applyNumberFormat="1" applyFont="1" applyFill="1" applyBorder="1" applyAlignment="1">
      <alignment vertical="center"/>
    </xf>
    <xf numFmtId="0" fontId="7" fillId="0" borderId="11" xfId="0" applyFont="1" applyFill="1" applyBorder="1" applyAlignment="1">
      <alignment horizontal="right" vertical="center"/>
    </xf>
    <xf numFmtId="0" fontId="7" fillId="6" borderId="11" xfId="0" applyFont="1" applyFill="1" applyBorder="1" applyAlignment="1">
      <alignment horizontal="center" vertical="center"/>
    </xf>
    <xf numFmtId="166" fontId="7" fillId="0" borderId="14" xfId="0" applyNumberFormat="1" applyFont="1" applyFill="1" applyBorder="1" applyAlignment="1">
      <alignment vertical="center"/>
    </xf>
    <xf numFmtId="0" fontId="0" fillId="13" borderId="4" xfId="0" applyFill="1" applyBorder="1" applyAlignment="1">
      <alignment horizontal="center" vertical="center" wrapText="1"/>
    </xf>
    <xf numFmtId="167" fontId="16" fillId="9" borderId="19" xfId="0" applyNumberFormat="1" applyFont="1" applyFill="1" applyBorder="1" applyAlignment="1">
      <alignment horizontal="center" vertical="center"/>
    </xf>
    <xf numFmtId="167" fontId="24" fillId="0" borderId="22" xfId="0" applyNumberFormat="1" applyFont="1" applyFill="1" applyBorder="1" applyAlignment="1">
      <alignment horizontal="center"/>
    </xf>
    <xf numFmtId="20" fontId="17" fillId="0" borderId="25" xfId="0" applyNumberFormat="1" applyFont="1" applyFill="1" applyBorder="1" applyAlignment="1">
      <alignment horizontal="center"/>
    </xf>
    <xf numFmtId="167" fontId="25" fillId="0" borderId="17" xfId="0" applyNumberFormat="1" applyFont="1" applyFill="1" applyBorder="1" applyAlignment="1">
      <alignment horizontal="center" vertical="center"/>
    </xf>
    <xf numFmtId="167" fontId="15" fillId="0" borderId="25" xfId="0" applyNumberFormat="1" applyFont="1" applyFill="1" applyBorder="1" applyAlignment="1">
      <alignment horizontal="center"/>
    </xf>
    <xf numFmtId="0" fontId="0" fillId="13" borderId="30" xfId="0" applyFill="1" applyBorder="1" applyAlignment="1">
      <alignment horizontal="center" vertical="center" wrapText="1"/>
    </xf>
    <xf numFmtId="166" fontId="15" fillId="9" borderId="1" xfId="0" applyNumberFormat="1" applyFont="1" applyFill="1" applyBorder="1" applyAlignment="1">
      <alignment horizontal="center" vertical="center"/>
    </xf>
    <xf numFmtId="167" fontId="16" fillId="9" borderId="27" xfId="0" applyNumberFormat="1" applyFont="1" applyFill="1" applyBorder="1" applyAlignment="1">
      <alignment horizontal="center" vertical="center"/>
    </xf>
    <xf numFmtId="166" fontId="15" fillId="0" borderId="38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6" fontId="19" fillId="0" borderId="31" xfId="0" applyNumberFormat="1" applyFont="1" applyFill="1" applyBorder="1" applyAlignment="1">
      <alignment horizontal="center" vertical="center"/>
    </xf>
    <xf numFmtId="166" fontId="15" fillId="0" borderId="31" xfId="0" applyNumberFormat="1" applyFont="1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vertical="center"/>
    </xf>
    <xf numFmtId="166" fontId="7" fillId="0" borderId="39" xfId="0" applyNumberFormat="1" applyFont="1" applyFill="1" applyBorder="1" applyAlignment="1">
      <alignment vertical="center"/>
    </xf>
    <xf numFmtId="0" fontId="0" fillId="14" borderId="4" xfId="0" applyFill="1" applyBorder="1" applyAlignment="1">
      <alignment horizontal="center" vertical="center" wrapText="1"/>
    </xf>
    <xf numFmtId="167" fontId="15" fillId="5" borderId="19" xfId="0" applyNumberFormat="1" applyFont="1" applyFill="1" applyBorder="1" applyAlignment="1">
      <alignment horizontal="center" vertical="center"/>
    </xf>
    <xf numFmtId="167" fontId="15" fillId="5" borderId="18" xfId="0" applyNumberFormat="1" applyFont="1" applyFill="1" applyBorder="1" applyAlignment="1">
      <alignment horizontal="center" vertical="center"/>
    </xf>
    <xf numFmtId="167" fontId="18" fillId="0" borderId="40" xfId="0" applyNumberFormat="1" applyFont="1" applyFill="1" applyBorder="1" applyAlignment="1">
      <alignment horizontal="center"/>
    </xf>
    <xf numFmtId="167" fontId="15" fillId="5" borderId="0" xfId="0" applyNumberFormat="1" applyFont="1" applyFill="1" applyBorder="1" applyAlignment="1">
      <alignment horizontal="center" vertical="center"/>
    </xf>
    <xf numFmtId="167" fontId="26" fillId="0" borderId="29" xfId="0" applyNumberFormat="1" applyFont="1" applyFill="1" applyBorder="1" applyAlignment="1">
      <alignment horizontal="center"/>
    </xf>
    <xf numFmtId="0" fontId="0" fillId="14" borderId="30" xfId="0" applyFill="1" applyBorder="1" applyAlignment="1">
      <alignment horizontal="center" vertical="center" wrapText="1"/>
    </xf>
    <xf numFmtId="167" fontId="15" fillId="5" borderId="1" xfId="0" applyNumberFormat="1" applyFont="1" applyFill="1" applyBorder="1" applyAlignment="1">
      <alignment horizontal="center" vertical="center"/>
    </xf>
    <xf numFmtId="166" fontId="17" fillId="0" borderId="38" xfId="0" applyNumberFormat="1" applyFont="1" applyFill="1" applyBorder="1" applyAlignment="1">
      <alignment horizontal="center" vertical="center"/>
    </xf>
    <xf numFmtId="166" fontId="15" fillId="5" borderId="27" xfId="0" applyNumberFormat="1" applyFont="1" applyFill="1" applyBorder="1" applyAlignment="1">
      <alignment horizontal="center" vertical="center"/>
    </xf>
    <xf numFmtId="167" fontId="27" fillId="5" borderId="1" xfId="0" applyNumberFormat="1" applyFont="1" applyFill="1" applyBorder="1" applyAlignment="1">
      <alignment horizontal="center" vertical="center"/>
    </xf>
    <xf numFmtId="166" fontId="27" fillId="5" borderId="1" xfId="0" applyNumberFormat="1" applyFont="1" applyFill="1" applyBorder="1" applyAlignment="1">
      <alignment horizontal="center" vertical="center"/>
    </xf>
    <xf numFmtId="166" fontId="21" fillId="0" borderId="26" xfId="0" applyNumberFormat="1" applyFont="1" applyFill="1" applyBorder="1" applyAlignment="1">
      <alignment horizontal="center" vertical="center"/>
    </xf>
    <xf numFmtId="166" fontId="7" fillId="0" borderId="7" xfId="0" applyNumberFormat="1" applyFont="1" applyFill="1" applyBorder="1" applyAlignment="1">
      <alignment vertical="center"/>
    </xf>
    <xf numFmtId="167" fontId="24" fillId="0" borderId="25" xfId="0" applyNumberFormat="1" applyFont="1" applyFill="1" applyBorder="1" applyAlignment="1">
      <alignment horizontal="center"/>
    </xf>
    <xf numFmtId="166" fontId="24" fillId="0" borderId="31" xfId="0" applyNumberFormat="1" applyFont="1" applyFill="1" applyBorder="1" applyAlignment="1">
      <alignment horizontal="center" vertical="center"/>
    </xf>
    <xf numFmtId="167" fontId="24" fillId="0" borderId="29" xfId="0" applyNumberFormat="1" applyFont="1" applyFill="1" applyBorder="1" applyAlignment="1">
      <alignment horizontal="center"/>
    </xf>
    <xf numFmtId="166" fontId="24" fillId="0" borderId="26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66" fontId="19" fillId="0" borderId="4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vertical="center"/>
    </xf>
    <xf numFmtId="166" fontId="19" fillId="0" borderId="14" xfId="0" applyNumberFormat="1" applyFont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166" fontId="15" fillId="0" borderId="16" xfId="0" applyNumberFormat="1" applyFont="1" applyFill="1" applyBorder="1" applyAlignment="1">
      <alignment horizontal="center" vertical="center"/>
    </xf>
    <xf numFmtId="166" fontId="15" fillId="0" borderId="17" xfId="0" applyNumberFormat="1" applyFont="1" applyFill="1" applyBorder="1" applyAlignment="1">
      <alignment horizontal="center" vertical="center"/>
    </xf>
    <xf numFmtId="166" fontId="15" fillId="0" borderId="19" xfId="0" applyNumberFormat="1" applyFont="1" applyFill="1" applyBorder="1" applyAlignment="1">
      <alignment horizontal="center" vertical="center"/>
    </xf>
    <xf numFmtId="166" fontId="15" fillId="0" borderId="21" xfId="0" applyNumberFormat="1" applyFont="1" applyFill="1" applyBorder="1" applyAlignment="1">
      <alignment horizontal="center" vertical="center"/>
    </xf>
    <xf numFmtId="20" fontId="24" fillId="0" borderId="25" xfId="0" applyNumberFormat="1" applyFont="1" applyBorder="1" applyAlignment="1">
      <alignment horizontal="center"/>
    </xf>
    <xf numFmtId="166" fontId="15" fillId="0" borderId="18" xfId="0" applyNumberFormat="1" applyFont="1" applyFill="1" applyBorder="1" applyAlignment="1">
      <alignment horizontal="center" vertical="center"/>
    </xf>
    <xf numFmtId="166" fontId="15" fillId="0" borderId="2" xfId="0" applyNumberFormat="1" applyFont="1" applyFill="1" applyBorder="1" applyAlignment="1">
      <alignment horizontal="center" vertical="center"/>
    </xf>
    <xf numFmtId="166" fontId="15" fillId="0" borderId="28" xfId="0" applyNumberFormat="1" applyFont="1" applyFill="1" applyBorder="1" applyAlignment="1">
      <alignment horizontal="center" vertical="center"/>
    </xf>
    <xf numFmtId="166" fontId="15" fillId="0" borderId="27" xfId="0" applyNumberFormat="1" applyFont="1" applyFill="1" applyBorder="1" applyAlignment="1">
      <alignment horizontal="center" vertical="center"/>
    </xf>
    <xf numFmtId="166" fontId="15" fillId="0" borderId="3" xfId="0" applyNumberFormat="1" applyFont="1" applyFill="1" applyBorder="1" applyAlignment="1">
      <alignment horizontal="center" vertical="center"/>
    </xf>
    <xf numFmtId="166" fontId="24" fillId="0" borderId="31" xfId="0" applyNumberFormat="1" applyFont="1" applyBorder="1" applyAlignment="1">
      <alignment horizontal="center" vertical="center"/>
    </xf>
    <xf numFmtId="166" fontId="15" fillId="0" borderId="15" xfId="0" applyNumberFormat="1" applyFont="1" applyFill="1" applyBorder="1" applyAlignment="1">
      <alignment horizontal="center" vertical="center"/>
    </xf>
    <xf numFmtId="166" fontId="15" fillId="0" borderId="20" xfId="0" applyNumberFormat="1" applyFont="1" applyFill="1" applyBorder="1" applyAlignment="1">
      <alignment horizontal="center" vertical="center"/>
    </xf>
    <xf numFmtId="167" fontId="15" fillId="6" borderId="1" xfId="0" applyNumberFormat="1" applyFont="1" applyFill="1" applyBorder="1" applyAlignment="1">
      <alignment horizontal="center" vertical="center"/>
    </xf>
    <xf numFmtId="166" fontId="15" fillId="0" borderId="23" xfId="0" applyNumberFormat="1" applyFont="1" applyFill="1" applyBorder="1" applyAlignment="1">
      <alignment horizontal="center" vertical="center"/>
    </xf>
    <xf numFmtId="166" fontId="15" fillId="0" borderId="24" xfId="0" applyNumberFormat="1" applyFont="1" applyFill="1" applyBorder="1" applyAlignment="1">
      <alignment horizontal="center" vertical="center"/>
    </xf>
    <xf numFmtId="166" fontId="9" fillId="0" borderId="14" xfId="0" applyNumberFormat="1" applyFont="1" applyBorder="1" applyAlignment="1">
      <alignment vertical="center"/>
    </xf>
    <xf numFmtId="0" fontId="28" fillId="0" borderId="34" xfId="0" applyFont="1" applyFill="1" applyBorder="1" applyAlignment="1">
      <alignment horizontal="center" vertical="center"/>
    </xf>
    <xf numFmtId="0" fontId="28" fillId="0" borderId="35" xfId="0" applyFont="1" applyFill="1" applyBorder="1" applyAlignment="1">
      <alignment horizontal="center" vertical="center"/>
    </xf>
    <xf numFmtId="0" fontId="28" fillId="0" borderId="8" xfId="0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0" fontId="28" fillId="0" borderId="11" xfId="0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167" fontId="16" fillId="0" borderId="17" xfId="0" applyNumberFormat="1" applyFont="1" applyFill="1" applyBorder="1" applyAlignment="1">
      <alignment horizontal="center" vertical="center"/>
    </xf>
    <xf numFmtId="167" fontId="29" fillId="0" borderId="19" xfId="0" applyNumberFormat="1" applyFont="1" applyFill="1" applyBorder="1" applyAlignment="1">
      <alignment horizontal="center" vertical="center"/>
    </xf>
    <xf numFmtId="167" fontId="29" fillId="0" borderId="17" xfId="0" applyNumberFormat="1" applyFont="1" applyFill="1" applyBorder="1" applyAlignment="1">
      <alignment horizontal="center" vertical="center"/>
    </xf>
    <xf numFmtId="167" fontId="29" fillId="0" borderId="0" xfId="0" applyNumberFormat="1" applyFont="1" applyFill="1" applyBorder="1" applyAlignment="1">
      <alignment horizontal="center" vertical="center"/>
    </xf>
    <xf numFmtId="167" fontId="29" fillId="0" borderId="20" xfId="0" applyNumberFormat="1" applyFont="1" applyFill="1" applyBorder="1" applyAlignment="1">
      <alignment horizontal="center" vertical="center"/>
    </xf>
    <xf numFmtId="167" fontId="29" fillId="0" borderId="21" xfId="0" applyNumberFormat="1" applyFont="1" applyFill="1" applyBorder="1" applyAlignment="1">
      <alignment horizontal="center" vertical="center"/>
    </xf>
    <xf numFmtId="167" fontId="29" fillId="0" borderId="27" xfId="0" applyNumberFormat="1" applyFont="1" applyFill="1" applyBorder="1" applyAlignment="1">
      <alignment horizontal="center" vertical="center"/>
    </xf>
    <xf numFmtId="167" fontId="29" fillId="0" borderId="28" xfId="0" applyNumberFormat="1" applyFont="1" applyFill="1" applyBorder="1" applyAlignment="1">
      <alignment horizontal="center" vertical="center"/>
    </xf>
    <xf numFmtId="167" fontId="29" fillId="0" borderId="1" xfId="0" applyNumberFormat="1" applyFont="1" applyFill="1" applyBorder="1" applyAlignment="1">
      <alignment horizontal="center" vertical="center"/>
    </xf>
    <xf numFmtId="167" fontId="29" fillId="0" borderId="3" xfId="0" applyNumberFormat="1" applyFont="1" applyFill="1" applyBorder="1" applyAlignment="1">
      <alignment horizontal="center" vertical="center"/>
    </xf>
    <xf numFmtId="167" fontId="24" fillId="0" borderId="40" xfId="0" applyNumberFormat="1" applyFont="1" applyFill="1" applyBorder="1" applyAlignment="1">
      <alignment horizontal="center"/>
    </xf>
    <xf numFmtId="167" fontId="15" fillId="0" borderId="29" xfId="0" applyNumberFormat="1" applyFont="1" applyFill="1" applyBorder="1" applyAlignment="1">
      <alignment horizontal="center"/>
    </xf>
    <xf numFmtId="166" fontId="24" fillId="0" borderId="38" xfId="0" applyNumberFormat="1" applyFont="1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 wrapText="1"/>
    </xf>
    <xf numFmtId="0" fontId="9" fillId="0" borderId="11" xfId="0" applyFont="1" applyFill="1" applyBorder="1" applyAlignment="1" applyProtection="1">
      <alignment horizontal="center" vertical="center"/>
      <protection locked="0"/>
    </xf>
    <xf numFmtId="0" fontId="9" fillId="0" borderId="9" xfId="0" applyFont="1" applyFill="1" applyBorder="1" applyAlignment="1" applyProtection="1">
      <alignment horizontal="center" vertical="center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9" fillId="0" borderId="12" xfId="0" applyFont="1" applyFill="1" applyBorder="1" applyAlignment="1" applyProtection="1">
      <alignment horizontal="center" vertical="center"/>
      <protection locked="0"/>
    </xf>
    <xf numFmtId="0" fontId="13" fillId="0" borderId="11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166" fontId="21" fillId="0" borderId="19" xfId="0" applyNumberFormat="1" applyFont="1" applyFill="1" applyBorder="1" applyAlignment="1">
      <alignment horizontal="center" vertical="center"/>
    </xf>
    <xf numFmtId="166" fontId="21" fillId="0" borderId="17" xfId="0" applyNumberFormat="1" applyFont="1" applyFill="1" applyBorder="1" applyAlignment="1">
      <alignment horizontal="center" vertical="center"/>
    </xf>
    <xf numFmtId="167" fontId="21" fillId="0" borderId="19" xfId="0" applyNumberFormat="1" applyFont="1" applyFill="1" applyBorder="1" applyAlignment="1">
      <alignment horizontal="center" vertical="center"/>
    </xf>
    <xf numFmtId="167" fontId="21" fillId="0" borderId="17" xfId="0" applyNumberFormat="1" applyFont="1" applyFill="1" applyBorder="1" applyAlignment="1">
      <alignment horizontal="center" vertical="center"/>
    </xf>
    <xf numFmtId="167" fontId="21" fillId="0" borderId="0" xfId="0" applyNumberFormat="1" applyFont="1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 wrapText="1"/>
    </xf>
    <xf numFmtId="166" fontId="21" fillId="0" borderId="27" xfId="0" applyNumberFormat="1" applyFont="1" applyFill="1" applyBorder="1" applyAlignment="1">
      <alignment horizontal="center" vertical="center"/>
    </xf>
    <xf numFmtId="166" fontId="21" fillId="0" borderId="28" xfId="0" applyNumberFormat="1" applyFont="1" applyFill="1" applyBorder="1" applyAlignment="1">
      <alignment horizontal="center" vertical="center"/>
    </xf>
    <xf numFmtId="167" fontId="21" fillId="0" borderId="27" xfId="0" applyNumberFormat="1" applyFont="1" applyFill="1" applyBorder="1" applyAlignment="1">
      <alignment horizontal="center" vertical="center"/>
    </xf>
    <xf numFmtId="167" fontId="21" fillId="0" borderId="28" xfId="0" applyNumberFormat="1" applyFont="1" applyFill="1" applyBorder="1" applyAlignment="1">
      <alignment horizontal="center" vertical="center"/>
    </xf>
    <xf numFmtId="167" fontId="21" fillId="0" borderId="1" xfId="0" applyNumberFormat="1" applyFont="1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 wrapText="1"/>
    </xf>
    <xf numFmtId="0" fontId="0" fillId="11" borderId="30" xfId="0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/>
    </xf>
    <xf numFmtId="166" fontId="11" fillId="0" borderId="0" xfId="0" applyNumberFormat="1" applyFont="1" applyBorder="1" applyAlignment="1">
      <alignment vertical="center"/>
    </xf>
    <xf numFmtId="0" fontId="1" fillId="0" borderId="42" xfId="0" applyFont="1" applyBorder="1" applyAlignment="1">
      <alignment vertical="center" wrapText="1"/>
    </xf>
    <xf numFmtId="0" fontId="30" fillId="0" borderId="43" xfId="0" applyFont="1" applyBorder="1" applyAlignment="1">
      <alignment horizontal="center" vertical="center"/>
    </xf>
    <xf numFmtId="166" fontId="31" fillId="0" borderId="43" xfId="0" applyNumberFormat="1" applyFont="1" applyFill="1" applyBorder="1" applyAlignment="1">
      <alignment horizontal="center" vertical="center"/>
    </xf>
    <xf numFmtId="166" fontId="32" fillId="0" borderId="43" xfId="0" applyNumberFormat="1" applyFont="1" applyFill="1" applyBorder="1" applyAlignment="1">
      <alignment horizontal="center" vertical="center"/>
    </xf>
    <xf numFmtId="20" fontId="33" fillId="0" borderId="43" xfId="0" applyNumberFormat="1" applyFont="1" applyBorder="1" applyAlignment="1">
      <alignment horizontal="center"/>
    </xf>
    <xf numFmtId="166" fontId="32" fillId="0" borderId="44" xfId="0" applyNumberFormat="1" applyFont="1" applyFill="1" applyBorder="1" applyAlignment="1">
      <alignment horizontal="center" vertical="center"/>
    </xf>
    <xf numFmtId="20" fontId="17" fillId="0" borderId="0" xfId="0" applyNumberFormat="1" applyFont="1" applyBorder="1" applyAlignment="1">
      <alignment horizontal="center"/>
    </xf>
    <xf numFmtId="0" fontId="1" fillId="0" borderId="45" xfId="0" applyFont="1" applyBorder="1" applyAlignment="1">
      <alignment horizontal="right" vertical="center" wrapText="1"/>
    </xf>
    <xf numFmtId="166" fontId="31" fillId="0" borderId="46" xfId="0" applyNumberFormat="1" applyFont="1" applyFill="1" applyBorder="1" applyAlignment="1">
      <alignment horizontal="center" vertical="center"/>
    </xf>
    <xf numFmtId="0" fontId="1" fillId="0" borderId="46" xfId="0" applyNumberFormat="1" applyFont="1" applyFill="1" applyBorder="1" applyAlignment="1">
      <alignment horizontal="center" vertical="center"/>
    </xf>
    <xf numFmtId="166" fontId="32" fillId="0" borderId="46" xfId="0" applyNumberFormat="1" applyFont="1" applyFill="1" applyBorder="1" applyAlignment="1">
      <alignment horizontal="center" vertical="center"/>
    </xf>
    <xf numFmtId="166" fontId="34" fillId="0" borderId="46" xfId="0" applyNumberFormat="1" applyFont="1" applyBorder="1" applyAlignment="1">
      <alignment horizontal="center" vertical="center"/>
    </xf>
    <xf numFmtId="166" fontId="19" fillId="0" borderId="0" xfId="0" applyNumberFormat="1" applyFont="1" applyBorder="1" applyAlignment="1">
      <alignment horizontal="center" vertical="center"/>
    </xf>
    <xf numFmtId="0" fontId="35" fillId="9" borderId="47" xfId="0" applyFont="1" applyFill="1" applyBorder="1"/>
    <xf numFmtId="0" fontId="35" fillId="0" borderId="48" xfId="0" applyFont="1" applyBorder="1" applyAlignment="1">
      <alignment horizontal="left"/>
    </xf>
    <xf numFmtId="0" fontId="35" fillId="0" borderId="22" xfId="0" applyFont="1" applyBorder="1" applyAlignment="1">
      <alignment horizontal="left"/>
    </xf>
    <xf numFmtId="0" fontId="35" fillId="0" borderId="49" xfId="0" applyFont="1" applyBorder="1" applyAlignment="1">
      <alignment horizontal="left"/>
    </xf>
    <xf numFmtId="0" fontId="35" fillId="5" borderId="47" xfId="0" applyFont="1" applyFill="1" applyBorder="1"/>
    <xf numFmtId="0" fontId="35" fillId="0" borderId="48" xfId="0" applyFont="1" applyBorder="1" applyAlignment="1">
      <alignment horizontal="center"/>
    </xf>
    <xf numFmtId="0" fontId="35" fillId="0" borderId="22" xfId="0" applyFont="1" applyBorder="1" applyAlignment="1">
      <alignment horizontal="center"/>
    </xf>
    <xf numFmtId="0" fontId="35" fillId="0" borderId="0" xfId="0" applyFont="1" applyBorder="1" applyAlignment="1"/>
    <xf numFmtId="0" fontId="35" fillId="12" borderId="47" xfId="0" applyFont="1" applyFill="1" applyBorder="1" applyAlignment="1"/>
    <xf numFmtId="0" fontId="35" fillId="0" borderId="47" xfId="0" applyFont="1" applyBorder="1" applyAlignment="1"/>
    <xf numFmtId="0" fontId="35" fillId="6" borderId="47" xfId="0" applyFont="1" applyFill="1" applyBorder="1" applyAlignment="1"/>
    <xf numFmtId="0" fontId="35" fillId="7" borderId="47" xfId="0" applyFont="1" applyFill="1" applyBorder="1"/>
    <xf numFmtId="0" fontId="35" fillId="0" borderId="47" xfId="0" applyFont="1" applyBorder="1"/>
  </cellXfs>
  <cellStyles count="1">
    <cellStyle name="Normal" xfId="0" builtinId="0"/>
  </cellStyles>
  <dxfs count="10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0</xdr:row>
          <xdr:rowOff>0</xdr:rowOff>
        </xdr:from>
        <xdr:to>
          <xdr:col>32</xdr:col>
          <xdr:colOff>828675</xdr:colOff>
          <xdr:row>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horaire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57150</xdr:rowOff>
        </xdr:from>
        <xdr:to>
          <xdr:col>0</xdr:col>
          <xdr:colOff>933450</xdr:colOff>
          <xdr:row>2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Présences journalières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0</xdr:colOff>
          <xdr:row>0</xdr:row>
          <xdr:rowOff>0</xdr:rowOff>
        </xdr:from>
        <xdr:to>
          <xdr:col>32</xdr:col>
          <xdr:colOff>828675</xdr:colOff>
          <xdr:row>2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horaire</a:t>
              </a:r>
            </a:p>
          </xdr:txBody>
        </xdr:sp>
        <xdr:clientData fPrintsWithSheet="0"/>
      </xdr:twoCellAnchor>
    </mc:Choice>
    <mc:Fallback/>
  </mc:AlternateContent>
  <xdr:oneCellAnchor>
    <xdr:from>
      <xdr:col>17</xdr:col>
      <xdr:colOff>369094</xdr:colOff>
      <xdr:row>27</xdr:row>
      <xdr:rowOff>0</xdr:rowOff>
    </xdr:from>
    <xdr:ext cx="190503" cy="280205"/>
    <xdr:sp macro="" textlink="">
      <xdr:nvSpPr>
        <xdr:cNvPr id="5" name="Rectangle 4"/>
        <xdr:cNvSpPr/>
      </xdr:nvSpPr>
      <xdr:spPr>
        <a:xfrm flipH="1">
          <a:off x="7912894" y="4714875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18</xdr:col>
      <xdr:colOff>11906</xdr:colOff>
      <xdr:row>29</xdr:row>
      <xdr:rowOff>130968</xdr:rowOff>
    </xdr:from>
    <xdr:ext cx="190503" cy="280205"/>
    <xdr:sp macro="" textlink="">
      <xdr:nvSpPr>
        <xdr:cNvPr id="6" name="Rectangle 5"/>
        <xdr:cNvSpPr/>
      </xdr:nvSpPr>
      <xdr:spPr>
        <a:xfrm flipH="1">
          <a:off x="7936706" y="5169693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18</xdr:col>
      <xdr:colOff>47625</xdr:colOff>
      <xdr:row>32</xdr:row>
      <xdr:rowOff>130969</xdr:rowOff>
    </xdr:from>
    <xdr:ext cx="190503" cy="280205"/>
    <xdr:sp macro="" textlink="">
      <xdr:nvSpPr>
        <xdr:cNvPr id="7" name="Rectangle 6"/>
        <xdr:cNvSpPr/>
      </xdr:nvSpPr>
      <xdr:spPr>
        <a:xfrm flipH="1">
          <a:off x="7972425" y="5684044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18</xdr:col>
      <xdr:colOff>23813</xdr:colOff>
      <xdr:row>35</xdr:row>
      <xdr:rowOff>154782</xdr:rowOff>
    </xdr:from>
    <xdr:ext cx="190503" cy="280205"/>
    <xdr:sp macro="" textlink="">
      <xdr:nvSpPr>
        <xdr:cNvPr id="8" name="Rectangle 7"/>
        <xdr:cNvSpPr/>
      </xdr:nvSpPr>
      <xdr:spPr>
        <a:xfrm flipH="1">
          <a:off x="7948613" y="6222207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18</xdr:col>
      <xdr:colOff>11907</xdr:colOff>
      <xdr:row>38</xdr:row>
      <xdr:rowOff>154782</xdr:rowOff>
    </xdr:from>
    <xdr:ext cx="190503" cy="280205"/>
    <xdr:sp macro="" textlink="">
      <xdr:nvSpPr>
        <xdr:cNvPr id="9" name="Rectangle 8"/>
        <xdr:cNvSpPr/>
      </xdr:nvSpPr>
      <xdr:spPr>
        <a:xfrm flipH="1">
          <a:off x="7936707" y="6736557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0</xdr:colOff>
      <xdr:row>27</xdr:row>
      <xdr:rowOff>0</xdr:rowOff>
    </xdr:from>
    <xdr:ext cx="190503" cy="280205"/>
    <xdr:sp macro="" textlink="">
      <xdr:nvSpPr>
        <xdr:cNvPr id="10" name="Rectangle 9"/>
        <xdr:cNvSpPr/>
      </xdr:nvSpPr>
      <xdr:spPr>
        <a:xfrm flipH="1">
          <a:off x="21545550" y="4714875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0</xdr:colOff>
      <xdr:row>30</xdr:row>
      <xdr:rowOff>0</xdr:rowOff>
    </xdr:from>
    <xdr:ext cx="190503" cy="280205"/>
    <xdr:sp macro="" textlink="">
      <xdr:nvSpPr>
        <xdr:cNvPr id="11" name="Rectangle 10"/>
        <xdr:cNvSpPr/>
      </xdr:nvSpPr>
      <xdr:spPr>
        <a:xfrm flipH="1">
          <a:off x="21545550" y="5229225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0</xdr:colOff>
      <xdr:row>33</xdr:row>
      <xdr:rowOff>0</xdr:rowOff>
    </xdr:from>
    <xdr:ext cx="190503" cy="280205"/>
    <xdr:sp macro="" textlink="">
      <xdr:nvSpPr>
        <xdr:cNvPr id="12" name="Rectangle 11"/>
        <xdr:cNvSpPr/>
      </xdr:nvSpPr>
      <xdr:spPr>
        <a:xfrm flipH="1">
          <a:off x="21545550" y="5743575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0</xdr:colOff>
      <xdr:row>36</xdr:row>
      <xdr:rowOff>0</xdr:rowOff>
    </xdr:from>
    <xdr:ext cx="190503" cy="280205"/>
    <xdr:sp macro="" textlink="">
      <xdr:nvSpPr>
        <xdr:cNvPr id="13" name="Rectangle 12"/>
        <xdr:cNvSpPr/>
      </xdr:nvSpPr>
      <xdr:spPr>
        <a:xfrm flipH="1">
          <a:off x="21545550" y="6257925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49</xdr:col>
      <xdr:colOff>369094</xdr:colOff>
      <xdr:row>38</xdr:row>
      <xdr:rowOff>154781</xdr:rowOff>
    </xdr:from>
    <xdr:ext cx="190503" cy="280205"/>
    <xdr:sp macro="" textlink="">
      <xdr:nvSpPr>
        <xdr:cNvPr id="14" name="Rectangle 13"/>
        <xdr:cNvSpPr/>
      </xdr:nvSpPr>
      <xdr:spPr>
        <a:xfrm flipH="1">
          <a:off x="21533644" y="6736556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twoCellAnchor>
    <xdr:from>
      <xdr:col>24</xdr:col>
      <xdr:colOff>11906</xdr:colOff>
      <xdr:row>48</xdr:row>
      <xdr:rowOff>23813</xdr:rowOff>
    </xdr:from>
    <xdr:to>
      <xdr:col>24</xdr:col>
      <xdr:colOff>23812</xdr:colOff>
      <xdr:row>50</xdr:row>
      <xdr:rowOff>146844</xdr:rowOff>
    </xdr:to>
    <xdr:cxnSp macro="">
      <xdr:nvCxnSpPr>
        <xdr:cNvPr id="15" name="Connecteur droit 14"/>
        <xdr:cNvCxnSpPr/>
      </xdr:nvCxnSpPr>
      <xdr:spPr>
        <a:xfrm>
          <a:off x="10222706" y="8310563"/>
          <a:ext cx="11906" cy="446881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11906</xdr:colOff>
      <xdr:row>51</xdr:row>
      <xdr:rowOff>23813</xdr:rowOff>
    </xdr:from>
    <xdr:to>
      <xdr:col>18</xdr:col>
      <xdr:colOff>23812</xdr:colOff>
      <xdr:row>53</xdr:row>
      <xdr:rowOff>146844</xdr:rowOff>
    </xdr:to>
    <xdr:cxnSp macro="">
      <xdr:nvCxnSpPr>
        <xdr:cNvPr id="16" name="Connecteur droit 15"/>
        <xdr:cNvCxnSpPr/>
      </xdr:nvCxnSpPr>
      <xdr:spPr>
        <a:xfrm>
          <a:off x="7936706" y="8824913"/>
          <a:ext cx="11906" cy="446881"/>
        </a:xfrm>
        <a:prstGeom prst="line">
          <a:avLst/>
        </a:prstGeom>
        <a:ln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18</xdr:col>
      <xdr:colOff>23812</xdr:colOff>
      <xdr:row>44</xdr:row>
      <xdr:rowOff>130969</xdr:rowOff>
    </xdr:from>
    <xdr:ext cx="190503" cy="280205"/>
    <xdr:sp macro="" textlink="">
      <xdr:nvSpPr>
        <xdr:cNvPr id="17" name="Rectangle 16"/>
        <xdr:cNvSpPr/>
      </xdr:nvSpPr>
      <xdr:spPr>
        <a:xfrm flipH="1">
          <a:off x="7948612" y="7741444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  <xdr:oneCellAnchor>
    <xdr:from>
      <xdr:col>50</xdr:col>
      <xdr:colOff>21431</xdr:colOff>
      <xdr:row>44</xdr:row>
      <xdr:rowOff>116681</xdr:rowOff>
    </xdr:from>
    <xdr:ext cx="190503" cy="280205"/>
    <xdr:sp macro="" textlink="">
      <xdr:nvSpPr>
        <xdr:cNvPr id="18" name="Rectangle 17"/>
        <xdr:cNvSpPr/>
      </xdr:nvSpPr>
      <xdr:spPr>
        <a:xfrm flipH="1">
          <a:off x="21566981" y="7727156"/>
          <a:ext cx="190503" cy="280205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200" b="1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ADMIN%20FDV\RESSOURCES%20HUMAINES\Plannings\Planniings%202019\Planning%20FDV%202019%20(juillet%20201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Educ"/>
      <sheetName val="Fériés"/>
      <sheetName val="ORIGINAL"/>
      <sheetName val="CONGES"/>
      <sheetName val="Capiez 1"/>
      <sheetName val="Capiez 2"/>
      <sheetName val="FORM"/>
      <sheetName val="FORM particip"/>
      <sheetName val="Autres Plannings originaux"/>
      <sheetName val="du 13-05-19 au 09-06-19"/>
      <sheetName val="du 10-06-19 au 07-07-19"/>
      <sheetName val="du 08-07-19 au 04-08-19"/>
      <sheetName val="du 05-08-19 au 01-09-19"/>
      <sheetName val="Remplacement"/>
      <sheetName val="SoldCong"/>
      <sheetName val="du 02-09-19 au 29-09-19"/>
      <sheetName val="ORIGINAL 2"/>
      <sheetName val="du 30-09-19 au 27-10-19"/>
      <sheetName val="du 28-10-19 au 24-11-19"/>
      <sheetName val="du 25-11-19 au 22-12-19"/>
      <sheetName val="du 23-12-19 au 19-01-20"/>
      <sheetName val="du 20-01-20 au 16-02-20"/>
      <sheetName val="du 17-02-20 au 15-03-20"/>
      <sheetName val="du 16-03-20 au 12-04-20"/>
      <sheetName val="du 13-04-20 au 10-05-20"/>
      <sheetName val="du 11-05-20 au 07-06-20"/>
    </sheetNames>
    <definedNames>
      <definedName name="AfficheDlgPresence"/>
      <definedName name="DlgSaisieHeure"/>
    </definedNames>
    <sheetDataSet>
      <sheetData sheetId="0">
        <row r="3">
          <cell r="B3" t="str">
            <v>BRAGANTINI</v>
          </cell>
          <cell r="C3" t="str">
            <v>Brigitte</v>
          </cell>
        </row>
        <row r="4">
          <cell r="B4" t="str">
            <v>PLOYON-BERNARD</v>
          </cell>
          <cell r="C4" t="str">
            <v>Clémentine</v>
          </cell>
        </row>
        <row r="5">
          <cell r="B5" t="str">
            <v>BOULARD</v>
          </cell>
          <cell r="C5" t="str">
            <v>Sébastien</v>
          </cell>
        </row>
        <row r="6">
          <cell r="B6" t="str">
            <v xml:space="preserve">CAPIEZ </v>
          </cell>
          <cell r="C6" t="str">
            <v>Béatrice</v>
          </cell>
        </row>
        <row r="7">
          <cell r="B7" t="str">
            <v>DUBROEUCQ</v>
          </cell>
          <cell r="C7" t="str">
            <v>Céline</v>
          </cell>
        </row>
        <row r="10">
          <cell r="B10" t="str">
            <v>GILEWSKI</v>
          </cell>
          <cell r="C10" t="str">
            <v>Amélie</v>
          </cell>
        </row>
        <row r="11">
          <cell r="B11" t="str">
            <v>FONTAINE</v>
          </cell>
          <cell r="C11" t="str">
            <v>Mélanie</v>
          </cell>
        </row>
        <row r="15">
          <cell r="B15" t="str">
            <v xml:space="preserve">GONCE </v>
          </cell>
          <cell r="C15" t="str">
            <v>Sylvie</v>
          </cell>
        </row>
        <row r="16">
          <cell r="B16" t="str">
            <v>TREVE</v>
          </cell>
          <cell r="C16" t="str">
            <v>Stéphanie</v>
          </cell>
        </row>
        <row r="17">
          <cell r="B17" t="str">
            <v>PARISOT</v>
          </cell>
          <cell r="C17" t="str">
            <v>Anne</v>
          </cell>
        </row>
        <row r="18">
          <cell r="B18" t="str">
            <v>DANIS</v>
          </cell>
          <cell r="C18" t="str">
            <v>Céline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P1">
            <v>42275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BK62"/>
  <sheetViews>
    <sheetView tabSelected="1" zoomScale="84" zoomScaleNormal="80" workbookViewId="0">
      <selection activeCell="AE6" sqref="AE6"/>
    </sheetView>
  </sheetViews>
  <sheetFormatPr baseColWidth="10" defaultRowHeight="15"/>
  <cols>
    <col min="1" max="1" width="17" customWidth="1"/>
    <col min="2" max="2" width="5.7109375" customWidth="1"/>
    <col min="3" max="3" width="6.5703125" customWidth="1"/>
    <col min="4" max="15" width="5.7109375" customWidth="1"/>
    <col min="16" max="16" width="9.5703125" bestFit="1" customWidth="1"/>
    <col min="17" max="30" width="5.7109375" customWidth="1"/>
    <col min="31" max="31" width="10.42578125" customWidth="1"/>
    <col min="32" max="32" width="6.28515625" customWidth="1"/>
    <col min="33" max="33" width="17.140625" customWidth="1"/>
    <col min="34" max="47" width="5.7109375" customWidth="1"/>
    <col min="48" max="48" width="10.42578125" customWidth="1"/>
    <col min="49" max="62" width="5.7109375" customWidth="1"/>
    <col min="63" max="63" width="9" customWidth="1"/>
    <col min="64" max="256" width="11.42578125" style="4"/>
    <col min="257" max="257" width="17" style="4" customWidth="1"/>
    <col min="258" max="258" width="5.7109375" style="4" customWidth="1"/>
    <col min="259" max="259" width="6.5703125" style="4" customWidth="1"/>
    <col min="260" max="271" width="5.7109375" style="4" customWidth="1"/>
    <col min="272" max="272" width="9.5703125" style="4" bestFit="1" customWidth="1"/>
    <col min="273" max="286" width="5.7109375" style="4" customWidth="1"/>
    <col min="287" max="287" width="10.42578125" style="4" customWidth="1"/>
    <col min="288" max="288" width="6.28515625" style="4" customWidth="1"/>
    <col min="289" max="289" width="17.140625" style="4" customWidth="1"/>
    <col min="290" max="303" width="5.7109375" style="4" customWidth="1"/>
    <col min="304" max="304" width="10.42578125" style="4" customWidth="1"/>
    <col min="305" max="318" width="5.7109375" style="4" customWidth="1"/>
    <col min="319" max="319" width="9" style="4" customWidth="1"/>
    <col min="320" max="512" width="11.42578125" style="4"/>
    <col min="513" max="513" width="17" style="4" customWidth="1"/>
    <col min="514" max="514" width="5.7109375" style="4" customWidth="1"/>
    <col min="515" max="515" width="6.5703125" style="4" customWidth="1"/>
    <col min="516" max="527" width="5.7109375" style="4" customWidth="1"/>
    <col min="528" max="528" width="9.5703125" style="4" bestFit="1" customWidth="1"/>
    <col min="529" max="542" width="5.7109375" style="4" customWidth="1"/>
    <col min="543" max="543" width="10.42578125" style="4" customWidth="1"/>
    <col min="544" max="544" width="6.28515625" style="4" customWidth="1"/>
    <col min="545" max="545" width="17.140625" style="4" customWidth="1"/>
    <col min="546" max="559" width="5.7109375" style="4" customWidth="1"/>
    <col min="560" max="560" width="10.42578125" style="4" customWidth="1"/>
    <col min="561" max="574" width="5.7109375" style="4" customWidth="1"/>
    <col min="575" max="575" width="9" style="4" customWidth="1"/>
    <col min="576" max="768" width="11.42578125" style="4"/>
    <col min="769" max="769" width="17" style="4" customWidth="1"/>
    <col min="770" max="770" width="5.7109375" style="4" customWidth="1"/>
    <col min="771" max="771" width="6.5703125" style="4" customWidth="1"/>
    <col min="772" max="783" width="5.7109375" style="4" customWidth="1"/>
    <col min="784" max="784" width="9.5703125" style="4" bestFit="1" customWidth="1"/>
    <col min="785" max="798" width="5.7109375" style="4" customWidth="1"/>
    <col min="799" max="799" width="10.42578125" style="4" customWidth="1"/>
    <col min="800" max="800" width="6.28515625" style="4" customWidth="1"/>
    <col min="801" max="801" width="17.140625" style="4" customWidth="1"/>
    <col min="802" max="815" width="5.7109375" style="4" customWidth="1"/>
    <col min="816" max="816" width="10.42578125" style="4" customWidth="1"/>
    <col min="817" max="830" width="5.7109375" style="4" customWidth="1"/>
    <col min="831" max="831" width="9" style="4" customWidth="1"/>
    <col min="832" max="1024" width="11.42578125" style="4"/>
    <col min="1025" max="1025" width="17" style="4" customWidth="1"/>
    <col min="1026" max="1026" width="5.7109375" style="4" customWidth="1"/>
    <col min="1027" max="1027" width="6.5703125" style="4" customWidth="1"/>
    <col min="1028" max="1039" width="5.7109375" style="4" customWidth="1"/>
    <col min="1040" max="1040" width="9.5703125" style="4" bestFit="1" customWidth="1"/>
    <col min="1041" max="1054" width="5.7109375" style="4" customWidth="1"/>
    <col min="1055" max="1055" width="10.42578125" style="4" customWidth="1"/>
    <col min="1056" max="1056" width="6.28515625" style="4" customWidth="1"/>
    <col min="1057" max="1057" width="17.140625" style="4" customWidth="1"/>
    <col min="1058" max="1071" width="5.7109375" style="4" customWidth="1"/>
    <col min="1072" max="1072" width="10.42578125" style="4" customWidth="1"/>
    <col min="1073" max="1086" width="5.7109375" style="4" customWidth="1"/>
    <col min="1087" max="1087" width="9" style="4" customWidth="1"/>
    <col min="1088" max="1280" width="11.42578125" style="4"/>
    <col min="1281" max="1281" width="17" style="4" customWidth="1"/>
    <col min="1282" max="1282" width="5.7109375" style="4" customWidth="1"/>
    <col min="1283" max="1283" width="6.5703125" style="4" customWidth="1"/>
    <col min="1284" max="1295" width="5.7109375" style="4" customWidth="1"/>
    <col min="1296" max="1296" width="9.5703125" style="4" bestFit="1" customWidth="1"/>
    <col min="1297" max="1310" width="5.7109375" style="4" customWidth="1"/>
    <col min="1311" max="1311" width="10.42578125" style="4" customWidth="1"/>
    <col min="1312" max="1312" width="6.28515625" style="4" customWidth="1"/>
    <col min="1313" max="1313" width="17.140625" style="4" customWidth="1"/>
    <col min="1314" max="1327" width="5.7109375" style="4" customWidth="1"/>
    <col min="1328" max="1328" width="10.42578125" style="4" customWidth="1"/>
    <col min="1329" max="1342" width="5.7109375" style="4" customWidth="1"/>
    <col min="1343" max="1343" width="9" style="4" customWidth="1"/>
    <col min="1344" max="1536" width="11.42578125" style="4"/>
    <col min="1537" max="1537" width="17" style="4" customWidth="1"/>
    <col min="1538" max="1538" width="5.7109375" style="4" customWidth="1"/>
    <col min="1539" max="1539" width="6.5703125" style="4" customWidth="1"/>
    <col min="1540" max="1551" width="5.7109375" style="4" customWidth="1"/>
    <col min="1552" max="1552" width="9.5703125" style="4" bestFit="1" customWidth="1"/>
    <col min="1553" max="1566" width="5.7109375" style="4" customWidth="1"/>
    <col min="1567" max="1567" width="10.42578125" style="4" customWidth="1"/>
    <col min="1568" max="1568" width="6.28515625" style="4" customWidth="1"/>
    <col min="1569" max="1569" width="17.140625" style="4" customWidth="1"/>
    <col min="1570" max="1583" width="5.7109375" style="4" customWidth="1"/>
    <col min="1584" max="1584" width="10.42578125" style="4" customWidth="1"/>
    <col min="1585" max="1598" width="5.7109375" style="4" customWidth="1"/>
    <col min="1599" max="1599" width="9" style="4" customWidth="1"/>
    <col min="1600" max="1792" width="11.42578125" style="4"/>
    <col min="1793" max="1793" width="17" style="4" customWidth="1"/>
    <col min="1794" max="1794" width="5.7109375" style="4" customWidth="1"/>
    <col min="1795" max="1795" width="6.5703125" style="4" customWidth="1"/>
    <col min="1796" max="1807" width="5.7109375" style="4" customWidth="1"/>
    <col min="1808" max="1808" width="9.5703125" style="4" bestFit="1" customWidth="1"/>
    <col min="1809" max="1822" width="5.7109375" style="4" customWidth="1"/>
    <col min="1823" max="1823" width="10.42578125" style="4" customWidth="1"/>
    <col min="1824" max="1824" width="6.28515625" style="4" customWidth="1"/>
    <col min="1825" max="1825" width="17.140625" style="4" customWidth="1"/>
    <col min="1826" max="1839" width="5.7109375" style="4" customWidth="1"/>
    <col min="1840" max="1840" width="10.42578125" style="4" customWidth="1"/>
    <col min="1841" max="1854" width="5.7109375" style="4" customWidth="1"/>
    <col min="1855" max="1855" width="9" style="4" customWidth="1"/>
    <col min="1856" max="2048" width="11.42578125" style="4"/>
    <col min="2049" max="2049" width="17" style="4" customWidth="1"/>
    <col min="2050" max="2050" width="5.7109375" style="4" customWidth="1"/>
    <col min="2051" max="2051" width="6.5703125" style="4" customWidth="1"/>
    <col min="2052" max="2063" width="5.7109375" style="4" customWidth="1"/>
    <col min="2064" max="2064" width="9.5703125" style="4" bestFit="1" customWidth="1"/>
    <col min="2065" max="2078" width="5.7109375" style="4" customWidth="1"/>
    <col min="2079" max="2079" width="10.42578125" style="4" customWidth="1"/>
    <col min="2080" max="2080" width="6.28515625" style="4" customWidth="1"/>
    <col min="2081" max="2081" width="17.140625" style="4" customWidth="1"/>
    <col min="2082" max="2095" width="5.7109375" style="4" customWidth="1"/>
    <col min="2096" max="2096" width="10.42578125" style="4" customWidth="1"/>
    <col min="2097" max="2110" width="5.7109375" style="4" customWidth="1"/>
    <col min="2111" max="2111" width="9" style="4" customWidth="1"/>
    <col min="2112" max="2304" width="11.42578125" style="4"/>
    <col min="2305" max="2305" width="17" style="4" customWidth="1"/>
    <col min="2306" max="2306" width="5.7109375" style="4" customWidth="1"/>
    <col min="2307" max="2307" width="6.5703125" style="4" customWidth="1"/>
    <col min="2308" max="2319" width="5.7109375" style="4" customWidth="1"/>
    <col min="2320" max="2320" width="9.5703125" style="4" bestFit="1" customWidth="1"/>
    <col min="2321" max="2334" width="5.7109375" style="4" customWidth="1"/>
    <col min="2335" max="2335" width="10.42578125" style="4" customWidth="1"/>
    <col min="2336" max="2336" width="6.28515625" style="4" customWidth="1"/>
    <col min="2337" max="2337" width="17.140625" style="4" customWidth="1"/>
    <col min="2338" max="2351" width="5.7109375" style="4" customWidth="1"/>
    <col min="2352" max="2352" width="10.42578125" style="4" customWidth="1"/>
    <col min="2353" max="2366" width="5.7109375" style="4" customWidth="1"/>
    <col min="2367" max="2367" width="9" style="4" customWidth="1"/>
    <col min="2368" max="2560" width="11.42578125" style="4"/>
    <col min="2561" max="2561" width="17" style="4" customWidth="1"/>
    <col min="2562" max="2562" width="5.7109375" style="4" customWidth="1"/>
    <col min="2563" max="2563" width="6.5703125" style="4" customWidth="1"/>
    <col min="2564" max="2575" width="5.7109375" style="4" customWidth="1"/>
    <col min="2576" max="2576" width="9.5703125" style="4" bestFit="1" customWidth="1"/>
    <col min="2577" max="2590" width="5.7109375" style="4" customWidth="1"/>
    <col min="2591" max="2591" width="10.42578125" style="4" customWidth="1"/>
    <col min="2592" max="2592" width="6.28515625" style="4" customWidth="1"/>
    <col min="2593" max="2593" width="17.140625" style="4" customWidth="1"/>
    <col min="2594" max="2607" width="5.7109375" style="4" customWidth="1"/>
    <col min="2608" max="2608" width="10.42578125" style="4" customWidth="1"/>
    <col min="2609" max="2622" width="5.7109375" style="4" customWidth="1"/>
    <col min="2623" max="2623" width="9" style="4" customWidth="1"/>
    <col min="2624" max="2816" width="11.42578125" style="4"/>
    <col min="2817" max="2817" width="17" style="4" customWidth="1"/>
    <col min="2818" max="2818" width="5.7109375" style="4" customWidth="1"/>
    <col min="2819" max="2819" width="6.5703125" style="4" customWidth="1"/>
    <col min="2820" max="2831" width="5.7109375" style="4" customWidth="1"/>
    <col min="2832" max="2832" width="9.5703125" style="4" bestFit="1" customWidth="1"/>
    <col min="2833" max="2846" width="5.7109375" style="4" customWidth="1"/>
    <col min="2847" max="2847" width="10.42578125" style="4" customWidth="1"/>
    <col min="2848" max="2848" width="6.28515625" style="4" customWidth="1"/>
    <col min="2849" max="2849" width="17.140625" style="4" customWidth="1"/>
    <col min="2850" max="2863" width="5.7109375" style="4" customWidth="1"/>
    <col min="2864" max="2864" width="10.42578125" style="4" customWidth="1"/>
    <col min="2865" max="2878" width="5.7109375" style="4" customWidth="1"/>
    <col min="2879" max="2879" width="9" style="4" customWidth="1"/>
    <col min="2880" max="3072" width="11.42578125" style="4"/>
    <col min="3073" max="3073" width="17" style="4" customWidth="1"/>
    <col min="3074" max="3074" width="5.7109375" style="4" customWidth="1"/>
    <col min="3075" max="3075" width="6.5703125" style="4" customWidth="1"/>
    <col min="3076" max="3087" width="5.7109375" style="4" customWidth="1"/>
    <col min="3088" max="3088" width="9.5703125" style="4" bestFit="1" customWidth="1"/>
    <col min="3089" max="3102" width="5.7109375" style="4" customWidth="1"/>
    <col min="3103" max="3103" width="10.42578125" style="4" customWidth="1"/>
    <col min="3104" max="3104" width="6.28515625" style="4" customWidth="1"/>
    <col min="3105" max="3105" width="17.140625" style="4" customWidth="1"/>
    <col min="3106" max="3119" width="5.7109375" style="4" customWidth="1"/>
    <col min="3120" max="3120" width="10.42578125" style="4" customWidth="1"/>
    <col min="3121" max="3134" width="5.7109375" style="4" customWidth="1"/>
    <col min="3135" max="3135" width="9" style="4" customWidth="1"/>
    <col min="3136" max="3328" width="11.42578125" style="4"/>
    <col min="3329" max="3329" width="17" style="4" customWidth="1"/>
    <col min="3330" max="3330" width="5.7109375" style="4" customWidth="1"/>
    <col min="3331" max="3331" width="6.5703125" style="4" customWidth="1"/>
    <col min="3332" max="3343" width="5.7109375" style="4" customWidth="1"/>
    <col min="3344" max="3344" width="9.5703125" style="4" bestFit="1" customWidth="1"/>
    <col min="3345" max="3358" width="5.7109375" style="4" customWidth="1"/>
    <col min="3359" max="3359" width="10.42578125" style="4" customWidth="1"/>
    <col min="3360" max="3360" width="6.28515625" style="4" customWidth="1"/>
    <col min="3361" max="3361" width="17.140625" style="4" customWidth="1"/>
    <col min="3362" max="3375" width="5.7109375" style="4" customWidth="1"/>
    <col min="3376" max="3376" width="10.42578125" style="4" customWidth="1"/>
    <col min="3377" max="3390" width="5.7109375" style="4" customWidth="1"/>
    <col min="3391" max="3391" width="9" style="4" customWidth="1"/>
    <col min="3392" max="3584" width="11.42578125" style="4"/>
    <col min="3585" max="3585" width="17" style="4" customWidth="1"/>
    <col min="3586" max="3586" width="5.7109375" style="4" customWidth="1"/>
    <col min="3587" max="3587" width="6.5703125" style="4" customWidth="1"/>
    <col min="3588" max="3599" width="5.7109375" style="4" customWidth="1"/>
    <col min="3600" max="3600" width="9.5703125" style="4" bestFit="1" customWidth="1"/>
    <col min="3601" max="3614" width="5.7109375" style="4" customWidth="1"/>
    <col min="3615" max="3615" width="10.42578125" style="4" customWidth="1"/>
    <col min="3616" max="3616" width="6.28515625" style="4" customWidth="1"/>
    <col min="3617" max="3617" width="17.140625" style="4" customWidth="1"/>
    <col min="3618" max="3631" width="5.7109375" style="4" customWidth="1"/>
    <col min="3632" max="3632" width="10.42578125" style="4" customWidth="1"/>
    <col min="3633" max="3646" width="5.7109375" style="4" customWidth="1"/>
    <col min="3647" max="3647" width="9" style="4" customWidth="1"/>
    <col min="3648" max="3840" width="11.42578125" style="4"/>
    <col min="3841" max="3841" width="17" style="4" customWidth="1"/>
    <col min="3842" max="3842" width="5.7109375" style="4" customWidth="1"/>
    <col min="3843" max="3843" width="6.5703125" style="4" customWidth="1"/>
    <col min="3844" max="3855" width="5.7109375" style="4" customWidth="1"/>
    <col min="3856" max="3856" width="9.5703125" style="4" bestFit="1" customWidth="1"/>
    <col min="3857" max="3870" width="5.7109375" style="4" customWidth="1"/>
    <col min="3871" max="3871" width="10.42578125" style="4" customWidth="1"/>
    <col min="3872" max="3872" width="6.28515625" style="4" customWidth="1"/>
    <col min="3873" max="3873" width="17.140625" style="4" customWidth="1"/>
    <col min="3874" max="3887" width="5.7109375" style="4" customWidth="1"/>
    <col min="3888" max="3888" width="10.42578125" style="4" customWidth="1"/>
    <col min="3889" max="3902" width="5.7109375" style="4" customWidth="1"/>
    <col min="3903" max="3903" width="9" style="4" customWidth="1"/>
    <col min="3904" max="4096" width="11.42578125" style="4"/>
    <col min="4097" max="4097" width="17" style="4" customWidth="1"/>
    <col min="4098" max="4098" width="5.7109375" style="4" customWidth="1"/>
    <col min="4099" max="4099" width="6.5703125" style="4" customWidth="1"/>
    <col min="4100" max="4111" width="5.7109375" style="4" customWidth="1"/>
    <col min="4112" max="4112" width="9.5703125" style="4" bestFit="1" customWidth="1"/>
    <col min="4113" max="4126" width="5.7109375" style="4" customWidth="1"/>
    <col min="4127" max="4127" width="10.42578125" style="4" customWidth="1"/>
    <col min="4128" max="4128" width="6.28515625" style="4" customWidth="1"/>
    <col min="4129" max="4129" width="17.140625" style="4" customWidth="1"/>
    <col min="4130" max="4143" width="5.7109375" style="4" customWidth="1"/>
    <col min="4144" max="4144" width="10.42578125" style="4" customWidth="1"/>
    <col min="4145" max="4158" width="5.7109375" style="4" customWidth="1"/>
    <col min="4159" max="4159" width="9" style="4" customWidth="1"/>
    <col min="4160" max="4352" width="11.42578125" style="4"/>
    <col min="4353" max="4353" width="17" style="4" customWidth="1"/>
    <col min="4354" max="4354" width="5.7109375" style="4" customWidth="1"/>
    <col min="4355" max="4355" width="6.5703125" style="4" customWidth="1"/>
    <col min="4356" max="4367" width="5.7109375" style="4" customWidth="1"/>
    <col min="4368" max="4368" width="9.5703125" style="4" bestFit="1" customWidth="1"/>
    <col min="4369" max="4382" width="5.7109375" style="4" customWidth="1"/>
    <col min="4383" max="4383" width="10.42578125" style="4" customWidth="1"/>
    <col min="4384" max="4384" width="6.28515625" style="4" customWidth="1"/>
    <col min="4385" max="4385" width="17.140625" style="4" customWidth="1"/>
    <col min="4386" max="4399" width="5.7109375" style="4" customWidth="1"/>
    <col min="4400" max="4400" width="10.42578125" style="4" customWidth="1"/>
    <col min="4401" max="4414" width="5.7109375" style="4" customWidth="1"/>
    <col min="4415" max="4415" width="9" style="4" customWidth="1"/>
    <col min="4416" max="4608" width="11.42578125" style="4"/>
    <col min="4609" max="4609" width="17" style="4" customWidth="1"/>
    <col min="4610" max="4610" width="5.7109375" style="4" customWidth="1"/>
    <col min="4611" max="4611" width="6.5703125" style="4" customWidth="1"/>
    <col min="4612" max="4623" width="5.7109375" style="4" customWidth="1"/>
    <col min="4624" max="4624" width="9.5703125" style="4" bestFit="1" customWidth="1"/>
    <col min="4625" max="4638" width="5.7109375" style="4" customWidth="1"/>
    <col min="4639" max="4639" width="10.42578125" style="4" customWidth="1"/>
    <col min="4640" max="4640" width="6.28515625" style="4" customWidth="1"/>
    <col min="4641" max="4641" width="17.140625" style="4" customWidth="1"/>
    <col min="4642" max="4655" width="5.7109375" style="4" customWidth="1"/>
    <col min="4656" max="4656" width="10.42578125" style="4" customWidth="1"/>
    <col min="4657" max="4670" width="5.7109375" style="4" customWidth="1"/>
    <col min="4671" max="4671" width="9" style="4" customWidth="1"/>
    <col min="4672" max="4864" width="11.42578125" style="4"/>
    <col min="4865" max="4865" width="17" style="4" customWidth="1"/>
    <col min="4866" max="4866" width="5.7109375" style="4" customWidth="1"/>
    <col min="4867" max="4867" width="6.5703125" style="4" customWidth="1"/>
    <col min="4868" max="4879" width="5.7109375" style="4" customWidth="1"/>
    <col min="4880" max="4880" width="9.5703125" style="4" bestFit="1" customWidth="1"/>
    <col min="4881" max="4894" width="5.7109375" style="4" customWidth="1"/>
    <col min="4895" max="4895" width="10.42578125" style="4" customWidth="1"/>
    <col min="4896" max="4896" width="6.28515625" style="4" customWidth="1"/>
    <col min="4897" max="4897" width="17.140625" style="4" customWidth="1"/>
    <col min="4898" max="4911" width="5.7109375" style="4" customWidth="1"/>
    <col min="4912" max="4912" width="10.42578125" style="4" customWidth="1"/>
    <col min="4913" max="4926" width="5.7109375" style="4" customWidth="1"/>
    <col min="4927" max="4927" width="9" style="4" customWidth="1"/>
    <col min="4928" max="5120" width="11.42578125" style="4"/>
    <col min="5121" max="5121" width="17" style="4" customWidth="1"/>
    <col min="5122" max="5122" width="5.7109375" style="4" customWidth="1"/>
    <col min="5123" max="5123" width="6.5703125" style="4" customWidth="1"/>
    <col min="5124" max="5135" width="5.7109375" style="4" customWidth="1"/>
    <col min="5136" max="5136" width="9.5703125" style="4" bestFit="1" customWidth="1"/>
    <col min="5137" max="5150" width="5.7109375" style="4" customWidth="1"/>
    <col min="5151" max="5151" width="10.42578125" style="4" customWidth="1"/>
    <col min="5152" max="5152" width="6.28515625" style="4" customWidth="1"/>
    <col min="5153" max="5153" width="17.140625" style="4" customWidth="1"/>
    <col min="5154" max="5167" width="5.7109375" style="4" customWidth="1"/>
    <col min="5168" max="5168" width="10.42578125" style="4" customWidth="1"/>
    <col min="5169" max="5182" width="5.7109375" style="4" customWidth="1"/>
    <col min="5183" max="5183" width="9" style="4" customWidth="1"/>
    <col min="5184" max="5376" width="11.42578125" style="4"/>
    <col min="5377" max="5377" width="17" style="4" customWidth="1"/>
    <col min="5378" max="5378" width="5.7109375" style="4" customWidth="1"/>
    <col min="5379" max="5379" width="6.5703125" style="4" customWidth="1"/>
    <col min="5380" max="5391" width="5.7109375" style="4" customWidth="1"/>
    <col min="5392" max="5392" width="9.5703125" style="4" bestFit="1" customWidth="1"/>
    <col min="5393" max="5406" width="5.7109375" style="4" customWidth="1"/>
    <col min="5407" max="5407" width="10.42578125" style="4" customWidth="1"/>
    <col min="5408" max="5408" width="6.28515625" style="4" customWidth="1"/>
    <col min="5409" max="5409" width="17.140625" style="4" customWidth="1"/>
    <col min="5410" max="5423" width="5.7109375" style="4" customWidth="1"/>
    <col min="5424" max="5424" width="10.42578125" style="4" customWidth="1"/>
    <col min="5425" max="5438" width="5.7109375" style="4" customWidth="1"/>
    <col min="5439" max="5439" width="9" style="4" customWidth="1"/>
    <col min="5440" max="5632" width="11.42578125" style="4"/>
    <col min="5633" max="5633" width="17" style="4" customWidth="1"/>
    <col min="5634" max="5634" width="5.7109375" style="4" customWidth="1"/>
    <col min="5635" max="5635" width="6.5703125" style="4" customWidth="1"/>
    <col min="5636" max="5647" width="5.7109375" style="4" customWidth="1"/>
    <col min="5648" max="5648" width="9.5703125" style="4" bestFit="1" customWidth="1"/>
    <col min="5649" max="5662" width="5.7109375" style="4" customWidth="1"/>
    <col min="5663" max="5663" width="10.42578125" style="4" customWidth="1"/>
    <col min="5664" max="5664" width="6.28515625" style="4" customWidth="1"/>
    <col min="5665" max="5665" width="17.140625" style="4" customWidth="1"/>
    <col min="5666" max="5679" width="5.7109375" style="4" customWidth="1"/>
    <col min="5680" max="5680" width="10.42578125" style="4" customWidth="1"/>
    <col min="5681" max="5694" width="5.7109375" style="4" customWidth="1"/>
    <col min="5695" max="5695" width="9" style="4" customWidth="1"/>
    <col min="5696" max="5888" width="11.42578125" style="4"/>
    <col min="5889" max="5889" width="17" style="4" customWidth="1"/>
    <col min="5890" max="5890" width="5.7109375" style="4" customWidth="1"/>
    <col min="5891" max="5891" width="6.5703125" style="4" customWidth="1"/>
    <col min="5892" max="5903" width="5.7109375" style="4" customWidth="1"/>
    <col min="5904" max="5904" width="9.5703125" style="4" bestFit="1" customWidth="1"/>
    <col min="5905" max="5918" width="5.7109375" style="4" customWidth="1"/>
    <col min="5919" max="5919" width="10.42578125" style="4" customWidth="1"/>
    <col min="5920" max="5920" width="6.28515625" style="4" customWidth="1"/>
    <col min="5921" max="5921" width="17.140625" style="4" customWidth="1"/>
    <col min="5922" max="5935" width="5.7109375" style="4" customWidth="1"/>
    <col min="5936" max="5936" width="10.42578125" style="4" customWidth="1"/>
    <col min="5937" max="5950" width="5.7109375" style="4" customWidth="1"/>
    <col min="5951" max="5951" width="9" style="4" customWidth="1"/>
    <col min="5952" max="6144" width="11.42578125" style="4"/>
    <col min="6145" max="6145" width="17" style="4" customWidth="1"/>
    <col min="6146" max="6146" width="5.7109375" style="4" customWidth="1"/>
    <col min="6147" max="6147" width="6.5703125" style="4" customWidth="1"/>
    <col min="6148" max="6159" width="5.7109375" style="4" customWidth="1"/>
    <col min="6160" max="6160" width="9.5703125" style="4" bestFit="1" customWidth="1"/>
    <col min="6161" max="6174" width="5.7109375" style="4" customWidth="1"/>
    <col min="6175" max="6175" width="10.42578125" style="4" customWidth="1"/>
    <col min="6176" max="6176" width="6.28515625" style="4" customWidth="1"/>
    <col min="6177" max="6177" width="17.140625" style="4" customWidth="1"/>
    <col min="6178" max="6191" width="5.7109375" style="4" customWidth="1"/>
    <col min="6192" max="6192" width="10.42578125" style="4" customWidth="1"/>
    <col min="6193" max="6206" width="5.7109375" style="4" customWidth="1"/>
    <col min="6207" max="6207" width="9" style="4" customWidth="1"/>
    <col min="6208" max="6400" width="11.42578125" style="4"/>
    <col min="6401" max="6401" width="17" style="4" customWidth="1"/>
    <col min="6402" max="6402" width="5.7109375" style="4" customWidth="1"/>
    <col min="6403" max="6403" width="6.5703125" style="4" customWidth="1"/>
    <col min="6404" max="6415" width="5.7109375" style="4" customWidth="1"/>
    <col min="6416" max="6416" width="9.5703125" style="4" bestFit="1" customWidth="1"/>
    <col min="6417" max="6430" width="5.7109375" style="4" customWidth="1"/>
    <col min="6431" max="6431" width="10.42578125" style="4" customWidth="1"/>
    <col min="6432" max="6432" width="6.28515625" style="4" customWidth="1"/>
    <col min="6433" max="6433" width="17.140625" style="4" customWidth="1"/>
    <col min="6434" max="6447" width="5.7109375" style="4" customWidth="1"/>
    <col min="6448" max="6448" width="10.42578125" style="4" customWidth="1"/>
    <col min="6449" max="6462" width="5.7109375" style="4" customWidth="1"/>
    <col min="6463" max="6463" width="9" style="4" customWidth="1"/>
    <col min="6464" max="6656" width="11.42578125" style="4"/>
    <col min="6657" max="6657" width="17" style="4" customWidth="1"/>
    <col min="6658" max="6658" width="5.7109375" style="4" customWidth="1"/>
    <col min="6659" max="6659" width="6.5703125" style="4" customWidth="1"/>
    <col min="6660" max="6671" width="5.7109375" style="4" customWidth="1"/>
    <col min="6672" max="6672" width="9.5703125" style="4" bestFit="1" customWidth="1"/>
    <col min="6673" max="6686" width="5.7109375" style="4" customWidth="1"/>
    <col min="6687" max="6687" width="10.42578125" style="4" customWidth="1"/>
    <col min="6688" max="6688" width="6.28515625" style="4" customWidth="1"/>
    <col min="6689" max="6689" width="17.140625" style="4" customWidth="1"/>
    <col min="6690" max="6703" width="5.7109375" style="4" customWidth="1"/>
    <col min="6704" max="6704" width="10.42578125" style="4" customWidth="1"/>
    <col min="6705" max="6718" width="5.7109375" style="4" customWidth="1"/>
    <col min="6719" max="6719" width="9" style="4" customWidth="1"/>
    <col min="6720" max="6912" width="11.42578125" style="4"/>
    <col min="6913" max="6913" width="17" style="4" customWidth="1"/>
    <col min="6914" max="6914" width="5.7109375" style="4" customWidth="1"/>
    <col min="6915" max="6915" width="6.5703125" style="4" customWidth="1"/>
    <col min="6916" max="6927" width="5.7109375" style="4" customWidth="1"/>
    <col min="6928" max="6928" width="9.5703125" style="4" bestFit="1" customWidth="1"/>
    <col min="6929" max="6942" width="5.7109375" style="4" customWidth="1"/>
    <col min="6943" max="6943" width="10.42578125" style="4" customWidth="1"/>
    <col min="6944" max="6944" width="6.28515625" style="4" customWidth="1"/>
    <col min="6945" max="6945" width="17.140625" style="4" customWidth="1"/>
    <col min="6946" max="6959" width="5.7109375" style="4" customWidth="1"/>
    <col min="6960" max="6960" width="10.42578125" style="4" customWidth="1"/>
    <col min="6961" max="6974" width="5.7109375" style="4" customWidth="1"/>
    <col min="6975" max="6975" width="9" style="4" customWidth="1"/>
    <col min="6976" max="7168" width="11.42578125" style="4"/>
    <col min="7169" max="7169" width="17" style="4" customWidth="1"/>
    <col min="7170" max="7170" width="5.7109375" style="4" customWidth="1"/>
    <col min="7171" max="7171" width="6.5703125" style="4" customWidth="1"/>
    <col min="7172" max="7183" width="5.7109375" style="4" customWidth="1"/>
    <col min="7184" max="7184" width="9.5703125" style="4" bestFit="1" customWidth="1"/>
    <col min="7185" max="7198" width="5.7109375" style="4" customWidth="1"/>
    <col min="7199" max="7199" width="10.42578125" style="4" customWidth="1"/>
    <col min="7200" max="7200" width="6.28515625" style="4" customWidth="1"/>
    <col min="7201" max="7201" width="17.140625" style="4" customWidth="1"/>
    <col min="7202" max="7215" width="5.7109375" style="4" customWidth="1"/>
    <col min="7216" max="7216" width="10.42578125" style="4" customWidth="1"/>
    <col min="7217" max="7230" width="5.7109375" style="4" customWidth="1"/>
    <col min="7231" max="7231" width="9" style="4" customWidth="1"/>
    <col min="7232" max="7424" width="11.42578125" style="4"/>
    <col min="7425" max="7425" width="17" style="4" customWidth="1"/>
    <col min="7426" max="7426" width="5.7109375" style="4" customWidth="1"/>
    <col min="7427" max="7427" width="6.5703125" style="4" customWidth="1"/>
    <col min="7428" max="7439" width="5.7109375" style="4" customWidth="1"/>
    <col min="7440" max="7440" width="9.5703125" style="4" bestFit="1" customWidth="1"/>
    <col min="7441" max="7454" width="5.7109375" style="4" customWidth="1"/>
    <col min="7455" max="7455" width="10.42578125" style="4" customWidth="1"/>
    <col min="7456" max="7456" width="6.28515625" style="4" customWidth="1"/>
    <col min="7457" max="7457" width="17.140625" style="4" customWidth="1"/>
    <col min="7458" max="7471" width="5.7109375" style="4" customWidth="1"/>
    <col min="7472" max="7472" width="10.42578125" style="4" customWidth="1"/>
    <col min="7473" max="7486" width="5.7109375" style="4" customWidth="1"/>
    <col min="7487" max="7487" width="9" style="4" customWidth="1"/>
    <col min="7488" max="7680" width="11.42578125" style="4"/>
    <col min="7681" max="7681" width="17" style="4" customWidth="1"/>
    <col min="7682" max="7682" width="5.7109375" style="4" customWidth="1"/>
    <col min="7683" max="7683" width="6.5703125" style="4" customWidth="1"/>
    <col min="7684" max="7695" width="5.7109375" style="4" customWidth="1"/>
    <col min="7696" max="7696" width="9.5703125" style="4" bestFit="1" customWidth="1"/>
    <col min="7697" max="7710" width="5.7109375" style="4" customWidth="1"/>
    <col min="7711" max="7711" width="10.42578125" style="4" customWidth="1"/>
    <col min="7712" max="7712" width="6.28515625" style="4" customWidth="1"/>
    <col min="7713" max="7713" width="17.140625" style="4" customWidth="1"/>
    <col min="7714" max="7727" width="5.7109375" style="4" customWidth="1"/>
    <col min="7728" max="7728" width="10.42578125" style="4" customWidth="1"/>
    <col min="7729" max="7742" width="5.7109375" style="4" customWidth="1"/>
    <col min="7743" max="7743" width="9" style="4" customWidth="1"/>
    <col min="7744" max="7936" width="11.42578125" style="4"/>
    <col min="7937" max="7937" width="17" style="4" customWidth="1"/>
    <col min="7938" max="7938" width="5.7109375" style="4" customWidth="1"/>
    <col min="7939" max="7939" width="6.5703125" style="4" customWidth="1"/>
    <col min="7940" max="7951" width="5.7109375" style="4" customWidth="1"/>
    <col min="7952" max="7952" width="9.5703125" style="4" bestFit="1" customWidth="1"/>
    <col min="7953" max="7966" width="5.7109375" style="4" customWidth="1"/>
    <col min="7967" max="7967" width="10.42578125" style="4" customWidth="1"/>
    <col min="7968" max="7968" width="6.28515625" style="4" customWidth="1"/>
    <col min="7969" max="7969" width="17.140625" style="4" customWidth="1"/>
    <col min="7970" max="7983" width="5.7109375" style="4" customWidth="1"/>
    <col min="7984" max="7984" width="10.42578125" style="4" customWidth="1"/>
    <col min="7985" max="7998" width="5.7109375" style="4" customWidth="1"/>
    <col min="7999" max="7999" width="9" style="4" customWidth="1"/>
    <col min="8000" max="8192" width="11.42578125" style="4"/>
    <col min="8193" max="8193" width="17" style="4" customWidth="1"/>
    <col min="8194" max="8194" width="5.7109375" style="4" customWidth="1"/>
    <col min="8195" max="8195" width="6.5703125" style="4" customWidth="1"/>
    <col min="8196" max="8207" width="5.7109375" style="4" customWidth="1"/>
    <col min="8208" max="8208" width="9.5703125" style="4" bestFit="1" customWidth="1"/>
    <col min="8209" max="8222" width="5.7109375" style="4" customWidth="1"/>
    <col min="8223" max="8223" width="10.42578125" style="4" customWidth="1"/>
    <col min="8224" max="8224" width="6.28515625" style="4" customWidth="1"/>
    <col min="8225" max="8225" width="17.140625" style="4" customWidth="1"/>
    <col min="8226" max="8239" width="5.7109375" style="4" customWidth="1"/>
    <col min="8240" max="8240" width="10.42578125" style="4" customWidth="1"/>
    <col min="8241" max="8254" width="5.7109375" style="4" customWidth="1"/>
    <col min="8255" max="8255" width="9" style="4" customWidth="1"/>
    <col min="8256" max="8448" width="11.42578125" style="4"/>
    <col min="8449" max="8449" width="17" style="4" customWidth="1"/>
    <col min="8450" max="8450" width="5.7109375" style="4" customWidth="1"/>
    <col min="8451" max="8451" width="6.5703125" style="4" customWidth="1"/>
    <col min="8452" max="8463" width="5.7109375" style="4" customWidth="1"/>
    <col min="8464" max="8464" width="9.5703125" style="4" bestFit="1" customWidth="1"/>
    <col min="8465" max="8478" width="5.7109375" style="4" customWidth="1"/>
    <col min="8479" max="8479" width="10.42578125" style="4" customWidth="1"/>
    <col min="8480" max="8480" width="6.28515625" style="4" customWidth="1"/>
    <col min="8481" max="8481" width="17.140625" style="4" customWidth="1"/>
    <col min="8482" max="8495" width="5.7109375" style="4" customWidth="1"/>
    <col min="8496" max="8496" width="10.42578125" style="4" customWidth="1"/>
    <col min="8497" max="8510" width="5.7109375" style="4" customWidth="1"/>
    <col min="8511" max="8511" width="9" style="4" customWidth="1"/>
    <col min="8512" max="8704" width="11.42578125" style="4"/>
    <col min="8705" max="8705" width="17" style="4" customWidth="1"/>
    <col min="8706" max="8706" width="5.7109375" style="4" customWidth="1"/>
    <col min="8707" max="8707" width="6.5703125" style="4" customWidth="1"/>
    <col min="8708" max="8719" width="5.7109375" style="4" customWidth="1"/>
    <col min="8720" max="8720" width="9.5703125" style="4" bestFit="1" customWidth="1"/>
    <col min="8721" max="8734" width="5.7109375" style="4" customWidth="1"/>
    <col min="8735" max="8735" width="10.42578125" style="4" customWidth="1"/>
    <col min="8736" max="8736" width="6.28515625" style="4" customWidth="1"/>
    <col min="8737" max="8737" width="17.140625" style="4" customWidth="1"/>
    <col min="8738" max="8751" width="5.7109375" style="4" customWidth="1"/>
    <col min="8752" max="8752" width="10.42578125" style="4" customWidth="1"/>
    <col min="8753" max="8766" width="5.7109375" style="4" customWidth="1"/>
    <col min="8767" max="8767" width="9" style="4" customWidth="1"/>
    <col min="8768" max="8960" width="11.42578125" style="4"/>
    <col min="8961" max="8961" width="17" style="4" customWidth="1"/>
    <col min="8962" max="8962" width="5.7109375" style="4" customWidth="1"/>
    <col min="8963" max="8963" width="6.5703125" style="4" customWidth="1"/>
    <col min="8964" max="8975" width="5.7109375" style="4" customWidth="1"/>
    <col min="8976" max="8976" width="9.5703125" style="4" bestFit="1" customWidth="1"/>
    <col min="8977" max="8990" width="5.7109375" style="4" customWidth="1"/>
    <col min="8991" max="8991" width="10.42578125" style="4" customWidth="1"/>
    <col min="8992" max="8992" width="6.28515625" style="4" customWidth="1"/>
    <col min="8993" max="8993" width="17.140625" style="4" customWidth="1"/>
    <col min="8994" max="9007" width="5.7109375" style="4" customWidth="1"/>
    <col min="9008" max="9008" width="10.42578125" style="4" customWidth="1"/>
    <col min="9009" max="9022" width="5.7109375" style="4" customWidth="1"/>
    <col min="9023" max="9023" width="9" style="4" customWidth="1"/>
    <col min="9024" max="9216" width="11.42578125" style="4"/>
    <col min="9217" max="9217" width="17" style="4" customWidth="1"/>
    <col min="9218" max="9218" width="5.7109375" style="4" customWidth="1"/>
    <col min="9219" max="9219" width="6.5703125" style="4" customWidth="1"/>
    <col min="9220" max="9231" width="5.7109375" style="4" customWidth="1"/>
    <col min="9232" max="9232" width="9.5703125" style="4" bestFit="1" customWidth="1"/>
    <col min="9233" max="9246" width="5.7109375" style="4" customWidth="1"/>
    <col min="9247" max="9247" width="10.42578125" style="4" customWidth="1"/>
    <col min="9248" max="9248" width="6.28515625" style="4" customWidth="1"/>
    <col min="9249" max="9249" width="17.140625" style="4" customWidth="1"/>
    <col min="9250" max="9263" width="5.7109375" style="4" customWidth="1"/>
    <col min="9264" max="9264" width="10.42578125" style="4" customWidth="1"/>
    <col min="9265" max="9278" width="5.7109375" style="4" customWidth="1"/>
    <col min="9279" max="9279" width="9" style="4" customWidth="1"/>
    <col min="9280" max="9472" width="11.42578125" style="4"/>
    <col min="9473" max="9473" width="17" style="4" customWidth="1"/>
    <col min="9474" max="9474" width="5.7109375" style="4" customWidth="1"/>
    <col min="9475" max="9475" width="6.5703125" style="4" customWidth="1"/>
    <col min="9476" max="9487" width="5.7109375" style="4" customWidth="1"/>
    <col min="9488" max="9488" width="9.5703125" style="4" bestFit="1" customWidth="1"/>
    <col min="9489" max="9502" width="5.7109375" style="4" customWidth="1"/>
    <col min="9503" max="9503" width="10.42578125" style="4" customWidth="1"/>
    <col min="9504" max="9504" width="6.28515625" style="4" customWidth="1"/>
    <col min="9505" max="9505" width="17.140625" style="4" customWidth="1"/>
    <col min="9506" max="9519" width="5.7109375" style="4" customWidth="1"/>
    <col min="9520" max="9520" width="10.42578125" style="4" customWidth="1"/>
    <col min="9521" max="9534" width="5.7109375" style="4" customWidth="1"/>
    <col min="9535" max="9535" width="9" style="4" customWidth="1"/>
    <col min="9536" max="9728" width="11.42578125" style="4"/>
    <col min="9729" max="9729" width="17" style="4" customWidth="1"/>
    <col min="9730" max="9730" width="5.7109375" style="4" customWidth="1"/>
    <col min="9731" max="9731" width="6.5703125" style="4" customWidth="1"/>
    <col min="9732" max="9743" width="5.7109375" style="4" customWidth="1"/>
    <col min="9744" max="9744" width="9.5703125" style="4" bestFit="1" customWidth="1"/>
    <col min="9745" max="9758" width="5.7109375" style="4" customWidth="1"/>
    <col min="9759" max="9759" width="10.42578125" style="4" customWidth="1"/>
    <col min="9760" max="9760" width="6.28515625" style="4" customWidth="1"/>
    <col min="9761" max="9761" width="17.140625" style="4" customWidth="1"/>
    <col min="9762" max="9775" width="5.7109375" style="4" customWidth="1"/>
    <col min="9776" max="9776" width="10.42578125" style="4" customWidth="1"/>
    <col min="9777" max="9790" width="5.7109375" style="4" customWidth="1"/>
    <col min="9791" max="9791" width="9" style="4" customWidth="1"/>
    <col min="9792" max="9984" width="11.42578125" style="4"/>
    <col min="9985" max="9985" width="17" style="4" customWidth="1"/>
    <col min="9986" max="9986" width="5.7109375" style="4" customWidth="1"/>
    <col min="9987" max="9987" width="6.5703125" style="4" customWidth="1"/>
    <col min="9988" max="9999" width="5.7109375" style="4" customWidth="1"/>
    <col min="10000" max="10000" width="9.5703125" style="4" bestFit="1" customWidth="1"/>
    <col min="10001" max="10014" width="5.7109375" style="4" customWidth="1"/>
    <col min="10015" max="10015" width="10.42578125" style="4" customWidth="1"/>
    <col min="10016" max="10016" width="6.28515625" style="4" customWidth="1"/>
    <col min="10017" max="10017" width="17.140625" style="4" customWidth="1"/>
    <col min="10018" max="10031" width="5.7109375" style="4" customWidth="1"/>
    <col min="10032" max="10032" width="10.42578125" style="4" customWidth="1"/>
    <col min="10033" max="10046" width="5.7109375" style="4" customWidth="1"/>
    <col min="10047" max="10047" width="9" style="4" customWidth="1"/>
    <col min="10048" max="10240" width="11.42578125" style="4"/>
    <col min="10241" max="10241" width="17" style="4" customWidth="1"/>
    <col min="10242" max="10242" width="5.7109375" style="4" customWidth="1"/>
    <col min="10243" max="10243" width="6.5703125" style="4" customWidth="1"/>
    <col min="10244" max="10255" width="5.7109375" style="4" customWidth="1"/>
    <col min="10256" max="10256" width="9.5703125" style="4" bestFit="1" customWidth="1"/>
    <col min="10257" max="10270" width="5.7109375" style="4" customWidth="1"/>
    <col min="10271" max="10271" width="10.42578125" style="4" customWidth="1"/>
    <col min="10272" max="10272" width="6.28515625" style="4" customWidth="1"/>
    <col min="10273" max="10273" width="17.140625" style="4" customWidth="1"/>
    <col min="10274" max="10287" width="5.7109375" style="4" customWidth="1"/>
    <col min="10288" max="10288" width="10.42578125" style="4" customWidth="1"/>
    <col min="10289" max="10302" width="5.7109375" style="4" customWidth="1"/>
    <col min="10303" max="10303" width="9" style="4" customWidth="1"/>
    <col min="10304" max="10496" width="11.42578125" style="4"/>
    <col min="10497" max="10497" width="17" style="4" customWidth="1"/>
    <col min="10498" max="10498" width="5.7109375" style="4" customWidth="1"/>
    <col min="10499" max="10499" width="6.5703125" style="4" customWidth="1"/>
    <col min="10500" max="10511" width="5.7109375" style="4" customWidth="1"/>
    <col min="10512" max="10512" width="9.5703125" style="4" bestFit="1" customWidth="1"/>
    <col min="10513" max="10526" width="5.7109375" style="4" customWidth="1"/>
    <col min="10527" max="10527" width="10.42578125" style="4" customWidth="1"/>
    <col min="10528" max="10528" width="6.28515625" style="4" customWidth="1"/>
    <col min="10529" max="10529" width="17.140625" style="4" customWidth="1"/>
    <col min="10530" max="10543" width="5.7109375" style="4" customWidth="1"/>
    <col min="10544" max="10544" width="10.42578125" style="4" customWidth="1"/>
    <col min="10545" max="10558" width="5.7109375" style="4" customWidth="1"/>
    <col min="10559" max="10559" width="9" style="4" customWidth="1"/>
    <col min="10560" max="10752" width="11.42578125" style="4"/>
    <col min="10753" max="10753" width="17" style="4" customWidth="1"/>
    <col min="10754" max="10754" width="5.7109375" style="4" customWidth="1"/>
    <col min="10755" max="10755" width="6.5703125" style="4" customWidth="1"/>
    <col min="10756" max="10767" width="5.7109375" style="4" customWidth="1"/>
    <col min="10768" max="10768" width="9.5703125" style="4" bestFit="1" customWidth="1"/>
    <col min="10769" max="10782" width="5.7109375" style="4" customWidth="1"/>
    <col min="10783" max="10783" width="10.42578125" style="4" customWidth="1"/>
    <col min="10784" max="10784" width="6.28515625" style="4" customWidth="1"/>
    <col min="10785" max="10785" width="17.140625" style="4" customWidth="1"/>
    <col min="10786" max="10799" width="5.7109375" style="4" customWidth="1"/>
    <col min="10800" max="10800" width="10.42578125" style="4" customWidth="1"/>
    <col min="10801" max="10814" width="5.7109375" style="4" customWidth="1"/>
    <col min="10815" max="10815" width="9" style="4" customWidth="1"/>
    <col min="10816" max="11008" width="11.42578125" style="4"/>
    <col min="11009" max="11009" width="17" style="4" customWidth="1"/>
    <col min="11010" max="11010" width="5.7109375" style="4" customWidth="1"/>
    <col min="11011" max="11011" width="6.5703125" style="4" customWidth="1"/>
    <col min="11012" max="11023" width="5.7109375" style="4" customWidth="1"/>
    <col min="11024" max="11024" width="9.5703125" style="4" bestFit="1" customWidth="1"/>
    <col min="11025" max="11038" width="5.7109375" style="4" customWidth="1"/>
    <col min="11039" max="11039" width="10.42578125" style="4" customWidth="1"/>
    <col min="11040" max="11040" width="6.28515625" style="4" customWidth="1"/>
    <col min="11041" max="11041" width="17.140625" style="4" customWidth="1"/>
    <col min="11042" max="11055" width="5.7109375" style="4" customWidth="1"/>
    <col min="11056" max="11056" width="10.42578125" style="4" customWidth="1"/>
    <col min="11057" max="11070" width="5.7109375" style="4" customWidth="1"/>
    <col min="11071" max="11071" width="9" style="4" customWidth="1"/>
    <col min="11072" max="11264" width="11.42578125" style="4"/>
    <col min="11265" max="11265" width="17" style="4" customWidth="1"/>
    <col min="11266" max="11266" width="5.7109375" style="4" customWidth="1"/>
    <col min="11267" max="11267" width="6.5703125" style="4" customWidth="1"/>
    <col min="11268" max="11279" width="5.7109375" style="4" customWidth="1"/>
    <col min="11280" max="11280" width="9.5703125" style="4" bestFit="1" customWidth="1"/>
    <col min="11281" max="11294" width="5.7109375" style="4" customWidth="1"/>
    <col min="11295" max="11295" width="10.42578125" style="4" customWidth="1"/>
    <col min="11296" max="11296" width="6.28515625" style="4" customWidth="1"/>
    <col min="11297" max="11297" width="17.140625" style="4" customWidth="1"/>
    <col min="11298" max="11311" width="5.7109375" style="4" customWidth="1"/>
    <col min="11312" max="11312" width="10.42578125" style="4" customWidth="1"/>
    <col min="11313" max="11326" width="5.7109375" style="4" customWidth="1"/>
    <col min="11327" max="11327" width="9" style="4" customWidth="1"/>
    <col min="11328" max="11520" width="11.42578125" style="4"/>
    <col min="11521" max="11521" width="17" style="4" customWidth="1"/>
    <col min="11522" max="11522" width="5.7109375" style="4" customWidth="1"/>
    <col min="11523" max="11523" width="6.5703125" style="4" customWidth="1"/>
    <col min="11524" max="11535" width="5.7109375" style="4" customWidth="1"/>
    <col min="11536" max="11536" width="9.5703125" style="4" bestFit="1" customWidth="1"/>
    <col min="11537" max="11550" width="5.7109375" style="4" customWidth="1"/>
    <col min="11551" max="11551" width="10.42578125" style="4" customWidth="1"/>
    <col min="11552" max="11552" width="6.28515625" style="4" customWidth="1"/>
    <col min="11553" max="11553" width="17.140625" style="4" customWidth="1"/>
    <col min="11554" max="11567" width="5.7109375" style="4" customWidth="1"/>
    <col min="11568" max="11568" width="10.42578125" style="4" customWidth="1"/>
    <col min="11569" max="11582" width="5.7109375" style="4" customWidth="1"/>
    <col min="11583" max="11583" width="9" style="4" customWidth="1"/>
    <col min="11584" max="11776" width="11.42578125" style="4"/>
    <col min="11777" max="11777" width="17" style="4" customWidth="1"/>
    <col min="11778" max="11778" width="5.7109375" style="4" customWidth="1"/>
    <col min="11779" max="11779" width="6.5703125" style="4" customWidth="1"/>
    <col min="11780" max="11791" width="5.7109375" style="4" customWidth="1"/>
    <col min="11792" max="11792" width="9.5703125" style="4" bestFit="1" customWidth="1"/>
    <col min="11793" max="11806" width="5.7109375" style="4" customWidth="1"/>
    <col min="11807" max="11807" width="10.42578125" style="4" customWidth="1"/>
    <col min="11808" max="11808" width="6.28515625" style="4" customWidth="1"/>
    <col min="11809" max="11809" width="17.140625" style="4" customWidth="1"/>
    <col min="11810" max="11823" width="5.7109375" style="4" customWidth="1"/>
    <col min="11824" max="11824" width="10.42578125" style="4" customWidth="1"/>
    <col min="11825" max="11838" width="5.7109375" style="4" customWidth="1"/>
    <col min="11839" max="11839" width="9" style="4" customWidth="1"/>
    <col min="11840" max="12032" width="11.42578125" style="4"/>
    <col min="12033" max="12033" width="17" style="4" customWidth="1"/>
    <col min="12034" max="12034" width="5.7109375" style="4" customWidth="1"/>
    <col min="12035" max="12035" width="6.5703125" style="4" customWidth="1"/>
    <col min="12036" max="12047" width="5.7109375" style="4" customWidth="1"/>
    <col min="12048" max="12048" width="9.5703125" style="4" bestFit="1" customWidth="1"/>
    <col min="12049" max="12062" width="5.7109375" style="4" customWidth="1"/>
    <col min="12063" max="12063" width="10.42578125" style="4" customWidth="1"/>
    <col min="12064" max="12064" width="6.28515625" style="4" customWidth="1"/>
    <col min="12065" max="12065" width="17.140625" style="4" customWidth="1"/>
    <col min="12066" max="12079" width="5.7109375" style="4" customWidth="1"/>
    <col min="12080" max="12080" width="10.42578125" style="4" customWidth="1"/>
    <col min="12081" max="12094" width="5.7109375" style="4" customWidth="1"/>
    <col min="12095" max="12095" width="9" style="4" customWidth="1"/>
    <col min="12096" max="12288" width="11.42578125" style="4"/>
    <col min="12289" max="12289" width="17" style="4" customWidth="1"/>
    <col min="12290" max="12290" width="5.7109375" style="4" customWidth="1"/>
    <col min="12291" max="12291" width="6.5703125" style="4" customWidth="1"/>
    <col min="12292" max="12303" width="5.7109375" style="4" customWidth="1"/>
    <col min="12304" max="12304" width="9.5703125" style="4" bestFit="1" customWidth="1"/>
    <col min="12305" max="12318" width="5.7109375" style="4" customWidth="1"/>
    <col min="12319" max="12319" width="10.42578125" style="4" customWidth="1"/>
    <col min="12320" max="12320" width="6.28515625" style="4" customWidth="1"/>
    <col min="12321" max="12321" width="17.140625" style="4" customWidth="1"/>
    <col min="12322" max="12335" width="5.7109375" style="4" customWidth="1"/>
    <col min="12336" max="12336" width="10.42578125" style="4" customWidth="1"/>
    <col min="12337" max="12350" width="5.7109375" style="4" customWidth="1"/>
    <col min="12351" max="12351" width="9" style="4" customWidth="1"/>
    <col min="12352" max="12544" width="11.42578125" style="4"/>
    <col min="12545" max="12545" width="17" style="4" customWidth="1"/>
    <col min="12546" max="12546" width="5.7109375" style="4" customWidth="1"/>
    <col min="12547" max="12547" width="6.5703125" style="4" customWidth="1"/>
    <col min="12548" max="12559" width="5.7109375" style="4" customWidth="1"/>
    <col min="12560" max="12560" width="9.5703125" style="4" bestFit="1" customWidth="1"/>
    <col min="12561" max="12574" width="5.7109375" style="4" customWidth="1"/>
    <col min="12575" max="12575" width="10.42578125" style="4" customWidth="1"/>
    <col min="12576" max="12576" width="6.28515625" style="4" customWidth="1"/>
    <col min="12577" max="12577" width="17.140625" style="4" customWidth="1"/>
    <col min="12578" max="12591" width="5.7109375" style="4" customWidth="1"/>
    <col min="12592" max="12592" width="10.42578125" style="4" customWidth="1"/>
    <col min="12593" max="12606" width="5.7109375" style="4" customWidth="1"/>
    <col min="12607" max="12607" width="9" style="4" customWidth="1"/>
    <col min="12608" max="12800" width="11.42578125" style="4"/>
    <col min="12801" max="12801" width="17" style="4" customWidth="1"/>
    <col min="12802" max="12802" width="5.7109375" style="4" customWidth="1"/>
    <col min="12803" max="12803" width="6.5703125" style="4" customWidth="1"/>
    <col min="12804" max="12815" width="5.7109375" style="4" customWidth="1"/>
    <col min="12816" max="12816" width="9.5703125" style="4" bestFit="1" customWidth="1"/>
    <col min="12817" max="12830" width="5.7109375" style="4" customWidth="1"/>
    <col min="12831" max="12831" width="10.42578125" style="4" customWidth="1"/>
    <col min="12832" max="12832" width="6.28515625" style="4" customWidth="1"/>
    <col min="12833" max="12833" width="17.140625" style="4" customWidth="1"/>
    <col min="12834" max="12847" width="5.7109375" style="4" customWidth="1"/>
    <col min="12848" max="12848" width="10.42578125" style="4" customWidth="1"/>
    <col min="12849" max="12862" width="5.7109375" style="4" customWidth="1"/>
    <col min="12863" max="12863" width="9" style="4" customWidth="1"/>
    <col min="12864" max="13056" width="11.42578125" style="4"/>
    <col min="13057" max="13057" width="17" style="4" customWidth="1"/>
    <col min="13058" max="13058" width="5.7109375" style="4" customWidth="1"/>
    <col min="13059" max="13059" width="6.5703125" style="4" customWidth="1"/>
    <col min="13060" max="13071" width="5.7109375" style="4" customWidth="1"/>
    <col min="13072" max="13072" width="9.5703125" style="4" bestFit="1" customWidth="1"/>
    <col min="13073" max="13086" width="5.7109375" style="4" customWidth="1"/>
    <col min="13087" max="13087" width="10.42578125" style="4" customWidth="1"/>
    <col min="13088" max="13088" width="6.28515625" style="4" customWidth="1"/>
    <col min="13089" max="13089" width="17.140625" style="4" customWidth="1"/>
    <col min="13090" max="13103" width="5.7109375" style="4" customWidth="1"/>
    <col min="13104" max="13104" width="10.42578125" style="4" customWidth="1"/>
    <col min="13105" max="13118" width="5.7109375" style="4" customWidth="1"/>
    <col min="13119" max="13119" width="9" style="4" customWidth="1"/>
    <col min="13120" max="13312" width="11.42578125" style="4"/>
    <col min="13313" max="13313" width="17" style="4" customWidth="1"/>
    <col min="13314" max="13314" width="5.7109375" style="4" customWidth="1"/>
    <col min="13315" max="13315" width="6.5703125" style="4" customWidth="1"/>
    <col min="13316" max="13327" width="5.7109375" style="4" customWidth="1"/>
    <col min="13328" max="13328" width="9.5703125" style="4" bestFit="1" customWidth="1"/>
    <col min="13329" max="13342" width="5.7109375" style="4" customWidth="1"/>
    <col min="13343" max="13343" width="10.42578125" style="4" customWidth="1"/>
    <col min="13344" max="13344" width="6.28515625" style="4" customWidth="1"/>
    <col min="13345" max="13345" width="17.140625" style="4" customWidth="1"/>
    <col min="13346" max="13359" width="5.7109375" style="4" customWidth="1"/>
    <col min="13360" max="13360" width="10.42578125" style="4" customWidth="1"/>
    <col min="13361" max="13374" width="5.7109375" style="4" customWidth="1"/>
    <col min="13375" max="13375" width="9" style="4" customWidth="1"/>
    <col min="13376" max="13568" width="11.42578125" style="4"/>
    <col min="13569" max="13569" width="17" style="4" customWidth="1"/>
    <col min="13570" max="13570" width="5.7109375" style="4" customWidth="1"/>
    <col min="13571" max="13571" width="6.5703125" style="4" customWidth="1"/>
    <col min="13572" max="13583" width="5.7109375" style="4" customWidth="1"/>
    <col min="13584" max="13584" width="9.5703125" style="4" bestFit="1" customWidth="1"/>
    <col min="13585" max="13598" width="5.7109375" style="4" customWidth="1"/>
    <col min="13599" max="13599" width="10.42578125" style="4" customWidth="1"/>
    <col min="13600" max="13600" width="6.28515625" style="4" customWidth="1"/>
    <col min="13601" max="13601" width="17.140625" style="4" customWidth="1"/>
    <col min="13602" max="13615" width="5.7109375" style="4" customWidth="1"/>
    <col min="13616" max="13616" width="10.42578125" style="4" customWidth="1"/>
    <col min="13617" max="13630" width="5.7109375" style="4" customWidth="1"/>
    <col min="13631" max="13631" width="9" style="4" customWidth="1"/>
    <col min="13632" max="13824" width="11.42578125" style="4"/>
    <col min="13825" max="13825" width="17" style="4" customWidth="1"/>
    <col min="13826" max="13826" width="5.7109375" style="4" customWidth="1"/>
    <col min="13827" max="13827" width="6.5703125" style="4" customWidth="1"/>
    <col min="13828" max="13839" width="5.7109375" style="4" customWidth="1"/>
    <col min="13840" max="13840" width="9.5703125" style="4" bestFit="1" customWidth="1"/>
    <col min="13841" max="13854" width="5.7109375" style="4" customWidth="1"/>
    <col min="13855" max="13855" width="10.42578125" style="4" customWidth="1"/>
    <col min="13856" max="13856" width="6.28515625" style="4" customWidth="1"/>
    <col min="13857" max="13857" width="17.140625" style="4" customWidth="1"/>
    <col min="13858" max="13871" width="5.7109375" style="4" customWidth="1"/>
    <col min="13872" max="13872" width="10.42578125" style="4" customWidth="1"/>
    <col min="13873" max="13886" width="5.7109375" style="4" customWidth="1"/>
    <col min="13887" max="13887" width="9" style="4" customWidth="1"/>
    <col min="13888" max="14080" width="11.42578125" style="4"/>
    <col min="14081" max="14081" width="17" style="4" customWidth="1"/>
    <col min="14082" max="14082" width="5.7109375" style="4" customWidth="1"/>
    <col min="14083" max="14083" width="6.5703125" style="4" customWidth="1"/>
    <col min="14084" max="14095" width="5.7109375" style="4" customWidth="1"/>
    <col min="14096" max="14096" width="9.5703125" style="4" bestFit="1" customWidth="1"/>
    <col min="14097" max="14110" width="5.7109375" style="4" customWidth="1"/>
    <col min="14111" max="14111" width="10.42578125" style="4" customWidth="1"/>
    <col min="14112" max="14112" width="6.28515625" style="4" customWidth="1"/>
    <col min="14113" max="14113" width="17.140625" style="4" customWidth="1"/>
    <col min="14114" max="14127" width="5.7109375" style="4" customWidth="1"/>
    <col min="14128" max="14128" width="10.42578125" style="4" customWidth="1"/>
    <col min="14129" max="14142" width="5.7109375" style="4" customWidth="1"/>
    <col min="14143" max="14143" width="9" style="4" customWidth="1"/>
    <col min="14144" max="14336" width="11.42578125" style="4"/>
    <col min="14337" max="14337" width="17" style="4" customWidth="1"/>
    <col min="14338" max="14338" width="5.7109375" style="4" customWidth="1"/>
    <col min="14339" max="14339" width="6.5703125" style="4" customWidth="1"/>
    <col min="14340" max="14351" width="5.7109375" style="4" customWidth="1"/>
    <col min="14352" max="14352" width="9.5703125" style="4" bestFit="1" customWidth="1"/>
    <col min="14353" max="14366" width="5.7109375" style="4" customWidth="1"/>
    <col min="14367" max="14367" width="10.42578125" style="4" customWidth="1"/>
    <col min="14368" max="14368" width="6.28515625" style="4" customWidth="1"/>
    <col min="14369" max="14369" width="17.140625" style="4" customWidth="1"/>
    <col min="14370" max="14383" width="5.7109375" style="4" customWidth="1"/>
    <col min="14384" max="14384" width="10.42578125" style="4" customWidth="1"/>
    <col min="14385" max="14398" width="5.7109375" style="4" customWidth="1"/>
    <col min="14399" max="14399" width="9" style="4" customWidth="1"/>
    <col min="14400" max="14592" width="11.42578125" style="4"/>
    <col min="14593" max="14593" width="17" style="4" customWidth="1"/>
    <col min="14594" max="14594" width="5.7109375" style="4" customWidth="1"/>
    <col min="14595" max="14595" width="6.5703125" style="4" customWidth="1"/>
    <col min="14596" max="14607" width="5.7109375" style="4" customWidth="1"/>
    <col min="14608" max="14608" width="9.5703125" style="4" bestFit="1" customWidth="1"/>
    <col min="14609" max="14622" width="5.7109375" style="4" customWidth="1"/>
    <col min="14623" max="14623" width="10.42578125" style="4" customWidth="1"/>
    <col min="14624" max="14624" width="6.28515625" style="4" customWidth="1"/>
    <col min="14625" max="14625" width="17.140625" style="4" customWidth="1"/>
    <col min="14626" max="14639" width="5.7109375" style="4" customWidth="1"/>
    <col min="14640" max="14640" width="10.42578125" style="4" customWidth="1"/>
    <col min="14641" max="14654" width="5.7109375" style="4" customWidth="1"/>
    <col min="14655" max="14655" width="9" style="4" customWidth="1"/>
    <col min="14656" max="14848" width="11.42578125" style="4"/>
    <col min="14849" max="14849" width="17" style="4" customWidth="1"/>
    <col min="14850" max="14850" width="5.7109375" style="4" customWidth="1"/>
    <col min="14851" max="14851" width="6.5703125" style="4" customWidth="1"/>
    <col min="14852" max="14863" width="5.7109375" style="4" customWidth="1"/>
    <col min="14864" max="14864" width="9.5703125" style="4" bestFit="1" customWidth="1"/>
    <col min="14865" max="14878" width="5.7109375" style="4" customWidth="1"/>
    <col min="14879" max="14879" width="10.42578125" style="4" customWidth="1"/>
    <col min="14880" max="14880" width="6.28515625" style="4" customWidth="1"/>
    <col min="14881" max="14881" width="17.140625" style="4" customWidth="1"/>
    <col min="14882" max="14895" width="5.7109375" style="4" customWidth="1"/>
    <col min="14896" max="14896" width="10.42578125" style="4" customWidth="1"/>
    <col min="14897" max="14910" width="5.7109375" style="4" customWidth="1"/>
    <col min="14911" max="14911" width="9" style="4" customWidth="1"/>
    <col min="14912" max="15104" width="11.42578125" style="4"/>
    <col min="15105" max="15105" width="17" style="4" customWidth="1"/>
    <col min="15106" max="15106" width="5.7109375" style="4" customWidth="1"/>
    <col min="15107" max="15107" width="6.5703125" style="4" customWidth="1"/>
    <col min="15108" max="15119" width="5.7109375" style="4" customWidth="1"/>
    <col min="15120" max="15120" width="9.5703125" style="4" bestFit="1" customWidth="1"/>
    <col min="15121" max="15134" width="5.7109375" style="4" customWidth="1"/>
    <col min="15135" max="15135" width="10.42578125" style="4" customWidth="1"/>
    <col min="15136" max="15136" width="6.28515625" style="4" customWidth="1"/>
    <col min="15137" max="15137" width="17.140625" style="4" customWidth="1"/>
    <col min="15138" max="15151" width="5.7109375" style="4" customWidth="1"/>
    <col min="15152" max="15152" width="10.42578125" style="4" customWidth="1"/>
    <col min="15153" max="15166" width="5.7109375" style="4" customWidth="1"/>
    <col min="15167" max="15167" width="9" style="4" customWidth="1"/>
    <col min="15168" max="15360" width="11.42578125" style="4"/>
    <col min="15361" max="15361" width="17" style="4" customWidth="1"/>
    <col min="15362" max="15362" width="5.7109375" style="4" customWidth="1"/>
    <col min="15363" max="15363" width="6.5703125" style="4" customWidth="1"/>
    <col min="15364" max="15375" width="5.7109375" style="4" customWidth="1"/>
    <col min="15376" max="15376" width="9.5703125" style="4" bestFit="1" customWidth="1"/>
    <col min="15377" max="15390" width="5.7109375" style="4" customWidth="1"/>
    <col min="15391" max="15391" width="10.42578125" style="4" customWidth="1"/>
    <col min="15392" max="15392" width="6.28515625" style="4" customWidth="1"/>
    <col min="15393" max="15393" width="17.140625" style="4" customWidth="1"/>
    <col min="15394" max="15407" width="5.7109375" style="4" customWidth="1"/>
    <col min="15408" max="15408" width="10.42578125" style="4" customWidth="1"/>
    <col min="15409" max="15422" width="5.7109375" style="4" customWidth="1"/>
    <col min="15423" max="15423" width="9" style="4" customWidth="1"/>
    <col min="15424" max="15616" width="11.42578125" style="4"/>
    <col min="15617" max="15617" width="17" style="4" customWidth="1"/>
    <col min="15618" max="15618" width="5.7109375" style="4" customWidth="1"/>
    <col min="15619" max="15619" width="6.5703125" style="4" customWidth="1"/>
    <col min="15620" max="15631" width="5.7109375" style="4" customWidth="1"/>
    <col min="15632" max="15632" width="9.5703125" style="4" bestFit="1" customWidth="1"/>
    <col min="15633" max="15646" width="5.7109375" style="4" customWidth="1"/>
    <col min="15647" max="15647" width="10.42578125" style="4" customWidth="1"/>
    <col min="15648" max="15648" width="6.28515625" style="4" customWidth="1"/>
    <col min="15649" max="15649" width="17.140625" style="4" customWidth="1"/>
    <col min="15650" max="15663" width="5.7109375" style="4" customWidth="1"/>
    <col min="15664" max="15664" width="10.42578125" style="4" customWidth="1"/>
    <col min="15665" max="15678" width="5.7109375" style="4" customWidth="1"/>
    <col min="15679" max="15679" width="9" style="4" customWidth="1"/>
    <col min="15680" max="15872" width="11.42578125" style="4"/>
    <col min="15873" max="15873" width="17" style="4" customWidth="1"/>
    <col min="15874" max="15874" width="5.7109375" style="4" customWidth="1"/>
    <col min="15875" max="15875" width="6.5703125" style="4" customWidth="1"/>
    <col min="15876" max="15887" width="5.7109375" style="4" customWidth="1"/>
    <col min="15888" max="15888" width="9.5703125" style="4" bestFit="1" customWidth="1"/>
    <col min="15889" max="15902" width="5.7109375" style="4" customWidth="1"/>
    <col min="15903" max="15903" width="10.42578125" style="4" customWidth="1"/>
    <col min="15904" max="15904" width="6.28515625" style="4" customWidth="1"/>
    <col min="15905" max="15905" width="17.140625" style="4" customWidth="1"/>
    <col min="15906" max="15919" width="5.7109375" style="4" customWidth="1"/>
    <col min="15920" max="15920" width="10.42578125" style="4" customWidth="1"/>
    <col min="15921" max="15934" width="5.7109375" style="4" customWidth="1"/>
    <col min="15935" max="15935" width="9" style="4" customWidth="1"/>
    <col min="15936" max="16128" width="11.42578125" style="4"/>
    <col min="16129" max="16129" width="17" style="4" customWidth="1"/>
    <col min="16130" max="16130" width="5.7109375" style="4" customWidth="1"/>
    <col min="16131" max="16131" width="6.5703125" style="4" customWidth="1"/>
    <col min="16132" max="16143" width="5.7109375" style="4" customWidth="1"/>
    <col min="16144" max="16144" width="9.5703125" style="4" bestFit="1" customWidth="1"/>
    <col min="16145" max="16158" width="5.7109375" style="4" customWidth="1"/>
    <col min="16159" max="16159" width="10.42578125" style="4" customWidth="1"/>
    <col min="16160" max="16160" width="6.28515625" style="4" customWidth="1"/>
    <col min="16161" max="16161" width="17.140625" style="4" customWidth="1"/>
    <col min="16162" max="16175" width="5.7109375" style="4" customWidth="1"/>
    <col min="16176" max="16176" width="10.42578125" style="4" customWidth="1"/>
    <col min="16177" max="16190" width="5.7109375" style="4" customWidth="1"/>
    <col min="16191" max="16191" width="9" style="4" customWidth="1"/>
    <col min="16192" max="16384" width="11.42578125" style="4"/>
  </cols>
  <sheetData>
    <row r="1" spans="1:63" ht="15.75" thickBot="1">
      <c r="B1" s="1" t="s">
        <v>0</v>
      </c>
      <c r="C1" s="2">
        <f>'[1]du 02-09-19 au 29-09-19'!AP1+1</f>
        <v>42276</v>
      </c>
      <c r="D1" s="2"/>
      <c r="E1" s="2"/>
      <c r="F1" s="2"/>
      <c r="G1" s="2"/>
      <c r="H1" s="2"/>
      <c r="I1" s="1" t="s">
        <v>1</v>
      </c>
      <c r="J1" s="2">
        <f>AC3</f>
        <v>42289</v>
      </c>
      <c r="K1" s="2"/>
      <c r="L1" s="2"/>
      <c r="M1" s="2"/>
      <c r="N1" s="2"/>
      <c r="O1" s="2"/>
      <c r="P1" s="3">
        <v>1</v>
      </c>
      <c r="AE1">
        <v>2</v>
      </c>
      <c r="AH1" s="1" t="s">
        <v>0</v>
      </c>
      <c r="AI1" s="2">
        <f>J1+1</f>
        <v>42290</v>
      </c>
      <c r="AJ1" s="2"/>
      <c r="AK1" s="2"/>
      <c r="AL1" s="2"/>
      <c r="AM1" s="2"/>
      <c r="AN1" s="2"/>
      <c r="AO1" s="1" t="s">
        <v>1</v>
      </c>
      <c r="AP1" s="2">
        <f>BI3</f>
        <v>42303</v>
      </c>
      <c r="AQ1" s="2"/>
      <c r="AR1" s="2"/>
      <c r="AS1" s="2"/>
      <c r="AT1" s="2"/>
      <c r="AU1" s="2"/>
      <c r="AV1" s="3">
        <v>3</v>
      </c>
      <c r="BK1">
        <v>4</v>
      </c>
    </row>
    <row r="2" spans="1:63" ht="15.75" thickBot="1">
      <c r="B2" s="5" t="str">
        <f>TEXT(B3,"JJJJ")</f>
        <v>mardi</v>
      </c>
      <c r="C2" s="6"/>
      <c r="D2" s="5" t="str">
        <f>TEXT(D3,"JJJJ")</f>
        <v>mercredi</v>
      </c>
      <c r="E2" s="6"/>
      <c r="F2" s="5" t="str">
        <f>TEXT(F3,"JJJJ")</f>
        <v>jeudi</v>
      </c>
      <c r="G2" s="6"/>
      <c r="H2" s="5" t="str">
        <f>TEXT(H3,"JJJJ")</f>
        <v>vendredi</v>
      </c>
      <c r="I2" s="6"/>
      <c r="J2" s="5" t="str">
        <f>TEXT(J3,"JJJJ")</f>
        <v>samedi</v>
      </c>
      <c r="K2" s="6"/>
      <c r="L2" s="5" t="str">
        <f>TEXT(L3,"JJJJ")</f>
        <v>dimanche</v>
      </c>
      <c r="M2" s="6"/>
      <c r="N2" s="5" t="str">
        <f>TEXT(N3,"JJJJ")</f>
        <v>lundi</v>
      </c>
      <c r="O2" s="6"/>
      <c r="P2" s="7" t="s">
        <v>2</v>
      </c>
      <c r="Q2" s="8" t="str">
        <f>TEXT(Q3,"JJJJ")</f>
        <v>mardi</v>
      </c>
      <c r="R2" s="9"/>
      <c r="S2" s="8" t="str">
        <f>TEXT(S3,"JJJJ")</f>
        <v>mercredi</v>
      </c>
      <c r="T2" s="9"/>
      <c r="U2" s="8" t="str">
        <f>TEXT(U3,"JJJJ")</f>
        <v>jeudi</v>
      </c>
      <c r="V2" s="9"/>
      <c r="W2" s="8" t="str">
        <f>TEXT(W3,"JJJJ")</f>
        <v>vendredi</v>
      </c>
      <c r="X2" s="9"/>
      <c r="Y2" s="8" t="str">
        <f>TEXT(Y3,"JJJJ")</f>
        <v>samedi</v>
      </c>
      <c r="Z2" s="9"/>
      <c r="AA2" s="8" t="str">
        <f>TEXT(AA3,"JJJJ")</f>
        <v>dimanche</v>
      </c>
      <c r="AB2" s="9"/>
      <c r="AC2" s="8" t="str">
        <f>TEXT(AC3,"JJJJ")</f>
        <v>lundi</v>
      </c>
      <c r="AD2" s="9"/>
      <c r="AE2" s="7" t="s">
        <v>2</v>
      </c>
      <c r="AH2" s="5" t="str">
        <f>TEXT(AH3,"JJJJ")</f>
        <v>mardi</v>
      </c>
      <c r="AI2" s="6"/>
      <c r="AJ2" s="5" t="str">
        <f>TEXT(AJ3,"JJJJ")</f>
        <v>mercredi</v>
      </c>
      <c r="AK2" s="6"/>
      <c r="AL2" s="5" t="str">
        <f>TEXT(AL3,"JJJJ")</f>
        <v>jeudi</v>
      </c>
      <c r="AM2" s="6"/>
      <c r="AN2" s="5" t="str">
        <f>TEXT(AN3,"JJJJ")</f>
        <v>vendredi</v>
      </c>
      <c r="AO2" s="6"/>
      <c r="AP2" s="5" t="str">
        <f>TEXT(AP3,"JJJJ")</f>
        <v>samedi</v>
      </c>
      <c r="AQ2" s="6"/>
      <c r="AR2" s="5" t="str">
        <f>TEXT(AR3,"JJJJ")</f>
        <v>dimanche</v>
      </c>
      <c r="AS2" s="6"/>
      <c r="AT2" s="5" t="str">
        <f>TEXT(AT3,"JJJJ")</f>
        <v>lundi</v>
      </c>
      <c r="AU2" s="6"/>
      <c r="AV2" s="7" t="s">
        <v>2</v>
      </c>
      <c r="AW2" s="8" t="str">
        <f>TEXT(AW3,"JJJJ")</f>
        <v>mardi</v>
      </c>
      <c r="AX2" s="9"/>
      <c r="AY2" s="8" t="str">
        <f>TEXT(AY3,"JJJJ")</f>
        <v>mercredi</v>
      </c>
      <c r="AZ2" s="9"/>
      <c r="BA2" s="8" t="str">
        <f>TEXT(BA3,"JJJJ")</f>
        <v>jeudi</v>
      </c>
      <c r="BB2" s="9"/>
      <c r="BC2" s="8" t="str">
        <f>TEXT(BC3,"JJJJ")</f>
        <v>vendredi</v>
      </c>
      <c r="BD2" s="9"/>
      <c r="BE2" s="8" t="str">
        <f>TEXT(BE3,"JJJJ")</f>
        <v>samedi</v>
      </c>
      <c r="BF2" s="9"/>
      <c r="BG2" s="8" t="str">
        <f>TEXT(BG3,"JJJJ")</f>
        <v>dimanche</v>
      </c>
      <c r="BH2" s="9"/>
      <c r="BI2" s="8" t="str">
        <f>TEXT(BI3,"JJJJ")</f>
        <v>lundi</v>
      </c>
      <c r="BJ2" s="9"/>
      <c r="BK2" s="7" t="s">
        <v>2</v>
      </c>
    </row>
    <row r="3" spans="1:63" ht="15.75" thickBot="1">
      <c r="A3">
        <f>COUNTA(A4:A53)</f>
        <v>17</v>
      </c>
      <c r="B3" s="10">
        <f>C1</f>
        <v>42276</v>
      </c>
      <c r="C3" s="11"/>
      <c r="D3" s="10">
        <f>B3+1</f>
        <v>42277</v>
      </c>
      <c r="E3" s="11"/>
      <c r="F3" s="10">
        <f>D3+1</f>
        <v>42278</v>
      </c>
      <c r="G3" s="11"/>
      <c r="H3" s="10">
        <f>F3+1</f>
        <v>42279</v>
      </c>
      <c r="I3" s="11"/>
      <c r="J3" s="10">
        <f>H3+1</f>
        <v>42280</v>
      </c>
      <c r="K3" s="11"/>
      <c r="L3" s="10">
        <f>J3+1</f>
        <v>42281</v>
      </c>
      <c r="M3" s="11"/>
      <c r="N3" s="10">
        <f>L3+1</f>
        <v>42282</v>
      </c>
      <c r="O3" s="11"/>
      <c r="P3" s="12">
        <f>WEEKNUM(N3,2)</f>
        <v>41</v>
      </c>
      <c r="Q3" s="10">
        <f>N3+1</f>
        <v>42283</v>
      </c>
      <c r="R3" s="11"/>
      <c r="S3" s="10">
        <f>Q3+1</f>
        <v>42284</v>
      </c>
      <c r="T3" s="11">
        <f>S3</f>
        <v>42284</v>
      </c>
      <c r="U3" s="10">
        <f>S3+1</f>
        <v>42285</v>
      </c>
      <c r="V3" s="11">
        <f>U3</f>
        <v>42285</v>
      </c>
      <c r="W3" s="10">
        <f>U3+1</f>
        <v>42286</v>
      </c>
      <c r="X3" s="11">
        <f>W3</f>
        <v>42286</v>
      </c>
      <c r="Y3" s="10">
        <f>W3+1</f>
        <v>42287</v>
      </c>
      <c r="Z3" s="11">
        <f>Y3</f>
        <v>42287</v>
      </c>
      <c r="AA3" s="10">
        <f>Y3+1</f>
        <v>42288</v>
      </c>
      <c r="AB3" s="11">
        <f>AA3</f>
        <v>42288</v>
      </c>
      <c r="AC3" s="10">
        <f>AA3+1</f>
        <v>42289</v>
      </c>
      <c r="AD3" s="11">
        <f>AC3</f>
        <v>42289</v>
      </c>
      <c r="AE3" s="12">
        <f>WEEKNUM(AC3,2)</f>
        <v>42</v>
      </c>
      <c r="AH3" s="10">
        <f>AI1</f>
        <v>42290</v>
      </c>
      <c r="AI3" s="11">
        <f>AI1</f>
        <v>42290</v>
      </c>
      <c r="AJ3" s="10">
        <f>AH3+1</f>
        <v>42291</v>
      </c>
      <c r="AK3" s="11">
        <f>AJ3</f>
        <v>42291</v>
      </c>
      <c r="AL3" s="10">
        <f>AJ3+1</f>
        <v>42292</v>
      </c>
      <c r="AM3" s="11">
        <f>AL3</f>
        <v>42292</v>
      </c>
      <c r="AN3" s="10">
        <f>AL3+1</f>
        <v>42293</v>
      </c>
      <c r="AO3" s="11">
        <f>AN3</f>
        <v>42293</v>
      </c>
      <c r="AP3" s="10">
        <f>AN3+1</f>
        <v>42294</v>
      </c>
      <c r="AQ3" s="11">
        <f>AP3</f>
        <v>42294</v>
      </c>
      <c r="AR3" s="10">
        <f>AP3+1</f>
        <v>42295</v>
      </c>
      <c r="AS3" s="11">
        <f>AR3</f>
        <v>42295</v>
      </c>
      <c r="AT3" s="10">
        <f>AR3+1</f>
        <v>42296</v>
      </c>
      <c r="AU3" s="11">
        <f>AT3</f>
        <v>42296</v>
      </c>
      <c r="AV3" s="12">
        <f>WEEKNUM(AT3,2)</f>
        <v>43</v>
      </c>
      <c r="AW3" s="10">
        <f>AT3+1</f>
        <v>42297</v>
      </c>
      <c r="AX3" s="11">
        <f>AW3</f>
        <v>42297</v>
      </c>
      <c r="AY3" s="10">
        <f>AW3+1</f>
        <v>42298</v>
      </c>
      <c r="AZ3" s="11">
        <f>AY3</f>
        <v>42298</v>
      </c>
      <c r="BA3" s="10">
        <f>AY3+1</f>
        <v>42299</v>
      </c>
      <c r="BB3" s="11">
        <f>BA3</f>
        <v>42299</v>
      </c>
      <c r="BC3" s="10">
        <f>BA3+1</f>
        <v>42300</v>
      </c>
      <c r="BD3" s="11">
        <f>BC3</f>
        <v>42300</v>
      </c>
      <c r="BE3" s="10">
        <f>BC3+1</f>
        <v>42301</v>
      </c>
      <c r="BF3" s="11">
        <f>BE3</f>
        <v>42301</v>
      </c>
      <c r="BG3" s="10">
        <f>BE3+1</f>
        <v>42302</v>
      </c>
      <c r="BH3" s="11">
        <f>BG3</f>
        <v>42302</v>
      </c>
      <c r="BI3" s="10">
        <f>BG3+1</f>
        <v>42303</v>
      </c>
      <c r="BJ3" s="11">
        <f>BI3</f>
        <v>42303</v>
      </c>
      <c r="BK3" s="12">
        <f>WEEKNUM(BI3,2)</f>
        <v>44</v>
      </c>
    </row>
    <row r="4" spans="1:63" s="35" customFormat="1" ht="15" customHeight="1">
      <c r="A4" s="13" t="str">
        <f>CONCATENATE([1]ListeEduc!B3," ",[1]ListeEduc!C3)</f>
        <v>BRAGANTINI Brigitte</v>
      </c>
      <c r="B4" s="14" t="s">
        <v>3</v>
      </c>
      <c r="C4" s="15"/>
      <c r="D4" s="16" t="s">
        <v>3</v>
      </c>
      <c r="E4" s="15"/>
      <c r="F4" s="17" t="s">
        <v>4</v>
      </c>
      <c r="G4" s="15"/>
      <c r="H4" s="16" t="s">
        <v>5</v>
      </c>
      <c r="I4" s="15"/>
      <c r="J4" s="17" t="s">
        <v>6</v>
      </c>
      <c r="K4" s="15"/>
      <c r="L4" s="18" t="s">
        <v>7</v>
      </c>
      <c r="M4" s="19"/>
      <c r="N4" s="17" t="s">
        <v>3</v>
      </c>
      <c r="O4" s="20"/>
      <c r="P4" s="21"/>
      <c r="Q4" s="22" t="s">
        <v>8</v>
      </c>
      <c r="R4" s="23"/>
      <c r="S4" s="24" t="s">
        <v>9</v>
      </c>
      <c r="T4" s="25"/>
      <c r="U4" s="24" t="s">
        <v>9</v>
      </c>
      <c r="V4" s="25"/>
      <c r="W4" s="26" t="s">
        <v>9</v>
      </c>
      <c r="X4" s="25"/>
      <c r="Y4" s="26" t="s">
        <v>9</v>
      </c>
      <c r="Z4" s="25"/>
      <c r="AA4" s="26" t="s">
        <v>9</v>
      </c>
      <c r="AB4" s="25"/>
      <c r="AC4" s="26" t="s">
        <v>6</v>
      </c>
      <c r="AD4" s="27"/>
      <c r="AE4" s="28"/>
      <c r="AF4" s="29"/>
      <c r="AG4" s="30" t="str">
        <f>A4</f>
        <v>BRAGANTINI Brigitte</v>
      </c>
      <c r="AH4" s="31" t="s">
        <v>9</v>
      </c>
      <c r="AI4" s="25"/>
      <c r="AJ4" s="32" t="s">
        <v>10</v>
      </c>
      <c r="AK4" s="33" t="s">
        <v>11</v>
      </c>
      <c r="AL4" s="14" t="s">
        <v>5</v>
      </c>
      <c r="AM4" s="15"/>
      <c r="AN4" s="22" t="s">
        <v>8</v>
      </c>
      <c r="AO4" s="23"/>
      <c r="AP4" s="22" t="s">
        <v>8</v>
      </c>
      <c r="AQ4" s="23"/>
      <c r="AR4" s="18" t="s">
        <v>12</v>
      </c>
      <c r="AS4" s="19"/>
      <c r="AT4" s="16" t="s">
        <v>4</v>
      </c>
      <c r="AU4" s="20"/>
      <c r="AV4" s="21"/>
      <c r="AW4" s="14" t="s">
        <v>13</v>
      </c>
      <c r="AX4" s="15"/>
      <c r="AY4" s="17" t="s">
        <v>14</v>
      </c>
      <c r="AZ4" s="15"/>
      <c r="BA4" s="17" t="s">
        <v>4</v>
      </c>
      <c r="BB4" s="15"/>
      <c r="BC4" s="17" t="s">
        <v>14</v>
      </c>
      <c r="BD4" s="15"/>
      <c r="BE4" s="17" t="s">
        <v>3</v>
      </c>
      <c r="BF4" s="15"/>
      <c r="BG4" s="17" t="s">
        <v>5</v>
      </c>
      <c r="BH4" s="15"/>
      <c r="BI4" s="17" t="s">
        <v>6</v>
      </c>
      <c r="BJ4" s="20"/>
      <c r="BK4" s="34">
        <f>P6+AE6+AV6+BK6</f>
        <v>3.9583333333333335</v>
      </c>
    </row>
    <row r="5" spans="1:63" ht="12.95" customHeight="1">
      <c r="A5" s="36"/>
      <c r="B5" s="37">
        <v>0.29166666666666669</v>
      </c>
      <c r="C5" s="38"/>
      <c r="D5" s="39">
        <v>0.29166666666666669</v>
      </c>
      <c r="E5" s="38"/>
      <c r="F5" s="40"/>
      <c r="G5" s="38">
        <v>0.58333333333333337</v>
      </c>
      <c r="H5" s="41"/>
      <c r="I5" s="42"/>
      <c r="J5" s="41"/>
      <c r="K5" s="42"/>
      <c r="L5" s="43">
        <v>0.29166666666666669</v>
      </c>
      <c r="M5" s="44"/>
      <c r="N5" s="40">
        <v>0.29166666666666669</v>
      </c>
      <c r="O5" s="45"/>
      <c r="P5" s="46" t="s">
        <v>15</v>
      </c>
      <c r="Q5" s="47">
        <v>0.375</v>
      </c>
      <c r="R5" s="47"/>
      <c r="S5" s="48">
        <v>0.29166666666666669</v>
      </c>
      <c r="T5" s="49"/>
      <c r="U5" s="48"/>
      <c r="V5" s="49">
        <v>0.58333333333333337</v>
      </c>
      <c r="W5" s="48"/>
      <c r="X5" s="49">
        <v>0.58333333333333337</v>
      </c>
      <c r="Y5" s="48"/>
      <c r="Z5" s="49">
        <v>0.58333333333333337</v>
      </c>
      <c r="AA5" s="48"/>
      <c r="AB5" s="49"/>
      <c r="AC5" s="48"/>
      <c r="AD5" s="50"/>
      <c r="AE5" s="51" t="s">
        <v>15</v>
      </c>
      <c r="AG5" s="52"/>
      <c r="AH5" s="53"/>
      <c r="AI5" s="54">
        <v>0.58333333333333337</v>
      </c>
      <c r="AJ5" s="55">
        <v>0.375</v>
      </c>
      <c r="AK5" s="56">
        <v>0.58333333333333337</v>
      </c>
      <c r="AL5" s="41"/>
      <c r="AM5" s="42"/>
      <c r="AN5" s="47">
        <v>0.375</v>
      </c>
      <c r="AO5" s="57"/>
      <c r="AP5" s="47">
        <v>0.375</v>
      </c>
      <c r="AQ5" s="57"/>
      <c r="AR5" s="41"/>
      <c r="AS5" s="41">
        <v>0.58333333333333337</v>
      </c>
      <c r="AT5" s="40"/>
      <c r="AU5" s="58">
        <v>0.58333333333333337</v>
      </c>
      <c r="AV5" s="46" t="s">
        <v>15</v>
      </c>
      <c r="AW5" s="37"/>
      <c r="AX5" s="38"/>
      <c r="AY5" s="41">
        <v>0.375</v>
      </c>
      <c r="AZ5" s="42"/>
      <c r="BA5" s="41"/>
      <c r="BB5" s="42">
        <v>0.58333333333333337</v>
      </c>
      <c r="BC5" s="41">
        <v>0.375</v>
      </c>
      <c r="BD5" s="42"/>
      <c r="BE5" s="41">
        <v>0.29166666666666669</v>
      </c>
      <c r="BF5" s="42"/>
      <c r="BG5" s="41"/>
      <c r="BH5" s="42"/>
      <c r="BI5" s="40"/>
      <c r="BJ5" s="45"/>
      <c r="BK5" s="51" t="s">
        <v>15</v>
      </c>
    </row>
    <row r="6" spans="1:63" ht="12.95" customHeight="1" thickBot="1">
      <c r="A6" s="59"/>
      <c r="B6" s="60">
        <v>0.66666666666666663</v>
      </c>
      <c r="C6" s="42"/>
      <c r="D6" s="41">
        <v>0.70833333333333337</v>
      </c>
      <c r="E6" s="42"/>
      <c r="F6" s="61"/>
      <c r="G6" s="42">
        <v>0.75</v>
      </c>
      <c r="H6" s="41"/>
      <c r="I6" s="42"/>
      <c r="J6" s="41"/>
      <c r="K6" s="42"/>
      <c r="L6" s="43">
        <v>0.625</v>
      </c>
      <c r="M6" s="44"/>
      <c r="N6" s="61">
        <v>0.66666666666666663</v>
      </c>
      <c r="O6" s="58"/>
      <c r="P6" s="62">
        <f>SUMPRODUCT((MOD(COLUMN(B4:N4),2)=0)*(C6:O6-C5:O5)*(
(C4:O4="")*(B4:N4&lt;&gt;"CP")*(B4:N4&lt;&gt;"RCR")*(B4:N4&lt;&gt;"AM")*(B4:N4&lt;&gt;"CM")
+(C4:O4&lt;&gt;"")*(C4:O4&lt;&gt;"CP")*(C4:O4&lt;&gt;"RCR")*(C4:O4&lt;&gt;"AM")*(C4:O4&lt;&gt;"CM")
))+SUMPRODUCT((MOD(COLUMN(B4:N4),2)=0)*(B6:N6-B5:N5)*(
(C4:O4="")*(B4:N4&lt;&gt;"CP")*(B4:N4&lt;&gt;"RCR")*(B4:N4&lt;&gt;"AM")*(B4:N4&lt;&gt;"CM")
))</f>
        <v>1.6666666666666665</v>
      </c>
      <c r="Q6" s="63">
        <v>0.70833333333333337</v>
      </c>
      <c r="R6" s="63"/>
      <c r="S6" s="64">
        <v>0.66666666666666663</v>
      </c>
      <c r="T6" s="65"/>
      <c r="U6" s="64"/>
      <c r="V6" s="65">
        <v>0.91666666666666663</v>
      </c>
      <c r="W6" s="64"/>
      <c r="X6" s="65">
        <v>0.91666666666666663</v>
      </c>
      <c r="Y6" s="64"/>
      <c r="Z6" s="65">
        <v>0.91666666666666663</v>
      </c>
      <c r="AA6" s="64"/>
      <c r="AB6" s="65"/>
      <c r="AC6" s="64"/>
      <c r="AD6" s="66"/>
      <c r="AE6" s="62">
        <f>SUMPRODUCT((MOD(COLUMN(Q4:AC4),2)=0)*(R6:AD6-R5:AD5)*(
(R4:AD4="")*(Q4:AC4&lt;&gt;"CP")*(Q4:AC4&lt;&gt;"RCR")*(Q4:AC4&lt;&gt;"AM")*(Q4:AC4&lt;&gt;"CM")
+(R4:AD4&lt;&gt;"")*(R4:AD4&lt;&gt;"CP")*(R4:AD4&lt;&gt;"RCR")*(R4:AD4&lt;&gt;"AM")*(R4:AD4&lt;&gt;"CM")
))+SUMPRODUCT((MOD(COLUMN(Q4:AC4),2)=0)*(Q6:AC6-Q5:AC5)*(
(R4:AD4="")*(Q4:AC4&lt;&gt;"CP")*(Q4:AC4&lt;&gt;"RCR")*(Q4:AC4&lt;&gt;"AM")*(Q4:AC4&lt;&gt;"CM")
))</f>
        <v>0</v>
      </c>
      <c r="AG6" s="52"/>
      <c r="AH6" s="67"/>
      <c r="AI6" s="65">
        <v>0.91666666666666663</v>
      </c>
      <c r="AJ6" s="68">
        <v>0.58333333333333337</v>
      </c>
      <c r="AK6" s="69">
        <v>0.66666666666666663</v>
      </c>
      <c r="AL6" s="70"/>
      <c r="AM6" s="71"/>
      <c r="AN6" s="63">
        <v>0.70833333333333337</v>
      </c>
      <c r="AO6" s="72"/>
      <c r="AP6" s="63">
        <v>0.70833333333333337</v>
      </c>
      <c r="AQ6" s="72"/>
      <c r="AR6" s="70"/>
      <c r="AS6" s="70">
        <v>0.91666666666666663</v>
      </c>
      <c r="AT6" s="73"/>
      <c r="AU6" s="74">
        <v>0.91666666666666663</v>
      </c>
      <c r="AV6" s="62">
        <f>SUMPRODUCT((MOD(COLUMN(AH4:AT4),2)=0)*(AI6:AU6-AI5:AU5)*(
(AI4:AU4="")*(AH4:AT4&lt;&gt;"CP")*(AH4:AT4&lt;&gt;"RCR")*(AH4:AT4&lt;&gt;"AM")*(AH4:AT4&lt;&gt;"CM")
+(AI4:AU4&lt;&gt;"")*(AI4:AU4&lt;&gt;"CP")*(AI4:AU4&lt;&gt;"RCR")*(AI4:AU4&lt;&gt;"AM")*(AI4:AU4&lt;&gt;"CM")
))+SUMPRODUCT((MOD(COLUMN(AH4:AT4),2)=0)*(AH6:AT6-AH5:AT5)*(
(AI4:AU4="")*(AH4:AT4&lt;&gt;"CP")*(AH4:AT4&lt;&gt;"RCR")*(AH4:AT4&lt;&gt;"AM")*(AH4:AT4&lt;&gt;"CM")
))</f>
        <v>1.3333333333333333</v>
      </c>
      <c r="AW6" s="75"/>
      <c r="AX6" s="71"/>
      <c r="AY6" s="70">
        <v>0.70833333333333337</v>
      </c>
      <c r="AZ6" s="71"/>
      <c r="BA6" s="70"/>
      <c r="BB6" s="71">
        <v>0.875</v>
      </c>
      <c r="BC6" s="70">
        <v>0.70833333333333337</v>
      </c>
      <c r="BD6" s="71"/>
      <c r="BE6" s="70">
        <v>0.58333333333333337</v>
      </c>
      <c r="BF6" s="71"/>
      <c r="BG6" s="70"/>
      <c r="BH6" s="71"/>
      <c r="BI6" s="73"/>
      <c r="BJ6" s="74"/>
      <c r="BK6" s="62">
        <f>SUMPRODUCT((MOD(COLUMN(AW4:BI4),2)=0)*(AX6:BJ6-AX5:BJ5)*(
(AX4:BJ4="")*(AW4:BI4&lt;&gt;"CP")*(AW4:BI4&lt;&gt;"RCR")*(AW4:BI4&lt;&gt;"AM")*(AW4:BI4&lt;&gt;"CM")
+(AX4:BJ4&lt;&gt;"")*(AX4:BJ4&lt;&gt;"CP")*(AX4:BJ4&lt;&gt;"RCR")*(AX4:BJ4&lt;&gt;"AM")*(AX4:BJ4&lt;&gt;"CM")
))+SUMPRODUCT((MOD(COLUMN(AW4:BI4),2)=0)*(AW6:BI6-AW5:BI5)*(
(AX4:BJ4="")*(AW4:BI4&lt;&gt;"CP")*(AW4:BI4&lt;&gt;"RCR")*(AW4:BI4&lt;&gt;"AM")*(AW4:BI4&lt;&gt;"CM")
))</f>
        <v>0.95833333333333348</v>
      </c>
    </row>
    <row r="7" spans="1:63" s="35" customFormat="1" ht="15" customHeight="1">
      <c r="A7" s="76" t="str">
        <f>CONCATENATE([1]ListeEduc!B7," ",[1]ListeEduc!C7)</f>
        <v>DUBROEUCQ Céline</v>
      </c>
      <c r="B7" s="77" t="s">
        <v>16</v>
      </c>
      <c r="C7" s="78"/>
      <c r="D7" s="77" t="s">
        <v>16</v>
      </c>
      <c r="E7" s="78"/>
      <c r="F7" s="77" t="s">
        <v>16</v>
      </c>
      <c r="G7" s="78"/>
      <c r="H7" s="77" t="s">
        <v>16</v>
      </c>
      <c r="I7" s="78"/>
      <c r="J7" s="77" t="s">
        <v>16</v>
      </c>
      <c r="K7" s="78"/>
      <c r="L7" s="77" t="s">
        <v>16</v>
      </c>
      <c r="M7" s="78"/>
      <c r="N7" s="77" t="s">
        <v>16</v>
      </c>
      <c r="O7" s="78"/>
      <c r="P7" s="79"/>
      <c r="Q7" s="77" t="s">
        <v>16</v>
      </c>
      <c r="R7" s="78"/>
      <c r="S7" s="77" t="s">
        <v>16</v>
      </c>
      <c r="T7" s="78"/>
      <c r="U7" s="77" t="s">
        <v>16</v>
      </c>
      <c r="V7" s="78"/>
      <c r="W7" s="16" t="s">
        <v>4</v>
      </c>
      <c r="X7" s="15"/>
      <c r="Y7" s="16" t="s">
        <v>4</v>
      </c>
      <c r="Z7" s="15"/>
      <c r="AA7" s="17" t="s">
        <v>5</v>
      </c>
      <c r="AB7" s="15"/>
      <c r="AC7" s="17" t="s">
        <v>6</v>
      </c>
      <c r="AD7" s="20"/>
      <c r="AE7" s="28"/>
      <c r="AF7" s="29"/>
      <c r="AG7" s="80" t="str">
        <f>A7</f>
        <v>DUBROEUCQ Céline</v>
      </c>
      <c r="AH7" s="14" t="s">
        <v>4</v>
      </c>
      <c r="AI7" s="15"/>
      <c r="AJ7" s="17" t="s">
        <v>4</v>
      </c>
      <c r="AK7" s="15"/>
      <c r="AL7" s="17" t="s">
        <v>5</v>
      </c>
      <c r="AM7" s="15"/>
      <c r="AN7" s="17" t="s">
        <v>6</v>
      </c>
      <c r="AO7" s="20"/>
      <c r="AP7" s="17" t="s">
        <v>4</v>
      </c>
      <c r="AQ7" s="15"/>
      <c r="AR7" s="17" t="s">
        <v>4</v>
      </c>
      <c r="AS7" s="15"/>
      <c r="AT7" s="17" t="s">
        <v>4</v>
      </c>
      <c r="AU7" s="20"/>
      <c r="AV7" s="81"/>
      <c r="AW7" s="14" t="s">
        <v>13</v>
      </c>
      <c r="AX7" s="15"/>
      <c r="AY7" s="17" t="s">
        <v>14</v>
      </c>
      <c r="AZ7" s="15"/>
      <c r="BA7" s="17" t="s">
        <v>3</v>
      </c>
      <c r="BB7" s="15"/>
      <c r="BC7" s="17" t="s">
        <v>3</v>
      </c>
      <c r="BD7" s="15"/>
      <c r="BE7" s="17" t="s">
        <v>3</v>
      </c>
      <c r="BF7" s="15"/>
      <c r="BG7" s="17" t="s">
        <v>5</v>
      </c>
      <c r="BH7" s="15"/>
      <c r="BI7" s="17" t="s">
        <v>6</v>
      </c>
      <c r="BJ7" s="20"/>
      <c r="BK7" s="34">
        <f>P9+AE9+AV9+BK9</f>
        <v>4.3333333333333321</v>
      </c>
    </row>
    <row r="8" spans="1:63" ht="12.95" customHeight="1">
      <c r="A8" s="82"/>
      <c r="B8" s="83">
        <v>0.29166666666666669</v>
      </c>
      <c r="C8" s="84"/>
      <c r="D8" s="85"/>
      <c r="E8" s="86">
        <v>0.58333333333333337</v>
      </c>
      <c r="F8" s="85"/>
      <c r="G8" s="86">
        <v>0.58333333333333337</v>
      </c>
      <c r="H8" s="85"/>
      <c r="I8" s="86"/>
      <c r="J8" s="85"/>
      <c r="K8" s="86"/>
      <c r="L8" s="85">
        <v>0.29166666666666669</v>
      </c>
      <c r="M8" s="86"/>
      <c r="N8" s="87">
        <v>0.29166666666666669</v>
      </c>
      <c r="O8" s="88"/>
      <c r="P8" s="46" t="s">
        <v>15</v>
      </c>
      <c r="Q8" s="83"/>
      <c r="R8" s="84"/>
      <c r="S8" s="85">
        <v>0.29166666666666669</v>
      </c>
      <c r="T8" s="86"/>
      <c r="U8" s="85"/>
      <c r="V8" s="86">
        <v>0.58333333333333337</v>
      </c>
      <c r="W8" s="41"/>
      <c r="X8" s="42">
        <v>0.58333333333333337</v>
      </c>
      <c r="Y8" s="41"/>
      <c r="Z8" s="42">
        <v>0.58333333333333337</v>
      </c>
      <c r="AA8" s="41"/>
      <c r="AB8" s="42"/>
      <c r="AC8" s="40"/>
      <c r="AD8" s="45"/>
      <c r="AE8" s="51" t="s">
        <v>15</v>
      </c>
      <c r="AG8" s="89"/>
      <c r="AH8" s="37"/>
      <c r="AI8" s="42">
        <v>0.58333333333333337</v>
      </c>
      <c r="AJ8" s="41"/>
      <c r="AK8" s="42">
        <v>0.58333333333333337</v>
      </c>
      <c r="AL8" s="41"/>
      <c r="AM8" s="42"/>
      <c r="AN8" s="41"/>
      <c r="AO8" s="42"/>
      <c r="AP8" s="41"/>
      <c r="AQ8" s="42">
        <v>0.58333333333333337</v>
      </c>
      <c r="AR8" s="41"/>
      <c r="AS8" s="42">
        <v>0.58333333333333337</v>
      </c>
      <c r="AT8" s="40"/>
      <c r="AU8" s="58">
        <v>0.58333333333333337</v>
      </c>
      <c r="AV8" s="46" t="s">
        <v>15</v>
      </c>
      <c r="AW8" s="37"/>
      <c r="AX8" s="38"/>
      <c r="AY8" s="41">
        <v>0.375</v>
      </c>
      <c r="AZ8" s="42"/>
      <c r="BA8" s="41">
        <v>0.29166666666666669</v>
      </c>
      <c r="BB8" s="42"/>
      <c r="BC8" s="41">
        <v>0.29166666666666669</v>
      </c>
      <c r="BD8" s="42"/>
      <c r="BE8" s="41">
        <v>0.29166666666666669</v>
      </c>
      <c r="BF8" s="42"/>
      <c r="BG8" s="41"/>
      <c r="BH8" s="42"/>
      <c r="BI8" s="40"/>
      <c r="BJ8" s="45"/>
      <c r="BK8" s="51" t="s">
        <v>15</v>
      </c>
    </row>
    <row r="9" spans="1:63" ht="12.95" customHeight="1" thickBot="1">
      <c r="A9" s="90"/>
      <c r="B9" s="91">
        <v>0.66666666666666663</v>
      </c>
      <c r="C9" s="92"/>
      <c r="D9" s="93"/>
      <c r="E9" s="92">
        <v>0.875</v>
      </c>
      <c r="F9" s="93"/>
      <c r="G9" s="92">
        <v>0.91666666666666663</v>
      </c>
      <c r="H9" s="93"/>
      <c r="I9" s="92"/>
      <c r="J9" s="93"/>
      <c r="K9" s="92"/>
      <c r="L9" s="93">
        <v>0.625</v>
      </c>
      <c r="M9" s="92"/>
      <c r="N9" s="94">
        <v>0.66666666666666663</v>
      </c>
      <c r="O9" s="95"/>
      <c r="P9" s="62">
        <f>SUMPRODUCT((MOD(COLUMN(B7:N7),2)=0)*(C9:O9-C8:O8)*(
(C7:O7="")*(B7:N7&lt;&gt;"CP")*(B7:N7&lt;&gt;"RCR")*(B7:N7&lt;&gt;"AM")*(B7:N7&lt;&gt;"CM")
+(C7:O7&lt;&gt;"")*(C7:O7&lt;&gt;"CP")*(C7:O7&lt;&gt;"RCR")*(C7:O7&lt;&gt;"AM")*(C7:O7&lt;&gt;"CM")
))+SUMPRODUCT((MOD(COLUMN(B7:N7),2)=0)*(B9:N9-B8:N8)*(
(C7:O7="")*(B7:N7&lt;&gt;"CP")*(B7:N7&lt;&gt;"RCR")*(B7:N7&lt;&gt;"AM")*(B7:N7&lt;&gt;"CM")
))</f>
        <v>0</v>
      </c>
      <c r="Q9" s="91"/>
      <c r="R9" s="92"/>
      <c r="S9" s="93">
        <v>0.66666666666666663</v>
      </c>
      <c r="T9" s="92"/>
      <c r="U9" s="85"/>
      <c r="V9" s="86">
        <v>0.91666666666666663</v>
      </c>
      <c r="W9" s="70"/>
      <c r="X9" s="71">
        <v>0.91666666666666663</v>
      </c>
      <c r="Y9" s="70"/>
      <c r="Z9" s="71">
        <v>0.91666666666666663</v>
      </c>
      <c r="AA9" s="70"/>
      <c r="AB9" s="71"/>
      <c r="AC9" s="73"/>
      <c r="AD9" s="74"/>
      <c r="AE9" s="96">
        <f>SUM(AD9-AD8)+(AC9-AC8)+(AB9-AB8)+(AA9-AA8)+(Z9-Z8)+(Y9-Y8)+(X9-X8)+(W9-W8)+(V9-V8)+(U9-U8)+(T9-T8)+(S9-S8)+(R9-R8)+(Q9-Q8)</f>
        <v>1.3749999999999998</v>
      </c>
      <c r="AG9" s="97"/>
      <c r="AH9" s="75"/>
      <c r="AI9" s="71">
        <v>0.91666666666666663</v>
      </c>
      <c r="AJ9" s="70"/>
      <c r="AK9" s="98">
        <v>0.91666666666666663</v>
      </c>
      <c r="AL9" s="70"/>
      <c r="AM9" s="71"/>
      <c r="AN9" s="70"/>
      <c r="AO9" s="71"/>
      <c r="AP9" s="70"/>
      <c r="AQ9" s="71">
        <v>0.91666666666666663</v>
      </c>
      <c r="AR9" s="70"/>
      <c r="AS9" s="71">
        <v>0.91666666666666663</v>
      </c>
      <c r="AT9" s="73"/>
      <c r="AU9" s="74">
        <v>0.91666666666666663</v>
      </c>
      <c r="AV9" s="62">
        <f>SUM(AU9-AU8+IF(AU8&gt;AU9,1))+(AT9-AT8+IF(AT8&gt;AT9,1))+(AS9-AS8+IF(AS8&gt;AS9,1))+(AR9-AR8+IF(AR8&gt;AR9,1))+(AQ9-AQ8+IF(AQ8&gt;AQ9,1)+(AP9-AP8+IF(AP8&gt;AP9,1))+(AO9-AO8+IF(AO8&gt;AO9,1))+(AN9-AN8+IF(AN8&gt;AN9,1))+(AM9-AM8+IF(AM8&gt;AM9,1))+(AL9-AL8+IF(AL8&gt;AL9,1))+(AK9-AK8+IF(AK8&gt;AK9,1))+(AJ9-AJ8+IF(AJ8&gt;AJ9,1))+(AI9-AI8+IF(AI8&gt;AI9,1))+(AH9-AH8+IF(AH8&gt;AH9,1)))</f>
        <v>1.6666666666666663</v>
      </c>
      <c r="AW9" s="75"/>
      <c r="AX9" s="71"/>
      <c r="AY9" s="70">
        <v>0.66666666666666663</v>
      </c>
      <c r="AZ9" s="71"/>
      <c r="BA9" s="70">
        <v>0.58333333333333337</v>
      </c>
      <c r="BB9" s="71"/>
      <c r="BC9" s="70">
        <v>0.625</v>
      </c>
      <c r="BD9" s="71"/>
      <c r="BE9" s="70">
        <v>0.66666666666666663</v>
      </c>
      <c r="BF9" s="71"/>
      <c r="BG9" s="70"/>
      <c r="BH9" s="71"/>
      <c r="BI9" s="73"/>
      <c r="BJ9" s="74"/>
      <c r="BK9" s="96">
        <f>SUM(BJ9-BJ8+IF(BJ8&gt;BJ9,1))+(BI9-BI8+IF(BI8&gt;BI9,1))+(BH9-BH8+IF(BH8&gt;BH9,1))+(BG9-BG8+IF(BG8&gt;BG9,1))+(BF9-BF8+IF(BF8&gt;BF9,1)+(BE9-BE8+IF(BE8&gt;BE9,1))+(BD9-BD8+IF(BD8&gt;BD9,1))+(BC9-BC8+IF(BC8&gt;BC9,1))+(BB9-BB8+IF(BB8&gt;BB9,1))+(BA9-BA8+IF(BA8&gt;BA9,1))+(AZ9-AZ8+IF(AZ8&gt;AZ9,1))+(AY9-AY8+IF(AY8&gt;AY9,1))+(AX9-AX8+IF(AX8&gt;AX9,1))+(AW9-AW8+IF(AW8&gt;AW9,1)))</f>
        <v>1.2916666666666665</v>
      </c>
    </row>
    <row r="10" spans="1:63" s="35" customFormat="1" ht="15" customHeight="1">
      <c r="A10" s="99" t="str">
        <f>CONCATENATE([1]ListeEduc!B5," ",[1]ListeEduc!C5)</f>
        <v>BOULARD Sébastien</v>
      </c>
      <c r="B10" s="14" t="s">
        <v>4</v>
      </c>
      <c r="C10" s="15"/>
      <c r="D10" s="17" t="s">
        <v>17</v>
      </c>
      <c r="E10" s="15"/>
      <c r="F10" s="17" t="s">
        <v>5</v>
      </c>
      <c r="G10" s="15"/>
      <c r="H10" s="17" t="s">
        <v>6</v>
      </c>
      <c r="I10" s="20"/>
      <c r="J10" s="17" t="s">
        <v>3</v>
      </c>
      <c r="K10" s="15"/>
      <c r="L10" s="17" t="s">
        <v>17</v>
      </c>
      <c r="M10" s="15"/>
      <c r="N10" s="17" t="s">
        <v>4</v>
      </c>
      <c r="O10" s="20"/>
      <c r="P10" s="21"/>
      <c r="Q10" s="100" t="s">
        <v>13</v>
      </c>
      <c r="R10" s="101"/>
      <c r="S10" s="17" t="s">
        <v>17</v>
      </c>
      <c r="T10" s="15"/>
      <c r="U10" s="17" t="s">
        <v>3</v>
      </c>
      <c r="V10" s="15"/>
      <c r="W10" s="17" t="s">
        <v>17</v>
      </c>
      <c r="X10" s="15"/>
      <c r="Y10" s="16" t="s">
        <v>4</v>
      </c>
      <c r="Z10" s="15"/>
      <c r="AA10" s="17" t="s">
        <v>5</v>
      </c>
      <c r="AB10" s="15"/>
      <c r="AC10" s="17" t="s">
        <v>6</v>
      </c>
      <c r="AD10" s="20"/>
      <c r="AE10" s="28"/>
      <c r="AF10" s="29"/>
      <c r="AG10" s="102" t="str">
        <f>A10</f>
        <v>BOULARD Sébastien</v>
      </c>
      <c r="AH10" s="17" t="s">
        <v>17</v>
      </c>
      <c r="AI10" s="15"/>
      <c r="AJ10" s="17" t="s">
        <v>3</v>
      </c>
      <c r="AK10" s="15"/>
      <c r="AL10" s="17" t="s">
        <v>5</v>
      </c>
      <c r="AM10" s="15"/>
      <c r="AN10" s="17" t="s">
        <v>17</v>
      </c>
      <c r="AO10" s="15"/>
      <c r="AP10" s="17" t="s">
        <v>6</v>
      </c>
      <c r="AQ10" s="20"/>
      <c r="AR10" s="17" t="s">
        <v>3</v>
      </c>
      <c r="AS10" s="15"/>
      <c r="AT10" s="17" t="s">
        <v>17</v>
      </c>
      <c r="AU10" s="15"/>
      <c r="AV10" s="21"/>
      <c r="AW10" s="14" t="s">
        <v>4</v>
      </c>
      <c r="AX10" s="15"/>
      <c r="AY10" s="17" t="s">
        <v>17</v>
      </c>
      <c r="AZ10" s="15"/>
      <c r="BA10" s="14" t="s">
        <v>13</v>
      </c>
      <c r="BB10" s="15"/>
      <c r="BC10" s="17" t="s">
        <v>4</v>
      </c>
      <c r="BD10" s="15"/>
      <c r="BE10" s="17" t="s">
        <v>17</v>
      </c>
      <c r="BF10" s="15"/>
      <c r="BG10" s="17" t="s">
        <v>5</v>
      </c>
      <c r="BH10" s="15"/>
      <c r="BI10" s="17" t="s">
        <v>6</v>
      </c>
      <c r="BJ10" s="20"/>
      <c r="BK10" s="34">
        <f>P12+AE12+AV12+BK12</f>
        <v>2.625</v>
      </c>
    </row>
    <row r="11" spans="1:63" ht="12.95" customHeight="1">
      <c r="A11" s="103"/>
      <c r="B11" s="104">
        <v>0.39583333333333331</v>
      </c>
      <c r="C11" s="41"/>
      <c r="D11" s="40"/>
      <c r="E11" s="38"/>
      <c r="F11" s="41"/>
      <c r="G11" s="42"/>
      <c r="H11" s="41"/>
      <c r="I11" s="42"/>
      <c r="J11" s="41">
        <v>0.29166666666666669</v>
      </c>
      <c r="K11" s="42"/>
      <c r="L11" s="41"/>
      <c r="M11" s="41"/>
      <c r="N11" s="40"/>
      <c r="O11" s="58">
        <v>0.58333333333333337</v>
      </c>
      <c r="P11" s="105" t="s">
        <v>15</v>
      </c>
      <c r="Q11" s="37"/>
      <c r="R11" s="38"/>
      <c r="S11" s="41"/>
      <c r="T11" s="42"/>
      <c r="U11" s="41">
        <v>0.375</v>
      </c>
      <c r="V11" s="42"/>
      <c r="W11" s="40"/>
      <c r="X11" s="38"/>
      <c r="Y11" s="40"/>
      <c r="Z11" s="41">
        <v>0.58333333333333337</v>
      </c>
      <c r="AA11" s="41"/>
      <c r="AB11" s="42"/>
      <c r="AC11" s="40"/>
      <c r="AD11" s="45"/>
      <c r="AE11" s="51" t="s">
        <v>15</v>
      </c>
      <c r="AG11" s="106"/>
      <c r="AH11" s="37"/>
      <c r="AI11" s="38"/>
      <c r="AJ11" s="41">
        <v>0.29166666666666669</v>
      </c>
      <c r="AK11" s="42"/>
      <c r="AL11" s="40"/>
      <c r="AM11" s="38"/>
      <c r="AN11" s="39"/>
      <c r="AO11" s="42"/>
      <c r="AP11" s="40"/>
      <c r="AQ11" s="38"/>
      <c r="AR11" s="39">
        <v>0.29166666666666669</v>
      </c>
      <c r="AS11" s="42"/>
      <c r="AT11" s="40"/>
      <c r="AU11" s="45"/>
      <c r="AV11" s="105" t="s">
        <v>15</v>
      </c>
      <c r="AW11" s="37"/>
      <c r="AX11" s="41">
        <v>0.58333333333333337</v>
      </c>
      <c r="AY11" s="40"/>
      <c r="AZ11" s="38"/>
      <c r="BA11" s="41"/>
      <c r="BB11" s="42"/>
      <c r="BC11" s="40"/>
      <c r="BD11" s="38">
        <v>0.58333333333333337</v>
      </c>
      <c r="BE11" s="41"/>
      <c r="BF11" s="38"/>
      <c r="BG11" s="41"/>
      <c r="BH11" s="42"/>
      <c r="BI11" s="40"/>
      <c r="BJ11" s="45"/>
      <c r="BK11" s="51" t="s">
        <v>15</v>
      </c>
    </row>
    <row r="12" spans="1:63" ht="12.95" customHeight="1" thickBot="1">
      <c r="A12" s="107"/>
      <c r="B12" s="108">
        <v>0.72916666666666663</v>
      </c>
      <c r="C12" s="70"/>
      <c r="D12" s="73"/>
      <c r="E12" s="71"/>
      <c r="F12" s="70"/>
      <c r="G12" s="71"/>
      <c r="H12" s="70"/>
      <c r="I12" s="71"/>
      <c r="J12" s="70">
        <v>0.58333333333333337</v>
      </c>
      <c r="K12" s="71"/>
      <c r="L12" s="70"/>
      <c r="M12" s="70"/>
      <c r="N12" s="73"/>
      <c r="O12" s="74">
        <v>0.91666666666666663</v>
      </c>
      <c r="P12" s="62">
        <f>SUMPRODUCT((MOD(COLUMN(B10:N10),2)=0)*(C12:O12-C11:O11)*(
(C10:O10="")*(B10:N10&lt;&gt;"CP")*(B10:N10&lt;&gt;"RCR")*(B10:N10&lt;&gt;"AM")*(B10:N10&lt;&gt;"CM")
+(C10:O10&lt;&gt;"")*(C10:O10&lt;&gt;"CP")*(C10:O10&lt;&gt;"RCR")*(C10:O10&lt;&gt;"AM")*(C10:O10&lt;&gt;"CM")
))+SUMPRODUCT((MOD(COLUMN(B10:N10),2)=0)*(B12:N12-B11:N11)*(
(C10:O10="")*(B10:N10&lt;&gt;"CP")*(B10:N10&lt;&gt;"RCR")*(B10:N10&lt;&gt;"AM")*(B10:N10&lt;&gt;"CM")
))</f>
        <v>0.95833333333333326</v>
      </c>
      <c r="Q12" s="75"/>
      <c r="R12" s="71"/>
      <c r="S12" s="70"/>
      <c r="T12" s="71"/>
      <c r="U12" s="70">
        <v>0.625</v>
      </c>
      <c r="V12" s="71"/>
      <c r="W12" s="73"/>
      <c r="X12" s="71"/>
      <c r="Y12" s="73"/>
      <c r="Z12" s="41">
        <v>0.875</v>
      </c>
      <c r="AA12" s="70"/>
      <c r="AB12" s="71"/>
      <c r="AC12" s="73"/>
      <c r="AD12" s="74"/>
      <c r="AE12" s="62">
        <f>SUMPRODUCT((MOD(COLUMN(Q10:AC10),2)=0)*(R12:AD12-R11:AD11)*(
(R10:AD10="")*(Q10:AC10&lt;&gt;"CP")*(Q10:AC10&lt;&gt;"RCR")*(Q10:AC10&lt;&gt;"AM")*(Q10:AC10&lt;&gt;"CM")
+(R10:AD10&lt;&gt;"")*(R10:AD10&lt;&gt;"CP")*(R10:AD10&lt;&gt;"RCR")*(R10:AD10&lt;&gt;"AM")*(R10:AD10&lt;&gt;"CM")
))+SUMPRODUCT((MOD(COLUMN(Q10:AC10),2)=0)*(Q12:AC12-Q11:AC11)*(
(R10:AD10="")*(Q10:AC10&lt;&gt;"CP")*(Q10:AC10&lt;&gt;"RCR")*(Q10:AC10&lt;&gt;"AM")*(Q10:AC10&lt;&gt;"CM")
))</f>
        <v>0.25</v>
      </c>
      <c r="AG12" s="109"/>
      <c r="AH12" s="75"/>
      <c r="AI12" s="71"/>
      <c r="AJ12" s="70">
        <v>0.70833333333333337</v>
      </c>
      <c r="AK12" s="71"/>
      <c r="AL12" s="73"/>
      <c r="AM12" s="71"/>
      <c r="AN12" s="70"/>
      <c r="AO12" s="71"/>
      <c r="AP12" s="73"/>
      <c r="AQ12" s="71"/>
      <c r="AR12" s="70">
        <v>0.625</v>
      </c>
      <c r="AS12" s="71"/>
      <c r="AT12" s="73"/>
      <c r="AU12" s="74"/>
      <c r="AV12" s="110">
        <f>SUM(AU12-AU11+IF(AU11&gt;AU12,1))+(AT12-AT11+IF(AT11&gt;AT12,1))+(AS12-AS11+IF(AS11&gt;AS12,1))+(AR12-AR11+IF(AR11&gt;AR12,1))+(AQ12-AQ11+IF(AQ11&gt;AQ12,1)+(AP12-AP11+IF(AP11&gt;AP12,1))+(AO12-AO11+IF(AO11&gt;AO12,1))+(AN12-AN11+IF(AN11&gt;AN12,1))+(AM12-AM11+IF(AM11&gt;AM12,1))+(AL12-AL11+IF(AL11&gt;AL12,1))+(AK12-AK11+IF(AK11&gt;AK12,1))+(AJ12-AJ11+IF(AJ11&gt;AJ12,1))+(AI12-AI11+IF(AI11&gt;AI12,1))+(AH12-AH11+IF(AH11&gt;AH12,1)))</f>
        <v>0.75</v>
      </c>
      <c r="AW12" s="75"/>
      <c r="AX12" s="70">
        <v>0.91666666666666663</v>
      </c>
      <c r="AY12" s="73"/>
      <c r="AZ12" s="71"/>
      <c r="BA12" s="70"/>
      <c r="BB12" s="71"/>
      <c r="BC12" s="73"/>
      <c r="BD12" s="71">
        <v>0.91666666666666663</v>
      </c>
      <c r="BE12" s="70"/>
      <c r="BF12" s="71"/>
      <c r="BG12" s="70"/>
      <c r="BH12" s="71"/>
      <c r="BI12" s="73"/>
      <c r="BJ12" s="74"/>
      <c r="BK12" s="96">
        <f>SUM(BJ12-BJ11+IF(BJ11&gt;BJ12,1))+(BI12-BI11+IF(BI11&gt;BI12,1))+(BH12-BH11+IF(BH11&gt;BH12,1))+(BG12-BG11+IF(BG11&gt;BG12,1))+(BF12-BF11+IF(BF11&gt;BF12,1)+(BE12-BE11+IF(BE11&gt;BE12,1))+(BD12-BD11+IF(BD11&gt;BD12,1))+(BC12-BC11+IF(BC11&gt;BC12,1))+(BB12-BB11+IF(BB11&gt;BB12,1))+(BA12-BA11+IF(BA11&gt;BA12,1))+(AZ12-AZ11+IF(AZ11&gt;AZ12,1))+(AY12-AY11+IF(AY11&gt;AY12,1))+(AX12-AX11+IF(AX11&gt;AX12,1))+(AW12-AW11+IF(AW11&gt;AW12,1)))</f>
        <v>0.66666666666666652</v>
      </c>
    </row>
    <row r="13" spans="1:63" s="35" customFormat="1" ht="15" customHeight="1">
      <c r="A13" s="30" t="str">
        <f>CONCATENATE([1]ListeEduc!B11," ",[1]ListeEduc!C11)</f>
        <v>FONTAINE Mélanie</v>
      </c>
      <c r="B13" s="14" t="s">
        <v>4</v>
      </c>
      <c r="C13" s="15"/>
      <c r="D13" s="17" t="s">
        <v>4</v>
      </c>
      <c r="E13" s="15"/>
      <c r="F13" s="17" t="s">
        <v>3</v>
      </c>
      <c r="G13" s="15"/>
      <c r="H13" s="17" t="s">
        <v>5</v>
      </c>
      <c r="I13" s="15"/>
      <c r="J13" s="17" t="s">
        <v>6</v>
      </c>
      <c r="K13" s="15"/>
      <c r="L13" s="16" t="s">
        <v>4</v>
      </c>
      <c r="M13" s="15"/>
      <c r="N13" s="17" t="s">
        <v>4</v>
      </c>
      <c r="O13" s="20"/>
      <c r="P13" s="111"/>
      <c r="Q13" s="14" t="s">
        <v>4</v>
      </c>
      <c r="R13" s="15"/>
      <c r="S13" s="17" t="s">
        <v>4</v>
      </c>
      <c r="T13" s="15"/>
      <c r="U13" s="112" t="s">
        <v>13</v>
      </c>
      <c r="V13" s="101"/>
      <c r="W13" s="16" t="s">
        <v>14</v>
      </c>
      <c r="X13" s="15"/>
      <c r="Y13" s="16" t="s">
        <v>3</v>
      </c>
      <c r="Z13" s="15"/>
      <c r="AA13" s="17" t="s">
        <v>5</v>
      </c>
      <c r="AB13" s="15"/>
      <c r="AC13" s="17" t="s">
        <v>6</v>
      </c>
      <c r="AD13" s="20"/>
      <c r="AE13" s="28"/>
      <c r="AF13" s="29"/>
      <c r="AG13" s="80" t="str">
        <f>A13</f>
        <v>FONTAINE Mélanie</v>
      </c>
      <c r="AH13" s="14" t="s">
        <v>3</v>
      </c>
      <c r="AI13" s="15"/>
      <c r="AJ13" s="113" t="s">
        <v>18</v>
      </c>
      <c r="AK13" s="114"/>
      <c r="AL13" s="17" t="s">
        <v>3</v>
      </c>
      <c r="AM13" s="15"/>
      <c r="AN13" s="17" t="s">
        <v>5</v>
      </c>
      <c r="AO13" s="15"/>
      <c r="AP13" s="17" t="s">
        <v>6</v>
      </c>
      <c r="AQ13" s="15"/>
      <c r="AR13" s="16" t="s">
        <v>3</v>
      </c>
      <c r="AS13" s="15"/>
      <c r="AT13" s="17" t="s">
        <v>3</v>
      </c>
      <c r="AU13" s="20"/>
      <c r="AV13" s="111"/>
      <c r="AW13" s="14" t="s">
        <v>13</v>
      </c>
      <c r="AX13" s="15"/>
      <c r="AY13" s="17" t="s">
        <v>4</v>
      </c>
      <c r="AZ13" s="15"/>
      <c r="BA13" s="17" t="s">
        <v>4</v>
      </c>
      <c r="BB13" s="15"/>
      <c r="BC13" s="17" t="s">
        <v>4</v>
      </c>
      <c r="BD13" s="15"/>
      <c r="BE13" s="17" t="s">
        <v>4</v>
      </c>
      <c r="BF13" s="15"/>
      <c r="BG13" s="17" t="s">
        <v>5</v>
      </c>
      <c r="BH13" s="15"/>
      <c r="BI13" s="17" t="s">
        <v>6</v>
      </c>
      <c r="BJ13" s="20"/>
      <c r="BK13" s="34">
        <f>P15+AE15+AV15+BK15</f>
        <v>5.1666666666666661</v>
      </c>
    </row>
    <row r="14" spans="1:63" ht="12.95" customHeight="1">
      <c r="A14" s="52"/>
      <c r="B14" s="37"/>
      <c r="C14" s="38">
        <v>0.58333333333333337</v>
      </c>
      <c r="D14" s="41"/>
      <c r="E14" s="39">
        <v>0.58333333333333337</v>
      </c>
      <c r="F14" s="40">
        <v>0.29166666666666669</v>
      </c>
      <c r="G14" s="38"/>
      <c r="H14" s="41"/>
      <c r="I14" s="42"/>
      <c r="J14" s="41"/>
      <c r="K14" s="42"/>
      <c r="L14" s="41"/>
      <c r="M14" s="38">
        <v>0.58333333333333337</v>
      </c>
      <c r="N14" s="40"/>
      <c r="O14" s="45">
        <v>0.58333333333333337</v>
      </c>
      <c r="P14" s="115" t="s">
        <v>15</v>
      </c>
      <c r="Q14" s="116"/>
      <c r="R14" s="117">
        <v>0.58333333333333337</v>
      </c>
      <c r="S14" s="118"/>
      <c r="T14" s="117">
        <v>0.58333333333333337</v>
      </c>
      <c r="U14" s="39"/>
      <c r="V14" s="38"/>
      <c r="W14" s="39">
        <v>0.29166666666666669</v>
      </c>
      <c r="X14" s="38"/>
      <c r="Y14" s="119">
        <v>0.29166666666666669</v>
      </c>
      <c r="Z14" s="42"/>
      <c r="AA14" s="41"/>
      <c r="AB14" s="42"/>
      <c r="AC14" s="40"/>
      <c r="AD14" s="45"/>
      <c r="AE14" s="51" t="s">
        <v>15</v>
      </c>
      <c r="AG14" s="89"/>
      <c r="AH14" s="37">
        <v>0.29166666666666669</v>
      </c>
      <c r="AI14" s="38"/>
      <c r="AJ14" s="41"/>
      <c r="AK14" s="44">
        <v>0.58333333333333337</v>
      </c>
      <c r="AL14" s="41">
        <v>0.29166666666666669</v>
      </c>
      <c r="AM14" s="42"/>
      <c r="AN14" s="41"/>
      <c r="AO14" s="42"/>
      <c r="AP14" s="41"/>
      <c r="AQ14" s="42"/>
      <c r="AR14" s="41">
        <v>0.29166666666666669</v>
      </c>
      <c r="AS14" s="42"/>
      <c r="AT14" s="40">
        <v>0.29166666666666669</v>
      </c>
      <c r="AU14" s="45"/>
      <c r="AV14" s="115" t="s">
        <v>15</v>
      </c>
      <c r="AW14" s="37"/>
      <c r="AX14" s="38"/>
      <c r="AY14" s="41"/>
      <c r="AZ14" s="38">
        <v>0.58333333333333337</v>
      </c>
      <c r="BA14" s="41"/>
      <c r="BB14" s="38">
        <v>0.58333333333333337</v>
      </c>
      <c r="BC14" s="41"/>
      <c r="BD14" s="38">
        <v>0.58333333333333337</v>
      </c>
      <c r="BE14" s="41"/>
      <c r="BF14" s="38">
        <v>0.58333333333333337</v>
      </c>
      <c r="BG14" s="41"/>
      <c r="BH14" s="42"/>
      <c r="BI14" s="40"/>
      <c r="BJ14" s="45"/>
      <c r="BK14" s="51" t="s">
        <v>15</v>
      </c>
    </row>
    <row r="15" spans="1:63" ht="12.95" customHeight="1" thickBot="1">
      <c r="A15" s="120"/>
      <c r="B15" s="75"/>
      <c r="C15" s="71">
        <v>0.91666666666666663</v>
      </c>
      <c r="D15" s="70"/>
      <c r="E15" s="70">
        <v>0.70833333333333337</v>
      </c>
      <c r="F15" s="73">
        <v>0.58333333333333337</v>
      </c>
      <c r="G15" s="71"/>
      <c r="H15" s="70"/>
      <c r="I15" s="71"/>
      <c r="J15" s="70"/>
      <c r="K15" s="71"/>
      <c r="L15" s="70"/>
      <c r="M15" s="71">
        <v>0.91666666666666663</v>
      </c>
      <c r="N15" s="73"/>
      <c r="O15" s="74">
        <v>0.91666666666666663</v>
      </c>
      <c r="P15" s="121">
        <f>SUM(O15-O14+IF(O14&gt;O15,1))+(N15-N14+IF(N14&gt;N15,1))+(M15-M14+IF(M14&gt;M15,1))+(L15-L14+IF(L14&gt;L15,1))+(K15-K14+IF(K14&gt;K15,1)+(J15-J14+IF(J14&gt;J15,1))+(I15-I14+IF(I14&gt;I15,1))+(H15-H14+IF(H14&gt;H15,1))+(G15-G14+IF(G14&gt;G15,1))+(F15-F14+IF(F14&gt;F15,1))+(E15-E14+IF(E14&gt;E15,1))+(D15-D14+IF(D14&gt;D15,1))+(C15-C14+IF(C14&gt;C15,1))+(B15-B14+IF(B14&gt;B15,1)))</f>
        <v>1.4166666666666665</v>
      </c>
      <c r="Q15" s="122"/>
      <c r="R15" s="123">
        <v>0.91666666666666663</v>
      </c>
      <c r="S15" s="124"/>
      <c r="T15" s="123">
        <v>0.83333333333333337</v>
      </c>
      <c r="U15" s="70"/>
      <c r="V15" s="71"/>
      <c r="W15" s="70">
        <v>0.66666666666666663</v>
      </c>
      <c r="X15" s="71"/>
      <c r="Y15" s="70">
        <v>0.66666666666666663</v>
      </c>
      <c r="Z15" s="71"/>
      <c r="AA15" s="70"/>
      <c r="AB15" s="71"/>
      <c r="AC15" s="73"/>
      <c r="AD15" s="74"/>
      <c r="AE15" s="62">
        <f>SUMPRODUCT((MOD(COLUMN(Q13:AC13),2)=0)*(R15:AD15-R14:AD14)*(
(R13:AD13="")*(Q13:AC13&lt;&gt;"CP")*(Q13:AC13&lt;&gt;"RCR")*(Q13:AC13&lt;&gt;"AM")*(Q13:AC13&lt;&gt;"CM")
+(R13:AD13&lt;&gt;"")*(R13:AD13&lt;&gt;"CP")*(R13:AD13&lt;&gt;"RCR")*(R13:AD13&lt;&gt;"AM")*(R13:AD13&lt;&gt;"CM")
))+SUMPRODUCT((MOD(COLUMN(Q13:AC13),2)=0)*(Q15:AC15-Q14:AC14)*(
(R13:AD13="")*(Q13:AC13&lt;&gt;"CP")*(Q13:AC13&lt;&gt;"RCR")*(Q13:AC13&lt;&gt;"AM")*(Q13:AC13&lt;&gt;"CM")
))</f>
        <v>0.74999999999999989</v>
      </c>
      <c r="AG15" s="97"/>
      <c r="AH15" s="75">
        <v>0.66666666666666663</v>
      </c>
      <c r="AI15" s="71"/>
      <c r="AJ15" s="70"/>
      <c r="AK15" s="98">
        <v>0.91666666666666663</v>
      </c>
      <c r="AL15" s="70">
        <v>0.58333333333333337</v>
      </c>
      <c r="AM15" s="71"/>
      <c r="AN15" s="70"/>
      <c r="AO15" s="71"/>
      <c r="AP15" s="70"/>
      <c r="AQ15" s="71"/>
      <c r="AR15" s="70">
        <v>0.625</v>
      </c>
      <c r="AS15" s="71"/>
      <c r="AT15" s="73">
        <v>0.66666666666666663</v>
      </c>
      <c r="AU15" s="74"/>
      <c r="AV15" s="121">
        <f>SUM(AU15-AU14+IF(AU14&gt;AU15,1))+(AT15-AT14+IF(AT14&gt;AT15,1))+(AS15-AS14+IF(AS14&gt;AS15,1))+(AR15-AR14+IF(AR14&gt;AR15,1))+(AQ15-AQ14+IF(AQ14&gt;AQ15,1)+(AP15-AP14+IF(AP14&gt;AP15,1))+(AO15-AO14+IF(AO14&gt;AO15,1))+(AN15-AN14+IF(AN14&gt;AN15,1))+(AM15-AM14+IF(AM14&gt;AM15,1))+(AL15-AL14+IF(AL14&gt;AL15,1))+(AK15-AK14+IF(AK14&gt;AK15,1))+(AJ15-AJ14+IF(AJ14&gt;AJ15,1))+(AI15-AI14+IF(AI14&gt;AI15,1))+(AH15-AH14+IF(AH14&gt;AH15,1)))</f>
        <v>1.7083333333333333</v>
      </c>
      <c r="AW15" s="75"/>
      <c r="AX15" s="71"/>
      <c r="AY15" s="70"/>
      <c r="AZ15" s="71">
        <v>0.91666666666666663</v>
      </c>
      <c r="BA15" s="70"/>
      <c r="BB15" s="71">
        <v>0.91666666666666663</v>
      </c>
      <c r="BC15" s="70"/>
      <c r="BD15" s="71">
        <v>0.91666666666666663</v>
      </c>
      <c r="BE15" s="70"/>
      <c r="BF15" s="71">
        <v>0.875</v>
      </c>
      <c r="BG15" s="70"/>
      <c r="BH15" s="71"/>
      <c r="BI15" s="73"/>
      <c r="BJ15" s="74"/>
      <c r="BK15" s="96">
        <f>SUM(BJ15-BJ14+IF(BJ14&gt;BJ15,1))+(BI15-BI14+IF(BI14&gt;BI15,1))+(BH15-BH14+IF(BH14&gt;BH15,1))+(BG15-BG14+IF(BG14&gt;BG15,1))+(BF15-BF14+IF(BF14&gt;BF15,1)+(BE15-BE14+IF(BE14&gt;BE15,1))+(BD15-BD14+IF(BD14&gt;BD15,1))+(BC15-BC14+IF(BC14&gt;BC15,1))+(BB15-BB14+IF(BB14&gt;BB15,1))+(BA15-BA14+IF(BA14&gt;BA15,1))+(AZ15-AZ14+IF(AZ14&gt;AZ15,1))+(AY15-AY14+IF(AY14&gt;AY15,1))+(AX15-AX14+IF(AX14&gt;AX15,1))+(AW15-AW14+IF(AW14&gt;AW15,1)))</f>
        <v>1.2916666666666665</v>
      </c>
    </row>
    <row r="16" spans="1:63" s="35" customFormat="1" ht="15" customHeight="1">
      <c r="A16" s="125" t="str">
        <f>CONCATENATE([1]ListeEduc!B4," ",[1]ListeEduc!C4)</f>
        <v>PLOYON-BERNARD Clémentine</v>
      </c>
      <c r="B16" s="126" t="s">
        <v>16</v>
      </c>
      <c r="C16" s="78"/>
      <c r="D16" s="126" t="s">
        <v>16</v>
      </c>
      <c r="E16" s="78"/>
      <c r="F16" s="126" t="s">
        <v>16</v>
      </c>
      <c r="G16" s="78"/>
      <c r="H16" s="126" t="s">
        <v>16</v>
      </c>
      <c r="I16" s="78"/>
      <c r="J16" s="126" t="s">
        <v>16</v>
      </c>
      <c r="K16" s="78"/>
      <c r="L16" s="126" t="s">
        <v>16</v>
      </c>
      <c r="M16" s="78"/>
      <c r="N16" s="126" t="s">
        <v>16</v>
      </c>
      <c r="O16" s="78"/>
      <c r="P16" s="127"/>
      <c r="Q16" s="126" t="s">
        <v>16</v>
      </c>
      <c r="R16" s="78"/>
      <c r="S16" s="128" t="s">
        <v>14</v>
      </c>
      <c r="T16" s="128"/>
      <c r="U16" s="129" t="s">
        <v>3</v>
      </c>
      <c r="V16" s="130"/>
      <c r="W16" s="17" t="s">
        <v>5</v>
      </c>
      <c r="X16" s="15"/>
      <c r="Y16" s="17" t="s">
        <v>6</v>
      </c>
      <c r="Z16" s="15"/>
      <c r="AA16" s="128" t="s">
        <v>3</v>
      </c>
      <c r="AB16" s="130"/>
      <c r="AC16" s="128" t="s">
        <v>3</v>
      </c>
      <c r="AD16" s="131"/>
      <c r="AE16" s="28"/>
      <c r="AF16" s="29"/>
      <c r="AG16" s="30" t="str">
        <f>A16</f>
        <v>PLOYON-BERNARD Clémentine</v>
      </c>
      <c r="AH16" s="14" t="s">
        <v>13</v>
      </c>
      <c r="AI16" s="15"/>
      <c r="AJ16" s="132" t="s">
        <v>19</v>
      </c>
      <c r="AK16" s="133"/>
      <c r="AL16" s="132" t="s">
        <v>19</v>
      </c>
      <c r="AM16" s="133"/>
      <c r="AN16" s="132" t="s">
        <v>19</v>
      </c>
      <c r="AO16" s="133"/>
      <c r="AP16" s="132" t="s">
        <v>19</v>
      </c>
      <c r="AQ16" s="133"/>
      <c r="AR16" s="132" t="s">
        <v>5</v>
      </c>
      <c r="AS16" s="133"/>
      <c r="AT16" s="132" t="s">
        <v>6</v>
      </c>
      <c r="AU16" s="134"/>
      <c r="AV16" s="135"/>
      <c r="AW16" s="136" t="s">
        <v>19</v>
      </c>
      <c r="AX16" s="133"/>
      <c r="AY16" s="132" t="s">
        <v>19</v>
      </c>
      <c r="AZ16" s="133"/>
      <c r="BA16" s="17" t="s">
        <v>5</v>
      </c>
      <c r="BB16" s="15"/>
      <c r="BC16" s="17" t="s">
        <v>6</v>
      </c>
      <c r="BD16" s="15"/>
      <c r="BE16" s="137" t="s">
        <v>14</v>
      </c>
      <c r="BF16" s="101"/>
      <c r="BG16" s="17" t="s">
        <v>4</v>
      </c>
      <c r="BH16" s="15"/>
      <c r="BI16" s="17" t="s">
        <v>4</v>
      </c>
      <c r="BJ16" s="20"/>
      <c r="BK16" s="34">
        <f>P18+AE18+AV18+BK18</f>
        <v>5.833333333333333</v>
      </c>
    </row>
    <row r="17" spans="1:63" ht="12.95" customHeight="1">
      <c r="A17" s="138"/>
      <c r="B17" s="83"/>
      <c r="C17" s="84"/>
      <c r="D17" s="139">
        <v>0.375</v>
      </c>
      <c r="E17" s="84"/>
      <c r="F17" s="85"/>
      <c r="G17" s="86">
        <v>0.58333333333333337</v>
      </c>
      <c r="H17" s="87"/>
      <c r="I17" s="84">
        <v>0.58333333333333337</v>
      </c>
      <c r="J17" s="87"/>
      <c r="K17" s="84">
        <v>0.58333333333333337</v>
      </c>
      <c r="L17" s="85"/>
      <c r="M17" s="86"/>
      <c r="N17" s="87"/>
      <c r="O17" s="88"/>
      <c r="P17" s="140" t="s">
        <v>15</v>
      </c>
      <c r="Q17" s="141">
        <v>0.29166666666666669</v>
      </c>
      <c r="R17" s="86"/>
      <c r="S17" s="41">
        <v>0.29166666666666669</v>
      </c>
      <c r="T17" s="41"/>
      <c r="U17" s="61">
        <v>0.29166666666666669</v>
      </c>
      <c r="V17" s="38"/>
      <c r="W17" s="41"/>
      <c r="X17" s="42"/>
      <c r="Y17" s="41"/>
      <c r="Z17" s="42"/>
      <c r="AA17" s="41">
        <v>0.29166666666666669</v>
      </c>
      <c r="AB17" s="42"/>
      <c r="AC17" s="40">
        <v>0.29166666666666669</v>
      </c>
      <c r="AD17" s="45"/>
      <c r="AE17" s="51" t="s">
        <v>15</v>
      </c>
      <c r="AG17" s="52"/>
      <c r="AH17" s="37"/>
      <c r="AI17" s="38"/>
      <c r="AJ17" s="142"/>
      <c r="AK17" s="142">
        <v>0.58333333333333337</v>
      </c>
      <c r="AL17" s="143"/>
      <c r="AM17" s="144">
        <v>0.58333333333333337</v>
      </c>
      <c r="AN17" s="143"/>
      <c r="AO17" s="144">
        <v>0.58333333333333337</v>
      </c>
      <c r="AP17" s="142">
        <v>0.375</v>
      </c>
      <c r="AQ17" s="145"/>
      <c r="AR17" s="142"/>
      <c r="AS17" s="145"/>
      <c r="AT17" s="143"/>
      <c r="AU17" s="146"/>
      <c r="AV17" s="147" t="s">
        <v>15</v>
      </c>
      <c r="AW17" s="148">
        <v>0.29166666666666669</v>
      </c>
      <c r="AX17" s="145"/>
      <c r="AY17" s="143"/>
      <c r="AZ17" s="144">
        <v>0.58333333333333337</v>
      </c>
      <c r="BA17" s="41"/>
      <c r="BB17" s="42"/>
      <c r="BC17" s="41"/>
      <c r="BD17" s="42"/>
      <c r="BE17" s="40">
        <v>0.41666666666666669</v>
      </c>
      <c r="BF17" s="38"/>
      <c r="BG17" s="39"/>
      <c r="BH17" s="38">
        <v>0.58333333333333337</v>
      </c>
      <c r="BI17" s="40"/>
      <c r="BJ17" s="58">
        <v>0.58333333333333337</v>
      </c>
      <c r="BK17" s="51" t="s">
        <v>15</v>
      </c>
    </row>
    <row r="18" spans="1:63" ht="12.95" customHeight="1" thickBot="1">
      <c r="A18" s="149"/>
      <c r="B18" s="91"/>
      <c r="C18" s="92"/>
      <c r="D18" s="93">
        <v>0.79166666666666663</v>
      </c>
      <c r="E18" s="92"/>
      <c r="F18" s="93"/>
      <c r="G18" s="92">
        <v>0.875</v>
      </c>
      <c r="H18" s="94"/>
      <c r="I18" s="92">
        <v>0.91666666666666663</v>
      </c>
      <c r="J18" s="94"/>
      <c r="K18" s="92">
        <v>0.91666666666666663</v>
      </c>
      <c r="L18" s="93"/>
      <c r="M18" s="92"/>
      <c r="N18" s="94"/>
      <c r="O18" s="95"/>
      <c r="P18" s="150">
        <f>SUM(O18-O17+IF(O17&gt;O18,1))+(N18-N17+IF(N17&gt;N18,1))+(M18-M17+IF(M17&gt;M18,1))+(L18-L17+IF(L17&gt;L18,1))+(K18-K17+IF(K17&gt;K18,1)+(J18-J17+IF(J17&gt;J18,1))+(I18-I17+IF(I17&gt;I18,1))+(H18-H17+IF(H17&gt;H18,1))+(G18-G17+IF(G17&gt;G18,1))+(F18-F17+IF(F17&gt;F18,1))+(E18-E17+IF(E17&gt;E18,1))+(D18-D17+IF(D17&gt;D18,1))+(C18-C17+IF(C17&gt;C18,1))+(B18-B17+IF(B17&gt;B18,1)))</f>
        <v>1.3749999999999998</v>
      </c>
      <c r="Q18" s="91">
        <v>0.66666666666666663</v>
      </c>
      <c r="R18" s="92"/>
      <c r="S18" s="70">
        <v>0.66666666666666663</v>
      </c>
      <c r="T18" s="70"/>
      <c r="U18" s="73">
        <v>0.58333333333333337</v>
      </c>
      <c r="V18" s="71"/>
      <c r="W18" s="70"/>
      <c r="X18" s="71"/>
      <c r="Y18" s="70"/>
      <c r="Z18" s="71"/>
      <c r="AA18" s="70">
        <v>0.625</v>
      </c>
      <c r="AB18" s="71"/>
      <c r="AC18" s="73">
        <v>0.66666666666666663</v>
      </c>
      <c r="AD18" s="74"/>
      <c r="AE18" s="96">
        <f>SUM(AD18-AD17)+(AC18-AC17)+(AB18-AB17)+(AA18-AA17)+(Z18-Z17)+(Y18-Y17)+(X18-X17)+(W18-W17)+(V18-V17)+(U18-U17)+(T18-T17)+(S18-S17)+(R18-R17)+(Q18-Q17)</f>
        <v>1.75</v>
      </c>
      <c r="AG18" s="52"/>
      <c r="AH18" s="75"/>
      <c r="AI18" s="71"/>
      <c r="AJ18" s="151"/>
      <c r="AK18" s="151">
        <v>0.875</v>
      </c>
      <c r="AL18" s="152"/>
      <c r="AM18" s="153">
        <v>0.875</v>
      </c>
      <c r="AN18" s="154"/>
      <c r="AO18" s="153">
        <v>0.91666666666666663</v>
      </c>
      <c r="AP18" s="151">
        <v>0.70833333333333337</v>
      </c>
      <c r="AQ18" s="153"/>
      <c r="AR18" s="151"/>
      <c r="AS18" s="153"/>
      <c r="AT18" s="152"/>
      <c r="AU18" s="155"/>
      <c r="AV18" s="156">
        <f>SUM(AU18-AU17+IF(AU17&gt;AU18,1))+(AT18-AT17+IF(AT17&gt;AT18,1))+(AS18-AS17+IF(AS17&gt;AS18,1))+(AR18-AR17+IF(AR17&gt;AR18,1))+(AQ18-AQ17+IF(AQ17&gt;AQ18,1)+(AP18-AP17+IF(AP17&gt;AP18,1))+(AO18-AO17+IF(AO17&gt;AO18,1))+(AN18-AN17+IF(AN17&gt;AN18,1))+(AM18-AM17+IF(AM17&gt;AM18,1))+(AL18-AL17+IF(AL17&gt;AL18,1))+(AK18-AK17+IF(AK17&gt;AK18,1))+(AJ18-AJ17+IF(AJ17&gt;AJ18,1))+(AI18-AI17+IF(AI17&gt;AI18,1))+(AH18-AH17+IF(AH17&gt;AH18,1)))</f>
        <v>1.25</v>
      </c>
      <c r="AW18" s="157">
        <v>0.66666666666666663</v>
      </c>
      <c r="AX18" s="153"/>
      <c r="AY18" s="152"/>
      <c r="AZ18" s="153">
        <v>0.70833333333333337</v>
      </c>
      <c r="BA18" s="70"/>
      <c r="BB18" s="71"/>
      <c r="BC18" s="70"/>
      <c r="BD18" s="71"/>
      <c r="BE18" s="73">
        <v>0.70833333333333337</v>
      </c>
      <c r="BF18" s="71"/>
      <c r="BG18" s="70"/>
      <c r="BH18" s="71">
        <v>0.91666666666666663</v>
      </c>
      <c r="BI18" s="73"/>
      <c r="BJ18" s="74">
        <v>0.91666666666666663</v>
      </c>
      <c r="BK18" s="96">
        <f>SUM(BJ18-BJ17+IF(BJ17&gt;BJ18,1))+(BI18-BI17+IF(BI17&gt;BI18,1))+(BH18-BH17+IF(BH17&gt;BH18,1))+(BG18-BG17+IF(BG17&gt;BG18,1))+(BF18-BF17+IF(BF17&gt;BF18,1)+(BE18-BE17+IF(BE17&gt;BE18,1))+(BD18-BD17+IF(BD17&gt;BD18,1))+(BC18-BC17+IF(BC17&gt;BC18,1))+(BB18-BB17+IF(BB17&gt;BB18,1))+(BA18-BA17+IF(BA17&gt;BA18,1))+(AZ18-AZ17+IF(AZ17&gt;AZ18,1))+(AY18-AY17+IF(AY17&gt;AY18,1))+(AX18-AX17+IF(AX17&gt;AX18,1))+(AW18-AW17+IF(AW17&gt;AW18,1)))</f>
        <v>1.458333333333333</v>
      </c>
    </row>
    <row r="19" spans="1:63" s="35" customFormat="1" ht="15" customHeight="1">
      <c r="A19" s="30" t="str">
        <f>CONCATENATE([1]ListeEduc!B10," ",[1]ListeEduc!C10)</f>
        <v>GILEWSKI Amélie</v>
      </c>
      <c r="B19" s="100" t="s">
        <v>13</v>
      </c>
      <c r="C19" s="101"/>
      <c r="D19" s="17" t="s">
        <v>4</v>
      </c>
      <c r="E19" s="15"/>
      <c r="F19" s="16" t="s">
        <v>14</v>
      </c>
      <c r="G19" s="15"/>
      <c r="H19" s="16" t="s">
        <v>4</v>
      </c>
      <c r="I19" s="15"/>
      <c r="J19" s="16" t="s">
        <v>3</v>
      </c>
      <c r="K19" s="15"/>
      <c r="L19" s="17" t="s">
        <v>5</v>
      </c>
      <c r="M19" s="15"/>
      <c r="N19" s="17" t="s">
        <v>6</v>
      </c>
      <c r="O19" s="20"/>
      <c r="P19" s="158"/>
      <c r="Q19" s="14" t="s">
        <v>3</v>
      </c>
      <c r="R19" s="15"/>
      <c r="S19" s="17" t="s">
        <v>4</v>
      </c>
      <c r="T19" s="15"/>
      <c r="U19" s="16" t="s">
        <v>3</v>
      </c>
      <c r="V19" s="15"/>
      <c r="W19" s="17" t="s">
        <v>5</v>
      </c>
      <c r="X19" s="15"/>
      <c r="Y19" s="17" t="s">
        <v>6</v>
      </c>
      <c r="Z19" s="15"/>
      <c r="AA19" s="17" t="s">
        <v>3</v>
      </c>
      <c r="AB19" s="15"/>
      <c r="AC19" s="16" t="s">
        <v>3</v>
      </c>
      <c r="AD19" s="20"/>
      <c r="AE19" s="28"/>
      <c r="AF19" s="29"/>
      <c r="AG19" s="30" t="str">
        <f>A19</f>
        <v>GILEWSKI Amélie</v>
      </c>
      <c r="AH19" s="14" t="s">
        <v>13</v>
      </c>
      <c r="AI19" s="15"/>
      <c r="AJ19" s="32" t="s">
        <v>10</v>
      </c>
      <c r="AK19" s="159"/>
      <c r="AL19" s="17" t="s">
        <v>4</v>
      </c>
      <c r="AM19" s="15"/>
      <c r="AN19" s="17" t="s">
        <v>4</v>
      </c>
      <c r="AO19" s="15"/>
      <c r="AP19" s="17" t="s">
        <v>4</v>
      </c>
      <c r="AQ19" s="15"/>
      <c r="AR19" s="17" t="s">
        <v>5</v>
      </c>
      <c r="AS19" s="15"/>
      <c r="AT19" s="17" t="s">
        <v>6</v>
      </c>
      <c r="AU19" s="20"/>
      <c r="AV19" s="158"/>
      <c r="AW19" s="14" t="s">
        <v>4</v>
      </c>
      <c r="AX19" s="15"/>
      <c r="AY19" s="17" t="s">
        <v>4</v>
      </c>
      <c r="AZ19" s="15"/>
      <c r="BA19" s="17" t="s">
        <v>3</v>
      </c>
      <c r="BB19" s="15"/>
      <c r="BC19" s="17" t="s">
        <v>5</v>
      </c>
      <c r="BD19" s="15"/>
      <c r="BE19" s="17" t="s">
        <v>6</v>
      </c>
      <c r="BF19" s="15"/>
      <c r="BG19" s="16" t="s">
        <v>4</v>
      </c>
      <c r="BH19" s="15"/>
      <c r="BI19" s="17" t="s">
        <v>4</v>
      </c>
      <c r="BJ19" s="20"/>
      <c r="BK19" s="34">
        <f>P21+AE21+AV21+BK21</f>
        <v>5.7916666666666661</v>
      </c>
    </row>
    <row r="20" spans="1:63" ht="12.95" customHeight="1">
      <c r="A20" s="52"/>
      <c r="B20" s="37"/>
      <c r="C20" s="39"/>
      <c r="D20" s="40"/>
      <c r="E20" s="38">
        <v>0.58333333333333337</v>
      </c>
      <c r="F20" s="41">
        <v>0.375</v>
      </c>
      <c r="G20" s="42"/>
      <c r="H20" s="41">
        <v>0.29166666666666669</v>
      </c>
      <c r="I20" s="42"/>
      <c r="J20" s="41">
        <v>0.29166666666666669</v>
      </c>
      <c r="K20" s="42"/>
      <c r="L20" s="41"/>
      <c r="M20" s="42"/>
      <c r="N20" s="40"/>
      <c r="O20" s="45"/>
      <c r="P20" s="115" t="s">
        <v>15</v>
      </c>
      <c r="Q20" s="37">
        <v>0.29166666666666669</v>
      </c>
      <c r="R20" s="38"/>
      <c r="S20" s="41"/>
      <c r="T20" s="42">
        <v>0.58333333333333337</v>
      </c>
      <c r="U20" s="41">
        <v>0.29166666666666669</v>
      </c>
      <c r="V20" s="42"/>
      <c r="W20" s="41"/>
      <c r="X20" s="42"/>
      <c r="Y20" s="41"/>
      <c r="Z20" s="42"/>
      <c r="AA20" s="41">
        <v>0.29166666666666669</v>
      </c>
      <c r="AB20" s="42"/>
      <c r="AC20" s="40">
        <v>0.29166666666666669</v>
      </c>
      <c r="AD20" s="45"/>
      <c r="AE20" s="51" t="s">
        <v>15</v>
      </c>
      <c r="AG20" s="52"/>
      <c r="AH20" s="37"/>
      <c r="AI20" s="38"/>
      <c r="AJ20" s="160">
        <v>0.29166666666666669</v>
      </c>
      <c r="AK20" s="42"/>
      <c r="AL20" s="41"/>
      <c r="AM20" s="42">
        <v>0.58333333333333337</v>
      </c>
      <c r="AN20" s="41"/>
      <c r="AO20" s="42">
        <v>0.58333333333333337</v>
      </c>
      <c r="AP20" s="41"/>
      <c r="AQ20" s="42">
        <v>0.58333333333333337</v>
      </c>
      <c r="AR20" s="41"/>
      <c r="AS20" s="42"/>
      <c r="AT20" s="40"/>
      <c r="AU20" s="45"/>
      <c r="AV20" s="115" t="s">
        <v>15</v>
      </c>
      <c r="AW20" s="37"/>
      <c r="AX20" s="38">
        <v>0.58333333333333337</v>
      </c>
      <c r="AY20" s="41"/>
      <c r="AZ20" s="42">
        <v>0.58333333333333337</v>
      </c>
      <c r="BA20" s="41">
        <v>0.29166666666666669</v>
      </c>
      <c r="BB20" s="42"/>
      <c r="BC20" s="41"/>
      <c r="BD20" s="42"/>
      <c r="BE20" s="41"/>
      <c r="BF20" s="42"/>
      <c r="BG20" s="41"/>
      <c r="BH20" s="42">
        <v>0.58333333333333337</v>
      </c>
      <c r="BI20" s="40"/>
      <c r="BJ20" s="58">
        <v>0.58333333333333337</v>
      </c>
      <c r="BK20" s="51" t="s">
        <v>15</v>
      </c>
    </row>
    <row r="21" spans="1:63" ht="12.95" customHeight="1" thickBot="1">
      <c r="A21" s="120"/>
      <c r="B21" s="75"/>
      <c r="C21" s="70"/>
      <c r="D21" s="73"/>
      <c r="E21" s="71">
        <v>0.91666666666666663</v>
      </c>
      <c r="F21" s="70">
        <v>0.70833333333333337</v>
      </c>
      <c r="G21" s="71"/>
      <c r="H21" s="70">
        <v>0.58333333333333337</v>
      </c>
      <c r="I21" s="71"/>
      <c r="J21" s="70">
        <v>0.625</v>
      </c>
      <c r="K21" s="71"/>
      <c r="L21" s="70"/>
      <c r="M21" s="71"/>
      <c r="N21" s="73"/>
      <c r="O21" s="74"/>
      <c r="P21" s="161">
        <f>SUM(O21-O20+IF(O20&gt;O21,1))+(N21-N20+IF(N20&gt;N21,1))+(M21-M20+IF(M20&gt;M21,1))+(L21-L20+IF(L20&gt;L21,1))+(K21-K20+IF(K20&gt;K21,1)+(J21-J20+IF(J20&gt;J21,1))+(I21-I20+IF(I20&gt;I21,1))+(H21-H20+IF(H20&gt;H21,1))+(G21-G20+IF(G20&gt;G21,1))+(F21-F20+IF(F20&gt;F21,1))+(E21-E20+IF(E20&gt;E21,1))+(D21-D20+IF(D20&gt;D21,1))+(C21-C20+IF(C20&gt;C21,1))+(B21-B20+IF(B20&gt;B21,1)))</f>
        <v>1.2916666666666665</v>
      </c>
      <c r="Q21" s="75">
        <v>0.70833333333333337</v>
      </c>
      <c r="R21" s="71"/>
      <c r="S21" s="70"/>
      <c r="T21" s="71">
        <v>0.83333333333333337</v>
      </c>
      <c r="U21" s="70">
        <v>0.70833333333333337</v>
      </c>
      <c r="V21" s="71"/>
      <c r="W21" s="70"/>
      <c r="X21" s="71"/>
      <c r="Y21" s="70"/>
      <c r="Z21" s="71"/>
      <c r="AA21" s="70">
        <v>0.625</v>
      </c>
      <c r="AB21" s="71"/>
      <c r="AC21" s="73">
        <v>0.66666666666666663</v>
      </c>
      <c r="AD21" s="74"/>
      <c r="AE21" s="96">
        <f>SUM(AD21-AD20+IF(AD20&gt;AD21,1))+(AC21-AC20+IF(AC20&gt;AC21,1))+(AB21-AB20+IF(AB20&gt;AB21,1))+(AA21-AA20+IF(AA20&gt;AA21,1))+(Z21-Z20+IF(Z20&gt;Z21,1)+(Y21-Y20+IF(Y20&gt;Y21,1))+(X21-X20+IF(X20&gt;X21,1))+(W21-W20+IF(W20&gt;W21,1))+(V21-V20+IF(V20&gt;V21,1))+(U21-U20+IF(U20&gt;U21,1))+(T21-T20+IF(T20&gt;T21,1))+(S21-S20+IF(S20&gt;S21,1))+(R21-R20+IF(R20&gt;R21,1))+(Q21-Q20+IF(Q20&gt;Q21,1)))</f>
        <v>1.7916666666666667</v>
      </c>
      <c r="AG21" s="52"/>
      <c r="AH21" s="75"/>
      <c r="AI21" s="71"/>
      <c r="AJ21" s="68">
        <v>0.58333333333333337</v>
      </c>
      <c r="AK21" s="71"/>
      <c r="AL21" s="70"/>
      <c r="AM21" s="71">
        <v>0.91666666666666663</v>
      </c>
      <c r="AN21" s="70"/>
      <c r="AO21" s="71">
        <v>0.91666666666666663</v>
      </c>
      <c r="AP21" s="70"/>
      <c r="AQ21" s="71">
        <v>0.91666666666666663</v>
      </c>
      <c r="AR21" s="70"/>
      <c r="AS21" s="71"/>
      <c r="AT21" s="73"/>
      <c r="AU21" s="74"/>
      <c r="AV21" s="62">
        <f>SUM(AU21-AU20+IF(AU20&gt;AU21,1))+(AT21-AT20+IF(AT20&gt;AT21,1))+(AS21-AS20+IF(AS20&gt;AS21,1))+(AR21-AR20+IF(AR20&gt;AR21,1))+(AQ21-AQ20+IF(AQ20&gt;AQ21,1)+(AP21-AP20+IF(AP20&gt;AP21,1))+(AO21-AO20+IF(AO20&gt;AO21,1))+(AN21-AN20+IF(AN20&gt;AN21,1))+(AM21-AM20+IF(AM20&gt;AM21,1))+(AL21-AL20+IF(AL20&gt;AL21,1))+(AK21-AK20+IF(AK20&gt;AK21,1))+(AJ21-AJ20+IF(AJ20&gt;AJ21,1))+(AI21-AI20+IF(AI20&gt;AI21,1))+(AH21-AH20+IF(AH20&gt;AH21,1)))</f>
        <v>1.2916666666666665</v>
      </c>
      <c r="AW21" s="75"/>
      <c r="AX21" s="71">
        <v>0.91666666666666663</v>
      </c>
      <c r="AY21" s="70"/>
      <c r="AZ21" s="71">
        <v>0.70833333333333337</v>
      </c>
      <c r="BA21" s="70">
        <v>0.58333333333333337</v>
      </c>
      <c r="BB21" s="71"/>
      <c r="BC21" s="70"/>
      <c r="BD21" s="71"/>
      <c r="BE21" s="70"/>
      <c r="BF21" s="71"/>
      <c r="BG21" s="70"/>
      <c r="BH21" s="71">
        <v>0.91666666666666663</v>
      </c>
      <c r="BI21" s="73"/>
      <c r="BJ21" s="74">
        <v>0.91666666666666663</v>
      </c>
      <c r="BK21" s="96">
        <f>SUM(BJ21-BJ20+IF(BJ20&gt;BJ21,1))+(BI21-BI20+IF(BI20&gt;BI21,1))+(BH21-BH20+IF(BH20&gt;BH21,1))+(BG21-BG20+IF(BG20&gt;BG21,1))+(BF21-BF20+IF(BF20&gt;BF21,1)+(BE21-BE20+IF(BE20&gt;BE21,1))+(BD21-BD20+IF(BD20&gt;BD21,1))+(BC21-BC20+IF(BC20&gt;BC21,1))+(BB21-BB20+IF(BB20&gt;BB21,1))+(BA21-BA20+IF(BA20&gt;BA21,1))+(AZ21-AZ20+IF(AZ20&gt;AZ21,1))+(AY21-AY20+IF(AY20&gt;AY21,1))+(AX21-AX20+IF(AX20&gt;AX21,1))+(AW21-AW20+IF(AW20&gt;AW21,1)))</f>
        <v>1.4166666666666665</v>
      </c>
    </row>
    <row r="22" spans="1:63" s="35" customFormat="1" ht="15" customHeight="1">
      <c r="A22" s="80" t="s">
        <v>20</v>
      </c>
      <c r="B22" s="14" t="s">
        <v>4</v>
      </c>
      <c r="C22" s="15"/>
      <c r="D22" s="17" t="s">
        <v>4</v>
      </c>
      <c r="E22" s="15"/>
      <c r="F22" s="17" t="s">
        <v>13</v>
      </c>
      <c r="G22" s="15"/>
      <c r="H22" s="17" t="s">
        <v>3</v>
      </c>
      <c r="I22" s="15"/>
      <c r="J22" s="16" t="s">
        <v>4</v>
      </c>
      <c r="K22" s="15"/>
      <c r="L22" s="17" t="s">
        <v>5</v>
      </c>
      <c r="M22" s="15"/>
      <c r="N22" s="17" t="s">
        <v>6</v>
      </c>
      <c r="O22" s="20"/>
      <c r="P22" s="79"/>
      <c r="Q22" s="14" t="s">
        <v>4</v>
      </c>
      <c r="R22" s="15"/>
      <c r="S22" s="16" t="s">
        <v>4</v>
      </c>
      <c r="T22" s="15"/>
      <c r="U22" s="17" t="s">
        <v>21</v>
      </c>
      <c r="V22" s="15"/>
      <c r="W22" s="17" t="s">
        <v>5</v>
      </c>
      <c r="X22" s="15"/>
      <c r="Y22" s="17" t="s">
        <v>6</v>
      </c>
      <c r="Z22" s="15"/>
      <c r="AA22" s="16" t="s">
        <v>4</v>
      </c>
      <c r="AB22" s="15"/>
      <c r="AC22" s="17" t="s">
        <v>4</v>
      </c>
      <c r="AD22" s="20"/>
      <c r="AE22" s="28"/>
      <c r="AF22"/>
      <c r="AG22" s="80" t="str">
        <f>A22</f>
        <v>FOUILLOY Justine</v>
      </c>
      <c r="AH22" s="14" t="s">
        <v>4</v>
      </c>
      <c r="AI22" s="15"/>
      <c r="AJ22" s="17" t="s">
        <v>4</v>
      </c>
      <c r="AK22" s="15"/>
      <c r="AL22" s="17" t="s">
        <v>4</v>
      </c>
      <c r="AM22" s="15"/>
      <c r="AN22" s="17" t="s">
        <v>3</v>
      </c>
      <c r="AO22" s="15"/>
      <c r="AP22" s="17" t="s">
        <v>13</v>
      </c>
      <c r="AQ22" s="15"/>
      <c r="AR22" s="17" t="s">
        <v>5</v>
      </c>
      <c r="AS22" s="15"/>
      <c r="AT22" s="17" t="s">
        <v>6</v>
      </c>
      <c r="AU22" s="20"/>
      <c r="AV22" s="81"/>
      <c r="AW22" s="14" t="s">
        <v>3</v>
      </c>
      <c r="AX22" s="15"/>
      <c r="AY22" s="17" t="s">
        <v>4</v>
      </c>
      <c r="AZ22" s="15"/>
      <c r="BA22" s="17" t="s">
        <v>4</v>
      </c>
      <c r="BB22" s="15"/>
      <c r="BC22" s="17" t="s">
        <v>5</v>
      </c>
      <c r="BD22" s="15"/>
      <c r="BE22" s="17" t="s">
        <v>6</v>
      </c>
      <c r="BF22" s="15"/>
      <c r="BG22" s="16" t="s">
        <v>3</v>
      </c>
      <c r="BH22" s="15"/>
      <c r="BI22" s="17" t="s">
        <v>3</v>
      </c>
      <c r="BJ22" s="20"/>
      <c r="BK22" s="34">
        <f>P24+AE24+AV24+BK24</f>
        <v>4.6666666666666661</v>
      </c>
    </row>
    <row r="23" spans="1:63" s="162" customFormat="1" ht="12.95" customHeight="1">
      <c r="A23" s="89"/>
      <c r="B23" s="37"/>
      <c r="C23" s="38">
        <v>0.58333333333333337</v>
      </c>
      <c r="D23" s="41"/>
      <c r="E23" s="42">
        <v>0.58333333333333337</v>
      </c>
      <c r="F23" s="41"/>
      <c r="G23" s="42"/>
      <c r="H23" s="41">
        <v>0.29166666666666669</v>
      </c>
      <c r="I23" s="42"/>
      <c r="J23" s="41"/>
      <c r="K23" s="38">
        <v>0.58333333333333337</v>
      </c>
      <c r="L23" s="41"/>
      <c r="M23" s="42"/>
      <c r="N23" s="40"/>
      <c r="O23" s="45"/>
      <c r="P23" s="46" t="s">
        <v>15</v>
      </c>
      <c r="Q23" s="37"/>
      <c r="R23" s="38">
        <v>0.58333333333333337</v>
      </c>
      <c r="S23" s="39"/>
      <c r="T23" s="38">
        <v>0.58333333333333337</v>
      </c>
      <c r="U23" s="41"/>
      <c r="V23" s="42"/>
      <c r="W23" s="41"/>
      <c r="X23" s="42"/>
      <c r="Y23" s="41"/>
      <c r="Z23" s="42"/>
      <c r="AA23" s="41"/>
      <c r="AB23" s="38">
        <v>0.58333333333333337</v>
      </c>
      <c r="AC23" s="40"/>
      <c r="AD23" s="45">
        <v>0.58333333333333337</v>
      </c>
      <c r="AE23" s="51" t="s">
        <v>15</v>
      </c>
      <c r="AF23"/>
      <c r="AG23" s="89"/>
      <c r="AH23" s="37"/>
      <c r="AI23" s="38">
        <v>0.58333333333333337</v>
      </c>
      <c r="AJ23" s="43">
        <v>0.375</v>
      </c>
      <c r="AK23" s="38"/>
      <c r="AL23" s="41"/>
      <c r="AM23" s="42">
        <v>0.58333333333333337</v>
      </c>
      <c r="AN23" s="41">
        <v>0.29166666666666669</v>
      </c>
      <c r="AO23" s="42"/>
      <c r="AP23" s="41"/>
      <c r="AQ23" s="42"/>
      <c r="AR23" s="41"/>
      <c r="AS23" s="42"/>
      <c r="AT23" s="40"/>
      <c r="AU23" s="45"/>
      <c r="AV23" s="46" t="s">
        <v>15</v>
      </c>
      <c r="AW23" s="37">
        <v>0.29166666666666669</v>
      </c>
      <c r="AX23" s="38"/>
      <c r="AY23" s="41"/>
      <c r="AZ23" s="42">
        <v>0.58333333333333337</v>
      </c>
      <c r="BA23" s="41"/>
      <c r="BB23" s="42">
        <v>0.58333333333333337</v>
      </c>
      <c r="BC23" s="41"/>
      <c r="BD23" s="42"/>
      <c r="BE23" s="41"/>
      <c r="BF23" s="42"/>
      <c r="BG23" s="41">
        <v>0.29166666666666669</v>
      </c>
      <c r="BH23" s="42"/>
      <c r="BI23" s="40">
        <v>0.29166666666666669</v>
      </c>
      <c r="BJ23" s="45"/>
      <c r="BK23" s="51" t="s">
        <v>15</v>
      </c>
    </row>
    <row r="24" spans="1:63" s="162" customFormat="1" ht="12.95" customHeight="1" thickBot="1">
      <c r="A24" s="97"/>
      <c r="B24" s="75"/>
      <c r="C24" s="71">
        <v>0.875</v>
      </c>
      <c r="D24" s="70"/>
      <c r="E24" s="71">
        <v>0.70833333333333337</v>
      </c>
      <c r="F24" s="70"/>
      <c r="G24" s="71"/>
      <c r="H24" s="70">
        <v>0.58333333333333337</v>
      </c>
      <c r="I24" s="71"/>
      <c r="J24" s="70"/>
      <c r="K24" s="71">
        <v>0.91666666666666663</v>
      </c>
      <c r="L24" s="70"/>
      <c r="M24" s="71"/>
      <c r="N24" s="73"/>
      <c r="O24" s="74"/>
      <c r="P24" s="62">
        <f>SUM(O24-O23+IF(O23&gt;O24,1))+(N24-N23+IF(N23&gt;N24,1))+(M24-M23+IF(M23&gt;M24,1))+(L24-L23+IF(L23&gt;L24,1))+(K24-K23+IF(K23&gt;K24,1)+(J24-J23+IF(J23&gt;J24,1))+(I24-I23+IF(I23&gt;I24,1))+(H24-H23+IF(H23&gt;H24,1))+(G24-G23+IF(G23&gt;G24,1))+(F24-F23+IF(F23&gt;F24,1))+(E24-E23+IF(E23&gt;E24,1))+(D24-D23+IF(D23&gt;D24,1))+(C24-C23+IF(C23&gt;C24,1))+(B24-B23+IF(B23&gt;B24,1)))</f>
        <v>1.0416666666666665</v>
      </c>
      <c r="Q24" s="75"/>
      <c r="R24" s="71">
        <v>0.91666666666666663</v>
      </c>
      <c r="S24" s="70"/>
      <c r="T24" s="71">
        <v>0.875</v>
      </c>
      <c r="U24" s="70"/>
      <c r="V24" s="71"/>
      <c r="W24" s="70"/>
      <c r="X24" s="71"/>
      <c r="Y24" s="70"/>
      <c r="Z24" s="71"/>
      <c r="AA24" s="70"/>
      <c r="AB24" s="71">
        <v>0.91666666666666663</v>
      </c>
      <c r="AC24" s="73"/>
      <c r="AD24" s="74">
        <v>0.91666666666666663</v>
      </c>
      <c r="AE24" s="96">
        <f>SUM(AD24-AD23+IF(AD23&gt;AD24,1))+(AC24-AC23+IF(AC23&gt;AC24,1))+(AB24-AB23+IF(AB23&gt;AB24,1))+(AA24-AA23+IF(AA23&gt;AA24,1))+(Z24-Z23+IF(Z23&gt;Z24,1)+(Y24-Y23+IF(Y23&gt;Y24,1))+(X24-X23+IF(X23&gt;X24,1))+(W24-W23+IF(W23&gt;W24,1))+(V24-V23+IF(V23&gt;V24,1))+(U24-U23+IF(U23&gt;U24,1))+(T24-T23+IF(T23&gt;T24,1))+(S24-S23+IF(S23&gt;S24,1))+(R24-R23+IF(R23&gt;R24,1))+(Q24-Q23+IF(Q23&gt;Q24,1)))</f>
        <v>1.2916666666666665</v>
      </c>
      <c r="AF24"/>
      <c r="AG24" s="97"/>
      <c r="AH24" s="75"/>
      <c r="AI24" s="98">
        <v>0.70833333333333337</v>
      </c>
      <c r="AJ24" s="163">
        <v>0.70833333333333337</v>
      </c>
      <c r="AK24" s="71"/>
      <c r="AL24" s="70"/>
      <c r="AM24" s="71">
        <v>0.70833333333333337</v>
      </c>
      <c r="AN24" s="70">
        <v>0.58333333333333337</v>
      </c>
      <c r="AO24" s="71"/>
      <c r="AP24" s="70"/>
      <c r="AQ24" s="71"/>
      <c r="AR24" s="70"/>
      <c r="AS24" s="71"/>
      <c r="AT24" s="73"/>
      <c r="AU24" s="74"/>
      <c r="AV24" s="62">
        <f>SUM(AU24-AU23+IF(AU23&gt;AU24,1))+(AT24-AT23+IF(AT23&gt;AT24,1))+(AS24-AS23+IF(AS23&gt;AS24,1))+(AR24-AR23+IF(AR23&gt;AR24,1))+(AQ24-AQ23+IF(AQ23&gt;AQ24,1)+(AP24-AP23+IF(AP23&gt;AP24,1))+(AO24-AO23+IF(AO23&gt;AO24,1))+(AN24-AN23+IF(AN23&gt;AN24,1))+(AM24-AM23+IF(AM23&gt;AM24,1))+(AL24-AL23+IF(AL23&gt;AL24,1))+(AK24-AK23+IF(AK23&gt;AK24,1))+(AJ24-AJ23+IF(AJ23&gt;AJ24,1))+(AI24-AI23+IF(AI23&gt;AI24,1))+(AH24-AH23+IF(AH23&gt;AH24,1)))</f>
        <v>0.875</v>
      </c>
      <c r="AW24" s="75">
        <v>0.66666666666666663</v>
      </c>
      <c r="AX24" s="71"/>
      <c r="AY24" s="70"/>
      <c r="AZ24" s="71">
        <v>0.70833333333333337</v>
      </c>
      <c r="BA24" s="70"/>
      <c r="BB24" s="71">
        <v>0.875</v>
      </c>
      <c r="BC24" s="70"/>
      <c r="BD24" s="71"/>
      <c r="BE24" s="70"/>
      <c r="BF24" s="71"/>
      <c r="BG24" s="70">
        <v>0.58333333333333337</v>
      </c>
      <c r="BH24" s="71"/>
      <c r="BI24" s="73">
        <v>0.66666666666666663</v>
      </c>
      <c r="BJ24" s="74"/>
      <c r="BK24" s="96">
        <f>SUM(BJ24-BJ23+IF(BJ23&gt;BJ24,1))+(BI24-BI23+IF(BI23&gt;BI24,1))+(BH24-BH23+IF(BH23&gt;BH24,1))+(BG24-BG23+IF(BG23&gt;BG24,1))+(BF24-BF23+IF(BF23&gt;BF24,1)+(BE24-BE23+IF(BE23&gt;BE24,1))+(BD24-BD23+IF(BD23&gt;BD24,1))+(BC24-BC23+IF(BC23&gt;BC24,1))+(BB24-BB23+IF(BB23&gt;BB24,1))+(BA24-BA23+IF(BA23&gt;BA24,1))+(AZ24-AZ23+IF(AZ23&gt;AZ24,1))+(AY24-AY23+IF(AY23&gt;AY24,1))+(AX24-AX23+IF(AX23&gt;AX24,1))+(AW24-AW23+IF(AW23&gt;AW24,1)))</f>
        <v>1.458333333333333</v>
      </c>
    </row>
    <row r="25" spans="1:63" s="35" customFormat="1" ht="15" customHeight="1">
      <c r="A25" s="164" t="str">
        <f>CONCATENATE([1]ListeEduc!B6," ",[1]ListeEduc!C6)</f>
        <v>CAPIEZ  Béatrice</v>
      </c>
      <c r="B25" s="14" t="s">
        <v>14</v>
      </c>
      <c r="C25" s="15"/>
      <c r="D25" s="16" t="s">
        <v>14</v>
      </c>
      <c r="E25" s="15"/>
      <c r="F25" s="16" t="s">
        <v>13</v>
      </c>
      <c r="G25" s="15"/>
      <c r="H25" s="16" t="s">
        <v>4</v>
      </c>
      <c r="I25" s="15"/>
      <c r="J25" s="16" t="s">
        <v>14</v>
      </c>
      <c r="K25" s="15"/>
      <c r="L25" s="16" t="s">
        <v>5</v>
      </c>
      <c r="M25" s="15"/>
      <c r="N25" s="17" t="s">
        <v>6</v>
      </c>
      <c r="O25" s="20"/>
      <c r="P25" s="165"/>
      <c r="Q25" s="14" t="s">
        <v>14</v>
      </c>
      <c r="R25" s="15"/>
      <c r="S25" s="17" t="s">
        <v>14</v>
      </c>
      <c r="T25" s="15"/>
      <c r="U25" s="17" t="s">
        <v>5</v>
      </c>
      <c r="V25" s="15"/>
      <c r="W25" s="17" t="s">
        <v>6</v>
      </c>
      <c r="X25" s="15"/>
      <c r="Y25" s="16" t="s">
        <v>14</v>
      </c>
      <c r="Z25" s="15"/>
      <c r="AA25" s="17" t="s">
        <v>4</v>
      </c>
      <c r="AB25" s="15"/>
      <c r="AC25" s="17" t="s">
        <v>4</v>
      </c>
      <c r="AD25" s="20"/>
      <c r="AE25" s="28"/>
      <c r="AF25" s="29"/>
      <c r="AG25" s="80" t="str">
        <f>A25</f>
        <v>CAPIEZ  Béatrice</v>
      </c>
      <c r="AH25" s="14" t="s">
        <v>14</v>
      </c>
      <c r="AI25" s="15"/>
      <c r="AJ25" s="166" t="s">
        <v>10</v>
      </c>
      <c r="AK25" s="167"/>
      <c r="AL25" s="17" t="s">
        <v>13</v>
      </c>
      <c r="AM25" s="15"/>
      <c r="AN25" s="17" t="s">
        <v>14</v>
      </c>
      <c r="AO25" s="15"/>
      <c r="AP25" s="17" t="s">
        <v>3</v>
      </c>
      <c r="AQ25" s="15"/>
      <c r="AR25" s="17" t="s">
        <v>5</v>
      </c>
      <c r="AS25" s="15"/>
      <c r="AT25" s="17" t="s">
        <v>6</v>
      </c>
      <c r="AU25" s="20"/>
      <c r="AV25" s="165"/>
      <c r="AW25" s="14" t="s">
        <v>14</v>
      </c>
      <c r="AX25" s="15"/>
      <c r="AY25" s="17" t="s">
        <v>3</v>
      </c>
      <c r="AZ25" s="15"/>
      <c r="BA25" s="17" t="s">
        <v>5</v>
      </c>
      <c r="BB25" s="15"/>
      <c r="BC25" s="17" t="s">
        <v>6</v>
      </c>
      <c r="BD25" s="15"/>
      <c r="BE25" s="17" t="s">
        <v>14</v>
      </c>
      <c r="BF25" s="15"/>
      <c r="BG25" s="17" t="s">
        <v>3</v>
      </c>
      <c r="BH25" s="15"/>
      <c r="BI25" s="17" t="s">
        <v>3</v>
      </c>
      <c r="BJ25" s="20"/>
      <c r="BK25" s="34">
        <f>P27+AE27+AV27+BK27</f>
        <v>5.7916666666666661</v>
      </c>
    </row>
    <row r="26" spans="1:63" s="162" customFormat="1" ht="12.95" customHeight="1">
      <c r="A26" s="168"/>
      <c r="B26" s="37">
        <v>0.375</v>
      </c>
      <c r="C26" s="38"/>
      <c r="D26" s="41">
        <v>0.375</v>
      </c>
      <c r="E26" s="42"/>
      <c r="F26" s="41"/>
      <c r="G26" s="42"/>
      <c r="H26" s="169">
        <v>0.375</v>
      </c>
      <c r="I26" s="38"/>
      <c r="J26" s="39">
        <v>0.375</v>
      </c>
      <c r="K26" s="42"/>
      <c r="L26" s="41"/>
      <c r="M26" s="42"/>
      <c r="N26" s="40"/>
      <c r="O26" s="45"/>
      <c r="P26" s="46" t="s">
        <v>15</v>
      </c>
      <c r="Q26" s="37">
        <v>0.375</v>
      </c>
      <c r="R26" s="38"/>
      <c r="S26" s="41">
        <v>0.375</v>
      </c>
      <c r="T26" s="42"/>
      <c r="U26" s="41"/>
      <c r="V26" s="42"/>
      <c r="W26" s="41"/>
      <c r="X26" s="42"/>
      <c r="Y26" s="41">
        <v>0.375</v>
      </c>
      <c r="Z26" s="42"/>
      <c r="AA26" s="41"/>
      <c r="AB26" s="41">
        <v>0.58333333333333337</v>
      </c>
      <c r="AC26" s="40"/>
      <c r="AD26" s="58">
        <v>0.58333333333333337</v>
      </c>
      <c r="AE26" s="51" t="s">
        <v>15</v>
      </c>
      <c r="AF26"/>
      <c r="AG26" s="89"/>
      <c r="AH26" s="37">
        <v>0.375</v>
      </c>
      <c r="AI26" s="38"/>
      <c r="AJ26" s="41">
        <v>0.375</v>
      </c>
      <c r="AK26" s="42"/>
      <c r="AL26" s="41"/>
      <c r="AM26" s="42"/>
      <c r="AN26" s="41">
        <v>0.375</v>
      </c>
      <c r="AO26" s="42"/>
      <c r="AP26" s="39">
        <v>0.29166666666666669</v>
      </c>
      <c r="AQ26" s="42"/>
      <c r="AR26" s="41"/>
      <c r="AS26" s="42"/>
      <c r="AT26" s="40"/>
      <c r="AU26" s="45"/>
      <c r="AV26" s="46" t="s">
        <v>15</v>
      </c>
      <c r="AW26" s="37">
        <v>0.375</v>
      </c>
      <c r="AX26" s="38"/>
      <c r="AY26" s="41">
        <v>0.29166666666666669</v>
      </c>
      <c r="AZ26" s="42"/>
      <c r="BA26" s="41"/>
      <c r="BB26" s="42"/>
      <c r="BC26" s="40"/>
      <c r="BD26" s="38"/>
      <c r="BE26" s="41">
        <v>0.375</v>
      </c>
      <c r="BF26" s="42"/>
      <c r="BG26" s="41">
        <v>0.29166666666666669</v>
      </c>
      <c r="BH26" s="42"/>
      <c r="BI26" s="40">
        <v>0.29166666666666669</v>
      </c>
      <c r="BJ26" s="45"/>
      <c r="BK26" s="51" t="s">
        <v>15</v>
      </c>
    </row>
    <row r="27" spans="1:63" s="162" customFormat="1" ht="12.95" customHeight="1" thickBot="1">
      <c r="A27" s="170"/>
      <c r="B27" s="75">
        <v>0.66666666666666663</v>
      </c>
      <c r="C27" s="71"/>
      <c r="D27" s="70">
        <v>0.70833333333333337</v>
      </c>
      <c r="E27" s="71"/>
      <c r="F27" s="70"/>
      <c r="G27" s="71"/>
      <c r="H27" s="171">
        <v>0.66666666666666663</v>
      </c>
      <c r="I27" s="71"/>
      <c r="J27" s="70">
        <v>0.66666666666666663</v>
      </c>
      <c r="K27" s="71"/>
      <c r="L27" s="70"/>
      <c r="M27" s="71"/>
      <c r="N27" s="73"/>
      <c r="O27" s="74"/>
      <c r="P27" s="62">
        <f>SUM(O27-O26+IF(O26&gt;O27,1))+(N27-N26+IF(N26&gt;N27,1))+(M27-M26+IF(M26&gt;M27,1))+(L27-L26+IF(L26&gt;L27,1))+(K27-K26+IF(K26&gt;K27,1)+(J27-J26+IF(J26&gt;J27,1))+(I27-I26+IF(I26&gt;I27,1))+(H27-H26+IF(H26&gt;H27,1))+(G27-G26+IF(G26&gt;G27,1))+(F27-F26+IF(F26&gt;F27,1))+(E27-E26+IF(E26&gt;E27,1))+(D27-D26+IF(D26&gt;D27,1))+(C27-C26+IF(C26&gt;C27,1))+(B27-B26+IF(B26&gt;B27,1)))</f>
        <v>1.2083333333333333</v>
      </c>
      <c r="Q27" s="75">
        <v>0.66666666666666663</v>
      </c>
      <c r="R27" s="71"/>
      <c r="S27" s="70">
        <v>0.70833333333333337</v>
      </c>
      <c r="T27" s="71"/>
      <c r="U27" s="70"/>
      <c r="V27" s="71"/>
      <c r="W27" s="70"/>
      <c r="X27" s="71"/>
      <c r="Y27" s="70">
        <v>0.70833333333333337</v>
      </c>
      <c r="Z27" s="71"/>
      <c r="AA27" s="70"/>
      <c r="AB27" s="70">
        <v>0.91666666666666663</v>
      </c>
      <c r="AC27" s="73"/>
      <c r="AD27" s="74">
        <v>0.91666666666666663</v>
      </c>
      <c r="AE27" s="96">
        <f>SUM(AD27-AD26)+(AC27-AC26)+(AB27-AB26)+(AA27-AA26)+(Z27-Z26)+(Y27-Y26)+(X27-X26)+(W27-W26)+(V27-V26)+(U27-U26)+(T27-T26)+(S27-S26)+(R27-R26)+(Q27-Q26)</f>
        <v>1.625</v>
      </c>
      <c r="AF27"/>
      <c r="AG27" s="97"/>
      <c r="AH27" s="75">
        <v>0.66666666666666663</v>
      </c>
      <c r="AI27" s="71"/>
      <c r="AJ27" s="70">
        <v>0.70833333333333337</v>
      </c>
      <c r="AK27" s="71"/>
      <c r="AL27" s="70"/>
      <c r="AM27" s="71"/>
      <c r="AN27" s="70">
        <v>0.70833333333333337</v>
      </c>
      <c r="AO27" s="71"/>
      <c r="AP27" s="70">
        <v>0.58333333333333337</v>
      </c>
      <c r="AQ27" s="71"/>
      <c r="AR27" s="70"/>
      <c r="AS27" s="71"/>
      <c r="AT27" s="73"/>
      <c r="AU27" s="74"/>
      <c r="AV27" s="62">
        <f>SUM(AU27-AU26+IF(AU26&gt;AU27,1))+(AT27-AT26+IF(AT26&gt;AT27,1))+(AS27-AS26+IF(AS26&gt;AS27,1))+(AR27-AR26+IF(AR26&gt;AR27,1))+(AQ27-AQ26+IF(AQ26&gt;AQ27,1)+(AP27-AP26+IF(AP26&gt;AP27,1))+(AO27-AO26+IF(AO26&gt;AO27,1))+(AN27-AN26+IF(AN26&gt;AN27,1))+(AM27-AM26+IF(AM26&gt;AM27,1))+(AL27-AL26+IF(AL26&gt;AL27,1))+(AK27-AK26+IF(AK26&gt;AK27,1))+(AJ27-AJ26+IF(AJ26&gt;AJ27,1))+(AI27-AI26+IF(AI26&gt;AI27,1))+(AH27-AH26+IF(AH26&gt;AH27,1)))</f>
        <v>1.25</v>
      </c>
      <c r="AW27" s="75">
        <v>0.66666666666666663</v>
      </c>
      <c r="AX27" s="71"/>
      <c r="AY27" s="70">
        <v>0.70833333333333337</v>
      </c>
      <c r="AZ27" s="71"/>
      <c r="BA27" s="70"/>
      <c r="BB27" s="71"/>
      <c r="BC27" s="73"/>
      <c r="BD27" s="71"/>
      <c r="BE27" s="70">
        <v>0.70833333333333337</v>
      </c>
      <c r="BF27" s="71"/>
      <c r="BG27" s="70">
        <v>0.58333333333333337</v>
      </c>
      <c r="BH27" s="71"/>
      <c r="BI27" s="73">
        <v>0.66666666666666663</v>
      </c>
      <c r="BJ27" s="74"/>
      <c r="BK27" s="96">
        <f>SUM(BJ27-BJ26+IF(BJ26&gt;BJ27,1))+(BI27-BI26+IF(BI26&gt;BI27,1))+(BH27-BH26+IF(BH26&gt;BH27,1))+(BG27-BG26+IF(BG26&gt;BG27,1))+(BF27-BF26+IF(BF26&gt;BF27,1)+(BE27-BE26+IF(BE26&gt;BE27,1))+(BD27-BD26+IF(BD26&gt;BD27,1))+(BC27-BC26+IF(BC26&gt;BC27,1))+(BB27-BB26+IF(BB26&gt;BB27,1))+(BA27-BA26+IF(BA26&gt;BA27,1))+(AZ27-AZ26+IF(AZ26&gt;AZ27,1))+(AY27-AY26+IF(AY26&gt;AY27,1))+(AX27-AX26+IF(AX26&gt;AX27,1))+(AW27-AW26+IF(AW26&gt;AW27,1)))</f>
        <v>1.708333333333333</v>
      </c>
    </row>
    <row r="28" spans="1:63" s="162" customFormat="1" ht="12.95" customHeight="1">
      <c r="A28" s="172" t="str">
        <f>CONCATENATE([1]ListeEduc!B15," ",[1]ListeEduc!C15)</f>
        <v>GONCE  Sylvie</v>
      </c>
      <c r="B28" s="126" t="s">
        <v>16</v>
      </c>
      <c r="C28" s="78"/>
      <c r="D28" s="126" t="s">
        <v>16</v>
      </c>
      <c r="E28" s="78"/>
      <c r="F28" s="126" t="s">
        <v>16</v>
      </c>
      <c r="G28" s="78"/>
      <c r="H28" s="17" t="s">
        <v>5</v>
      </c>
      <c r="I28" s="15"/>
      <c r="J28" s="17" t="s">
        <v>6</v>
      </c>
      <c r="K28" s="15"/>
      <c r="L28" s="16" t="s">
        <v>3</v>
      </c>
      <c r="M28" s="15"/>
      <c r="N28" s="17" t="s">
        <v>22</v>
      </c>
      <c r="O28" s="20"/>
      <c r="P28" s="111"/>
      <c r="Q28" s="14" t="s">
        <v>13</v>
      </c>
      <c r="R28" s="15"/>
      <c r="S28" s="16" t="s">
        <v>23</v>
      </c>
      <c r="T28" s="15"/>
      <c r="U28" s="16" t="s">
        <v>14</v>
      </c>
      <c r="V28" s="15"/>
      <c r="W28" s="17" t="s">
        <v>24</v>
      </c>
      <c r="X28" s="15"/>
      <c r="Y28" s="16" t="s">
        <v>4</v>
      </c>
      <c r="Z28" s="15"/>
      <c r="AA28" s="17" t="s">
        <v>5</v>
      </c>
      <c r="AB28" s="15"/>
      <c r="AC28" s="112" t="s">
        <v>6</v>
      </c>
      <c r="AD28" s="173"/>
      <c r="AE28" s="174"/>
      <c r="AF28" s="29"/>
      <c r="AG28" s="80" t="str">
        <f>A28</f>
        <v>GONCE  Sylvie</v>
      </c>
      <c r="AH28" s="14" t="s">
        <v>4</v>
      </c>
      <c r="AI28" s="15"/>
      <c r="AJ28" s="175"/>
      <c r="AK28" s="176" t="s">
        <v>10</v>
      </c>
      <c r="AL28" s="16" t="s">
        <v>3</v>
      </c>
      <c r="AM28" s="15"/>
      <c r="AN28" s="16" t="s">
        <v>3</v>
      </c>
      <c r="AO28" s="15"/>
      <c r="AP28" s="16" t="s">
        <v>3</v>
      </c>
      <c r="AQ28" s="15"/>
      <c r="AR28" s="17" t="s">
        <v>5</v>
      </c>
      <c r="AS28" s="15"/>
      <c r="AT28" s="112" t="s">
        <v>6</v>
      </c>
      <c r="AU28" s="173"/>
      <c r="AV28" s="177"/>
      <c r="AW28" s="17" t="s">
        <v>3</v>
      </c>
      <c r="AX28" s="15"/>
      <c r="AY28" s="17" t="s">
        <v>14</v>
      </c>
      <c r="AZ28" s="15"/>
      <c r="BA28" s="16" t="s">
        <v>13</v>
      </c>
      <c r="BB28" s="15"/>
      <c r="BC28" s="16" t="s">
        <v>14</v>
      </c>
      <c r="BD28" s="15"/>
      <c r="BE28" s="16" t="s">
        <v>4</v>
      </c>
      <c r="BF28" s="15"/>
      <c r="BG28" s="17" t="s">
        <v>5</v>
      </c>
      <c r="BH28" s="15"/>
      <c r="BI28" s="17" t="s">
        <v>6</v>
      </c>
      <c r="BJ28" s="20"/>
      <c r="BK28" s="34">
        <f>P30+AE30+AV30+BK30</f>
        <v>5.8333333333333339</v>
      </c>
    </row>
    <row r="29" spans="1:63" s="162" customFormat="1" ht="12.95" customHeight="1">
      <c r="A29" s="178"/>
      <c r="B29" s="83">
        <v>0.29166666666666669</v>
      </c>
      <c r="C29" s="84"/>
      <c r="D29" s="139">
        <v>0.29166666666666669</v>
      </c>
      <c r="E29" s="86">
        <v>0.58333333333333337</v>
      </c>
      <c r="F29" s="179">
        <v>0.29166666666666669</v>
      </c>
      <c r="G29" s="86"/>
      <c r="H29" s="40"/>
      <c r="I29" s="38"/>
      <c r="J29" s="40"/>
      <c r="K29" s="38"/>
      <c r="L29" s="41">
        <v>0.3125</v>
      </c>
      <c r="M29" s="42"/>
      <c r="N29" s="41">
        <v>0.3125</v>
      </c>
      <c r="O29" s="58"/>
      <c r="P29" s="180" t="s">
        <v>15</v>
      </c>
      <c r="Q29" s="37"/>
      <c r="R29" s="38"/>
      <c r="S29" s="39">
        <v>0.29166666666666669</v>
      </c>
      <c r="T29" s="42">
        <v>0.58333333333333337</v>
      </c>
      <c r="U29" s="39">
        <v>0.29166666666666669</v>
      </c>
      <c r="V29" s="38"/>
      <c r="W29" s="40"/>
      <c r="X29" s="42">
        <v>0.45833333333333331</v>
      </c>
      <c r="Y29" s="40"/>
      <c r="Z29" s="42">
        <v>0.58333333333333337</v>
      </c>
      <c r="AA29" s="40"/>
      <c r="AB29" s="38"/>
      <c r="AC29" s="40"/>
      <c r="AD29" s="45"/>
      <c r="AE29" s="181" t="s">
        <v>15</v>
      </c>
      <c r="AF29"/>
      <c r="AG29" s="89"/>
      <c r="AH29" s="37"/>
      <c r="AI29" s="38">
        <v>0.58333333333333337</v>
      </c>
      <c r="AJ29" s="40"/>
      <c r="AK29" s="42">
        <v>0.58333333333333337</v>
      </c>
      <c r="AL29" s="39">
        <v>0.33333333333333331</v>
      </c>
      <c r="AM29" s="38"/>
      <c r="AN29" s="39">
        <v>0.29166666666666669</v>
      </c>
      <c r="AO29" s="38"/>
      <c r="AP29" s="39">
        <v>0.33333333333333331</v>
      </c>
      <c r="AQ29" s="182"/>
      <c r="AR29" s="40"/>
      <c r="AS29" s="38"/>
      <c r="AT29" s="40"/>
      <c r="AU29" s="45"/>
      <c r="AV29" s="183" t="s">
        <v>15</v>
      </c>
      <c r="AW29" s="37">
        <v>0.29166666666666669</v>
      </c>
      <c r="AX29" s="42"/>
      <c r="AY29" s="40">
        <v>0.29166666666666669</v>
      </c>
      <c r="AZ29" s="42"/>
      <c r="BA29" s="41"/>
      <c r="BB29" s="42"/>
      <c r="BC29" s="39">
        <v>0.29166666666666669</v>
      </c>
      <c r="BD29" s="38"/>
      <c r="BE29" s="40"/>
      <c r="BF29" s="42">
        <v>0.58333333333333337</v>
      </c>
      <c r="BG29" s="40"/>
      <c r="BH29" s="38"/>
      <c r="BI29" s="41"/>
      <c r="BJ29" s="58"/>
      <c r="BK29" s="51" t="s">
        <v>15</v>
      </c>
    </row>
    <row r="30" spans="1:63" s="35" customFormat="1" ht="15" customHeight="1" thickBot="1">
      <c r="A30" s="184"/>
      <c r="B30" s="91">
        <v>0.70833333333333337</v>
      </c>
      <c r="C30" s="92"/>
      <c r="D30" s="185">
        <v>0.52083333333333337</v>
      </c>
      <c r="E30" s="92">
        <v>0.75</v>
      </c>
      <c r="F30" s="186">
        <v>0.58333333333333337</v>
      </c>
      <c r="G30" s="92"/>
      <c r="H30" s="73"/>
      <c r="I30" s="71"/>
      <c r="J30" s="73"/>
      <c r="K30" s="71"/>
      <c r="L30" s="70">
        <v>0.52083333333333337</v>
      </c>
      <c r="M30" s="71"/>
      <c r="N30" s="70">
        <v>0.52083333333333337</v>
      </c>
      <c r="O30" s="74"/>
      <c r="P30" s="187">
        <f>SUM(O30-O29+IF(O29&gt;O30,1))+(N30-N29+IF(N29&gt;N30,1))+(M30-M29+IF(M29&gt;M30,1))+(L30-L29+IF(L29&gt;L30,1))+(K30-K29+IF(K29&gt;K30,1)+(J30-J29+IF(J29&gt;J30,1))+(I30-I29+IF(I29&gt;I30,1))+(H30-H29+IF(H29&gt;H30,1))+(G30-G29+IF(G29&gt;G30,1))+(F30-F29+IF(F29&gt;F30,1))+(E30-E29+IF(E29&gt;E30,1))+(D30-D29+IF(D29&gt;D30,1))+(C30-C29+IF(C29&gt;C30,1))+(B30-B29+IF(B29&gt;B30,1)))</f>
        <v>1.5208333333333335</v>
      </c>
      <c r="Q30" s="75"/>
      <c r="R30" s="71"/>
      <c r="S30" s="188">
        <v>0.52083333333333337</v>
      </c>
      <c r="T30" s="71">
        <v>0.75</v>
      </c>
      <c r="U30" s="70">
        <v>0.70833333333333337</v>
      </c>
      <c r="V30" s="71"/>
      <c r="W30" s="73"/>
      <c r="X30" s="71">
        <v>0.875</v>
      </c>
      <c r="Y30" s="73"/>
      <c r="Z30" s="71">
        <v>0.875</v>
      </c>
      <c r="AA30" s="73"/>
      <c r="AB30" s="71"/>
      <c r="AC30" s="73"/>
      <c r="AD30" s="74"/>
      <c r="AE30" s="189">
        <f>SUM(AD30-AD29+IF(AD29&gt;AD30,1))+(AC30-AC29+IF(AC29&gt;AC30,1))+(AB30-AB29+IF(AB29&gt;AB30,1))+(AA30-AA29+IF(AA29&gt;AA30,1))+(Z30-Z29+IF(Z29&gt;Z30,1)+(Y30-Y29+IF(Y29&gt;Y30,1))+(X30-X29+IF(X29&gt;X30,1))+(W30-W29+IF(W29&gt;W30,1))+(V30-V29+IF(V29&gt;V30,1))+(U30-U29+IF(U29&gt;U30,1))+(T30-T29+IF(T29&gt;T30,1))+(S30-S29+IF(S29&gt;S30,1))+(R30-R29+IF(R29&gt;R30,1))+(Q30-Q29+IF(Q29&gt;Q30,1)))</f>
        <v>1.5208333333333333</v>
      </c>
      <c r="AF30"/>
      <c r="AG30" s="97"/>
      <c r="AH30" s="75"/>
      <c r="AI30" s="71">
        <v>0.875</v>
      </c>
      <c r="AJ30" s="73"/>
      <c r="AK30" s="71">
        <v>0.875</v>
      </c>
      <c r="AL30" s="70">
        <v>0.58333333333333337</v>
      </c>
      <c r="AM30" s="71"/>
      <c r="AN30" s="70">
        <v>0.58333333333333337</v>
      </c>
      <c r="AO30" s="71"/>
      <c r="AP30" s="70">
        <v>0.58333333333333337</v>
      </c>
      <c r="AQ30" s="71"/>
      <c r="AR30" s="73"/>
      <c r="AS30" s="71"/>
      <c r="AT30" s="70"/>
      <c r="AU30" s="74"/>
      <c r="AV30" s="190">
        <f>SUM(AU30-AU29+IF(AU29&gt;AU30,1))+(AT30-AT29+IF(AT29&gt;AT30,1))+(AS30-AS29+IF(AS29&gt;AS30,1))+(AR30-AR29+IF(AR29&gt;AR30,1))+(AQ30-AQ29+IF(AQ29&gt;AQ30,1)+(AP30-AP29+IF(AP29&gt;AP30,1))+(AO30-AO29+IF(AO29&gt;AO30,1))+(AN30-AN29+IF(AN29&gt;AN30,1))+(AM30-AM29+IF(AM29&gt;AM30,1))+(AL30-AL29+IF(AL29&gt;AL30,1))+(AK30-AK29+IF(AK29&gt;AK30,1))+(AJ30-AJ29+IF(AJ29&gt;AJ30,1))+(AI30-AI29+IF(AI29&gt;AI30,1))+(AH30-AH29+IF(AH29&gt;AH30,1)))</f>
        <v>1.375</v>
      </c>
      <c r="AW30" s="75">
        <v>0.58333333333333337</v>
      </c>
      <c r="AX30" s="71"/>
      <c r="AY30" s="73">
        <v>0.70833333333333337</v>
      </c>
      <c r="AZ30" s="71"/>
      <c r="BA30" s="70"/>
      <c r="BB30" s="71"/>
      <c r="BC30" s="70">
        <v>0.70833333333333337</v>
      </c>
      <c r="BD30" s="71"/>
      <c r="BE30" s="73"/>
      <c r="BF30" s="71">
        <v>0.875</v>
      </c>
      <c r="BG30" s="73"/>
      <c r="BH30" s="71"/>
      <c r="BI30" s="70"/>
      <c r="BJ30" s="74"/>
      <c r="BK30" s="96">
        <f>SUM(BJ30-BJ29+IF(BJ29&gt;BJ30,1))+(BI30-BI29+IF(BI29&gt;BI30,1))+(BH30-BH29+IF(BH29&gt;BH30,1))+(BG30-BG29+IF(BG29&gt;BG30,1))+(BF30-BF29+IF(BF29&gt;BF30,1)+(BE30-BE29+IF(BE29&gt;BE30,1))+(BD30-BD29+IF(BD29&gt;BD30,1))+(BC30-BC29+IF(BC29&gt;BC30,1))+(BB30-BB29+IF(BB29&gt;BB30,1))+(BA30-BA29+IF(BA29&gt;BA30,1))+(AZ30-AZ29+IF(AZ29&gt;AZ30,1))+(AY30-AY29+IF(AY29&gt;AY30,1))+(AX30-AX29+IF(AX29&gt;AX30,1))+(AW30-AW29+IF(AW29&gt;AW30,1)))</f>
        <v>1.4166666666666667</v>
      </c>
    </row>
    <row r="31" spans="1:63" s="162" customFormat="1" ht="12.95" customHeight="1">
      <c r="A31" s="191" t="str">
        <f>CONCATENATE([1]ListeEduc!B16," ",[1]ListeEduc!C16)</f>
        <v>TREVE Stéphanie</v>
      </c>
      <c r="B31" s="24" t="s">
        <v>9</v>
      </c>
      <c r="C31" s="25"/>
      <c r="D31" s="24" t="s">
        <v>9</v>
      </c>
      <c r="E31" s="25"/>
      <c r="F31" s="24" t="s">
        <v>9</v>
      </c>
      <c r="G31" s="25"/>
      <c r="H31" s="24" t="s">
        <v>9</v>
      </c>
      <c r="I31" s="25"/>
      <c r="J31" s="24" t="s">
        <v>9</v>
      </c>
      <c r="K31" s="25"/>
      <c r="L31" s="24" t="s">
        <v>9</v>
      </c>
      <c r="M31" s="25"/>
      <c r="N31" s="17" t="s">
        <v>6</v>
      </c>
      <c r="O31" s="20"/>
      <c r="P31" s="192"/>
      <c r="Q31" s="24" t="s">
        <v>9</v>
      </c>
      <c r="R31" s="25"/>
      <c r="S31" s="24" t="s">
        <v>9</v>
      </c>
      <c r="T31" s="25"/>
      <c r="U31" s="24" t="s">
        <v>9</v>
      </c>
      <c r="V31" s="25"/>
      <c r="W31" s="24" t="s">
        <v>9</v>
      </c>
      <c r="X31" s="25"/>
      <c r="Y31" s="24" t="s">
        <v>9</v>
      </c>
      <c r="Z31" s="25"/>
      <c r="AA31" s="24" t="s">
        <v>9</v>
      </c>
      <c r="AB31" s="25"/>
      <c r="AC31" s="17" t="s">
        <v>6</v>
      </c>
      <c r="AD31" s="20"/>
      <c r="AE31" s="28"/>
      <c r="AF31" s="29"/>
      <c r="AG31" s="191" t="str">
        <f>A31</f>
        <v>TREVE Stéphanie</v>
      </c>
      <c r="AH31" s="24" t="s">
        <v>9</v>
      </c>
      <c r="AI31" s="25"/>
      <c r="AJ31" s="24" t="s">
        <v>9</v>
      </c>
      <c r="AK31" s="25"/>
      <c r="AL31" s="24" t="s">
        <v>9</v>
      </c>
      <c r="AM31" s="25"/>
      <c r="AN31" s="24" t="s">
        <v>9</v>
      </c>
      <c r="AO31" s="25"/>
      <c r="AP31" s="24" t="s">
        <v>9</v>
      </c>
      <c r="AQ31" s="25"/>
      <c r="AR31" s="24" t="s">
        <v>9</v>
      </c>
      <c r="AS31" s="25"/>
      <c r="AT31" s="112" t="s">
        <v>6</v>
      </c>
      <c r="AU31" s="173"/>
      <c r="AV31" s="193"/>
      <c r="AW31" s="24" t="s">
        <v>9</v>
      </c>
      <c r="AX31" s="25"/>
      <c r="AY31" s="24" t="s">
        <v>9</v>
      </c>
      <c r="AZ31" s="25"/>
      <c r="BA31" s="24" t="s">
        <v>9</v>
      </c>
      <c r="BB31" s="25"/>
      <c r="BC31" s="24" t="s">
        <v>9</v>
      </c>
      <c r="BD31" s="25"/>
      <c r="BE31" s="24" t="s">
        <v>9</v>
      </c>
      <c r="BF31" s="25"/>
      <c r="BG31" s="24" t="s">
        <v>9</v>
      </c>
      <c r="BH31" s="25"/>
      <c r="BI31" s="112" t="s">
        <v>6</v>
      </c>
      <c r="BJ31" s="173"/>
      <c r="BK31" s="34">
        <f>P33+AE33+AV33+BK33</f>
        <v>2.708333333333333</v>
      </c>
    </row>
    <row r="32" spans="1:63" s="162" customFormat="1" ht="12.95" customHeight="1">
      <c r="A32" s="194"/>
      <c r="B32" s="53">
        <v>0.29166666666666669</v>
      </c>
      <c r="C32" s="49"/>
      <c r="D32" s="195"/>
      <c r="E32" s="49"/>
      <c r="F32" s="48"/>
      <c r="G32" s="49"/>
      <c r="H32" s="196">
        <v>0.29166666666666669</v>
      </c>
      <c r="I32" s="54"/>
      <c r="J32" s="195"/>
      <c r="K32" s="49"/>
      <c r="L32" s="195"/>
      <c r="M32" s="54"/>
      <c r="N32" s="41"/>
      <c r="O32" s="58"/>
      <c r="P32" s="197" t="s">
        <v>15</v>
      </c>
      <c r="Q32" s="53">
        <v>0.29166666666666669</v>
      </c>
      <c r="R32" s="54"/>
      <c r="S32" s="195"/>
      <c r="T32" s="49"/>
      <c r="U32" s="196"/>
      <c r="V32" s="54">
        <v>0.58333333333333337</v>
      </c>
      <c r="W32" s="195"/>
      <c r="X32" s="54"/>
      <c r="Y32" s="195"/>
      <c r="Z32" s="54"/>
      <c r="AA32" s="198"/>
      <c r="AB32" s="49"/>
      <c r="AC32" s="41"/>
      <c r="AD32" s="58"/>
      <c r="AE32" s="51" t="s">
        <v>15</v>
      </c>
      <c r="AF32"/>
      <c r="AG32" s="194"/>
      <c r="AH32" s="53"/>
      <c r="AI32" s="54"/>
      <c r="AJ32" s="196">
        <v>0.29166666666666669</v>
      </c>
      <c r="AK32" s="49">
        <v>0.58333333333333337</v>
      </c>
      <c r="AL32" s="196"/>
      <c r="AM32" s="54"/>
      <c r="AN32" s="195"/>
      <c r="AO32" s="49">
        <v>0.45833333333333331</v>
      </c>
      <c r="AP32" s="196"/>
      <c r="AQ32" s="54"/>
      <c r="AR32" s="195"/>
      <c r="AS32" s="54"/>
      <c r="AT32" s="40"/>
      <c r="AU32" s="45"/>
      <c r="AV32" s="199" t="s">
        <v>15</v>
      </c>
      <c r="AW32" s="53"/>
      <c r="AX32" s="54"/>
      <c r="AY32" s="195"/>
      <c r="AZ32" s="49">
        <v>0.58333333333333337</v>
      </c>
      <c r="BA32" s="195"/>
      <c r="BB32" s="49"/>
      <c r="BC32" s="196">
        <v>0.33333333333333331</v>
      </c>
      <c r="BD32" s="54"/>
      <c r="BE32" s="196"/>
      <c r="BF32" s="54"/>
      <c r="BG32" s="195"/>
      <c r="BH32" s="54"/>
      <c r="BI32" s="40"/>
      <c r="BJ32" s="45"/>
      <c r="BK32" s="51" t="s">
        <v>15</v>
      </c>
    </row>
    <row r="33" spans="1:63" s="35" customFormat="1" ht="15" customHeight="1" thickBot="1">
      <c r="A33" s="200"/>
      <c r="B33" s="67">
        <v>0.58333333333333337</v>
      </c>
      <c r="C33" s="65"/>
      <c r="D33" s="64"/>
      <c r="E33" s="65"/>
      <c r="F33" s="64"/>
      <c r="G33" s="65"/>
      <c r="H33" s="201">
        <v>0.70833333333333337</v>
      </c>
      <c r="I33" s="65"/>
      <c r="J33" s="64"/>
      <c r="K33" s="65"/>
      <c r="L33" s="64"/>
      <c r="M33" s="65"/>
      <c r="N33" s="70"/>
      <c r="O33" s="74"/>
      <c r="P33" s="202">
        <f>SUM(O33-O32+IF(O32&gt;O33,1))+(N33-N32+IF(N32&gt;N33,1))+(M33-M32+IF(M32&gt;M33,1))+(L33-L32+IF(L32&gt;L33,1))+(K33-K32+IF(K32&gt;K33,1)+(J33-J32+IF(J32&gt;J33,1))+(I33-I32+IF(I32&gt;I33,1))+(H33-H32+IF(H32&gt;H33,1))+(G33-G32+IF(G32&gt;G33,1))+(F33-F32+IF(F32&gt;F33,1))+(E33-E32+IF(E32&gt;E33,1))+(D33-D32+IF(D32&gt;D33,1))+(C33-C32+IF(C32&gt;C33,1))+(B33-B32+IF(B32&gt;B33,1)))</f>
        <v>0.70833333333333337</v>
      </c>
      <c r="Q33" s="67">
        <v>0.66666666666666663</v>
      </c>
      <c r="R33" s="65"/>
      <c r="S33" s="203"/>
      <c r="T33" s="65"/>
      <c r="U33" s="201"/>
      <c r="V33" s="65">
        <v>0.875</v>
      </c>
      <c r="W33" s="64"/>
      <c r="X33" s="65"/>
      <c r="Y33" s="64"/>
      <c r="Z33" s="65"/>
      <c r="AA33" s="204"/>
      <c r="AB33" s="65"/>
      <c r="AC33" s="70"/>
      <c r="AD33" s="74"/>
      <c r="AE33" s="96">
        <f>SUM(AD33-AD32+IF(AD32&gt;AD33,1))+(AC33-AC32+IF(AC32&gt;AC33,1))+(AB33-AB32+IF(AB32&gt;AB33,1))+(AA33-AA32+IF(AA32&gt;AA33,1))+(Z33-Z32+IF(Z32&gt;Z33,1)+(Y33-Y32+IF(Y32&gt;Y33,1))+(X33-X32+IF(X32&gt;X33,1))+(W33-W32+IF(W32&gt;W33,1))+(V33-V32+IF(V32&gt;V33,1))+(U33-U32+IF(U32&gt;U33,1))+(T33-T32+IF(T32&gt;T33,1))+(S33-S32+IF(S32&gt;S33,1))+(R33-R32+IF(R32&gt;R33,1))+(Q33-Q32+IF(Q32&gt;Q33,1)))</f>
        <v>0.66666666666666652</v>
      </c>
      <c r="AF33"/>
      <c r="AG33" s="200"/>
      <c r="AH33" s="67"/>
      <c r="AI33" s="65"/>
      <c r="AJ33" s="205">
        <v>0.5</v>
      </c>
      <c r="AK33" s="65">
        <v>0.75</v>
      </c>
      <c r="AL33" s="201"/>
      <c r="AM33" s="65"/>
      <c r="AN33" s="64"/>
      <c r="AO33" s="65">
        <v>0.875</v>
      </c>
      <c r="AP33" s="201"/>
      <c r="AQ33" s="65"/>
      <c r="AR33" s="64"/>
      <c r="AS33" s="65"/>
      <c r="AT33" s="73"/>
      <c r="AU33" s="74"/>
      <c r="AV33" s="206">
        <f>SUM(AU33-AU32+IF(AU32&gt;AU33,1))+(AT33-AT32+IF(AT32&gt;AT33,1))+(AS33-AS32+IF(AS32&gt;AS33,1))+(AR33-AR32+IF(AR32&gt;AR33,1))+(AQ33-AQ32+IF(AQ32&gt;AQ33,1)+(AP33-AP32+IF(AP32&gt;AP33,1))+(AO33-AO32+IF(AO32&gt;AO33,1))+(AN33-AN32+IF(AN32&gt;AN33,1))+(AM33-AM32+IF(AM32&gt;AM33,1))+(AL33-AL32+IF(AL32&gt;AL33,1))+(AK33-AK32+IF(AK32&gt;AK33,1))+(AJ33-AJ32+IF(AJ32&gt;AJ33,1))+(AI33-AI32+IF(AI32&gt;AI33,1))+(AH33-AH32+IF(AH32&gt;AH33,1)))</f>
        <v>0.79166666666666652</v>
      </c>
      <c r="AW33" s="67"/>
      <c r="AX33" s="65"/>
      <c r="AY33" s="64"/>
      <c r="AZ33" s="65">
        <v>0.875</v>
      </c>
      <c r="BA33" s="64"/>
      <c r="BB33" s="65"/>
      <c r="BC33" s="201">
        <v>0.58333333333333337</v>
      </c>
      <c r="BD33" s="65"/>
      <c r="BE33" s="201"/>
      <c r="BF33" s="65"/>
      <c r="BG33" s="64"/>
      <c r="BH33" s="65"/>
      <c r="BI33" s="70"/>
      <c r="BJ33" s="74"/>
      <c r="BK33" s="96">
        <f>SUM(BJ33-BJ32+IF(BJ32&gt;BJ33,1))+(BI33-BI32+IF(BI32&gt;BI33,1))+(BH33-BH32+IF(BH32&gt;BH33,1))+(BG33-BG32+IF(BG32&gt;BG33,1))+(BF33-BF32+IF(BF32&gt;BF33,1)+(BE33-BE32+IF(BE32&gt;BE33,1))+(BD33-BD32+IF(BD32&gt;BD33,1))+(BC33-BC32+IF(BC32&gt;BC33,1))+(BB33-BB32+IF(BB32&gt;BB33,1))+(BA33-BA32+IF(BA32&gt;BA33,1))+(AZ33-AZ32+IF(AZ32&gt;AZ33,1))+(AY33-AY32+IF(AY32&gt;AY33,1))+(AX33-AX32+IF(AX32&gt;AX33,1))+(AW33-AW32+IF(AW32&gt;AW33,1)))</f>
        <v>0.54166666666666674</v>
      </c>
    </row>
    <row r="34" spans="1:63" s="162" customFormat="1" ht="12.95" customHeight="1">
      <c r="A34" s="30" t="s">
        <v>25</v>
      </c>
      <c r="B34" s="14" t="s">
        <v>4</v>
      </c>
      <c r="C34" s="15"/>
      <c r="D34" s="17" t="s">
        <v>4</v>
      </c>
      <c r="E34" s="15"/>
      <c r="F34" s="137" t="s">
        <v>3</v>
      </c>
      <c r="G34" s="101"/>
      <c r="H34" s="17" t="s">
        <v>4</v>
      </c>
      <c r="I34" s="15"/>
      <c r="J34" s="17" t="s">
        <v>3</v>
      </c>
      <c r="K34" s="15"/>
      <c r="L34" s="16" t="s">
        <v>5</v>
      </c>
      <c r="M34" s="15"/>
      <c r="N34" s="112" t="s">
        <v>6</v>
      </c>
      <c r="O34" s="173"/>
      <c r="P34" s="207"/>
      <c r="Q34" s="14" t="s">
        <v>4</v>
      </c>
      <c r="R34" s="15"/>
      <c r="S34" s="17" t="s">
        <v>14</v>
      </c>
      <c r="T34" s="15"/>
      <c r="U34" s="17" t="s">
        <v>13</v>
      </c>
      <c r="V34" s="15"/>
      <c r="W34" s="17" t="s">
        <v>14</v>
      </c>
      <c r="X34" s="15"/>
      <c r="Y34" s="17" t="s">
        <v>3</v>
      </c>
      <c r="Z34" s="15"/>
      <c r="AA34" s="16" t="s">
        <v>5</v>
      </c>
      <c r="AB34" s="15"/>
      <c r="AC34" s="17" t="s">
        <v>6</v>
      </c>
      <c r="AD34" s="20"/>
      <c r="AE34" s="28"/>
      <c r="AF34" s="29"/>
      <c r="AG34" s="30" t="str">
        <f>A34</f>
        <v>LEFEVRE Cathy</v>
      </c>
      <c r="AH34" s="14" t="s">
        <v>14</v>
      </c>
      <c r="AI34" s="15"/>
      <c r="AJ34" s="16" t="s">
        <v>23</v>
      </c>
      <c r="AK34" s="15"/>
      <c r="AL34" s="16" t="s">
        <v>4</v>
      </c>
      <c r="AM34" s="15"/>
      <c r="AN34" s="17" t="s">
        <v>5</v>
      </c>
      <c r="AO34" s="15"/>
      <c r="AP34" s="112" t="s">
        <v>6</v>
      </c>
      <c r="AQ34" s="101"/>
      <c r="AR34" s="16" t="s">
        <v>22</v>
      </c>
      <c r="AS34" s="15"/>
      <c r="AT34" s="16" t="s">
        <v>22</v>
      </c>
      <c r="AU34" s="20"/>
      <c r="AV34" s="177"/>
      <c r="AW34" s="14" t="s">
        <v>13</v>
      </c>
      <c r="AX34" s="15"/>
      <c r="AY34" s="16" t="s">
        <v>23</v>
      </c>
      <c r="AZ34" s="15"/>
      <c r="BA34" s="16" t="s">
        <v>14</v>
      </c>
      <c r="BB34" s="15"/>
      <c r="BC34" s="17" t="s">
        <v>24</v>
      </c>
      <c r="BD34" s="15"/>
      <c r="BE34" s="112" t="s">
        <v>3</v>
      </c>
      <c r="BF34" s="101"/>
      <c r="BG34" s="16" t="s">
        <v>5</v>
      </c>
      <c r="BH34" s="15"/>
      <c r="BI34" s="112" t="s">
        <v>6</v>
      </c>
      <c r="BJ34" s="173"/>
      <c r="BK34" s="34">
        <f>P36+AE36+AV36+BK36</f>
        <v>5.833333333333333</v>
      </c>
    </row>
    <row r="35" spans="1:63" s="162" customFormat="1" ht="12.95" customHeight="1">
      <c r="A35" s="52"/>
      <c r="B35" s="37"/>
      <c r="C35" s="38">
        <v>0.58333333333333337</v>
      </c>
      <c r="D35" s="40"/>
      <c r="E35" s="42">
        <v>0.58333333333333337</v>
      </c>
      <c r="F35" s="40">
        <v>0.33333333333333331</v>
      </c>
      <c r="G35" s="182"/>
      <c r="H35" s="40"/>
      <c r="I35" s="38">
        <v>0.58333333333333337</v>
      </c>
      <c r="J35" s="39">
        <v>0.33333333333333331</v>
      </c>
      <c r="K35" s="182"/>
      <c r="L35" s="40"/>
      <c r="M35" s="38"/>
      <c r="N35" s="40"/>
      <c r="O35" s="45"/>
      <c r="P35" s="208" t="s">
        <v>15</v>
      </c>
      <c r="Q35" s="37"/>
      <c r="R35" s="42">
        <v>0.58333333333333337</v>
      </c>
      <c r="S35" s="40">
        <v>0.33333333333333331</v>
      </c>
      <c r="T35" s="42"/>
      <c r="U35" s="61"/>
      <c r="V35" s="42"/>
      <c r="W35" s="40">
        <v>0.29166666666666669</v>
      </c>
      <c r="X35" s="38"/>
      <c r="Y35" s="39">
        <v>0.29166666666666669</v>
      </c>
      <c r="Z35" s="182"/>
      <c r="AA35" s="40"/>
      <c r="AB35" s="38"/>
      <c r="AC35" s="41"/>
      <c r="AD35" s="58"/>
      <c r="AE35" s="51" t="s">
        <v>15</v>
      </c>
      <c r="AF35"/>
      <c r="AG35" s="52"/>
      <c r="AH35" s="37">
        <v>0.29166666666666669</v>
      </c>
      <c r="AI35" s="38"/>
      <c r="AJ35" s="39">
        <v>0.29166666666666669</v>
      </c>
      <c r="AK35" s="42">
        <v>0.58333333333333337</v>
      </c>
      <c r="AL35" s="40"/>
      <c r="AM35" s="42">
        <v>0.58333333333333337</v>
      </c>
      <c r="AN35" s="40"/>
      <c r="AO35" s="38"/>
      <c r="AP35" s="40"/>
      <c r="AQ35" s="38"/>
      <c r="AR35" s="41">
        <v>0.3125</v>
      </c>
      <c r="AS35" s="42"/>
      <c r="AT35" s="41">
        <v>0.3125</v>
      </c>
      <c r="AU35" s="58"/>
      <c r="AV35" s="208" t="s">
        <v>15</v>
      </c>
      <c r="AW35" s="37"/>
      <c r="AX35" s="38"/>
      <c r="AY35" s="39">
        <v>0.29166666666666669</v>
      </c>
      <c r="AZ35" s="42">
        <v>0.58333333333333337</v>
      </c>
      <c r="BA35" s="39">
        <v>0.29166666666666669</v>
      </c>
      <c r="BB35" s="38"/>
      <c r="BC35" s="40"/>
      <c r="BD35" s="42">
        <v>0.45833333333333331</v>
      </c>
      <c r="BE35" s="39">
        <v>0.33333333333333331</v>
      </c>
      <c r="BF35" s="38"/>
      <c r="BG35" s="40"/>
      <c r="BH35" s="38"/>
      <c r="BI35" s="40"/>
      <c r="BJ35" s="45"/>
      <c r="BK35" s="51" t="s">
        <v>15</v>
      </c>
    </row>
    <row r="36" spans="1:63" s="35" customFormat="1" ht="15" customHeight="1" thickBot="1">
      <c r="A36" s="120"/>
      <c r="B36" s="75"/>
      <c r="C36" s="71">
        <v>0.875</v>
      </c>
      <c r="D36" s="73"/>
      <c r="E36" s="71">
        <v>0.875</v>
      </c>
      <c r="F36" s="73">
        <v>0.58333333333333337</v>
      </c>
      <c r="G36" s="71"/>
      <c r="H36" s="73"/>
      <c r="I36" s="71">
        <v>0.875</v>
      </c>
      <c r="J36" s="70">
        <v>0.625</v>
      </c>
      <c r="K36" s="71"/>
      <c r="L36" s="73"/>
      <c r="M36" s="71"/>
      <c r="N36" s="70"/>
      <c r="O36" s="74"/>
      <c r="P36" s="209">
        <f>SUM(O36-O35+IF(O35&gt;O36,1))+(N36-N35+IF(N35&gt;N36,1))+(M36-M35+IF(M35&gt;M36,1))+(L36-L35+IF(L35&gt;L36,1))+(K36-K35+IF(K35&gt;K36,1)+(J36-J35+IF(J35&gt;J36,1))+(I36-I35+IF(I35&gt;I36,1))+(H36-H35+IF(H35&gt;H36,1))+(G36-G35+IF(G35&gt;G36,1))+(F36-F35+IF(F35&gt;F36,1))+(E36-E35+IF(E35&gt;E36,1))+(D36-D35+IF(D35&gt;D36,1))+(C36-C35+IF(C35&gt;C36,1))+(B36-B35+IF(B35&gt;B36,1)))</f>
        <v>1.4166666666666665</v>
      </c>
      <c r="Q36" s="75"/>
      <c r="R36" s="71">
        <v>0.875</v>
      </c>
      <c r="S36" s="73">
        <v>0.75</v>
      </c>
      <c r="T36" s="71"/>
      <c r="U36" s="73"/>
      <c r="V36" s="71"/>
      <c r="W36" s="73">
        <v>0.70833333333333337</v>
      </c>
      <c r="X36" s="71"/>
      <c r="Y36" s="70">
        <v>0.58333333333333337</v>
      </c>
      <c r="Z36" s="71"/>
      <c r="AA36" s="73"/>
      <c r="AB36" s="71"/>
      <c r="AC36" s="70"/>
      <c r="AD36" s="74"/>
      <c r="AE36" s="96">
        <f>SUM(AD36-AD35+IF(AD35&gt;AD36,1))+(AC36-AC35+IF(AC35&gt;AC36,1))+(AB36-AB35+IF(AB35&gt;AB36,1))+(AA36-AA35+IF(AA35&gt;AA36,1))+(Z36-Z35+IF(Z35&gt;Z36,1)+(Y36-Y35+IF(Y35&gt;Y36,1))+(X36-X35+IF(X35&gt;X36,1))+(W36-W35+IF(W35&gt;W36,1))+(V36-V35+IF(V35&gt;V36,1))+(U36-U35+IF(U35&gt;U36,1))+(T36-T35+IF(T35&gt;T36,1))+(S36-S35+IF(S35&gt;S36,1))+(R36-R35+IF(R35&gt;R36,1))+(Q36-Q35+IF(Q35&gt;Q36,1)))</f>
        <v>1.4166666666666665</v>
      </c>
      <c r="AF36"/>
      <c r="AG36" s="120"/>
      <c r="AH36" s="75">
        <v>0.70833333333333337</v>
      </c>
      <c r="AI36" s="71"/>
      <c r="AJ36" s="188">
        <v>0.52083333333333337</v>
      </c>
      <c r="AK36" s="71">
        <v>0.75</v>
      </c>
      <c r="AL36" s="73"/>
      <c r="AM36" s="71">
        <v>0.875</v>
      </c>
      <c r="AN36" s="73"/>
      <c r="AO36" s="71"/>
      <c r="AP36" s="73"/>
      <c r="AQ36" s="71"/>
      <c r="AR36" s="70">
        <v>0.52083333333333337</v>
      </c>
      <c r="AS36" s="71"/>
      <c r="AT36" s="70">
        <v>0.52083333333333337</v>
      </c>
      <c r="AU36" s="74"/>
      <c r="AV36" s="209">
        <f>SUM(AU36-AU35+IF(AU35&gt;AU36,1))+(AT36-AT35+IF(AT35&gt;AT36,1))+(AS36-AS35+IF(AS35&gt;AS36,1))+(AR36-AR35+IF(AR35&gt;AR36,1))+(AQ36-AQ35+IF(AQ35&gt;AQ36,1)+(AP36-AP35+IF(AP35&gt;AP36,1))+(AO36-AO35+IF(AO35&gt;AO36,1))+(AN36-AN35+IF(AN35&gt;AN36,1))+(AM36-AM35+IF(AM35&gt;AM36,1))+(AL36-AL35+IF(AL35&gt;AL36,1))+(AK36-AK35+IF(AK35&gt;AK36,1))+(AJ36-AJ35+IF(AJ35&gt;AJ36,1))+(AI36-AI35+IF(AI35&gt;AI36,1))+(AH36-AH35+IF(AH35&gt;AH36,1)))</f>
        <v>1.5208333333333335</v>
      </c>
      <c r="AW36" s="75"/>
      <c r="AX36" s="71"/>
      <c r="AY36" s="188">
        <v>0.52083333333333337</v>
      </c>
      <c r="AZ36" s="71">
        <v>0.75</v>
      </c>
      <c r="BA36" s="70">
        <v>0.70833333333333337</v>
      </c>
      <c r="BB36" s="71"/>
      <c r="BC36" s="73"/>
      <c r="BD36" s="71">
        <v>0.875</v>
      </c>
      <c r="BE36" s="70">
        <v>0.58333333333333337</v>
      </c>
      <c r="BF36" s="71"/>
      <c r="BG36" s="73"/>
      <c r="BH36" s="71"/>
      <c r="BI36" s="73"/>
      <c r="BJ36" s="74"/>
      <c r="BK36" s="96">
        <f>SUM(BJ36-BJ35+IF(BJ35&gt;BJ36,1))+(BI36-BI35+IF(BI35&gt;BI36,1))+(BH36-BH35+IF(BH35&gt;BH36,1))+(BG36-BG35+IF(BG35&gt;BG36,1))+(BF36-BF35+IF(BF35&gt;BF36,1)+(BE36-BE35+IF(BE35&gt;BE36,1))+(BD36-BD35+IF(BD35&gt;BD36,1))+(BC36-BC35+IF(BC35&gt;BC36,1))+(BB36-BB35+IF(BB35&gt;BB36,1))+(BA36-BA35+IF(BA35&gt;BA36,1))+(AZ36-AZ35+IF(AZ35&gt;AZ36,1))+(AY36-AY35+IF(AY35&gt;AY36,1))+(AX36-AX35+IF(AX35&gt;AX36,1))+(AW36-AW35+IF(AW35&gt;AW36,1)))</f>
        <v>1.4791666666666667</v>
      </c>
    </row>
    <row r="37" spans="1:63" s="162" customFormat="1" ht="12.95" customHeight="1">
      <c r="A37" s="80" t="str">
        <f>CONCATENATE([1]ListeEduc!B17," ",[1]ListeEduc!C17)</f>
        <v>PARISOT Anne</v>
      </c>
      <c r="B37" s="14" t="s">
        <v>13</v>
      </c>
      <c r="C37" s="15"/>
      <c r="D37" s="17" t="s">
        <v>4</v>
      </c>
      <c r="E37" s="15"/>
      <c r="F37" s="17" t="s">
        <v>3</v>
      </c>
      <c r="G37" s="15"/>
      <c r="H37" s="17" t="s">
        <v>3</v>
      </c>
      <c r="I37" s="15"/>
      <c r="J37" s="16" t="s">
        <v>3</v>
      </c>
      <c r="K37" s="16"/>
      <c r="L37" s="17" t="s">
        <v>5</v>
      </c>
      <c r="M37" s="15"/>
      <c r="N37" s="112" t="s">
        <v>6</v>
      </c>
      <c r="O37" s="173"/>
      <c r="P37" s="199"/>
      <c r="Q37" s="14" t="s">
        <v>3</v>
      </c>
      <c r="R37" s="15"/>
      <c r="S37" s="17" t="s">
        <v>4</v>
      </c>
      <c r="T37" s="15"/>
      <c r="U37" s="17" t="s">
        <v>3</v>
      </c>
      <c r="V37" s="15"/>
      <c r="W37" s="17" t="s">
        <v>3</v>
      </c>
      <c r="X37" s="15"/>
      <c r="Y37" s="16" t="s">
        <v>3</v>
      </c>
      <c r="Z37" s="16"/>
      <c r="AA37" s="17" t="s">
        <v>5</v>
      </c>
      <c r="AB37" s="15"/>
      <c r="AC37" s="112" t="s">
        <v>6</v>
      </c>
      <c r="AD37" s="173"/>
      <c r="AE37" s="28"/>
      <c r="AF37" s="29"/>
      <c r="AG37" s="80" t="str">
        <f>A37</f>
        <v>PARISOT Anne</v>
      </c>
      <c r="AH37" s="14" t="s">
        <v>3</v>
      </c>
      <c r="AI37" s="15"/>
      <c r="AJ37" s="16" t="s">
        <v>3</v>
      </c>
      <c r="AK37" s="15"/>
      <c r="AL37" s="16" t="s">
        <v>13</v>
      </c>
      <c r="AM37" s="15"/>
      <c r="AN37" s="16" t="s">
        <v>3</v>
      </c>
      <c r="AO37" s="15"/>
      <c r="AP37" s="16" t="s">
        <v>3</v>
      </c>
      <c r="AQ37" s="16"/>
      <c r="AR37" s="17" t="s">
        <v>5</v>
      </c>
      <c r="AS37" s="15"/>
      <c r="AT37" s="112" t="s">
        <v>6</v>
      </c>
      <c r="AU37" s="173"/>
      <c r="AV37" s="199"/>
      <c r="AW37" s="14" t="s">
        <v>3</v>
      </c>
      <c r="AX37" s="15"/>
      <c r="AY37" s="16" t="s">
        <v>4</v>
      </c>
      <c r="AZ37" s="15"/>
      <c r="BA37" s="16" t="s">
        <v>3</v>
      </c>
      <c r="BB37" s="15"/>
      <c r="BC37" s="17" t="s">
        <v>5</v>
      </c>
      <c r="BD37" s="15"/>
      <c r="BE37" s="112" t="s">
        <v>6</v>
      </c>
      <c r="BF37" s="101"/>
      <c r="BG37" s="17" t="s">
        <v>22</v>
      </c>
      <c r="BH37" s="15"/>
      <c r="BI37" s="16" t="s">
        <v>22</v>
      </c>
      <c r="BJ37" s="20"/>
      <c r="BK37" s="34">
        <f>P39+AE39+AV39+BK39</f>
        <v>2.9166666666666665</v>
      </c>
    </row>
    <row r="38" spans="1:63" s="162" customFormat="1" ht="12.95" customHeight="1">
      <c r="A38" s="89"/>
      <c r="B38" s="37"/>
      <c r="C38" s="38"/>
      <c r="D38" s="40"/>
      <c r="E38" s="38">
        <v>0.58333333333333337</v>
      </c>
      <c r="F38" s="40">
        <v>0.29166666666666669</v>
      </c>
      <c r="G38" s="38"/>
      <c r="H38" s="40">
        <v>0.29166666666666669</v>
      </c>
      <c r="I38" s="38"/>
      <c r="J38" s="39">
        <v>0.29166666666666669</v>
      </c>
      <c r="K38" s="38"/>
      <c r="L38" s="41"/>
      <c r="M38" s="42"/>
      <c r="N38" s="40"/>
      <c r="O38" s="45"/>
      <c r="P38" s="180" t="s">
        <v>15</v>
      </c>
      <c r="Q38" s="37">
        <v>0.33333333333333331</v>
      </c>
      <c r="R38" s="38"/>
      <c r="S38" s="40"/>
      <c r="T38" s="42">
        <v>0.58333333333333337</v>
      </c>
      <c r="U38" s="40">
        <v>0.33333333333333331</v>
      </c>
      <c r="V38" s="38"/>
      <c r="W38" s="40">
        <v>0.33333333333333331</v>
      </c>
      <c r="X38" s="38"/>
      <c r="Y38" s="39">
        <v>0.29166666666666669</v>
      </c>
      <c r="Z38" s="38"/>
      <c r="AA38" s="41"/>
      <c r="AB38" s="42"/>
      <c r="AC38" s="40"/>
      <c r="AD38" s="45"/>
      <c r="AE38" s="51" t="s">
        <v>15</v>
      </c>
      <c r="AF38"/>
      <c r="AG38" s="89"/>
      <c r="AH38" s="37">
        <v>0.33333333333333331</v>
      </c>
      <c r="AI38" s="38"/>
      <c r="AJ38" s="39">
        <v>0.33333333333333331</v>
      </c>
      <c r="AK38" s="38"/>
      <c r="AL38" s="40"/>
      <c r="AM38" s="38"/>
      <c r="AN38" s="39">
        <v>0.29166666666666669</v>
      </c>
      <c r="AO38" s="38"/>
      <c r="AP38" s="39">
        <v>0.29166666666666669</v>
      </c>
      <c r="AQ38" s="38"/>
      <c r="AR38" s="41"/>
      <c r="AS38" s="42"/>
      <c r="AT38" s="40"/>
      <c r="AU38" s="45"/>
      <c r="AV38" s="210" t="s">
        <v>15</v>
      </c>
      <c r="AW38" s="37">
        <v>0.33333333333333331</v>
      </c>
      <c r="AX38" s="38"/>
      <c r="AY38" s="39"/>
      <c r="AZ38" s="42">
        <v>0.58333333333333337</v>
      </c>
      <c r="BA38" s="40">
        <v>0.29166666666666669</v>
      </c>
      <c r="BB38" s="38"/>
      <c r="BC38" s="41"/>
      <c r="BD38" s="42"/>
      <c r="BE38" s="40"/>
      <c r="BF38" s="38"/>
      <c r="BG38" s="41">
        <v>0.3125</v>
      </c>
      <c r="BH38" s="42"/>
      <c r="BI38" s="41">
        <v>0.3125</v>
      </c>
      <c r="BJ38" s="58"/>
      <c r="BK38" s="51" t="s">
        <v>15</v>
      </c>
    </row>
    <row r="39" spans="1:63" s="35" customFormat="1" ht="15" customHeight="1" thickBot="1">
      <c r="A39" s="97"/>
      <c r="B39" s="75"/>
      <c r="C39" s="71"/>
      <c r="D39" s="73"/>
      <c r="E39" s="71">
        <v>0.66666666666666663</v>
      </c>
      <c r="F39" s="73">
        <v>0.5</v>
      </c>
      <c r="G39" s="71"/>
      <c r="H39" s="73">
        <v>0.5</v>
      </c>
      <c r="I39" s="71"/>
      <c r="J39" s="70">
        <v>0.45833333333333331</v>
      </c>
      <c r="K39" s="71"/>
      <c r="L39" s="70"/>
      <c r="M39" s="71"/>
      <c r="N39" s="73"/>
      <c r="O39" s="74"/>
      <c r="P39" s="211">
        <f>SUM(O39-O38+IF(O38&gt;O39,1))+(N39-N38+IF(N38&gt;N39,1))+(M39-M38+IF(M38&gt;M39,1))+(L39-L38+IF(L38&gt;L39,1))+(K39-K38+IF(K38&gt;K39,1)+(J39-J38+IF(J38&gt;J39,1))+(I39-I38+IF(I38&gt;I39,1))+(H39-H38+IF(H38&gt;H39,1))+(G39-G38+IF(G38&gt;G39,1))+(F39-F38+IF(F38&gt;F39,1))+(E39-E38+IF(E38&gt;E39,1))+(D39-D38+IF(D38&gt;D39,1))+(C39-C38+IF(C38&gt;C39,1))+(B39-B38+IF(B38&gt;B39,1)))</f>
        <v>0.66666666666666652</v>
      </c>
      <c r="Q39" s="75">
        <v>0.5</v>
      </c>
      <c r="R39" s="71"/>
      <c r="S39" s="73"/>
      <c r="T39" s="71">
        <v>0.66666666666666663</v>
      </c>
      <c r="U39" s="73">
        <v>0.5</v>
      </c>
      <c r="V39" s="71"/>
      <c r="W39" s="73">
        <v>0.45833333333333331</v>
      </c>
      <c r="X39" s="71"/>
      <c r="Y39" s="70">
        <v>0.45833333333333331</v>
      </c>
      <c r="Z39" s="71"/>
      <c r="AA39" s="70"/>
      <c r="AB39" s="71"/>
      <c r="AC39" s="73"/>
      <c r="AD39" s="74"/>
      <c r="AE39" s="96">
        <f>SUM(AD39-AD38+IF(AD38&gt;AD39,1))+(AC39-AC38+IF(AC38&gt;AC39,1))+(AB39-AB38+IF(AB38&gt;AB39,1))+(AA39-AA38+IF(AA38&gt;AA39,1))+(Z39-Z38+IF(Z38&gt;Z39,1)+(Y39-Y38+IF(Y38&gt;Y39,1))+(X39-X38+IF(X38&gt;X39,1))+(W39-W38+IF(W38&gt;W39,1))+(V39-V38+IF(V38&gt;V39,1))+(U39-U38+IF(U38&gt;U39,1))+(T39-T38+IF(T38&gt;T39,1))+(S39-S38+IF(S38&gt;S39,1))+(R39-R38+IF(R38&gt;R39,1))+(Q39-Q38+IF(Q38&gt;Q39,1)))</f>
        <v>0.70833333333333326</v>
      </c>
      <c r="AF39"/>
      <c r="AG39" s="97"/>
      <c r="AH39" s="75">
        <v>0.5</v>
      </c>
      <c r="AI39" s="71"/>
      <c r="AJ39" s="70">
        <v>0.45833333333333331</v>
      </c>
      <c r="AK39" s="71"/>
      <c r="AL39" s="73"/>
      <c r="AM39" s="71"/>
      <c r="AN39" s="70">
        <v>0.45833333333333331</v>
      </c>
      <c r="AO39" s="71"/>
      <c r="AP39" s="70">
        <v>0.45833333333333331</v>
      </c>
      <c r="AQ39" s="71"/>
      <c r="AR39" s="70"/>
      <c r="AS39" s="71"/>
      <c r="AT39" s="73"/>
      <c r="AU39" s="74"/>
      <c r="AV39" s="211">
        <f>SUM(AU39-AU38+IF(AU38&gt;AU39,1))+(AT39-AT38+IF(AT38&gt;AT39,1))+(AS39-AS38+IF(AS38&gt;AS39,1))+(AR39-AR38+IF(AR38&gt;AR39,1))+(AQ39-AQ38+IF(AQ38&gt;AQ39,1)+(AP39-AP38+IF(AP38&gt;AP39,1))+(AO39-AO38+IF(AO38&gt;AO39,1))+(AN39-AN38+IF(AN38&gt;AN39,1))+(AM39-AM38+IF(AM38&gt;AM39,1))+(AL39-AL38+IF(AL38&gt;AL39,1))+(AK39-AK38+IF(AK38&gt;AK39,1))+(AJ39-AJ38+IF(AJ38&gt;AJ39,1))+(AI39-AI38+IF(AI38&gt;AI39,1))+(AH39-AH38+IF(AH38&gt;AH39,1)))</f>
        <v>0.625</v>
      </c>
      <c r="AW39" s="75">
        <v>0.45833333333333331</v>
      </c>
      <c r="AX39" s="71"/>
      <c r="AY39" s="70"/>
      <c r="AZ39" s="71">
        <v>0.79166666666666663</v>
      </c>
      <c r="BA39" s="73">
        <v>0.45833333333333331</v>
      </c>
      <c r="BB39" s="71"/>
      <c r="BC39" s="70"/>
      <c r="BD39" s="71"/>
      <c r="BE39" s="73"/>
      <c r="BF39" s="71"/>
      <c r="BG39" s="70">
        <v>0.52083333333333337</v>
      </c>
      <c r="BH39" s="71"/>
      <c r="BI39" s="70">
        <v>0.52083333333333337</v>
      </c>
      <c r="BJ39" s="74"/>
      <c r="BK39" s="96">
        <f>SUM(BJ39-BJ38+IF(BJ38&gt;BJ39,1))+(BI39-BI38+IF(BI38&gt;BI39,1))+(BH39-BH38+IF(BH38&gt;BH39,1))+(BG39-BG38+IF(BG38&gt;BG39,1))+(BF39-BF38+IF(BF38&gt;BF39,1)+(BE39-BE38+IF(BE38&gt;BE39,1))+(BD39-BD38+IF(BD38&gt;BD39,1))+(BC39-BC38+IF(BC38&gt;BC39,1))+(BB39-BB38+IF(BB38&gt;BB39,1))+(BA39-BA38+IF(BA38&gt;BA39,1))+(AZ39-AZ38+IF(AZ38&gt;AZ39,1))+(AY39-AY38+IF(AY38&gt;AY39,1))+(AX39-AX38+IF(AX38&gt;AX39,1))+(AW39-AW38+IF(AW38&gt;AW39,1)))</f>
        <v>0.91666666666666663</v>
      </c>
    </row>
    <row r="40" spans="1:63" s="162" customFormat="1" ht="12.95" customHeight="1">
      <c r="A40" s="30" t="str">
        <f>CONCATENATE([1]ListeEduc!B18," ",[1]ListeEduc!C18)</f>
        <v>DANIS Céline</v>
      </c>
      <c r="B40" s="212" t="s">
        <v>14</v>
      </c>
      <c r="C40" s="213"/>
      <c r="D40" s="214" t="s">
        <v>14</v>
      </c>
      <c r="E40" s="213"/>
      <c r="F40" s="214" t="s">
        <v>21</v>
      </c>
      <c r="G40" s="213"/>
      <c r="H40" s="214" t="s">
        <v>14</v>
      </c>
      <c r="I40" s="213"/>
      <c r="J40" s="214" t="s">
        <v>3</v>
      </c>
      <c r="K40" s="213"/>
      <c r="L40" s="214" t="s">
        <v>5</v>
      </c>
      <c r="M40" s="213"/>
      <c r="N40" s="214" t="s">
        <v>6</v>
      </c>
      <c r="O40" s="215"/>
      <c r="P40" s="216"/>
      <c r="Q40" s="212" t="s">
        <v>14</v>
      </c>
      <c r="R40" s="213"/>
      <c r="S40" s="214" t="s">
        <v>14</v>
      </c>
      <c r="T40" s="213"/>
      <c r="U40" s="214" t="s">
        <v>21</v>
      </c>
      <c r="V40" s="213"/>
      <c r="W40" s="214" t="s">
        <v>14</v>
      </c>
      <c r="X40" s="213"/>
      <c r="Y40" s="214" t="s">
        <v>3</v>
      </c>
      <c r="Z40" s="213"/>
      <c r="AA40" s="214" t="s">
        <v>5</v>
      </c>
      <c r="AB40" s="213"/>
      <c r="AC40" s="214" t="s">
        <v>6</v>
      </c>
      <c r="AD40" s="215"/>
      <c r="AE40" s="216"/>
      <c r="AF40"/>
      <c r="AG40" s="80" t="str">
        <f>A40</f>
        <v>DANIS Céline</v>
      </c>
      <c r="AH40" s="212" t="s">
        <v>14</v>
      </c>
      <c r="AI40" s="213"/>
      <c r="AJ40" s="32" t="s">
        <v>10</v>
      </c>
      <c r="AK40" s="217"/>
      <c r="AL40" s="214" t="s">
        <v>21</v>
      </c>
      <c r="AM40" s="213"/>
      <c r="AN40" s="214" t="s">
        <v>14</v>
      </c>
      <c r="AO40" s="213"/>
      <c r="AP40" s="214" t="s">
        <v>3</v>
      </c>
      <c r="AQ40" s="213"/>
      <c r="AR40" s="214" t="s">
        <v>5</v>
      </c>
      <c r="AS40" s="213"/>
      <c r="AT40" s="214" t="s">
        <v>6</v>
      </c>
      <c r="AU40" s="215"/>
      <c r="AV40" s="218"/>
      <c r="AW40" s="219" t="s">
        <v>14</v>
      </c>
      <c r="AX40" s="213"/>
      <c r="AY40" s="214" t="s">
        <v>14</v>
      </c>
      <c r="AZ40" s="213"/>
      <c r="BA40" s="214" t="s">
        <v>21</v>
      </c>
      <c r="BB40" s="213"/>
      <c r="BC40" s="214" t="s">
        <v>14</v>
      </c>
      <c r="BD40" s="213"/>
      <c r="BE40" s="214" t="s">
        <v>3</v>
      </c>
      <c r="BF40" s="213"/>
      <c r="BG40" s="214" t="s">
        <v>5</v>
      </c>
      <c r="BH40" s="213"/>
      <c r="BI40" s="214" t="s">
        <v>6</v>
      </c>
      <c r="BJ40" s="215"/>
      <c r="BK40" s="34">
        <f>P42+AE42+AV42+BK42</f>
        <v>4.0416666666666661</v>
      </c>
    </row>
    <row r="41" spans="1:63" s="162" customFormat="1" ht="12.95" customHeight="1">
      <c r="A41" s="52"/>
      <c r="B41" s="220">
        <v>0.375</v>
      </c>
      <c r="C41" s="221">
        <v>0.58333333333333337</v>
      </c>
      <c r="D41" s="222">
        <v>0.375</v>
      </c>
      <c r="E41" s="221">
        <v>0.58333333333333337</v>
      </c>
      <c r="F41" s="222"/>
      <c r="G41" s="221"/>
      <c r="H41" s="222">
        <v>0.375</v>
      </c>
      <c r="I41" s="221">
        <v>0.58333333333333337</v>
      </c>
      <c r="J41" s="222">
        <v>0.375</v>
      </c>
      <c r="K41" s="221"/>
      <c r="L41" s="222"/>
      <c r="M41" s="221"/>
      <c r="N41" s="222"/>
      <c r="O41" s="223"/>
      <c r="P41" s="224" t="s">
        <v>15</v>
      </c>
      <c r="Q41" s="220">
        <v>0.375</v>
      </c>
      <c r="R41" s="221">
        <v>0.58333333333333337</v>
      </c>
      <c r="S41" s="222">
        <v>0.375</v>
      </c>
      <c r="T41" s="221">
        <v>0.58333333333333337</v>
      </c>
      <c r="U41" s="222"/>
      <c r="V41" s="221"/>
      <c r="W41" s="222">
        <v>0.375</v>
      </c>
      <c r="X41" s="221">
        <v>0.58333333333333337</v>
      </c>
      <c r="Y41" s="222">
        <v>0.375</v>
      </c>
      <c r="Z41" s="221"/>
      <c r="AA41" s="222"/>
      <c r="AB41" s="221"/>
      <c r="AC41" s="222"/>
      <c r="AD41" s="223"/>
      <c r="AE41" s="51" t="s">
        <v>15</v>
      </c>
      <c r="AF41"/>
      <c r="AG41" s="89"/>
      <c r="AH41" s="220">
        <v>0.375</v>
      </c>
      <c r="AI41" s="221">
        <v>0.58333333333333337</v>
      </c>
      <c r="AJ41" s="55">
        <v>0.375</v>
      </c>
      <c r="AK41" s="221">
        <v>0.5</v>
      </c>
      <c r="AL41" s="222"/>
      <c r="AM41" s="221"/>
      <c r="AN41" s="222">
        <v>0.375</v>
      </c>
      <c r="AO41" s="221">
        <v>0.58333333333333337</v>
      </c>
      <c r="AP41" s="222">
        <v>0.375</v>
      </c>
      <c r="AQ41" s="221"/>
      <c r="AR41" s="222"/>
      <c r="AS41" s="221"/>
      <c r="AT41" s="222"/>
      <c r="AU41" s="223"/>
      <c r="AV41" s="224" t="s">
        <v>15</v>
      </c>
      <c r="AW41" s="225">
        <v>0.375</v>
      </c>
      <c r="AX41" s="221">
        <v>0.58333333333333337</v>
      </c>
      <c r="AY41" s="222">
        <v>0.375</v>
      </c>
      <c r="AZ41" s="221">
        <v>0.58333333333333337</v>
      </c>
      <c r="BA41" s="222"/>
      <c r="BB41" s="221"/>
      <c r="BC41" s="222">
        <v>0.375</v>
      </c>
      <c r="BD41" s="221">
        <v>0.58333333333333337</v>
      </c>
      <c r="BE41" s="222">
        <v>0.375</v>
      </c>
      <c r="BF41" s="221"/>
      <c r="BG41" s="222"/>
      <c r="BH41" s="221"/>
      <c r="BI41" s="222"/>
      <c r="BJ41" s="223"/>
      <c r="BK41" s="51" t="s">
        <v>15</v>
      </c>
    </row>
    <row r="42" spans="1:63" s="35" customFormat="1" ht="15" customHeight="1" thickBot="1">
      <c r="A42" s="120"/>
      <c r="B42" s="226">
        <v>0.5</v>
      </c>
      <c r="C42" s="227">
        <v>0.75</v>
      </c>
      <c r="D42" s="228">
        <v>0.5</v>
      </c>
      <c r="E42" s="227">
        <v>0.75</v>
      </c>
      <c r="F42" s="228"/>
      <c r="G42" s="227"/>
      <c r="H42" s="228">
        <v>0.5</v>
      </c>
      <c r="I42" s="227">
        <v>0.75</v>
      </c>
      <c r="J42" s="228">
        <v>0.5</v>
      </c>
      <c r="K42" s="227"/>
      <c r="L42" s="228"/>
      <c r="M42" s="227"/>
      <c r="N42" s="228"/>
      <c r="O42" s="229"/>
      <c r="P42" s="230">
        <f>SUM(O42-O41+IF(O41&gt;O42,1))+(N42-N41+IF(N41&gt;N42,1))+(M42-M41+IF(M41&gt;M42,1))+(L42-L41+IF(L41&gt;L42,1))+(K42-K41+IF(K41&gt;K42,1)+(J42-J41+IF(J41&gt;J42,1))+(I42-I41+IF(I41&gt;I42,1))+(H42-H41+IF(H41&gt;H42,1))+(G42-G41+IF(G41&gt;G42,1))+(F42-F41+IF(F41&gt;F42,1))+(E42-E41+IF(E41&gt;E42,1))+(D42-D41+IF(D41&gt;D42,1))+(C42-C41+IF(C41&gt;C42,1))+(B42-B41+IF(B41&gt;B42,1)))</f>
        <v>0.99999999999999989</v>
      </c>
      <c r="Q42" s="226">
        <v>0.5</v>
      </c>
      <c r="R42" s="227">
        <v>0.75</v>
      </c>
      <c r="S42" s="228">
        <v>0.5</v>
      </c>
      <c r="T42" s="227">
        <v>0.75</v>
      </c>
      <c r="U42" s="228"/>
      <c r="V42" s="227"/>
      <c r="W42" s="228">
        <v>0.5</v>
      </c>
      <c r="X42" s="227">
        <v>0.75</v>
      </c>
      <c r="Y42" s="228">
        <v>0.5</v>
      </c>
      <c r="Z42" s="227"/>
      <c r="AA42" s="228"/>
      <c r="AB42" s="227"/>
      <c r="AC42" s="228"/>
      <c r="AD42" s="229"/>
      <c r="AE42" s="96">
        <f>SUM(AD42-AD41+IF(AD41&gt;AD42,1))+(AC42-AC41+IF(AC41&gt;AC42,1))+(AB42-AB41+IF(AB41&gt;AB42,1))+(AA42-AA41+IF(AA41&gt;AA42,1))+(Z42-Z41+IF(Z41&gt;Z42,1)+(Y42-Y41+IF(Y41&gt;Y42,1))+(X42-X41+IF(X41&gt;X42,1))+(W42-W41+IF(W41&gt;W42,1))+(V42-V41+IF(V41&gt;V42,1))+(U42-U41+IF(U41&gt;U42,1))+(T42-T41+IF(T41&gt;T42,1))+(S42-S41+IF(S41&gt;S42,1))+(R42-R41+IF(R41&gt;R42,1))+(Q42-Q41+IF(Q41&gt;Q42,1)))</f>
        <v>0.99999999999999989</v>
      </c>
      <c r="AF42"/>
      <c r="AG42" s="97"/>
      <c r="AH42" s="231">
        <v>0.5</v>
      </c>
      <c r="AI42" s="232">
        <v>0.75</v>
      </c>
      <c r="AJ42" s="233">
        <v>0.5</v>
      </c>
      <c r="AK42" s="232">
        <v>0.70833333333333337</v>
      </c>
      <c r="AL42" s="234"/>
      <c r="AM42" s="232"/>
      <c r="AN42" s="234">
        <v>0.5</v>
      </c>
      <c r="AO42" s="232">
        <v>0.75</v>
      </c>
      <c r="AP42" s="234">
        <v>0.5</v>
      </c>
      <c r="AQ42" s="232"/>
      <c r="AR42" s="234"/>
      <c r="AS42" s="232"/>
      <c r="AT42" s="234"/>
      <c r="AU42" s="235"/>
      <c r="AV42" s="230">
        <f>SUM(AU42-AU41+IF(AU41&gt;AU42,1))+(AT42-AT41+IF(AT41&gt;AT42,1))+(AS42-AS41+IF(AS41&gt;AS42,1))+(AR42-AR41+IF(AR41&gt;AR42,1))+(AQ42-AQ41+IF(AQ41&gt;AQ42,1)+(AP42-AP41+IF(AP41&gt;AP42,1))+(AO42-AO41+IF(AO41&gt;AO42,1))+(AN42-AN41+IF(AN41&gt;AN42,1))+(AM42-AM41+IF(AM41&gt;AM42,1))+(AL42-AL41+IF(AL41&gt;AL42,1))+(AK42-AK41+IF(AK41&gt;AK42,1))+(AJ42-AJ41+IF(AJ41&gt;AJ42,1))+(AI42-AI41+IF(AI41&gt;AI42,1))+(AH42-AH41+IF(AH41&gt;AH42,1)))</f>
        <v>1.0416666666666665</v>
      </c>
      <c r="AW42" s="188">
        <v>0.5</v>
      </c>
      <c r="AX42" s="227">
        <v>0.75</v>
      </c>
      <c r="AY42" s="228">
        <v>0.5</v>
      </c>
      <c r="AZ42" s="227">
        <v>0.75</v>
      </c>
      <c r="BA42" s="228"/>
      <c r="BB42" s="227"/>
      <c r="BC42" s="228">
        <v>0.5</v>
      </c>
      <c r="BD42" s="227">
        <v>0.75</v>
      </c>
      <c r="BE42" s="228">
        <v>0.5</v>
      </c>
      <c r="BF42" s="227"/>
      <c r="BG42" s="228"/>
      <c r="BH42" s="227"/>
      <c r="BI42" s="228"/>
      <c r="BJ42" s="229"/>
      <c r="BK42" s="96">
        <f>SUM(BJ42-BJ41+IF(BJ41&gt;BJ42,1))+(BI42-BI41+IF(BI41&gt;BI42,1))+(BH42-BH41+IF(BH41&gt;BH42,1))+(BG42-BG41+IF(BG41&gt;BG42,1))+(BF42-BF41+IF(BF41&gt;BF42,1)+(BE42-BE41+IF(BE41&gt;BE42,1))+(BD42-BD41+IF(BD41&gt;BD42,1))+(BC42-BC41+IF(BC41&gt;BC42,1))+(BB42-BB41+IF(BB41&gt;BB42,1))+(BA42-BA41+IF(BA41&gt;BA42,1))+(AZ42-AZ41+IF(AZ41&gt;AZ42,1))+(AY42-AY41+IF(AY41&gt;AY42,1))+(AX42-AX41+IF(AX41&gt;AX42,1))+(AW42-AW41+IF(AW41&gt;AW42,1)))</f>
        <v>0.99999999999999989</v>
      </c>
    </row>
    <row r="43" spans="1:63" s="162" customFormat="1" ht="12.95" customHeight="1">
      <c r="A43" s="102" t="s">
        <v>26</v>
      </c>
      <c r="B43" s="14"/>
      <c r="C43" s="15"/>
      <c r="D43" s="17" t="s">
        <v>4</v>
      </c>
      <c r="E43" s="15"/>
      <c r="F43" s="17" t="s">
        <v>5</v>
      </c>
      <c r="G43" s="15"/>
      <c r="H43" s="17" t="s">
        <v>6</v>
      </c>
      <c r="I43" s="20"/>
      <c r="J43" s="17" t="s">
        <v>17</v>
      </c>
      <c r="K43" s="15"/>
      <c r="L43" s="16" t="s">
        <v>4</v>
      </c>
      <c r="M43" s="15"/>
      <c r="N43" s="17" t="s">
        <v>17</v>
      </c>
      <c r="O43" s="20"/>
      <c r="P43" s="21"/>
      <c r="Q43" s="100" t="s">
        <v>13</v>
      </c>
      <c r="R43" s="101"/>
      <c r="S43" s="17" t="s">
        <v>4</v>
      </c>
      <c r="T43" s="15"/>
      <c r="U43" s="17" t="s">
        <v>17</v>
      </c>
      <c r="V43" s="15"/>
      <c r="W43" s="16" t="s">
        <v>3</v>
      </c>
      <c r="X43" s="15"/>
      <c r="Y43" s="17" t="s">
        <v>17</v>
      </c>
      <c r="Z43" s="15"/>
      <c r="AA43" s="17" t="s">
        <v>5</v>
      </c>
      <c r="AB43" s="15"/>
      <c r="AC43" s="17" t="s">
        <v>6</v>
      </c>
      <c r="AD43" s="20"/>
      <c r="AE43" s="236"/>
      <c r="AF43" s="29"/>
      <c r="AG43" s="102" t="str">
        <f>A43</f>
        <v>FOLLET Myriam</v>
      </c>
      <c r="AH43" s="14" t="s">
        <v>3</v>
      </c>
      <c r="AI43" s="15"/>
      <c r="AJ43" s="17" t="s">
        <v>17</v>
      </c>
      <c r="AK43" s="15"/>
      <c r="AL43" s="17" t="s">
        <v>5</v>
      </c>
      <c r="AM43" s="15"/>
      <c r="AN43" s="17" t="s">
        <v>3</v>
      </c>
      <c r="AO43" s="15"/>
      <c r="AP43" s="17" t="s">
        <v>6</v>
      </c>
      <c r="AQ43" s="20"/>
      <c r="AR43" s="17" t="s">
        <v>17</v>
      </c>
      <c r="AS43" s="15"/>
      <c r="AT43" s="17" t="s">
        <v>3</v>
      </c>
      <c r="AU43" s="20"/>
      <c r="AV43" s="21"/>
      <c r="AW43" s="17" t="s">
        <v>17</v>
      </c>
      <c r="AX43" s="15"/>
      <c r="AY43" s="237" t="s">
        <v>4</v>
      </c>
      <c r="AZ43" s="238"/>
      <c r="BA43" s="239" t="s">
        <v>13</v>
      </c>
      <c r="BB43" s="240"/>
      <c r="BC43" s="241" t="s">
        <v>17</v>
      </c>
      <c r="BD43" s="240"/>
      <c r="BE43" s="237" t="s">
        <v>4</v>
      </c>
      <c r="BF43" s="238"/>
      <c r="BG43" s="241" t="s">
        <v>5</v>
      </c>
      <c r="BH43" s="240"/>
      <c r="BI43" s="241" t="s">
        <v>6</v>
      </c>
      <c r="BJ43" s="242"/>
      <c r="BK43" s="34">
        <f>P45+AE45+AV45+BK45</f>
        <v>2.9166666666666661</v>
      </c>
    </row>
    <row r="44" spans="1:63" s="162" customFormat="1" ht="12.95" customHeight="1">
      <c r="A44" s="106"/>
      <c r="B44" s="37"/>
      <c r="C44" s="41"/>
      <c r="D44" s="40"/>
      <c r="E44" s="243">
        <v>0.41666666666666669</v>
      </c>
      <c r="F44" s="41"/>
      <c r="G44" s="42"/>
      <c r="H44" s="41"/>
      <c r="I44" s="42"/>
      <c r="J44" s="41"/>
      <c r="K44" s="42"/>
      <c r="L44" s="41"/>
      <c r="M44" s="41">
        <v>0.58333333333333337</v>
      </c>
      <c r="N44" s="40"/>
      <c r="O44" s="58"/>
      <c r="P44" s="46" t="s">
        <v>15</v>
      </c>
      <c r="Q44" s="37"/>
      <c r="R44" s="38"/>
      <c r="S44" s="41"/>
      <c r="T44" s="42">
        <v>0.58333333333333337</v>
      </c>
      <c r="U44" s="41"/>
      <c r="V44" s="42"/>
      <c r="W44" s="40">
        <v>0.29166666666666669</v>
      </c>
      <c r="X44" s="38"/>
      <c r="Y44" s="40"/>
      <c r="Z44" s="38"/>
      <c r="AA44" s="41"/>
      <c r="AB44" s="42"/>
      <c r="AC44" s="40"/>
      <c r="AD44" s="45"/>
      <c r="AE44" s="51" t="s">
        <v>15</v>
      </c>
      <c r="AF44"/>
      <c r="AG44" s="106"/>
      <c r="AH44" s="37">
        <v>0.29166666666666669</v>
      </c>
      <c r="AI44" s="38"/>
      <c r="AJ44" s="41"/>
      <c r="AK44" s="42"/>
      <c r="AL44" s="40"/>
      <c r="AM44" s="38"/>
      <c r="AN44" s="39">
        <v>0.29166666666666669</v>
      </c>
      <c r="AO44" s="42"/>
      <c r="AP44" s="40"/>
      <c r="AQ44" s="38"/>
      <c r="AR44" s="39"/>
      <c r="AS44" s="42"/>
      <c r="AT44" s="40">
        <v>0.29166666666666669</v>
      </c>
      <c r="AU44" s="45"/>
      <c r="AV44" s="46" t="s">
        <v>15</v>
      </c>
      <c r="AW44" s="37"/>
      <c r="AX44" s="41"/>
      <c r="AY44" s="244"/>
      <c r="AZ44" s="245">
        <v>0.58333333333333337</v>
      </c>
      <c r="BA44" s="246"/>
      <c r="BB44" s="247"/>
      <c r="BC44" s="244"/>
      <c r="BD44" s="245"/>
      <c r="BE44" s="246"/>
      <c r="BF44" s="245">
        <v>0.58333333333333337</v>
      </c>
      <c r="BG44" s="246"/>
      <c r="BH44" s="247"/>
      <c r="BI44" s="244"/>
      <c r="BJ44" s="248"/>
      <c r="BK44" s="51" t="s">
        <v>15</v>
      </c>
    </row>
    <row r="45" spans="1:63" s="35" customFormat="1" ht="15" customHeight="1" thickBot="1">
      <c r="A45" s="109"/>
      <c r="B45" s="75"/>
      <c r="C45" s="70"/>
      <c r="D45" s="73"/>
      <c r="E45" s="98">
        <v>0.66666666666666663</v>
      </c>
      <c r="F45" s="70"/>
      <c r="G45" s="71"/>
      <c r="H45" s="70"/>
      <c r="I45" s="71"/>
      <c r="J45" s="70"/>
      <c r="K45" s="71"/>
      <c r="L45" s="70"/>
      <c r="M45" s="70">
        <v>0.91666666666666663</v>
      </c>
      <c r="N45" s="73"/>
      <c r="O45" s="74"/>
      <c r="P45" s="62">
        <f>SUM(O45-O44+IF(O44&gt;O45,1))+(N45-N44+IF(N44&gt;N45,1))+(M45-M44+IF(M44&gt;M45,1))+(L45-L44+IF(L44&gt;L45,1))+(K45-K44+IF(K44&gt;K45,1)+(J45-J44+IF(J44&gt;J45,1))+(I45-I44+IF(I44&gt;I45,1))+(H45-H44+IF(H44&gt;H45,1))+(G45-G44+IF(G44&gt;G45,1))+(F45-F44+IF(F44&gt;F45,1))+(E45-E44+IF(E44&gt;E45,1))+(D45-D44+IF(D44&gt;D45,1))+(C45-C44+IF(C44&gt;C45,1))+(B45-B44+IF(B44&gt;B45,1)))</f>
        <v>0.58333333333333326</v>
      </c>
      <c r="Q45" s="75"/>
      <c r="R45" s="71"/>
      <c r="S45" s="70"/>
      <c r="T45" s="71">
        <v>0.91666666666666663</v>
      </c>
      <c r="U45" s="70"/>
      <c r="V45" s="71"/>
      <c r="W45" s="73">
        <v>0.625</v>
      </c>
      <c r="X45" s="71"/>
      <c r="Y45" s="73"/>
      <c r="Z45" s="71"/>
      <c r="AA45" s="70"/>
      <c r="AB45" s="71"/>
      <c r="AC45" s="73"/>
      <c r="AD45" s="74"/>
      <c r="AE45" s="96">
        <f>SUM(AD45-AD44+IF(AD44&gt;AD45,1))+(AC45-AC44+IF(AC44&gt;AC45,1))+(AB45-AB44+IF(AB44&gt;AB45,1))+(AA45-AA44+IF(AA44&gt;AA45,1))+(Z45-Z44+IF(Z44&gt;Z45,1)+(Y45-Y44+IF(Y44&gt;Y45,1))+(X45-X44+IF(X44&gt;X45,1))+(W45-W44+IF(W44&gt;W45,1))+(V45-V44+IF(V44&gt;V45,1))+(U45-U44+IF(U44&gt;U45,1))+(T45-T44+IF(T44&gt;T45,1))+(S45-S44+IF(S44&gt;S45,1))+(R45-R44+IF(R44&gt;R45,1))+(Q45-Q44+IF(Q44&gt;Q45,1)))</f>
        <v>0.66666666666666652</v>
      </c>
      <c r="AF45"/>
      <c r="AG45" s="109"/>
      <c r="AH45" s="75">
        <v>0.66666666666666663</v>
      </c>
      <c r="AI45" s="71"/>
      <c r="AJ45" s="70"/>
      <c r="AK45" s="71"/>
      <c r="AL45" s="73"/>
      <c r="AM45" s="71"/>
      <c r="AN45" s="70">
        <v>0.58333333333333337</v>
      </c>
      <c r="AO45" s="71"/>
      <c r="AP45" s="73"/>
      <c r="AQ45" s="71"/>
      <c r="AR45" s="70"/>
      <c r="AS45" s="71"/>
      <c r="AT45" s="73">
        <v>0.66666666666666663</v>
      </c>
      <c r="AU45" s="74"/>
      <c r="AV45" s="62">
        <f>SUM(AU45-AU44+IF(AU44&gt;AU45,1))+(AT45-AT44+IF(AT44&gt;AT45,1))+(AS45-AS44+IF(AS44&gt;AS45,1))+(AR45-AR44+IF(AR44&gt;AR45,1))+(AQ45-AQ44+IF(AQ44&gt;AQ45,1)+(AP45-AP44+IF(AP44&gt;AP45,1))+(AO45-AO44+IF(AO44&gt;AO45,1))+(AN45-AN44+IF(AN44&gt;AN45,1))+(AM45-AM44+IF(AM44&gt;AM45,1))+(AL45-AL44+IF(AL44&gt;AL45,1))+(AK45-AK44+IF(AK44&gt;AK45,1))+(AJ45-AJ44+IF(AJ44&gt;AJ45,1))+(AI45-AI44+IF(AI44&gt;AI45,1))+(AH45-AH44+IF(AH44&gt;AH45,1)))</f>
        <v>1.0416666666666665</v>
      </c>
      <c r="AW45" s="75"/>
      <c r="AX45" s="70"/>
      <c r="AY45" s="249"/>
      <c r="AZ45" s="250">
        <v>0.875</v>
      </c>
      <c r="BA45" s="251"/>
      <c r="BB45" s="250"/>
      <c r="BC45" s="249"/>
      <c r="BD45" s="250"/>
      <c r="BE45" s="251"/>
      <c r="BF45" s="250">
        <v>0.91666666666666663</v>
      </c>
      <c r="BG45" s="251"/>
      <c r="BH45" s="250"/>
      <c r="BI45" s="249"/>
      <c r="BJ45" s="252"/>
      <c r="BK45" s="96">
        <f>SUM(BJ45-BJ44+IF(BJ44&gt;BJ45,1))+(BI45-BI44+IF(BI44&gt;BI45,1))+(BH45-BH44+IF(BH44&gt;BH45,1))+(BG45-BG44+IF(BG44&gt;BG45,1))+(BF45-BF44+IF(BF44&gt;BF45,1)+(BE45-BE44+IF(BE44&gt;BE45,1))+(BD45-BD44+IF(BD44&gt;BD45,1))+(BC45-BC44+IF(BC44&gt;BC45,1))+(BB45-BB44+IF(BB44&gt;BB45,1))+(BA45-BA44+IF(BA44&gt;BA45,1))+(AZ45-AZ44+IF(AZ44&gt;AZ45,1))+(AY45-AY44+IF(AY44&gt;AY45,1))+(AX45-AX44+IF(AX44&gt;AX45,1))+(AW45-AW44+IF(AW44&gt;AW45,1)))</f>
        <v>0.62499999999999989</v>
      </c>
    </row>
    <row r="46" spans="1:63" s="162" customFormat="1" ht="12.95" customHeight="1">
      <c r="A46" s="191" t="s">
        <v>27</v>
      </c>
      <c r="B46" s="14" t="s">
        <v>3</v>
      </c>
      <c r="C46" s="15"/>
      <c r="D46" s="17" t="s">
        <v>14</v>
      </c>
      <c r="E46" s="15"/>
      <c r="F46" s="17" t="s">
        <v>13</v>
      </c>
      <c r="G46" s="15"/>
      <c r="H46" s="16" t="s">
        <v>14</v>
      </c>
      <c r="I46" s="15"/>
      <c r="J46" s="17" t="s">
        <v>4</v>
      </c>
      <c r="K46" s="15"/>
      <c r="L46" s="17" t="s">
        <v>5</v>
      </c>
      <c r="M46" s="15"/>
      <c r="N46" s="17" t="s">
        <v>6</v>
      </c>
      <c r="O46" s="20"/>
      <c r="P46" s="192"/>
      <c r="Q46" s="14" t="s">
        <v>14</v>
      </c>
      <c r="R46" s="15"/>
      <c r="S46" s="17" t="s">
        <v>23</v>
      </c>
      <c r="T46" s="15"/>
      <c r="U46" s="16" t="s">
        <v>4</v>
      </c>
      <c r="V46" s="15"/>
      <c r="W46" s="17" t="s">
        <v>5</v>
      </c>
      <c r="X46" s="15"/>
      <c r="Y46" s="137" t="s">
        <v>6</v>
      </c>
      <c r="Z46" s="101"/>
      <c r="AA46" s="16" t="s">
        <v>3</v>
      </c>
      <c r="AB46" s="15"/>
      <c r="AC46" s="17" t="s">
        <v>22</v>
      </c>
      <c r="AD46" s="20"/>
      <c r="AE46" s="236"/>
      <c r="AF46" s="29"/>
      <c r="AG46" s="191" t="str">
        <f>A46</f>
        <v>YORO Hénéné</v>
      </c>
      <c r="AH46" s="14" t="s">
        <v>13</v>
      </c>
      <c r="AI46" s="15"/>
      <c r="AJ46" s="16" t="s">
        <v>23</v>
      </c>
      <c r="AK46" s="15"/>
      <c r="AL46" s="16" t="s">
        <v>14</v>
      </c>
      <c r="AM46" s="15"/>
      <c r="AN46" s="17" t="s">
        <v>24</v>
      </c>
      <c r="AO46" s="15"/>
      <c r="AP46" s="16" t="s">
        <v>3</v>
      </c>
      <c r="AQ46" s="15"/>
      <c r="AR46" s="17" t="s">
        <v>5</v>
      </c>
      <c r="AS46" s="15"/>
      <c r="AT46" s="112" t="s">
        <v>6</v>
      </c>
      <c r="AU46" s="173"/>
      <c r="AV46" s="193"/>
      <c r="AW46" s="17" t="s">
        <v>4</v>
      </c>
      <c r="AX46" s="15"/>
      <c r="AY46" s="17" t="s">
        <v>4</v>
      </c>
      <c r="AZ46" s="15"/>
      <c r="BA46" s="17" t="s">
        <v>4</v>
      </c>
      <c r="BB46" s="15"/>
      <c r="BC46" s="16" t="s">
        <v>3</v>
      </c>
      <c r="BD46" s="15"/>
      <c r="BE46" s="16" t="s">
        <v>3</v>
      </c>
      <c r="BF46" s="15"/>
      <c r="BG46" s="17" t="s">
        <v>5</v>
      </c>
      <c r="BH46" s="15"/>
      <c r="BI46" s="112" t="s">
        <v>6</v>
      </c>
      <c r="BJ46" s="173"/>
      <c r="BK46" s="34">
        <f>P48+AE48+AV48+BK48</f>
        <v>5.8333333333333339</v>
      </c>
    </row>
    <row r="47" spans="1:63" s="162" customFormat="1" ht="12.95" customHeight="1">
      <c r="A47" s="194"/>
      <c r="B47" s="37">
        <v>0.29166666666666669</v>
      </c>
      <c r="C47" s="42"/>
      <c r="D47" s="40">
        <v>0.29166666666666669</v>
      </c>
      <c r="E47" s="42"/>
      <c r="F47" s="61"/>
      <c r="G47" s="42"/>
      <c r="H47" s="39">
        <v>0.29166666666666669</v>
      </c>
      <c r="I47" s="38"/>
      <c r="J47" s="40"/>
      <c r="K47" s="42">
        <v>0.58333333333333337</v>
      </c>
      <c r="L47" s="40"/>
      <c r="M47" s="38"/>
      <c r="N47" s="41"/>
      <c r="O47" s="58"/>
      <c r="P47" s="253" t="s">
        <v>15</v>
      </c>
      <c r="Q47" s="37">
        <v>0.29166666666666669</v>
      </c>
      <c r="R47" s="38"/>
      <c r="S47" s="40">
        <v>0.29166666666666669</v>
      </c>
      <c r="T47" s="42">
        <v>0.58333333333333337</v>
      </c>
      <c r="U47" s="39"/>
      <c r="V47" s="38">
        <v>0.58333333333333337</v>
      </c>
      <c r="W47" s="40"/>
      <c r="X47" s="38"/>
      <c r="Y47" s="40"/>
      <c r="Z47" s="38"/>
      <c r="AA47" s="41">
        <v>0.3125</v>
      </c>
      <c r="AB47" s="42"/>
      <c r="AC47" s="41">
        <v>0.3125</v>
      </c>
      <c r="AD47" s="58"/>
      <c r="AE47" s="51" t="s">
        <v>15</v>
      </c>
      <c r="AF47"/>
      <c r="AG47" s="194"/>
      <c r="AH47" s="37"/>
      <c r="AI47" s="38"/>
      <c r="AJ47" s="39">
        <v>0.29166666666666669</v>
      </c>
      <c r="AK47" s="42">
        <v>0.58333333333333337</v>
      </c>
      <c r="AL47" s="39">
        <v>0.29166666666666669</v>
      </c>
      <c r="AM47" s="38"/>
      <c r="AN47" s="40"/>
      <c r="AO47" s="42">
        <v>0.45833333333333331</v>
      </c>
      <c r="AP47" s="39">
        <v>0.33333333333333331</v>
      </c>
      <c r="AQ47" s="38"/>
      <c r="AR47" s="40"/>
      <c r="AS47" s="38"/>
      <c r="AT47" s="40"/>
      <c r="AU47" s="45"/>
      <c r="AV47" s="254" t="s">
        <v>15</v>
      </c>
      <c r="AW47" s="37"/>
      <c r="AX47" s="38">
        <v>0.58333333333333337</v>
      </c>
      <c r="AY47" s="40"/>
      <c r="AZ47" s="42">
        <v>0.58333333333333337</v>
      </c>
      <c r="BA47" s="40"/>
      <c r="BB47" s="42">
        <v>0.58333333333333337</v>
      </c>
      <c r="BC47" s="39">
        <v>0.33333333333333331</v>
      </c>
      <c r="BD47" s="38"/>
      <c r="BE47" s="39">
        <v>0.29166666666666669</v>
      </c>
      <c r="BF47" s="38"/>
      <c r="BG47" s="40"/>
      <c r="BH47" s="38"/>
      <c r="BI47" s="40"/>
      <c r="BJ47" s="45"/>
      <c r="BK47" s="51" t="s">
        <v>15</v>
      </c>
    </row>
    <row r="48" spans="1:63" s="162" customFormat="1" ht="12.95" customHeight="1" thickBot="1">
      <c r="A48" s="200"/>
      <c r="B48" s="75">
        <v>0.58333333333333337</v>
      </c>
      <c r="C48" s="71"/>
      <c r="D48" s="73">
        <v>0.70833333333333337</v>
      </c>
      <c r="E48" s="71"/>
      <c r="F48" s="73"/>
      <c r="G48" s="71"/>
      <c r="H48" s="70">
        <v>0.70833333333333337</v>
      </c>
      <c r="I48" s="71"/>
      <c r="J48" s="73"/>
      <c r="K48" s="71">
        <v>0.875</v>
      </c>
      <c r="L48" s="73"/>
      <c r="M48" s="71"/>
      <c r="N48" s="70"/>
      <c r="O48" s="74"/>
      <c r="P48" s="255">
        <f>SUM(O48-O47+IF(O47&gt;O48,1))+(N48-N47+IF(N47&gt;N48,1))+(M48-M47+IF(M47&gt;M48,1))+(L48-L47+IF(L47&gt;L48,1))+(K48-K47+IF(K47&gt;K48,1)+(J48-J47+IF(J47&gt;J48,1))+(I48-I47+IF(I47&gt;I48,1))+(H48-H47+IF(H47&gt;H48,1))+(G48-G47+IF(G47&gt;G48,1))+(F48-F47+IF(F47&gt;F48,1))+(E48-E47+IF(E47&gt;E48,1))+(D48-D47+IF(D47&gt;D48,1))+(C48-C47+IF(C47&gt;C48,1))+(B48-B47+IF(B47&gt;B48,1)))</f>
        <v>1.4166666666666667</v>
      </c>
      <c r="Q48" s="75">
        <v>0.70833333333333337</v>
      </c>
      <c r="R48" s="71"/>
      <c r="S48" s="228">
        <v>0.52083333333333337</v>
      </c>
      <c r="T48" s="71">
        <v>0.75</v>
      </c>
      <c r="U48" s="70"/>
      <c r="V48" s="71">
        <v>0.875</v>
      </c>
      <c r="W48" s="73"/>
      <c r="X48" s="71"/>
      <c r="Y48" s="73"/>
      <c r="Z48" s="71"/>
      <c r="AA48" s="70">
        <v>0.52083333333333337</v>
      </c>
      <c r="AB48" s="71"/>
      <c r="AC48" s="70">
        <v>0.52083333333333337</v>
      </c>
      <c r="AD48" s="74"/>
      <c r="AE48" s="96">
        <f>SUM(AD48-AD47+IF(AD47&gt;AD48,1))+(AC48-AC47+IF(AC47&gt;AC48,1))+(AB48-AB47+IF(AB47&gt;AB48,1))+(AA48-AA47+IF(AA47&gt;AA48,1))+(Z48-Z47+IF(Z47&gt;Z48,1)+(Y48-Y47+IF(Y47&gt;Y48,1))+(X48-X47+IF(X47&gt;X48,1))+(W48-W47+IF(W47&gt;W48,1))+(V48-V47+IF(V47&gt;V48,1))+(U48-U47+IF(U47&gt;U48,1))+(T48-T47+IF(T47&gt;T48,1))+(S48-S47+IF(S47&gt;S48,1))+(R48-R47+IF(R47&gt;R48,1))+(Q48-Q47+IF(Q47&gt;Q48,1)))</f>
        <v>1.5208333333333335</v>
      </c>
      <c r="AF48"/>
      <c r="AG48" s="200"/>
      <c r="AH48" s="75"/>
      <c r="AI48" s="71"/>
      <c r="AJ48" s="188">
        <v>0.52083333333333337</v>
      </c>
      <c r="AK48" s="71">
        <v>0.75</v>
      </c>
      <c r="AL48" s="70">
        <v>0.70833333333333337</v>
      </c>
      <c r="AM48" s="71"/>
      <c r="AN48" s="73"/>
      <c r="AO48" s="71">
        <v>0.875</v>
      </c>
      <c r="AP48" s="70">
        <v>0.58333333333333337</v>
      </c>
      <c r="AQ48" s="71"/>
      <c r="AR48" s="73"/>
      <c r="AS48" s="71"/>
      <c r="AT48" s="73"/>
      <c r="AU48" s="74"/>
      <c r="AV48" s="121">
        <f>SUM(AU48-AU47+IF(AU47&gt;AU48,1))+(AT48-AT47+IF(AT47&gt;AT48,1))+(AS48-AS47+IF(AS47&gt;AS48,1))+(AR48-AR47+IF(AR47&gt;AR48,1))+(AQ48-AQ47+IF(AQ47&gt;AQ48,1)+(AP48-AP47+IF(AP47&gt;AP48,1))+(AO48-AO47+IF(AO47&gt;AO48,1))+(AN48-AN47+IF(AN47&gt;AN48,1))+(AM48-AM47+IF(AM47&gt;AM48,1))+(AL48-AL47+IF(AL47&gt;AL48,1))+(AK48-AK47+IF(AK47&gt;AK48,1))+(AJ48-AJ47+IF(AJ47&gt;AJ48,1))+(AI48-AI47+IF(AI47&gt;AI48,1))+(AH48-AH47+IF(AH47&gt;AH48,1)))</f>
        <v>1.4791666666666667</v>
      </c>
      <c r="AW48" s="75"/>
      <c r="AX48" s="71">
        <v>0.875</v>
      </c>
      <c r="AY48" s="73"/>
      <c r="AZ48" s="71">
        <v>0.875</v>
      </c>
      <c r="BA48" s="73"/>
      <c r="BB48" s="71">
        <v>0.875</v>
      </c>
      <c r="BC48" s="70">
        <v>0.58333333333333337</v>
      </c>
      <c r="BD48" s="71"/>
      <c r="BE48" s="70">
        <v>0.58333333333333337</v>
      </c>
      <c r="BF48" s="71"/>
      <c r="BG48" s="73"/>
      <c r="BH48" s="71"/>
      <c r="BI48" s="70"/>
      <c r="BJ48" s="74"/>
      <c r="BK48" s="96">
        <f>SUM(BJ48-BJ47+IF(BJ47&gt;BJ48,1))+(BI48-BI47+IF(BI47&gt;BI48,1))+(BH48-BH47+IF(BH47&gt;BH48,1))+(BG48-BG47+IF(BG47&gt;BG48,1))+(BF48-BF47+IF(BF47&gt;BF48,1)+(BE48-BE47+IF(BE47&gt;BE48,1))+(BD48-BD47+IF(BD47&gt;BD48,1))+(BC48-BC47+IF(BC47&gt;BC48,1))+(BB48-BB47+IF(BB47&gt;BB48,1))+(BA48-BA47+IF(BA47&gt;BA48,1))+(AZ48-AZ47+IF(AZ47&gt;AZ48,1))+(AY48-AY47+IF(AY47&gt;AY48,1))+(AX48-AX47+IF(AX47&gt;AX48,1))+(AW48-AW47+IF(AW47&gt;AW48,1)))</f>
        <v>1.4166666666666665</v>
      </c>
    </row>
    <row r="49" spans="1:63" s="162" customFormat="1" ht="12.95" customHeight="1">
      <c r="A49" s="256" t="s">
        <v>28</v>
      </c>
      <c r="B49" s="14" t="s">
        <v>3</v>
      </c>
      <c r="C49" s="15"/>
      <c r="D49" s="17" t="s">
        <v>4</v>
      </c>
      <c r="E49" s="15"/>
      <c r="F49" s="16" t="s">
        <v>4</v>
      </c>
      <c r="G49" s="15"/>
      <c r="H49" s="17" t="s">
        <v>5</v>
      </c>
      <c r="I49" s="15"/>
      <c r="J49" s="17" t="s">
        <v>6</v>
      </c>
      <c r="K49" s="15"/>
      <c r="L49" s="16" t="s">
        <v>3</v>
      </c>
      <c r="M49" s="15"/>
      <c r="N49" s="17" t="s">
        <v>3</v>
      </c>
      <c r="O49" s="20"/>
      <c r="P49" s="79"/>
      <c r="Q49" s="100" t="s">
        <v>13</v>
      </c>
      <c r="R49" s="101"/>
      <c r="S49" s="17" t="s">
        <v>3</v>
      </c>
      <c r="T49" s="15"/>
      <c r="U49" s="17" t="s">
        <v>4</v>
      </c>
      <c r="V49" s="15"/>
      <c r="W49" s="16" t="s">
        <v>4</v>
      </c>
      <c r="X49" s="15"/>
      <c r="Y49" s="257"/>
      <c r="Z49" s="258"/>
      <c r="AA49" s="17"/>
      <c r="AB49" s="15"/>
      <c r="AC49" s="17"/>
      <c r="AD49" s="15"/>
      <c r="AE49" s="28"/>
      <c r="AF49" s="29"/>
      <c r="AG49" s="80" t="str">
        <f>A49</f>
        <v>MARECHAL François</v>
      </c>
      <c r="AH49" s="259"/>
      <c r="AI49" s="258"/>
      <c r="AJ49" s="257"/>
      <c r="AK49" s="258"/>
      <c r="AL49" s="257"/>
      <c r="AM49" s="258"/>
      <c r="AN49" s="257"/>
      <c r="AO49" s="258"/>
      <c r="AP49" s="257"/>
      <c r="AQ49" s="258"/>
      <c r="AR49" s="257"/>
      <c r="AS49" s="258"/>
      <c r="AT49" s="257"/>
      <c r="AU49" s="260"/>
      <c r="AV49" s="28"/>
      <c r="AW49" s="259"/>
      <c r="AX49" s="258"/>
      <c r="AY49" s="257"/>
      <c r="AZ49" s="258"/>
      <c r="BA49" s="257"/>
      <c r="BB49" s="258"/>
      <c r="BC49" s="261"/>
      <c r="BD49" s="262"/>
      <c r="BE49" s="257"/>
      <c r="BF49" s="258"/>
      <c r="BG49" s="257"/>
      <c r="BH49" s="258"/>
      <c r="BI49" s="257"/>
      <c r="BJ49" s="260"/>
      <c r="BK49" s="34">
        <f>P51+AE51+AV51+BK51</f>
        <v>2.7499999999999996</v>
      </c>
    </row>
    <row r="50" spans="1:63" s="162" customFormat="1" ht="12.95" customHeight="1">
      <c r="A50" s="263"/>
      <c r="B50" s="37">
        <v>0.29166666666666669</v>
      </c>
      <c r="C50" s="38"/>
      <c r="D50" s="41"/>
      <c r="E50" s="42">
        <v>0.58333333333333337</v>
      </c>
      <c r="F50" s="41"/>
      <c r="G50" s="42">
        <v>0.58333333333333337</v>
      </c>
      <c r="H50" s="41"/>
      <c r="I50" s="42"/>
      <c r="J50" s="41"/>
      <c r="K50" s="42"/>
      <c r="L50" s="41">
        <v>0.29166666666666669</v>
      </c>
      <c r="M50" s="42"/>
      <c r="N50" s="40">
        <v>0.29166666666666669</v>
      </c>
      <c r="O50" s="45"/>
      <c r="P50" s="46" t="s">
        <v>15</v>
      </c>
      <c r="Q50" s="37"/>
      <c r="R50" s="38"/>
      <c r="S50" s="41">
        <v>0.29166666666666669</v>
      </c>
      <c r="T50" s="42"/>
      <c r="U50" s="41"/>
      <c r="V50" s="42">
        <v>0.58333333333333337</v>
      </c>
      <c r="W50" s="41"/>
      <c r="X50" s="42">
        <v>0.58333333333333337</v>
      </c>
      <c r="Y50" s="264"/>
      <c r="Z50" s="265"/>
      <c r="AA50" s="266"/>
      <c r="AB50" s="267"/>
      <c r="AC50" s="268"/>
      <c r="AD50" s="268"/>
      <c r="AE50" s="51" t="s">
        <v>15</v>
      </c>
      <c r="AF50"/>
      <c r="AG50" s="89"/>
      <c r="AH50" s="264"/>
      <c r="AI50" s="265"/>
      <c r="AJ50" s="264"/>
      <c r="AK50" s="265"/>
      <c r="AL50" s="264"/>
      <c r="AM50" s="265"/>
      <c r="AN50" s="264"/>
      <c r="AO50" s="265"/>
      <c r="AP50" s="264"/>
      <c r="AQ50" s="265"/>
      <c r="AR50" s="264"/>
      <c r="AS50" s="265"/>
      <c r="AT50" s="264"/>
      <c r="AU50" s="265"/>
      <c r="AV50" s="51" t="s">
        <v>15</v>
      </c>
      <c r="AW50" s="264"/>
      <c r="AX50" s="265"/>
      <c r="AY50" s="264"/>
      <c r="AZ50" s="265"/>
      <c r="BA50" s="264"/>
      <c r="BB50" s="265"/>
      <c r="BC50" s="41"/>
      <c r="BD50" s="42"/>
      <c r="BE50" s="264"/>
      <c r="BF50" s="265"/>
      <c r="BG50" s="264"/>
      <c r="BH50" s="265"/>
      <c r="BI50" s="264"/>
      <c r="BJ50" s="265"/>
      <c r="BK50" s="51" t="s">
        <v>15</v>
      </c>
    </row>
    <row r="51" spans="1:63" s="35" customFormat="1" ht="15" customHeight="1" thickBot="1">
      <c r="A51" s="269"/>
      <c r="B51" s="75">
        <v>0.66666666666666663</v>
      </c>
      <c r="C51" s="71"/>
      <c r="D51" s="70"/>
      <c r="E51" s="71">
        <v>0.875</v>
      </c>
      <c r="F51" s="70"/>
      <c r="G51" s="71">
        <v>0.91666666666666663</v>
      </c>
      <c r="H51" s="70"/>
      <c r="I51" s="71"/>
      <c r="J51" s="70"/>
      <c r="K51" s="71"/>
      <c r="L51" s="70">
        <v>0.625</v>
      </c>
      <c r="M51" s="71"/>
      <c r="N51" s="73">
        <v>0.66666666666666663</v>
      </c>
      <c r="O51" s="74"/>
      <c r="P51" s="62">
        <f>SUM(O51-O50+IF(O50&gt;O51,1))+(N51-N50+IF(N50&gt;N51,1))+(M51-M50+IF(M50&gt;M51,1))+(L51-L50+IF(L50&gt;L51,1))+(K51-K50+IF(K50&gt;K51,1)+(J51-J50+IF(J50&gt;J51,1))+(I51-I50+IF(I50&gt;I51,1))+(H51-H50+IF(H50&gt;H51,1))+(G51-G50+IF(G50&gt;G51,1))+(F51-F50+IF(F50&gt;F51,1))+(E51-E50+IF(E50&gt;E51,1))+(D51-D50+IF(D50&gt;D51,1))+(C51-C50+IF(C50&gt;C51,1))+(B51-B50+IF(B50&gt;B51,1)))</f>
        <v>1.708333333333333</v>
      </c>
      <c r="Q51" s="75"/>
      <c r="R51" s="71"/>
      <c r="S51" s="70">
        <v>0.66666666666666663</v>
      </c>
      <c r="T51" s="71"/>
      <c r="U51" s="41"/>
      <c r="V51" s="42">
        <v>0.91666666666666663</v>
      </c>
      <c r="W51" s="70"/>
      <c r="X51" s="71">
        <v>0.91666666666666663</v>
      </c>
      <c r="Y51" s="270"/>
      <c r="Z51" s="271"/>
      <c r="AA51" s="272"/>
      <c r="AB51" s="273"/>
      <c r="AC51" s="274"/>
      <c r="AD51" s="274"/>
      <c r="AE51" s="96">
        <f>SUM(AD51-AD50+IF(AD50&gt;AD51,1))+(AC51-AC50+IF(AC50&gt;AC51,1))+(AB51-AB50+IF(AB50&gt;AB51,1))+(AA51-AA50+IF(AA50&gt;AA51,1))+(Z51-Z50+IF(Z50&gt;Z51,1)+(Y51-Y50+IF(Y50&gt;Y51,1))+(X51-X50+IF(X50&gt;X51,1))+(W51-W50+IF(W50&gt;W51,1))+(V51-V50+IF(V50&gt;V51,1))+(U51-U50+IF(U50&gt;U51,1))+(T51-T50+IF(T50&gt;T51,1))+(S51-S50+IF(S50&gt;S51,1))+(R51-R50+IF(R50&gt;R51,1))+(Q51-Q50+IF(Q50&gt;Q51,1)))</f>
        <v>1.0416666666666665</v>
      </c>
      <c r="AF51"/>
      <c r="AG51" s="97"/>
      <c r="AH51" s="270"/>
      <c r="AI51" s="271"/>
      <c r="AJ51" s="270"/>
      <c r="AK51" s="271"/>
      <c r="AL51" s="270"/>
      <c r="AM51" s="271"/>
      <c r="AN51" s="270"/>
      <c r="AO51" s="271"/>
      <c r="AP51" s="270"/>
      <c r="AQ51" s="271"/>
      <c r="AR51" s="270"/>
      <c r="AS51" s="271"/>
      <c r="AT51" s="270"/>
      <c r="AU51" s="271"/>
      <c r="AV51" s="96">
        <f>SUM(AU51-AU50+IF(AU50&gt;AU51,1))+(AT51-AT50+IF(AT50&gt;AT51,1))+(AS51-AS50+IF(AS50&gt;AS51,1))+(AR51-AR50+IF(AR50&gt;AR51,1))+(AQ51-AQ50+IF(AQ50&gt;AQ51,1)+(AP51-AP50+IF(AP50&gt;AP51,1))+(AO51-AO50+IF(AO50&gt;AO51,1))+(AN51-AN50+IF(AN50&gt;AN51,1))+(AM51-AM50+IF(AM50&gt;AM51,1))+(AL51-AL50+IF(AL50&gt;AL51,1))+(AK51-AK50+IF(AK50&gt;AK51,1))+(AJ51-AJ50+IF(AJ50&gt;AJ51,1))+(AI51-AI50+IF(AI50&gt;AI51,1))+(AH51-AH50+IF(AH50&gt;AH51,1)))</f>
        <v>0</v>
      </c>
      <c r="AW51" s="270"/>
      <c r="AX51" s="271"/>
      <c r="AY51" s="270"/>
      <c r="AZ51" s="271"/>
      <c r="BA51" s="270"/>
      <c r="BB51" s="271"/>
      <c r="BC51" s="70"/>
      <c r="BD51" s="71"/>
      <c r="BE51" s="270"/>
      <c r="BF51" s="271"/>
      <c r="BG51" s="270"/>
      <c r="BH51" s="271"/>
      <c r="BI51" s="270"/>
      <c r="BJ51" s="271"/>
      <c r="BK51" s="96">
        <f>SUM(BJ51-BJ50+IF(BJ50&gt;BJ51,1))+(BI51-BI50+IF(BI50&gt;BI51,1))+(BH51-BH50+IF(BH50&gt;BH51,1))+(BG51-BG50+IF(BG50&gt;BG51,1))+(BF51-BF50+IF(BF50&gt;BF51,1)+(BE51-BE50+IF(BE50&gt;BE51,1))+(BD51-BD50+IF(BD50&gt;BD51,1))+(BC51-BC50+IF(BC50&gt;BC51,1))+(BB51-BB50+IF(BB50&gt;BB51,1))+(BA51-BA50+IF(BA50&gt;BA51,1))+(AZ51-AZ50+IF(AZ50&gt;AZ51,1))+(AY51-AY50+IF(AY50&gt;AY51,1))+(AX51-AX50+IF(AX50&gt;AX51,1))+(AW51-AW50+IF(AW50&gt;AW51,1)))</f>
        <v>0</v>
      </c>
    </row>
    <row r="52" spans="1:63" s="162" customFormat="1" ht="12.95" customHeight="1">
      <c r="A52" s="275" t="s">
        <v>29</v>
      </c>
      <c r="B52" s="100" t="s">
        <v>13</v>
      </c>
      <c r="C52" s="101"/>
      <c r="D52" s="16" t="s">
        <v>14</v>
      </c>
      <c r="E52" s="15"/>
      <c r="F52" s="16" t="s">
        <v>4</v>
      </c>
      <c r="G52" s="15"/>
      <c r="H52" s="17" t="s">
        <v>4</v>
      </c>
      <c r="I52" s="15"/>
      <c r="J52" s="17" t="s">
        <v>4</v>
      </c>
      <c r="K52" s="15"/>
      <c r="L52" s="17" t="s">
        <v>5</v>
      </c>
      <c r="M52" s="15"/>
      <c r="N52" s="17" t="s">
        <v>6</v>
      </c>
      <c r="O52" s="20"/>
      <c r="P52" s="21"/>
      <c r="Q52" s="276" t="s">
        <v>3</v>
      </c>
      <c r="R52" s="130"/>
      <c r="S52" s="257"/>
      <c r="T52" s="258"/>
      <c r="U52" s="257"/>
      <c r="V52" s="258"/>
      <c r="W52" s="257"/>
      <c r="X52" s="258"/>
      <c r="Y52" s="257"/>
      <c r="Z52" s="258"/>
      <c r="AA52" s="257"/>
      <c r="AB52" s="258"/>
      <c r="AC52" s="257"/>
      <c r="AD52" s="260"/>
      <c r="AE52" s="236"/>
      <c r="AF52" s="29"/>
      <c r="AG52" s="80" t="str">
        <f>A52</f>
        <v>TCHIKOU Lilia</v>
      </c>
      <c r="AH52" s="259"/>
      <c r="AI52" s="258"/>
      <c r="AJ52" s="257"/>
      <c r="AK52" s="258"/>
      <c r="AL52" s="257"/>
      <c r="AM52" s="258"/>
      <c r="AN52" s="257"/>
      <c r="AO52" s="258"/>
      <c r="AP52" s="257"/>
      <c r="AQ52" s="258"/>
      <c r="AR52" s="257"/>
      <c r="AS52" s="258"/>
      <c r="AT52" s="257"/>
      <c r="AU52" s="260"/>
      <c r="AV52" s="236"/>
      <c r="AW52" s="259"/>
      <c r="AX52" s="258"/>
      <c r="AY52" s="257"/>
      <c r="AZ52" s="258"/>
      <c r="BA52" s="257"/>
      <c r="BB52" s="258"/>
      <c r="BC52" s="257"/>
      <c r="BD52" s="258"/>
      <c r="BE52" s="257"/>
      <c r="BF52" s="258"/>
      <c r="BG52" s="257"/>
      <c r="BH52" s="258"/>
      <c r="BI52" s="257"/>
      <c r="BJ52" s="260"/>
      <c r="BK52" s="34">
        <f>P54+AE54+AV54+BK54</f>
        <v>1.7499999999999998</v>
      </c>
    </row>
    <row r="53" spans="1:63" s="162" customFormat="1" ht="12.95" customHeight="1">
      <c r="A53" s="277"/>
      <c r="B53" s="37"/>
      <c r="C53" s="38"/>
      <c r="D53" s="39">
        <v>0.375</v>
      </c>
      <c r="E53" s="38"/>
      <c r="F53" s="41"/>
      <c r="G53" s="42">
        <v>0.58333333333333337</v>
      </c>
      <c r="H53" s="40"/>
      <c r="I53" s="38">
        <v>0.58333333333333337</v>
      </c>
      <c r="J53" s="40"/>
      <c r="K53" s="38">
        <v>0.58333333333333337</v>
      </c>
      <c r="L53" s="41"/>
      <c r="M53" s="42"/>
      <c r="N53" s="40"/>
      <c r="O53" s="45"/>
      <c r="P53" s="46" t="s">
        <v>15</v>
      </c>
      <c r="Q53" s="60">
        <v>0.29166666666666669</v>
      </c>
      <c r="R53" s="38"/>
      <c r="S53" s="264"/>
      <c r="T53" s="265"/>
      <c r="U53" s="264"/>
      <c r="V53" s="265"/>
      <c r="W53" s="264"/>
      <c r="X53" s="265"/>
      <c r="Y53" s="264"/>
      <c r="Z53" s="265"/>
      <c r="AA53" s="264"/>
      <c r="AB53" s="265"/>
      <c r="AC53" s="264"/>
      <c r="AD53" s="265"/>
      <c r="AE53" s="51" t="s">
        <v>15</v>
      </c>
      <c r="AF53"/>
      <c r="AG53" s="89"/>
      <c r="AH53" s="264"/>
      <c r="AI53" s="265"/>
      <c r="AJ53" s="264"/>
      <c r="AK53" s="265"/>
      <c r="AL53" s="264"/>
      <c r="AM53" s="265"/>
      <c r="AN53" s="264"/>
      <c r="AO53" s="265"/>
      <c r="AP53" s="264"/>
      <c r="AQ53" s="265"/>
      <c r="AR53" s="264"/>
      <c r="AS53" s="265"/>
      <c r="AT53" s="264"/>
      <c r="AU53" s="265"/>
      <c r="AV53" s="51" t="s">
        <v>15</v>
      </c>
      <c r="AW53" s="264"/>
      <c r="AX53" s="265"/>
      <c r="AY53" s="264"/>
      <c r="AZ53" s="265"/>
      <c r="BA53" s="264"/>
      <c r="BB53" s="265"/>
      <c r="BC53" s="264"/>
      <c r="BD53" s="265"/>
      <c r="BE53" s="264"/>
      <c r="BF53" s="265"/>
      <c r="BG53" s="264"/>
      <c r="BH53" s="265"/>
      <c r="BI53" s="264"/>
      <c r="BJ53" s="265"/>
      <c r="BK53" s="51" t="s">
        <v>15</v>
      </c>
    </row>
    <row r="54" spans="1:63" ht="15.75" thickBot="1">
      <c r="A54" s="278"/>
      <c r="B54" s="75"/>
      <c r="C54" s="71"/>
      <c r="D54" s="70">
        <v>0.79166666666666663</v>
      </c>
      <c r="E54" s="71"/>
      <c r="F54" s="70"/>
      <c r="G54" s="71">
        <v>0.875</v>
      </c>
      <c r="H54" s="73"/>
      <c r="I54" s="71">
        <v>0.91666666666666663</v>
      </c>
      <c r="J54" s="73"/>
      <c r="K54" s="71">
        <v>0.91666666666666663</v>
      </c>
      <c r="L54" s="70"/>
      <c r="M54" s="71"/>
      <c r="N54" s="73"/>
      <c r="O54" s="74"/>
      <c r="P54" s="161">
        <f>SUM(O54-O53+IF(O53&gt;O54,1))+(N54-N53+IF(N53&gt;N54,1))+(M54-M53+IF(M53&gt;M54,1))+(L54-L53+IF(L53&gt;L54,1))+(K54-K53+IF(K53&gt;K54,1)+(J54-J53+IF(J53&gt;J54,1))+(I54-I53+IF(I53&gt;I54,1))+(H54-H53+IF(H53&gt;H54,1))+(G54-G53+IF(G53&gt;G54,1))+(F54-F53+IF(F53&gt;F54,1))+(E54-E53+IF(E53&gt;E54,1))+(D54-D53+IF(D53&gt;D54,1))+(C54-C53+IF(C53&gt;C54,1))+(B54-B53+IF(B53&gt;B54,1)))</f>
        <v>1.3749999999999998</v>
      </c>
      <c r="Q54" s="75">
        <v>0.66666666666666663</v>
      </c>
      <c r="R54" s="71"/>
      <c r="S54" s="270"/>
      <c r="T54" s="271"/>
      <c r="U54" s="270"/>
      <c r="V54" s="271"/>
      <c r="W54" s="270"/>
      <c r="X54" s="271"/>
      <c r="Y54" s="270"/>
      <c r="Z54" s="271"/>
      <c r="AA54" s="270"/>
      <c r="AB54" s="271"/>
      <c r="AC54" s="270"/>
      <c r="AD54" s="271"/>
      <c r="AE54" s="96">
        <f>SUM(AD54-AD53+IF(AD53&gt;AD54,1))+(AC54-AC53+IF(AC53&gt;AC54,1))+(AB54-AB53+IF(AB53&gt;AB54,1))+(AA54-AA53+IF(AA53&gt;AA54,1))+(Z54-Z53+IF(Z53&gt;Z54,1)+(Y54-Y53+IF(Y53&gt;Y54,1))+(X54-X53+IF(X53&gt;X54,1))+(W54-W53+IF(W53&gt;W54,1))+(V54-V53+IF(V53&gt;V54,1))+(U54-U53+IF(U53&gt;U54,1))+(T54-T53+IF(T53&gt;T54,1))+(S54-S53+IF(S53&gt;S54,1))+(R54-R53+IF(R53&gt;R54,1))+(Q54-Q53+IF(Q53&gt;Q54,1)))</f>
        <v>0.37499999999999994</v>
      </c>
      <c r="AG54" s="97"/>
      <c r="AH54" s="270"/>
      <c r="AI54" s="271"/>
      <c r="AJ54" s="270"/>
      <c r="AK54" s="271"/>
      <c r="AL54" s="270"/>
      <c r="AM54" s="271"/>
      <c r="AN54" s="270"/>
      <c r="AO54" s="271"/>
      <c r="AP54" s="270"/>
      <c r="AQ54" s="271"/>
      <c r="AR54" s="270"/>
      <c r="AS54" s="271"/>
      <c r="AT54" s="270"/>
      <c r="AU54" s="271"/>
      <c r="AV54" s="96">
        <f>SUM(AU54-AU53+IF(AU53&gt;AU54,1))+(AT54-AT53+IF(AT53&gt;AT54,1))+(AS54-AS53+IF(AS53&gt;AS54,1))+(AR54-AR53+IF(AR53&gt;AR54,1))+(AQ54-AQ53+IF(AQ53&gt;AQ54,1)+(AP54-AP53+IF(AP53&gt;AP54,1))+(AO54-AO53+IF(AO53&gt;AO54,1))+(AN54-AN53+IF(AN53&gt;AN54,1))+(AM54-AM53+IF(AM53&gt;AM54,1))+(AL54-AL53+IF(AL53&gt;AL54,1))+(AK54-AK53+IF(AK53&gt;AK54,1))+(AJ54-AJ53+IF(AJ53&gt;AJ54,1))+(AI54-AI53+IF(AI53&gt;AI54,1))+(AH54-AH53+IF(AH53&gt;AH54,1)))</f>
        <v>0</v>
      </c>
      <c r="AW54" s="270"/>
      <c r="AX54" s="271"/>
      <c r="AY54" s="270"/>
      <c r="AZ54" s="271"/>
      <c r="BA54" s="270"/>
      <c r="BB54" s="271"/>
      <c r="BC54" s="270"/>
      <c r="BD54" s="271"/>
      <c r="BE54" s="270"/>
      <c r="BF54" s="271"/>
      <c r="BG54" s="270"/>
      <c r="BH54" s="271"/>
      <c r="BI54" s="270"/>
      <c r="BJ54" s="271"/>
      <c r="BK54" s="96">
        <f>SUM(BJ54-BJ53+IF(BJ53&gt;BJ54,1))+(BI54-BI53+IF(BI53&gt;BI54,1))+(BH54-BH53+IF(BH53&gt;BH54,1))+(BG54-BG53+IF(BG53&gt;BG54,1))+(BF54-BF53+IF(BF53&gt;BF54,1)+(BE54-BE53+IF(BE53&gt;BE54,1))+(BD54-BD53+IF(BD53&gt;BD54,1))+(BC54-BC53+IF(BC53&gt;BC54,1))+(BB54-BB53+IF(BB53&gt;BB54,1))+(BA54-BA53+IF(BA53&gt;BA54,1))+(AZ54-AZ53+IF(AZ53&gt;AZ54,1))+(AY54-AY53+IF(AY53&gt;AY54,1))+(AX54-AX53+IF(AX53&gt;AX54,1))+(AW54-AW53+IF(AW53&gt;AW54,1)))</f>
        <v>0</v>
      </c>
    </row>
    <row r="55" spans="1:63" s="162" customFormat="1" ht="12.95" customHeight="1">
      <c r="A55" s="172" t="s">
        <v>30</v>
      </c>
      <c r="B55" s="100" t="s">
        <v>14</v>
      </c>
      <c r="C55" s="101"/>
      <c r="D55" s="16" t="s">
        <v>14</v>
      </c>
      <c r="E55" s="15"/>
      <c r="F55" s="16" t="s">
        <v>3</v>
      </c>
      <c r="G55" s="15"/>
      <c r="H55" s="17"/>
      <c r="I55" s="15"/>
      <c r="J55" s="17"/>
      <c r="K55" s="15"/>
      <c r="L55" s="17"/>
      <c r="M55" s="15"/>
      <c r="N55" s="17"/>
      <c r="O55" s="20"/>
      <c r="P55" s="21"/>
      <c r="Q55" s="276"/>
      <c r="R55" s="130"/>
      <c r="S55" s="257"/>
      <c r="T55" s="258"/>
      <c r="U55" s="257"/>
      <c r="V55" s="258"/>
      <c r="W55" s="257"/>
      <c r="X55" s="258"/>
      <c r="Y55" s="257"/>
      <c r="Z55" s="258"/>
      <c r="AA55" s="257"/>
      <c r="AB55" s="258"/>
      <c r="AC55" s="257"/>
      <c r="AD55" s="260"/>
      <c r="AE55" s="236"/>
      <c r="AF55" s="29"/>
      <c r="AG55" s="80" t="str">
        <f>A55</f>
        <v>MONCOURTOIS Florence</v>
      </c>
      <c r="AH55" s="259"/>
      <c r="AI55" s="258"/>
      <c r="AJ55" s="257"/>
      <c r="AK55" s="258"/>
      <c r="AL55" s="257"/>
      <c r="AM55" s="258"/>
      <c r="AN55" s="257"/>
      <c r="AO55" s="258"/>
      <c r="AP55" s="257"/>
      <c r="AQ55" s="258"/>
      <c r="AR55" s="257"/>
      <c r="AS55" s="258"/>
      <c r="AT55" s="257"/>
      <c r="AU55" s="260"/>
      <c r="AV55" s="236"/>
      <c r="AW55" s="259"/>
      <c r="AX55" s="258"/>
      <c r="AY55" s="257"/>
      <c r="AZ55" s="258"/>
      <c r="BA55" s="257"/>
      <c r="BB55" s="258"/>
      <c r="BC55" s="257"/>
      <c r="BD55" s="258"/>
      <c r="BE55" s="257"/>
      <c r="BF55" s="258"/>
      <c r="BG55" s="257"/>
      <c r="BH55" s="258"/>
      <c r="BI55" s="257"/>
      <c r="BJ55" s="260"/>
      <c r="BK55" s="34">
        <f>P57+AE57+AV57+BK57</f>
        <v>1.1041666666666667</v>
      </c>
    </row>
    <row r="56" spans="1:63" s="162" customFormat="1" ht="12.95" customHeight="1">
      <c r="A56" s="178"/>
      <c r="B56" s="37">
        <v>0.29166666666666669</v>
      </c>
      <c r="C56" s="38"/>
      <c r="D56" s="39">
        <v>0.29166666666666669</v>
      </c>
      <c r="E56" s="42">
        <v>0.58333333333333337</v>
      </c>
      <c r="F56" s="169">
        <v>0.29166666666666669</v>
      </c>
      <c r="G56" s="42"/>
      <c r="H56" s="40"/>
      <c r="I56" s="38"/>
      <c r="J56" s="40"/>
      <c r="K56" s="38"/>
      <c r="L56" s="41"/>
      <c r="M56" s="42"/>
      <c r="N56" s="40"/>
      <c r="O56" s="45"/>
      <c r="P56" s="46" t="s">
        <v>15</v>
      </c>
      <c r="Q56" s="60"/>
      <c r="R56" s="38"/>
      <c r="S56" s="264"/>
      <c r="T56" s="265"/>
      <c r="U56" s="264"/>
      <c r="V56" s="265"/>
      <c r="W56" s="264"/>
      <c r="X56" s="265"/>
      <c r="Y56" s="264"/>
      <c r="Z56" s="265"/>
      <c r="AA56" s="264"/>
      <c r="AB56" s="265"/>
      <c r="AC56" s="264"/>
      <c r="AD56" s="265"/>
      <c r="AE56" s="51" t="s">
        <v>15</v>
      </c>
      <c r="AF56"/>
      <c r="AG56" s="89"/>
      <c r="AH56" s="264"/>
      <c r="AI56" s="265"/>
      <c r="AJ56" s="264"/>
      <c r="AK56" s="265"/>
      <c r="AL56" s="264"/>
      <c r="AM56" s="265"/>
      <c r="AN56" s="264"/>
      <c r="AO56" s="265"/>
      <c r="AP56" s="264"/>
      <c r="AQ56" s="265"/>
      <c r="AR56" s="264"/>
      <c r="AS56" s="265"/>
      <c r="AT56" s="264"/>
      <c r="AU56" s="265"/>
      <c r="AV56" s="51" t="s">
        <v>15</v>
      </c>
      <c r="AW56" s="264"/>
      <c r="AX56" s="265"/>
      <c r="AY56" s="264"/>
      <c r="AZ56" s="265"/>
      <c r="BA56" s="264"/>
      <c r="BB56" s="265"/>
      <c r="BC56" s="264"/>
      <c r="BD56" s="265"/>
      <c r="BE56" s="264"/>
      <c r="BF56" s="265"/>
      <c r="BG56" s="264"/>
      <c r="BH56" s="265"/>
      <c r="BI56" s="264"/>
      <c r="BJ56" s="265"/>
      <c r="BK56" s="51" t="s">
        <v>15</v>
      </c>
    </row>
    <row r="57" spans="1:63" ht="15.75" thickBot="1">
      <c r="A57" s="184"/>
      <c r="B57" s="75">
        <v>0.70833333333333337</v>
      </c>
      <c r="C57" s="71"/>
      <c r="D57" s="188">
        <v>0.52083333333333337</v>
      </c>
      <c r="E57" s="71">
        <v>0.75</v>
      </c>
      <c r="F57" s="171">
        <v>0.58333333333333337</v>
      </c>
      <c r="G57" s="71"/>
      <c r="H57" s="73"/>
      <c r="I57" s="71"/>
      <c r="J57" s="73"/>
      <c r="K57" s="71"/>
      <c r="L57" s="70"/>
      <c r="M57" s="71"/>
      <c r="N57" s="73"/>
      <c r="O57" s="74"/>
      <c r="P57" s="161">
        <f>SUM(O57-O56+IF(O56&gt;O57,1))+(N57-N56+IF(N56&gt;N57,1))+(M57-M56+IF(M56&gt;M57,1))+(L57-L56+IF(L56&gt;L57,1))+(K57-K56+IF(K56&gt;K57,1)+(J57-J56+IF(J56&gt;J57,1))+(I57-I56+IF(I56&gt;I57,1))+(H57-H56+IF(H56&gt;H57,1))+(G57-G56+IF(G56&gt;G57,1))+(F57-F56+IF(F56&gt;F57,1))+(E57-E56+IF(E56&gt;E57,1))+(D57-D56+IF(D56&gt;D57,1))+(C57-C56+IF(C56&gt;C57,1))+(B57-B56+IF(B56&gt;B57,1)))</f>
        <v>1.1041666666666667</v>
      </c>
      <c r="Q57" s="75"/>
      <c r="R57" s="71"/>
      <c r="S57" s="270"/>
      <c r="T57" s="271"/>
      <c r="U57" s="270"/>
      <c r="V57" s="271"/>
      <c r="W57" s="270"/>
      <c r="X57" s="271"/>
      <c r="Y57" s="270"/>
      <c r="Z57" s="271"/>
      <c r="AA57" s="270"/>
      <c r="AB57" s="271"/>
      <c r="AC57" s="270"/>
      <c r="AD57" s="271"/>
      <c r="AE57" s="96">
        <f>SUM(AD57-AD56+IF(AD56&gt;AD57,1))+(AC57-AC56+IF(AC56&gt;AC57,1))+(AB57-AB56+IF(AB56&gt;AB57,1))+(AA57-AA56+IF(AA56&gt;AA57,1))+(Z57-Z56+IF(Z56&gt;Z57,1)+(Y57-Y56+IF(Y56&gt;Y57,1))+(X57-X56+IF(X56&gt;X57,1))+(W57-W56+IF(W56&gt;W57,1))+(V57-V56+IF(V56&gt;V57,1))+(U57-U56+IF(U56&gt;U57,1))+(T57-T56+IF(T56&gt;T57,1))+(S57-S56+IF(S56&gt;S57,1))+(R57-R56+IF(R56&gt;R57,1))+(Q57-Q56+IF(Q56&gt;Q57,1)))</f>
        <v>0</v>
      </c>
      <c r="AG57" s="97"/>
      <c r="AH57" s="270"/>
      <c r="AI57" s="271"/>
      <c r="AJ57" s="270"/>
      <c r="AK57" s="271"/>
      <c r="AL57" s="270"/>
      <c r="AM57" s="271"/>
      <c r="AN57" s="270"/>
      <c r="AO57" s="271"/>
      <c r="AP57" s="270"/>
      <c r="AQ57" s="271"/>
      <c r="AR57" s="270"/>
      <c r="AS57" s="271"/>
      <c r="AT57" s="270"/>
      <c r="AU57" s="271"/>
      <c r="AV57" s="96">
        <f>SUM(AU57-AU56+IF(AU56&gt;AU57,1))+(AT57-AT56+IF(AT56&gt;AT57,1))+(AS57-AS56+IF(AS56&gt;AS57,1))+(AR57-AR56+IF(AR56&gt;AR57,1))+(AQ57-AQ56+IF(AQ56&gt;AQ57,1)+(AP57-AP56+IF(AP56&gt;AP57,1))+(AO57-AO56+IF(AO56&gt;AO57,1))+(AN57-AN56+IF(AN56&gt;AN57,1))+(AM57-AM56+IF(AM56&gt;AM57,1))+(AL57-AL56+IF(AL56&gt;AL57,1))+(AK57-AK56+IF(AK56&gt;AK57,1))+(AJ57-AJ56+IF(AJ56&gt;AJ57,1))+(AI57-AI56+IF(AI56&gt;AI57,1))+(AH57-AH56+IF(AH56&gt;AH57,1)))</f>
        <v>0</v>
      </c>
      <c r="AW57" s="270"/>
      <c r="AX57" s="271"/>
      <c r="AY57" s="270"/>
      <c r="AZ57" s="271"/>
      <c r="BA57" s="270"/>
      <c r="BB57" s="271"/>
      <c r="BC57" s="270"/>
      <c r="BD57" s="271"/>
      <c r="BE57" s="270"/>
      <c r="BF57" s="271"/>
      <c r="BG57" s="270"/>
      <c r="BH57" s="271"/>
      <c r="BI57" s="270"/>
      <c r="BJ57" s="271"/>
      <c r="BK57" s="96">
        <f>SUM(BJ57-BJ56+IF(BJ56&gt;BJ57,1))+(BI57-BI56+IF(BI56&gt;BI57,1))+(BH57-BH56+IF(BH56&gt;BH57,1))+(BG57-BG56+IF(BG56&gt;BG57,1))+(BF57-BF56+IF(BF56&gt;BF57,1)+(BE57-BE56+IF(BE56&gt;BE57,1))+(BD57-BD56+IF(BD56&gt;BD57,1))+(BC57-BC56+IF(BC56&gt;BC57,1))+(BB57-BB56+IF(BB56&gt;BB57,1))+(BA57-BA56+IF(BA56&gt;BA57,1))+(AZ57-AZ56+IF(AZ56&gt;AZ57,1))+(AY57-AY56+IF(AY56&gt;AY57,1))+(AX57-AX56+IF(AX56&gt;AX57,1))+(AW57-AW56+IF(AW56&gt;AW57,1)))</f>
        <v>0</v>
      </c>
    </row>
    <row r="58" spans="1:63" ht="12.95" customHeight="1" thickBot="1">
      <c r="A58" s="279"/>
      <c r="B58" s="280"/>
      <c r="C58" s="280"/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0"/>
      <c r="P58" s="281"/>
      <c r="Q58" s="280"/>
      <c r="R58" s="280"/>
      <c r="S58" s="280"/>
      <c r="T58" s="280"/>
      <c r="U58" s="280"/>
      <c r="V58" s="280"/>
      <c r="W58" s="280"/>
      <c r="X58" s="280"/>
      <c r="Y58" s="280"/>
      <c r="Z58" s="280"/>
      <c r="AA58" s="280"/>
      <c r="AB58" s="280"/>
      <c r="AC58" s="280"/>
      <c r="AD58" s="280"/>
      <c r="AE58" s="281"/>
      <c r="AF58" s="29"/>
      <c r="AG58" s="279"/>
      <c r="AH58" s="280"/>
      <c r="AI58" s="280"/>
      <c r="AJ58" s="280"/>
      <c r="AK58" s="280"/>
      <c r="AL58" s="280"/>
      <c r="AM58" s="280"/>
      <c r="AN58" s="280"/>
      <c r="AO58" s="280"/>
      <c r="AP58" s="280"/>
      <c r="AQ58" s="280"/>
      <c r="AR58" s="280"/>
      <c r="AS58" s="280"/>
      <c r="AT58" s="280"/>
      <c r="AU58" s="280"/>
      <c r="AV58" s="281"/>
      <c r="AW58" s="280"/>
      <c r="AX58" s="280"/>
      <c r="AY58" s="280"/>
      <c r="AZ58" s="280"/>
      <c r="BA58" s="280"/>
      <c r="BB58" s="280"/>
      <c r="BC58" s="280"/>
      <c r="BD58" s="280"/>
      <c r="BE58" s="280"/>
      <c r="BF58" s="280"/>
      <c r="BG58" s="280"/>
      <c r="BH58" s="280"/>
      <c r="BI58" s="280"/>
      <c r="BJ58" s="280"/>
    </row>
    <row r="59" spans="1:63" ht="11.1" customHeight="1">
      <c r="A59" s="282" t="s">
        <v>31</v>
      </c>
      <c r="B59" s="283">
        <f>SUMPRODUCT((MOD(ROW(B4:B55),3)=1)*((B4:B55&lt;&gt;"CP")*(B4:B55&lt;&gt;"RCR")*(B4:B55&lt;&gt;"AM")*(B4:B55&lt;&gt;"CM")*(B4:B55&lt;&gt;"CT"))*((B5:B56=7/24) + (B5:B56=8/24)))</f>
        <v>4</v>
      </c>
      <c r="C59" s="284"/>
      <c r="D59" s="283">
        <f>SUMPRODUCT((MOD(ROW(D4:D55),3)=1)*((D4:D55&lt;&gt;"CP")*(D4:D55&lt;&gt;"RCR")*(D4:D55&lt;&gt;"AM")*(D4:D55&lt;&gt;"CM")*(D4:D55&lt;&gt;"CT"))*((D5:D56=7/24) + (D5:D56=8/24)))</f>
        <v>3</v>
      </c>
      <c r="E59" s="284"/>
      <c r="F59" s="283">
        <f>SUMPRODUCT((MOD(ROW(F4:F55),3)=1)*((F4:F55&lt;&gt;"CP")*(F4:F55&lt;&gt;"RCR")*(F4:F55&lt;&gt;"AM")*(F4:F55&lt;&gt;"CM")*(F4:F55&lt;&gt;"CT"))*((F5:F56=7/24) + (F5:F56=8/24)))</f>
        <v>4</v>
      </c>
      <c r="G59" s="284"/>
      <c r="H59" s="283">
        <f>SUMPRODUCT((MOD(ROW(H4:H55),3)=1)*((H4:H55&lt;&gt;"CP")*(H4:H55&lt;&gt;"RCR")*(H4:H55&lt;&gt;"AM")*(H4:H55&lt;&gt;"CM")*(H4:H55&lt;&gt;"CT"))*((H5:H56=7/24) + (H5:H56=8/24)))</f>
        <v>4</v>
      </c>
      <c r="I59" s="284"/>
      <c r="J59" s="283">
        <f>SUMPRODUCT((MOD(ROW(J4:J55),3)=1)*((J4:J55&lt;&gt;"CP")*(J4:J55&lt;&gt;"RCR")*(J4:J55&lt;&gt;"AM")*(J4:J55&lt;&gt;"CM")*(J4:J55&lt;&gt;"CT"))*((J5:J56=7/24) + (J5:J56=8/24)))</f>
        <v>4</v>
      </c>
      <c r="K59" s="284"/>
      <c r="L59" s="283">
        <f>SUMPRODUCT((MOD(ROW(L4:L55),3)=1)*((L4:L55&lt;&gt;"CP")*(L4:L55&lt;&gt;"RCR")*(L4:L55&lt;&gt;"AM")*(L4:L55&lt;&gt;"CM")*(L4:L55&lt;&gt;"CT"))*((L5:L56=7/24) + (L5:L56=8/24)))</f>
        <v>2</v>
      </c>
      <c r="M59" s="285"/>
      <c r="N59" s="283">
        <f>SUMPRODUCT((MOD(ROW(N4:N55),3)=1)*((N4:N55&lt;&gt;"CP")*(N4:N55&lt;&gt;"RCR")*(N4:N55&lt;&gt;"AM")*(N4:N55&lt;&gt;"CM")*(N4:N55&lt;&gt;"CT"))*((N5:N56=7/24) + (N5:N56=8/24)))</f>
        <v>2</v>
      </c>
      <c r="O59" s="285"/>
      <c r="P59" s="286"/>
      <c r="Q59" s="283">
        <f>SUMPRODUCT((MOD(ROW(Q4:Q55),3)=1)*((Q4:Q55&lt;&gt;"CP")*(Q4:Q55&lt;&gt;"RCR")*(Q4:Q55&lt;&gt;"AM")*(Q4:Q55&lt;&gt;"CM")*(Q4:Q55&lt;&gt;"CT"))*((Q5:Q56=7/24) + (Q5:Q56=8/24)))</f>
        <v>4</v>
      </c>
      <c r="R59" s="284"/>
      <c r="S59" s="283">
        <f>SUMPRODUCT((MOD(ROW(S4:S55),3)=1)*((S4:S55&lt;&gt;"CP")*(S4:S55&lt;&gt;"RCR")*(S4:S55&lt;&gt;"AM")*(S4:S55&lt;&gt;"CM")*(S4:S55&lt;&gt;"CT"))*((S5:S56=7/24) + (S5:S56=8/24)))</f>
        <v>5</v>
      </c>
      <c r="T59" s="284"/>
      <c r="U59" s="283">
        <f>SUMPRODUCT((MOD(ROW(U4:U55),3)=1)*((U4:U55&lt;&gt;"CP")*(U4:U55&lt;&gt;"RCR")*(U4:U55&lt;&gt;"AM")*(U4:U55&lt;&gt;"CM")*(U4:U55&lt;&gt;"CT"))*((U5:U56=7/24) + (U5:U56=8/24)))</f>
        <v>4</v>
      </c>
      <c r="V59" s="284"/>
      <c r="W59" s="283">
        <f>SUMPRODUCT((MOD(ROW(W4:W55),3)=1)*((W4:W55&lt;&gt;"CP")*(W4:W55&lt;&gt;"RCR")*(W4:W55&lt;&gt;"AM")*(W4:W55&lt;&gt;"CM")*(W4:W55&lt;&gt;"CT"))*((W5:W56=7/24) + (W5:W56=8/24)))</f>
        <v>4</v>
      </c>
      <c r="X59" s="284"/>
      <c r="Y59" s="283">
        <f>SUMPRODUCT((MOD(ROW(Y4:Y55),3)=1)*((Y4:Y55&lt;&gt;"CP")*(Y4:Y55&lt;&gt;"RCR")*(Y4:Y55&lt;&gt;"AM")*(Y4:Y55&lt;&gt;"CM")*(Y4:Y55&lt;&gt;"CT"))*((Y5:Y56=7/24) + (Y5:Y56=8/24)))</f>
        <v>3</v>
      </c>
      <c r="Z59" s="284"/>
      <c r="AA59" s="283">
        <f>SUMPRODUCT((MOD(ROW(AA4:AA55),3)=1)*((AA4:AA55&lt;&gt;"CP")*(AA4:AA55&lt;&gt;"RCR")*(AA4:AA55&lt;&gt;"AM")*(AA4:AA55&lt;&gt;"CM")*(AA4:AA55&lt;&gt;"CT"))*((AA5:AA56=7/24) + (AA5:AA56=8/24)))</f>
        <v>2</v>
      </c>
      <c r="AB59" s="285"/>
      <c r="AC59" s="283">
        <f>SUMPRODUCT((MOD(ROW(AC4:AC55),3)=1)*((AC4:AC55&lt;&gt;"CP")*(AC4:AC55&lt;&gt;"RCR")*(AC4:AC55&lt;&gt;"AM")*(AC4:AC55&lt;&gt;"CM")*(AC4:AC55&lt;&gt;"CT"))*((AC5:AC56=7/24) + (AC5:AC56=8/24)))</f>
        <v>2</v>
      </c>
      <c r="AD59" s="287"/>
      <c r="AE59" s="288"/>
      <c r="AG59" s="282" t="s">
        <v>31</v>
      </c>
      <c r="AH59" s="283">
        <f>SUMPRODUCT((MOD(ROW(AH4:AH55),3)=1)*((AH4:AH55&lt;&gt;"CP")*(AH4:AH55&lt;&gt;"RCR")*(AH4:AH55&lt;&gt;"AM")*(AH4:AH55&lt;&gt;"CM")*(AH4:AH55&lt;&gt;"CT"))*((AH5:AH56=7/24) + (AH5:AH56=8/24)))</f>
        <v>4</v>
      </c>
      <c r="AI59" s="284"/>
      <c r="AJ59" s="283">
        <f>SUMPRODUCT((MOD(ROW(AJ4:AJ55),3)=1)*((AJ4:AJ55&lt;&gt;"CP")*(AJ4:AJ55&lt;&gt;"RCR")*(AJ4:AJ55&lt;&gt;"AM")*(AJ4:AJ55&lt;&gt;"CM")*(AJ4:AJ55&lt;&gt;"CT"))*((AJ5:AJ56=7/24) + (AJ5:AJ56=8/24)))</f>
        <v>5</v>
      </c>
      <c r="AK59" s="284"/>
      <c r="AL59" s="283">
        <f>SUMPRODUCT((MOD(ROW(AL4:AL55),3)=1)*((AL4:AL55&lt;&gt;"CP")*(AL4:AL55&lt;&gt;"RCR")*(AL4:AL55&lt;&gt;"AM")*(AL4:AL55&lt;&gt;"CM")*(AL4:AL55&lt;&gt;"CT"))*((AL5:AL56=7/24) + (AL5:AL56=8/24)))</f>
        <v>3</v>
      </c>
      <c r="AM59" s="284"/>
      <c r="AN59" s="283">
        <f>SUMPRODUCT((MOD(ROW(AN4:AN55),3)=1)*((AN4:AN55&lt;&gt;"CP")*(AN4:AN55&lt;&gt;"RCR")*(AN4:AN55&lt;&gt;"AM")*(AN4:AN55&lt;&gt;"CM")*(AN4:AN55&lt;&gt;"CT"))*((AN5:AN56=7/24) + (AN5:AN56=8/24)))</f>
        <v>4</v>
      </c>
      <c r="AO59" s="284"/>
      <c r="AP59" s="283">
        <f>SUMPRODUCT((MOD(ROW(AP4:AP55),3)=1)*((AP4:AP55&lt;&gt;"CP")*(AP4:AP55&lt;&gt;"RCR")*(AP4:AP55&lt;&gt;"AM")*(AP4:AP55&lt;&gt;"CM")*(AP4:AP55&lt;&gt;"CT"))*((AP5:AP56=7/24) + (AP5:AP56=8/24)))</f>
        <v>4</v>
      </c>
      <c r="AQ59" s="284"/>
      <c r="AR59" s="283">
        <f>SUMPRODUCT((MOD(ROW(AR4:AR55),3)=1)*((AR4:AR55&lt;&gt;"CP")*(AR4:AR55&lt;&gt;"RCR")*(AR4:AR55&lt;&gt;"AM")*(AR4:AR55&lt;&gt;"CM")*(AR4:AR55&lt;&gt;"CT"))*((AR5:AR56=7/24) + (AR5:AR56=8/24)))</f>
        <v>2</v>
      </c>
      <c r="AS59" s="285"/>
      <c r="AT59" s="283">
        <f>SUMPRODUCT((MOD(ROW(AT4:AT55),3)=1)*((AT4:AT55&lt;&gt;"CP")*(AT4:AT55&lt;&gt;"RCR")*(AT4:AT55&lt;&gt;"AM")*(AT4:AT55&lt;&gt;"CM")*(AT4:AT55&lt;&gt;"CT"))*((AT5:AT56=7/24) + (AT5:AT56=8/24)))</f>
        <v>2</v>
      </c>
      <c r="AU59" s="285"/>
      <c r="AV59" s="286"/>
      <c r="AW59" s="283">
        <f>SUMPRODUCT((MOD(ROW(AW4:AW55),3)=1)*((AW4:AW55&lt;&gt;"CP")*(AW4:AW55&lt;&gt;"RCR")*(AW4:AW55&lt;&gt;"AM")*(AW4:AW55&lt;&gt;"CM")*(AW4:AW55&lt;&gt;"CT"))*((AW5:AW56=7/24) + (AW5:AW56=8/24)))</f>
        <v>3</v>
      </c>
      <c r="AX59" s="284"/>
      <c r="AY59" s="283">
        <f>SUMPRODUCT((MOD(ROW(AY4:AY55),3)=1)*((AY4:AY55&lt;&gt;"CP")*(AY4:AY55&lt;&gt;"RCR")*(AY4:AY55&lt;&gt;"AM")*(AY4:AY55&lt;&gt;"CM")*(AY4:AY55&lt;&gt;"CT"))*((AY5:AY56=7/24) + (AY5:AY56=8/24)))</f>
        <v>3</v>
      </c>
      <c r="AZ59" s="284"/>
      <c r="BA59" s="283">
        <f>SUMPRODUCT((MOD(ROW(BA4:BA55),3)=1)*((BA4:BA55&lt;&gt;"CP")*(BA4:BA55&lt;&gt;"RCR")*(BA4:BA55&lt;&gt;"AM")*(BA4:BA55&lt;&gt;"CM")*(BA4:BA55&lt;&gt;"CT"))*((BA5:BA56=7/24) + (BA5:BA56=8/24)))</f>
        <v>4</v>
      </c>
      <c r="BB59" s="284"/>
      <c r="BC59" s="283">
        <f>SUMPRODUCT((MOD(ROW(BC4:BC55),3)=1)*((BC4:BC55&lt;&gt;"CP")*(BC4:BC55&lt;&gt;"RCR")*(BC4:BC55&lt;&gt;"AM")*(BC4:BC55&lt;&gt;"CM")*(BC4:BC55&lt;&gt;"CT"))*((BC5:BC56=7/24) + (BC5:BC56=8/24)))</f>
        <v>3</v>
      </c>
      <c r="BD59" s="284"/>
      <c r="BE59" s="283">
        <f>SUMPRODUCT((MOD(ROW(BE4:BE55),3)=1)*((BE4:BE55&lt;&gt;"CP")*(BE4:BE55&lt;&gt;"RCR")*(BE4:BE55&lt;&gt;"AM")*(BE4:BE55&lt;&gt;"CM")*(BE4:BE55&lt;&gt;"CT"))*((BE5:BE56=7/24) + (BE5:BE56=8/24)))</f>
        <v>4</v>
      </c>
      <c r="BF59" s="284"/>
      <c r="BG59" s="283">
        <f>SUMPRODUCT((MOD(ROW(BG4:BG55),3)=1)*((BG4:BG55&lt;&gt;"CP")*(BG4:BG55&lt;&gt;"RCR")*(BG4:BG55&lt;&gt;"AM")*(BG4:BG55&lt;&gt;"CM")*(BG4:BG55&lt;&gt;"CT"))*((BG5:BG56=7/24) + (BG5:BG56=8/24)))</f>
        <v>2</v>
      </c>
      <c r="BH59" s="285"/>
      <c r="BI59" s="283">
        <f>SUMPRODUCT((MOD(ROW(BI4:BI55),3)=1)*((BI4:BI55&lt;&gt;"CP")*(BI4:BI55&lt;&gt;"RCR")*(BI4:BI55&lt;&gt;"AM")*(BI4:BI55&lt;&gt;"CM")*(BI4:BI55&lt;&gt;"CT"))*((BI5:BI56=7/24) + (BI5:BI56=8/24)))</f>
        <v>2</v>
      </c>
      <c r="BJ59" s="287"/>
    </row>
    <row r="60" spans="1:63" ht="11.1" customHeight="1" thickBot="1">
      <c r="A60" s="289" t="s">
        <v>32</v>
      </c>
      <c r="B60" s="290"/>
      <c r="C60" s="291">
        <f>SUMPRODUCT((MOD(ROW(B4:B55),3)=1)*((B4:B55&lt;&gt;"CP")*(B4:B55&lt;&gt;"RCR")*(B4:B55&lt;&gt;"AM")*(B4:B55&lt;&gt;"CT")*(B4:B55&lt;&gt;"CM")=+(C6:C57&lt;&gt;"CP")*(C6:C57&lt;&gt;"RCR")*(C6:C57&lt;&gt;"AM")*(C6:C57&lt;&gt;"CM")*(C6:C57&lt;&gt;"CT"))*((C6:C57=21/24)+(C6:C57=22/24)))</f>
        <v>3</v>
      </c>
      <c r="D60" s="290"/>
      <c r="E60" s="291">
        <f>SUMPRODUCT((MOD(ROW(D4:D55),3)=1)*((D4:D55&lt;&gt;"CP")*(D4:D55&lt;&gt;"RCR")*(D4:D55&lt;&gt;"AM")*(D4:D55&lt;&gt;"CT")*(D4:D55&lt;&gt;"CM")=+(E6:E57&lt;&gt;"CP")*(E6:E57&lt;&gt;"RCR")*(E6:E57&lt;&gt;"AM")*(E6:E57&lt;&gt;"CM")*(E6:E57&lt;&gt;"CT"))*((E6:E57=21/24)+(E6:E57=22/24)))</f>
        <v>3</v>
      </c>
      <c r="F60" s="290"/>
      <c r="G60" s="291">
        <f>SUMPRODUCT((MOD(ROW(F4:F55),3)=1)*((F4:F55&lt;&gt;"CP")*(F4:F55&lt;&gt;"RCR")*(F4:F55&lt;&gt;"AM")*(F4:F55&lt;&gt;"CT")*(F4:F55&lt;&gt;"CM")=+(G6:G57&lt;&gt;"CP")*(G6:G57&lt;&gt;"RCR")*(G6:G57&lt;&gt;"AM")*(G6:G57&lt;&gt;"CM")*(G6:G57&lt;&gt;"CT"))*((G6:G57=21/24)+(G6:G57=22/24)))</f>
        <v>2</v>
      </c>
      <c r="H60" s="290"/>
      <c r="I60" s="291">
        <f>SUMPRODUCT((MOD(ROW(H4:H55),3)=1)*((H4:H55&lt;&gt;"CP")*(H4:H55&lt;&gt;"RCR")*(H4:H55&lt;&gt;"AM")*(H4:H55&lt;&gt;"CT")*(H4:H55&lt;&gt;"CM")=+(I6:I57&lt;&gt;"CP")*(I6:I57&lt;&gt;"RCR")*(I6:I57&lt;&gt;"AM")*(I6:I57&lt;&gt;"CM")*(I6:I57&lt;&gt;"CT"))*((I6:I57=21/24)+(I6:I57=22/24)))</f>
        <v>2</v>
      </c>
      <c r="J60" s="290"/>
      <c r="K60" s="291">
        <f>SUMPRODUCT((MOD(ROW(J4:J55),3)=1)*((J4:J55&lt;&gt;"CP")*(J4:J55&lt;&gt;"RCR")*(J4:J55&lt;&gt;"AM")*(J4:J55&lt;&gt;"CT")*(J4:J55&lt;&gt;"CM")=+(K6:K57&lt;&gt;"CP")*(K6:K57&lt;&gt;"RCR")*(K6:K57&lt;&gt;"AM")*(K6:K57&lt;&gt;"CM")*(K6:K57&lt;&gt;"CT"))*((K6:K57=21/24)+(K6:K57=22/24)))</f>
        <v>3</v>
      </c>
      <c r="L60" s="292"/>
      <c r="M60" s="291">
        <f>SUMPRODUCT((MOD(ROW(L4:L55),3)=1)*((L4:L55&lt;&gt;"CP")*(L4:L55&lt;&gt;"RCR")*(L4:L55&lt;&gt;"AM")*(L4:L55&lt;&gt;"CT")*(L4:L55&lt;&gt;"CM")=+(M6:M57&lt;&gt;"CP")*(M6:M57&lt;&gt;"RCR")*(M6:M57&lt;&gt;"AM")*(M6:M57&lt;&gt;"CM")*(M6:M57&lt;&gt;"CT"))*((M6:M57=21/24)+(M6:M57=22/24)))</f>
        <v>2</v>
      </c>
      <c r="N60" s="292"/>
      <c r="O60" s="291">
        <f>SUMPRODUCT((MOD(ROW(N4:N55),3)=1)*((N4:N55&lt;&gt;"CP")*(N4:N55&lt;&gt;"RCR")*(N4:N55&lt;&gt;"AM")*(N4:N55&lt;&gt;"CT")*(N4:N55&lt;&gt;"CM")=+(O6:O57&lt;&gt;"CP")*(O6:O57&lt;&gt;"RCR")*(O6:O57&lt;&gt;"AM")*(O6:O57&lt;&gt;"CM")*(O6:O57&lt;&gt;"CT"))*((O6:O57=21/24)+(O6:O57=22/24)))</f>
        <v>2</v>
      </c>
      <c r="P60" s="293"/>
      <c r="Q60" s="290"/>
      <c r="R60" s="291">
        <f>SUMPRODUCT((MOD(ROW(Q4:Q55),3)=1)*((Q4:Q55&lt;&gt;"CP")*(Q4:Q55&lt;&gt;"RCR")*(Q4:Q55&lt;&gt;"AM")*(Q4:Q55&lt;&gt;"CT")*(Q4:Q55&lt;&gt;"CM")=+(R6:R57&lt;&gt;"CP")*(R6:R57&lt;&gt;"RCR")*(R6:R57&lt;&gt;"AM")*(R6:R57&lt;&gt;"CM")*(R6:R57&lt;&gt;"CT"))*((R6:R57=21/24)+(R6:R57=22/24)))</f>
        <v>3</v>
      </c>
      <c r="S60" s="290"/>
      <c r="T60" s="291">
        <f>SUMPRODUCT((MOD(ROW(S4:S55),3)=1)*((S4:S55&lt;&gt;"CP")*(S4:S55&lt;&gt;"RCR")*(S4:S55&lt;&gt;"AM")*(S4:S55&lt;&gt;"CT")*(S4:S55&lt;&gt;"CM")=+(T6:T57&lt;&gt;"CP")*(T6:T57&lt;&gt;"RCR")*(T6:T57&lt;&gt;"AM")*(T6:T57&lt;&gt;"CM")*(T6:T57&lt;&gt;"CT"))*((T6:T57=21/24)+(T6:T57=22/24)))</f>
        <v>2</v>
      </c>
      <c r="U60" s="290"/>
      <c r="V60" s="291">
        <f>SUMPRODUCT((MOD(ROW(U4:U55),3)=1)*((U4:U55&lt;&gt;"CP")*(U4:U55&lt;&gt;"RCR")*(U4:U55&lt;&gt;"AM")*(U4:U55&lt;&gt;"CT")*(U4:U55&lt;&gt;"CM")=+(V6:V57&lt;&gt;"CP")*(V6:V57&lt;&gt;"RCR")*(V6:V57&lt;&gt;"AM")*(V6:V57&lt;&gt;"CM")*(V6:V57&lt;&gt;"CT"))*((V6:V57=21/24)+(V6:V57=22/24)))</f>
        <v>2</v>
      </c>
      <c r="W60" s="290"/>
      <c r="X60" s="291">
        <f>SUMPRODUCT((MOD(ROW(W4:W55),3)=1)*((W4:W55&lt;&gt;"CP")*(W4:W55&lt;&gt;"RCR")*(W4:W55&lt;&gt;"AM")*(W4:W55&lt;&gt;"CT")*(W4:W55&lt;&gt;"CM")=+(X6:X57&lt;&gt;"CP")*(X6:X57&lt;&gt;"RCR")*(X6:X57&lt;&gt;"AM")*(X6:X57&lt;&gt;"CM")*(X6:X57&lt;&gt;"CT"))*((X6:X57=21/24)+(X6:X57=22/24)))</f>
        <v>3</v>
      </c>
      <c r="Y60" s="290"/>
      <c r="Z60" s="291">
        <f>SUMPRODUCT((MOD(ROW(Y4:Y55),3)=1)*((Y4:Y55&lt;&gt;"CP")*(Y4:Y55&lt;&gt;"RCR")*(Y4:Y55&lt;&gt;"AM")*(Y4:Y55&lt;&gt;"CT")*(Y4:Y55&lt;&gt;"CM")=+(Z6:Z57&lt;&gt;"CP")*(Z6:Z57&lt;&gt;"RCR")*(Z6:Z57&lt;&gt;"AM")*(Z6:Z57&lt;&gt;"CM")*(Z6:Z57&lt;&gt;"CT"))*((Z6:Z57=21/24)+(Z6:Z57=22/24)))</f>
        <v>3</v>
      </c>
      <c r="AA60" s="292"/>
      <c r="AB60" s="291">
        <f>SUMPRODUCT((MOD(ROW(AA4:AA55),3)=1)*((AA4:AA55&lt;&gt;"CP")*(AA4:AA55&lt;&gt;"RCR")*(AA4:AA55&lt;&gt;"AM")*(AA4:AA55&lt;&gt;"CT")*(AA4:AA55&lt;&gt;"CM")=+(AB6:AB57&lt;&gt;"CP")*(AB6:AB57&lt;&gt;"RCR")*(AB6:AB57&lt;&gt;"AM")*(AB6:AB57&lt;&gt;"CM")*(AB6:AB57&lt;&gt;"CT"))*((AB6:AB57=21/24)+(AB6:AB57=22/24)))</f>
        <v>2</v>
      </c>
      <c r="AC60" s="292"/>
      <c r="AD60" s="291">
        <f>SUMPRODUCT((MOD(ROW(AC4:AC55),3)=1)*((AC4:AC55&lt;&gt;"CP")*(AC4:AC55&lt;&gt;"RCR")*(AC4:AC55&lt;&gt;"AM")*(AC4:AC55&lt;&gt;"CT")*(AC4:AC55&lt;&gt;"CM")=+(AD6:AD57&lt;&gt;"CP")*(AD6:AD57&lt;&gt;"RCR")*(AD6:AD57&lt;&gt;"AM")*(AD6:AD57&lt;&gt;"CM")*(AD6:AD57&lt;&gt;"CT"))*((AD6:AD57=21/24)+(AD6:AD57=22/24)))</f>
        <v>2</v>
      </c>
      <c r="AE60" s="294"/>
      <c r="AG60" s="289" t="s">
        <v>32</v>
      </c>
      <c r="AH60" s="290"/>
      <c r="AI60" s="291">
        <f>SUMPRODUCT((MOD(ROW(AH4:AH55),3)=1)*((AH4:AH55&lt;&gt;"CP")*(AH4:AH55&lt;&gt;"RCR")*(AH4:AH55&lt;&gt;"AM")*(AH4:AH55&lt;&gt;"CT")*(AH4:AH55&lt;&gt;"CM")=+(AI6:AI57&lt;&gt;"CP")*(AI6:AI57&lt;&gt;"RCR")*(AI6:AI57&lt;&gt;"AM")*(AI6:AI57&lt;&gt;"CM")*(AI6:AI57&lt;&gt;"CT"))*((AI6:AI57=21/24)+(AI6:AI57=22/24)))</f>
        <v>2</v>
      </c>
      <c r="AJ60" s="290"/>
      <c r="AK60" s="291">
        <f>SUMPRODUCT((MOD(ROW(AJ4:AJ55),3)=1)*((AJ4:AJ55&lt;&gt;"CP")*(AJ4:AJ55&lt;&gt;"RCR")*(AJ4:AJ55&lt;&gt;"AM")*(AJ4:AJ55&lt;&gt;"CT")*(AJ4:AJ55&lt;&gt;"CM")=+(AK6:AK57&lt;&gt;"CP")*(AK6:AK57&lt;&gt;"RCR")*(AK6:AK57&lt;&gt;"AM")*(AK6:AK57&lt;&gt;"CM")*(AK6:AK57&lt;&gt;"CT"))*((AK6:AK57=21/24)+(AK6:AK57=22/24)))</f>
        <v>3</v>
      </c>
      <c r="AL60" s="290"/>
      <c r="AM60" s="291">
        <f>SUMPRODUCT((MOD(ROW(AL4:AL55),3)=1)*((AL4:AL55&lt;&gt;"CP")*(AL4:AL55&lt;&gt;"RCR")*(AL4:AL55&lt;&gt;"AM")*(AL4:AL55&lt;&gt;"CT")*(AL4:AL55&lt;&gt;"CM")=+(AM6:AM57&lt;&gt;"CP")*(AM6:AM57&lt;&gt;"RCR")*(AM6:AM57&lt;&gt;"AM")*(AM6:AM57&lt;&gt;"CM")*(AM6:AM57&lt;&gt;"CT"))*((AM6:AM57=21/24)+(AM6:AM57=22/24)))</f>
        <v>2</v>
      </c>
      <c r="AN60" s="290"/>
      <c r="AO60" s="291">
        <f>SUMPRODUCT((MOD(ROW(AN4:AN55),3)=1)*((AN4:AN55&lt;&gt;"CP")*(AN4:AN55&lt;&gt;"RCR")*(AN4:AN55&lt;&gt;"AM")*(AN4:AN55&lt;&gt;"CT")*(AN4:AN55&lt;&gt;"CM")=+(AO6:AO57&lt;&gt;"CP")*(AO6:AO57&lt;&gt;"RCR")*(AO6:AO57&lt;&gt;"AM")*(AO6:AO57&lt;&gt;"CM")*(AO6:AO57&lt;&gt;"CT"))*((AO6:AO57=21/24)+(AO6:AO57=22/24)))</f>
        <v>2</v>
      </c>
      <c r="AP60" s="290"/>
      <c r="AQ60" s="291">
        <f>SUMPRODUCT((MOD(ROW(AP4:AP55),3)=1)*((AP4:AP55&lt;&gt;"CP")*(AP4:AP55&lt;&gt;"RCR")*(AP4:AP55&lt;&gt;"AM")*(AP4:AP55&lt;&gt;"CT")*(AP4:AP55&lt;&gt;"CM")=+(AQ6:AQ57&lt;&gt;"CP")*(AQ6:AQ57&lt;&gt;"RCR")*(AQ6:AQ57&lt;&gt;"AM")*(AQ6:AQ57&lt;&gt;"CM")*(AQ6:AQ57&lt;&gt;"CT"))*((AQ6:AQ57=21/24)+(AQ6:AQ57=22/24)))</f>
        <v>2</v>
      </c>
      <c r="AR60" s="292"/>
      <c r="AS60" s="291">
        <f>SUMPRODUCT((MOD(ROW(AR4:AR55),3)=1)*((AR4:AR55&lt;&gt;"CP")*(AR4:AR55&lt;&gt;"RCR")*(AR4:AR55&lt;&gt;"AM")*(AR4:AR55&lt;&gt;"CT")*(AR4:AR55&lt;&gt;"CM")=+(AS6:AS57&lt;&gt;"CP")*(AS6:AS57&lt;&gt;"RCR")*(AS6:AS57&lt;&gt;"AM")*(AS6:AS57&lt;&gt;"CM")*(AS6:AS57&lt;&gt;"CT"))*((AS6:AS57=21/24)+(AS6:AS57=22/24)))</f>
        <v>2</v>
      </c>
      <c r="AT60" s="292"/>
      <c r="AU60" s="291">
        <f>SUMPRODUCT((MOD(ROW(AT4:AT55),3)=1)*((AT4:AT55&lt;&gt;"CP")*(AT4:AT55&lt;&gt;"RCR")*(AT4:AT55&lt;&gt;"AM")*(AT4:AT55&lt;&gt;"CT")*(AT4:AT55&lt;&gt;"CM")=+(AU6:AU57&lt;&gt;"CP")*(AU6:AU57&lt;&gt;"RCR")*(AU6:AU57&lt;&gt;"AM")*(AU6:AU57&lt;&gt;"CM")*(AU6:AU57&lt;&gt;"CT"))*((AU6:AU57=21/24)+(AU6:AU57=22/24)))</f>
        <v>2</v>
      </c>
      <c r="AV60" s="293"/>
      <c r="AW60" s="290"/>
      <c r="AX60" s="291">
        <f>SUMPRODUCT((MOD(ROW(AW4:AW55),3)=1)*((AW4:AW55&lt;&gt;"CP")*(AW4:AW55&lt;&gt;"RCR")*(AW4:AW55&lt;&gt;"AM")*(AW4:AW55&lt;&gt;"CT")*(AW4:AW55&lt;&gt;"CM")=+(AX6:AX57&lt;&gt;"CP")*(AX6:AX57&lt;&gt;"RCR")*(AX6:AX57&lt;&gt;"AM")*(AX6:AX57&lt;&gt;"CM")*(AX6:AX57&lt;&gt;"CT"))*((AX6:AX57=21/24)+(AX6:AX57=22/24)))</f>
        <v>3</v>
      </c>
      <c r="AY60" s="290"/>
      <c r="AZ60" s="291">
        <f>SUMPRODUCT((MOD(ROW(AY4:AY55),3)=1)*((AY4:AY55&lt;&gt;"CP")*(AY4:AY55&lt;&gt;"RCR")*(AY4:AY55&lt;&gt;"AM")*(AY4:AY55&lt;&gt;"CT")*(AY4:AY55&lt;&gt;"CM")=+(AZ6:AZ57&lt;&gt;"CP")*(AZ6:AZ57&lt;&gt;"RCR")*(AZ6:AZ57&lt;&gt;"AM")*(AZ6:AZ57&lt;&gt;"CM")*(AZ6:AZ57&lt;&gt;"CT"))*((AZ6:AZ57=21/24)+(AZ6:AZ57=22/24)))</f>
        <v>3</v>
      </c>
      <c r="BA60" s="290"/>
      <c r="BB60" s="291">
        <f>SUMPRODUCT((MOD(ROW(BA4:BA55),3)=1)*((BA4:BA55&lt;&gt;"CP")*(BA4:BA55&lt;&gt;"RCR")*(BA4:BA55&lt;&gt;"AM")*(BA4:BA55&lt;&gt;"CT")*(BA4:BA55&lt;&gt;"CM")=+(BB6:BB57&lt;&gt;"CP")*(BB6:BB57&lt;&gt;"RCR")*(BB6:BB57&lt;&gt;"AM")*(BB6:BB57&lt;&gt;"CM")*(BB6:BB57&lt;&gt;"CT"))*((BB6:BB57=21/24)+(BB6:BB57=22/24)))</f>
        <v>4</v>
      </c>
      <c r="BC60" s="290"/>
      <c r="BD60" s="291">
        <f>SUMPRODUCT((MOD(ROW(BC4:BC55),3)=1)*((BC4:BC55&lt;&gt;"CP")*(BC4:BC55&lt;&gt;"RCR")*(BC4:BC55&lt;&gt;"AM")*(BC4:BC55&lt;&gt;"CT")*(BC4:BC55&lt;&gt;"CM")=+(BD6:BD57&lt;&gt;"CP")*(BD6:BD57&lt;&gt;"RCR")*(BD6:BD57&lt;&gt;"AM")*(BD6:BD57&lt;&gt;"CM")*(BD6:BD57&lt;&gt;"CT"))*((BD6:BD57=21/24)+(BD6:BD57=22/24)))</f>
        <v>3</v>
      </c>
      <c r="BE60" s="290"/>
      <c r="BF60" s="291">
        <f>SUMPRODUCT((MOD(ROW(BE4:BE55),3)=1)*((BE4:BE55&lt;&gt;"CP")*(BE4:BE55&lt;&gt;"RCR")*(BE4:BE55&lt;&gt;"AM")*(BE4:BE55&lt;&gt;"CT")*(BE4:BE55&lt;&gt;"CM")=+(BF6:BF57&lt;&gt;"CP")*(BF6:BF57&lt;&gt;"RCR")*(BF6:BF57&lt;&gt;"AM")*(BF6:BF57&lt;&gt;"CM")*(BF6:BF57&lt;&gt;"CT"))*((BF6:BF57=21/24)+(BF6:BF57=22/24)))</f>
        <v>3</v>
      </c>
      <c r="BG60" s="292"/>
      <c r="BH60" s="291">
        <f>SUMPRODUCT((MOD(ROW(BG4:BG55),3)=1)*((BG4:BG55&lt;&gt;"CP")*(BG4:BG55&lt;&gt;"RCR")*(BG4:BG55&lt;&gt;"AM")*(BG4:BG55&lt;&gt;"CT")*(BG4:BG55&lt;&gt;"CM")=+(BH6:BH57&lt;&gt;"CP")*(BH6:BH57&lt;&gt;"RCR")*(BH6:BH57&lt;&gt;"AM")*(BH6:BH57&lt;&gt;"CM")*(BH6:BH57&lt;&gt;"CT"))*((BH6:BH57=21/24)+(BH6:BH57=22/24)))</f>
        <v>2</v>
      </c>
      <c r="BI60" s="292"/>
      <c r="BJ60" s="291">
        <f>SUMPRODUCT((MOD(ROW(BI4:BI55),3)=1)*((BI4:BI55&lt;&gt;"CP")*(BI4:BI55&lt;&gt;"RCR")*(BI4:BI55&lt;&gt;"AM")*(BI4:BI55&lt;&gt;"CT")*(BI4:BI55&lt;&gt;"CM")=+(BJ6:BJ57&lt;&gt;"CP")*(BJ6:BJ57&lt;&gt;"RCR")*(BJ6:BJ57&lt;&gt;"AM")*(BJ6:BJ57&lt;&gt;"CM")*(BJ6:BJ57&lt;&gt;"CT"))*((BJ6:BJ57=21/24)+(BJ6:BJ57=22/24)))</f>
        <v>2</v>
      </c>
    </row>
    <row r="61" spans="1:63" ht="12.95" customHeight="1">
      <c r="A61">
        <f>COUNTA(A4:A60)</f>
        <v>20</v>
      </c>
    </row>
    <row r="62" spans="1:63">
      <c r="A62" s="295"/>
      <c r="B62" s="296" t="s">
        <v>33</v>
      </c>
      <c r="C62" s="297"/>
      <c r="D62" s="297"/>
      <c r="E62" s="297"/>
      <c r="F62" s="297"/>
      <c r="G62" s="297"/>
      <c r="H62" s="298"/>
      <c r="J62" s="299"/>
      <c r="K62" s="300" t="s">
        <v>34</v>
      </c>
      <c r="L62" s="301"/>
      <c r="M62" s="301"/>
      <c r="N62" s="302"/>
      <c r="O62" s="303"/>
      <c r="P62" s="304" t="s">
        <v>35</v>
      </c>
      <c r="Q62" s="302"/>
      <c r="S62" s="305"/>
      <c r="T62" s="304" t="s">
        <v>36</v>
      </c>
      <c r="U62" s="302"/>
      <c r="W62" s="306"/>
      <c r="X62" s="307" t="s">
        <v>37</v>
      </c>
      <c r="Y62" s="307"/>
      <c r="AG62" s="295"/>
      <c r="AH62" s="296" t="s">
        <v>33</v>
      </c>
      <c r="AI62" s="297"/>
      <c r="AJ62" s="297"/>
      <c r="AK62" s="297"/>
      <c r="AL62" s="297"/>
      <c r="AM62" s="297"/>
      <c r="AN62" s="298"/>
      <c r="AP62" s="299"/>
      <c r="AQ62" s="300" t="s">
        <v>34</v>
      </c>
      <c r="AR62" s="301"/>
      <c r="AS62" s="301"/>
      <c r="AT62" s="302"/>
      <c r="AU62" s="303"/>
      <c r="AV62" s="304" t="s">
        <v>35</v>
      </c>
      <c r="AW62" s="302"/>
      <c r="AY62" s="305"/>
      <c r="AZ62" s="304" t="s">
        <v>36</v>
      </c>
      <c r="BA62" s="302"/>
      <c r="BC62" s="306"/>
      <c r="BD62" s="307" t="s">
        <v>37</v>
      </c>
      <c r="BE62" s="307"/>
    </row>
  </sheetData>
  <mergeCells count="626">
    <mergeCell ref="BC58:BD58"/>
    <mergeCell ref="BE58:BF58"/>
    <mergeCell ref="BG58:BH58"/>
    <mergeCell ref="BI58:BJ58"/>
    <mergeCell ref="B62:H62"/>
    <mergeCell ref="K62:M62"/>
    <mergeCell ref="AH62:AN62"/>
    <mergeCell ref="AQ62:AS62"/>
    <mergeCell ref="AP58:AQ58"/>
    <mergeCell ref="AR58:AS58"/>
    <mergeCell ref="AT58:AU58"/>
    <mergeCell ref="AW58:AX58"/>
    <mergeCell ref="AY58:AZ58"/>
    <mergeCell ref="BA58:BB58"/>
    <mergeCell ref="AA58:AB58"/>
    <mergeCell ref="AC58:AD58"/>
    <mergeCell ref="AH58:AI58"/>
    <mergeCell ref="AJ58:AK58"/>
    <mergeCell ref="AL58:AM58"/>
    <mergeCell ref="AN58:AO58"/>
    <mergeCell ref="N58:O58"/>
    <mergeCell ref="Q58:R58"/>
    <mergeCell ref="S58:T58"/>
    <mergeCell ref="U58:V58"/>
    <mergeCell ref="W58:X58"/>
    <mergeCell ref="Y58:Z58"/>
    <mergeCell ref="B58:C58"/>
    <mergeCell ref="D58:E58"/>
    <mergeCell ref="F58:G58"/>
    <mergeCell ref="H58:I58"/>
    <mergeCell ref="J58:K58"/>
    <mergeCell ref="L58:M58"/>
    <mergeCell ref="AY55:AZ55"/>
    <mergeCell ref="BA55:BB55"/>
    <mergeCell ref="BC55:BD55"/>
    <mergeCell ref="BE55:BF55"/>
    <mergeCell ref="BG55:BH55"/>
    <mergeCell ref="BI55:BJ55"/>
    <mergeCell ref="AL55:AM55"/>
    <mergeCell ref="AN55:AO55"/>
    <mergeCell ref="AP55:AQ55"/>
    <mergeCell ref="AR55:AS55"/>
    <mergeCell ref="AT55:AU55"/>
    <mergeCell ref="AW55:AX55"/>
    <mergeCell ref="Y55:Z55"/>
    <mergeCell ref="AA55:AB55"/>
    <mergeCell ref="AC55:AD55"/>
    <mergeCell ref="AG55:AG57"/>
    <mergeCell ref="AH55:AI55"/>
    <mergeCell ref="AJ55:AK55"/>
    <mergeCell ref="L55:M55"/>
    <mergeCell ref="N55:O55"/>
    <mergeCell ref="Q55:R55"/>
    <mergeCell ref="S55:T55"/>
    <mergeCell ref="U55:V55"/>
    <mergeCell ref="W55:X55"/>
    <mergeCell ref="A55:A57"/>
    <mergeCell ref="B55:C55"/>
    <mergeCell ref="D55:E55"/>
    <mergeCell ref="F55:G55"/>
    <mergeCell ref="H55:I55"/>
    <mergeCell ref="J55:K55"/>
    <mergeCell ref="AY52:AZ52"/>
    <mergeCell ref="BA52:BB52"/>
    <mergeCell ref="BC52:BD52"/>
    <mergeCell ref="BE52:BF52"/>
    <mergeCell ref="BG52:BH52"/>
    <mergeCell ref="BI52:BJ52"/>
    <mergeCell ref="AL52:AM52"/>
    <mergeCell ref="AN52:AO52"/>
    <mergeCell ref="AP52:AQ52"/>
    <mergeCell ref="AR52:AS52"/>
    <mergeCell ref="AT52:AU52"/>
    <mergeCell ref="AW52:AX52"/>
    <mergeCell ref="Y52:Z52"/>
    <mergeCell ref="AA52:AB52"/>
    <mergeCell ref="AC52:AD52"/>
    <mergeCell ref="AG52:AG54"/>
    <mergeCell ref="AH52:AI52"/>
    <mergeCell ref="AJ52:AK52"/>
    <mergeCell ref="L52:M52"/>
    <mergeCell ref="N52:O52"/>
    <mergeCell ref="Q52:R52"/>
    <mergeCell ref="S52:T52"/>
    <mergeCell ref="U52:V52"/>
    <mergeCell ref="W52:X52"/>
    <mergeCell ref="BA49:BB49"/>
    <mergeCell ref="BE49:BF49"/>
    <mergeCell ref="BG49:BH49"/>
    <mergeCell ref="BI49:BJ49"/>
    <mergeCell ref="A52:A54"/>
    <mergeCell ref="B52:C52"/>
    <mergeCell ref="D52:E52"/>
    <mergeCell ref="F52:G52"/>
    <mergeCell ref="H52:I52"/>
    <mergeCell ref="J52:K52"/>
    <mergeCell ref="AN49:AO49"/>
    <mergeCell ref="AP49:AQ49"/>
    <mergeCell ref="AR49:AS49"/>
    <mergeCell ref="AT49:AU49"/>
    <mergeCell ref="AW49:AX49"/>
    <mergeCell ref="AY49:AZ49"/>
    <mergeCell ref="AA49:AB49"/>
    <mergeCell ref="AC49:AD49"/>
    <mergeCell ref="AG49:AG51"/>
    <mergeCell ref="AH49:AI49"/>
    <mergeCell ref="AJ49:AK49"/>
    <mergeCell ref="AL49:AM49"/>
    <mergeCell ref="N49:O49"/>
    <mergeCell ref="Q49:R49"/>
    <mergeCell ref="S49:T49"/>
    <mergeCell ref="U49:V49"/>
    <mergeCell ref="W49:X49"/>
    <mergeCell ref="Y49:Z49"/>
    <mergeCell ref="BE46:BF46"/>
    <mergeCell ref="BG46:BH46"/>
    <mergeCell ref="BI46:BJ46"/>
    <mergeCell ref="A49:A51"/>
    <mergeCell ref="B49:C49"/>
    <mergeCell ref="D49:E49"/>
    <mergeCell ref="F49:G49"/>
    <mergeCell ref="H49:I49"/>
    <mergeCell ref="J49:K49"/>
    <mergeCell ref="L49:M49"/>
    <mergeCell ref="AR46:AS46"/>
    <mergeCell ref="AT46:AU46"/>
    <mergeCell ref="AW46:AX46"/>
    <mergeCell ref="AY46:AZ46"/>
    <mergeCell ref="BA46:BB46"/>
    <mergeCell ref="BC46:BD46"/>
    <mergeCell ref="AG46:AG48"/>
    <mergeCell ref="AH46:AI46"/>
    <mergeCell ref="AJ46:AK46"/>
    <mergeCell ref="AL46:AM46"/>
    <mergeCell ref="AN46:AO46"/>
    <mergeCell ref="AP46:AQ46"/>
    <mergeCell ref="S46:T46"/>
    <mergeCell ref="U46:V46"/>
    <mergeCell ref="W46:X46"/>
    <mergeCell ref="Y46:Z46"/>
    <mergeCell ref="AA46:AB46"/>
    <mergeCell ref="AC46:AD46"/>
    <mergeCell ref="BI43:BJ43"/>
    <mergeCell ref="A46:A48"/>
    <mergeCell ref="B46:C46"/>
    <mergeCell ref="D46:E46"/>
    <mergeCell ref="F46:G46"/>
    <mergeCell ref="H46:I46"/>
    <mergeCell ref="J46:K46"/>
    <mergeCell ref="L46:M46"/>
    <mergeCell ref="N46:O46"/>
    <mergeCell ref="Q46:R46"/>
    <mergeCell ref="AW43:AX43"/>
    <mergeCell ref="AY43:AZ43"/>
    <mergeCell ref="BA43:BB43"/>
    <mergeCell ref="BC43:BD43"/>
    <mergeCell ref="BE43:BF43"/>
    <mergeCell ref="BG43:BH43"/>
    <mergeCell ref="AJ43:AK43"/>
    <mergeCell ref="AL43:AM43"/>
    <mergeCell ref="AN43:AO43"/>
    <mergeCell ref="AP43:AQ43"/>
    <mergeCell ref="AR43:AS43"/>
    <mergeCell ref="AT43:AU43"/>
    <mergeCell ref="W43:X43"/>
    <mergeCell ref="Y43:Z43"/>
    <mergeCell ref="AA43:AB43"/>
    <mergeCell ref="AC43:AD43"/>
    <mergeCell ref="AG43:AG45"/>
    <mergeCell ref="AH43:AI43"/>
    <mergeCell ref="J43:K43"/>
    <mergeCell ref="L43:M43"/>
    <mergeCell ref="N43:O43"/>
    <mergeCell ref="Q43:R43"/>
    <mergeCell ref="S43:T43"/>
    <mergeCell ref="U43:V43"/>
    <mergeCell ref="BA40:BB40"/>
    <mergeCell ref="BC40:BD40"/>
    <mergeCell ref="BE40:BF40"/>
    <mergeCell ref="BG40:BH40"/>
    <mergeCell ref="BI40:BJ40"/>
    <mergeCell ref="A43:A45"/>
    <mergeCell ref="B43:C43"/>
    <mergeCell ref="D43:E43"/>
    <mergeCell ref="F43:G43"/>
    <mergeCell ref="H43:I43"/>
    <mergeCell ref="AN40:AO40"/>
    <mergeCell ref="AP40:AQ40"/>
    <mergeCell ref="AR40:AS40"/>
    <mergeCell ref="AT40:AU40"/>
    <mergeCell ref="AW40:AX40"/>
    <mergeCell ref="AY40:AZ40"/>
    <mergeCell ref="Y40:Z40"/>
    <mergeCell ref="AA40:AB40"/>
    <mergeCell ref="AC40:AD40"/>
    <mergeCell ref="AG40:AG42"/>
    <mergeCell ref="AH40:AI40"/>
    <mergeCell ref="AL40:AM40"/>
    <mergeCell ref="L40:M40"/>
    <mergeCell ref="N40:O40"/>
    <mergeCell ref="Q40:R40"/>
    <mergeCell ref="S40:T40"/>
    <mergeCell ref="U40:V40"/>
    <mergeCell ref="W40:X40"/>
    <mergeCell ref="A40:A42"/>
    <mergeCell ref="B40:C40"/>
    <mergeCell ref="D40:E40"/>
    <mergeCell ref="F40:G40"/>
    <mergeCell ref="H40:I40"/>
    <mergeCell ref="J40:K40"/>
    <mergeCell ref="AY37:AZ37"/>
    <mergeCell ref="BA37:BB37"/>
    <mergeCell ref="BC37:BD37"/>
    <mergeCell ref="BE37:BF37"/>
    <mergeCell ref="BG37:BH37"/>
    <mergeCell ref="BI37:BJ37"/>
    <mergeCell ref="AL37:AM37"/>
    <mergeCell ref="AN37:AO37"/>
    <mergeCell ref="AP37:AQ37"/>
    <mergeCell ref="AR37:AS37"/>
    <mergeCell ref="AT37:AU37"/>
    <mergeCell ref="AW37:AX37"/>
    <mergeCell ref="Y37:Z37"/>
    <mergeCell ref="AA37:AB37"/>
    <mergeCell ref="AC37:AD37"/>
    <mergeCell ref="AG37:AG39"/>
    <mergeCell ref="AH37:AI37"/>
    <mergeCell ref="AJ37:AK37"/>
    <mergeCell ref="L37:M37"/>
    <mergeCell ref="N37:O37"/>
    <mergeCell ref="Q37:R37"/>
    <mergeCell ref="S37:T37"/>
    <mergeCell ref="U37:V37"/>
    <mergeCell ref="W37:X37"/>
    <mergeCell ref="A37:A39"/>
    <mergeCell ref="B37:C37"/>
    <mergeCell ref="D37:E37"/>
    <mergeCell ref="F37:G37"/>
    <mergeCell ref="H37:I37"/>
    <mergeCell ref="J37:K37"/>
    <mergeCell ref="AY34:AZ34"/>
    <mergeCell ref="BA34:BB34"/>
    <mergeCell ref="BC34:BD34"/>
    <mergeCell ref="BE34:BF34"/>
    <mergeCell ref="BG34:BH34"/>
    <mergeCell ref="BI34:BJ34"/>
    <mergeCell ref="AL34:AM34"/>
    <mergeCell ref="AN34:AO34"/>
    <mergeCell ref="AP34:AQ34"/>
    <mergeCell ref="AR34:AS34"/>
    <mergeCell ref="AT34:AU34"/>
    <mergeCell ref="AW34:AX34"/>
    <mergeCell ref="Y34:Z34"/>
    <mergeCell ref="AA34:AB34"/>
    <mergeCell ref="AC34:AD34"/>
    <mergeCell ref="AG34:AG36"/>
    <mergeCell ref="AH34:AI34"/>
    <mergeCell ref="AJ34:AK34"/>
    <mergeCell ref="L34:M34"/>
    <mergeCell ref="N34:O34"/>
    <mergeCell ref="Q34:R34"/>
    <mergeCell ref="S34:T34"/>
    <mergeCell ref="U34:V34"/>
    <mergeCell ref="W34:X34"/>
    <mergeCell ref="A34:A36"/>
    <mergeCell ref="B34:C34"/>
    <mergeCell ref="D34:E34"/>
    <mergeCell ref="F34:G34"/>
    <mergeCell ref="H34:I34"/>
    <mergeCell ref="J34:K34"/>
    <mergeCell ref="AY31:AZ31"/>
    <mergeCell ref="BA31:BB31"/>
    <mergeCell ref="BC31:BD31"/>
    <mergeCell ref="BE31:BF31"/>
    <mergeCell ref="BG31:BH31"/>
    <mergeCell ref="BI31:BJ31"/>
    <mergeCell ref="AL31:AM31"/>
    <mergeCell ref="AN31:AO31"/>
    <mergeCell ref="AP31:AQ31"/>
    <mergeCell ref="AR31:AS31"/>
    <mergeCell ref="AT31:AU31"/>
    <mergeCell ref="AW31:AX31"/>
    <mergeCell ref="Y31:Z31"/>
    <mergeCell ref="AA31:AB31"/>
    <mergeCell ref="AC31:AD31"/>
    <mergeCell ref="AG31:AG33"/>
    <mergeCell ref="AH31:AI31"/>
    <mergeCell ref="AJ31:AK31"/>
    <mergeCell ref="L31:M31"/>
    <mergeCell ref="N31:O31"/>
    <mergeCell ref="Q31:R31"/>
    <mergeCell ref="S31:T31"/>
    <mergeCell ref="U31:V31"/>
    <mergeCell ref="W31:X31"/>
    <mergeCell ref="A31:A33"/>
    <mergeCell ref="B31:C31"/>
    <mergeCell ref="D31:E31"/>
    <mergeCell ref="F31:G31"/>
    <mergeCell ref="H31:I31"/>
    <mergeCell ref="J31:K31"/>
    <mergeCell ref="AY28:AZ28"/>
    <mergeCell ref="BA28:BB28"/>
    <mergeCell ref="BC28:BD28"/>
    <mergeCell ref="BE28:BF28"/>
    <mergeCell ref="BG28:BH28"/>
    <mergeCell ref="BI28:BJ28"/>
    <mergeCell ref="AL28:AM28"/>
    <mergeCell ref="AN28:AO28"/>
    <mergeCell ref="AP28:AQ28"/>
    <mergeCell ref="AR28:AS28"/>
    <mergeCell ref="AT28:AU28"/>
    <mergeCell ref="AW28:AX28"/>
    <mergeCell ref="W28:X28"/>
    <mergeCell ref="Y28:Z28"/>
    <mergeCell ref="AA28:AB28"/>
    <mergeCell ref="AC28:AD28"/>
    <mergeCell ref="AG28:AG30"/>
    <mergeCell ref="AH28:AI28"/>
    <mergeCell ref="J28:K28"/>
    <mergeCell ref="L28:M28"/>
    <mergeCell ref="N28:O28"/>
    <mergeCell ref="Q28:R28"/>
    <mergeCell ref="S28:T28"/>
    <mergeCell ref="U28:V28"/>
    <mergeCell ref="BA25:BB25"/>
    <mergeCell ref="BC25:BD25"/>
    <mergeCell ref="BE25:BF25"/>
    <mergeCell ref="BG25:BH25"/>
    <mergeCell ref="BI25:BJ25"/>
    <mergeCell ref="A28:A30"/>
    <mergeCell ref="B28:C28"/>
    <mergeCell ref="D28:E28"/>
    <mergeCell ref="F28:G28"/>
    <mergeCell ref="H28:I28"/>
    <mergeCell ref="AN25:AO25"/>
    <mergeCell ref="AP25:AQ25"/>
    <mergeCell ref="AR25:AS25"/>
    <mergeCell ref="AT25:AU25"/>
    <mergeCell ref="AW25:AX25"/>
    <mergeCell ref="AY25:AZ25"/>
    <mergeCell ref="Y25:Z25"/>
    <mergeCell ref="AA25:AB25"/>
    <mergeCell ref="AC25:AD25"/>
    <mergeCell ref="AG25:AG27"/>
    <mergeCell ref="AH25:AI25"/>
    <mergeCell ref="AL25:AM25"/>
    <mergeCell ref="L25:M25"/>
    <mergeCell ref="N25:O25"/>
    <mergeCell ref="Q25:R25"/>
    <mergeCell ref="S25:T25"/>
    <mergeCell ref="U25:V25"/>
    <mergeCell ref="W25:X25"/>
    <mergeCell ref="BC22:BD22"/>
    <mergeCell ref="BE22:BF22"/>
    <mergeCell ref="BG22:BH22"/>
    <mergeCell ref="BI22:BJ22"/>
    <mergeCell ref="A25:A27"/>
    <mergeCell ref="B25:C25"/>
    <mergeCell ref="D25:E25"/>
    <mergeCell ref="F25:G25"/>
    <mergeCell ref="H25:I25"/>
    <mergeCell ref="J25:K25"/>
    <mergeCell ref="AP22:AQ22"/>
    <mergeCell ref="AR22:AS22"/>
    <mergeCell ref="AT22:AU22"/>
    <mergeCell ref="AW22:AX22"/>
    <mergeCell ref="AY22:AZ22"/>
    <mergeCell ref="BA22:BB22"/>
    <mergeCell ref="AC22:AD22"/>
    <mergeCell ref="AG22:AG24"/>
    <mergeCell ref="AH22:AI22"/>
    <mergeCell ref="AJ22:AK22"/>
    <mergeCell ref="AL22:AM22"/>
    <mergeCell ref="AN22:AO22"/>
    <mergeCell ref="Q22:R22"/>
    <mergeCell ref="S22:T22"/>
    <mergeCell ref="U22:V22"/>
    <mergeCell ref="W22:X22"/>
    <mergeCell ref="Y22:Z22"/>
    <mergeCell ref="AA22:AB22"/>
    <mergeCell ref="BG19:BH19"/>
    <mergeCell ref="BI19:BJ19"/>
    <mergeCell ref="A22:A24"/>
    <mergeCell ref="B22:C22"/>
    <mergeCell ref="D22:E22"/>
    <mergeCell ref="F22:G22"/>
    <mergeCell ref="H22:I22"/>
    <mergeCell ref="J22:K22"/>
    <mergeCell ref="L22:M22"/>
    <mergeCell ref="N22:O22"/>
    <mergeCell ref="AT19:AU19"/>
    <mergeCell ref="AW19:AX19"/>
    <mergeCell ref="AY19:AZ19"/>
    <mergeCell ref="BA19:BB19"/>
    <mergeCell ref="BC19:BD19"/>
    <mergeCell ref="BE19:BF19"/>
    <mergeCell ref="AG19:AG21"/>
    <mergeCell ref="AH19:AI19"/>
    <mergeCell ref="AL19:AM19"/>
    <mergeCell ref="AN19:AO19"/>
    <mergeCell ref="AP19:AQ19"/>
    <mergeCell ref="AR19:AS19"/>
    <mergeCell ref="S19:T19"/>
    <mergeCell ref="U19:V19"/>
    <mergeCell ref="W19:X19"/>
    <mergeCell ref="Y19:Z19"/>
    <mergeCell ref="AA19:AB19"/>
    <mergeCell ref="AC19:AD19"/>
    <mergeCell ref="BI16:BJ16"/>
    <mergeCell ref="A19:A21"/>
    <mergeCell ref="B19:C19"/>
    <mergeCell ref="D19:E19"/>
    <mergeCell ref="F19:G19"/>
    <mergeCell ref="H19:I19"/>
    <mergeCell ref="J19:K19"/>
    <mergeCell ref="L19:M19"/>
    <mergeCell ref="N19:O19"/>
    <mergeCell ref="Q19:R19"/>
    <mergeCell ref="AW16:AX16"/>
    <mergeCell ref="AY16:AZ16"/>
    <mergeCell ref="BA16:BB16"/>
    <mergeCell ref="BC16:BD16"/>
    <mergeCell ref="BE16:BF16"/>
    <mergeCell ref="BG16:BH16"/>
    <mergeCell ref="AJ16:AK16"/>
    <mergeCell ref="AL16:AM16"/>
    <mergeCell ref="AN16:AO16"/>
    <mergeCell ref="AP16:AQ16"/>
    <mergeCell ref="AR16:AS16"/>
    <mergeCell ref="AT16:AU16"/>
    <mergeCell ref="W16:X16"/>
    <mergeCell ref="Y16:Z16"/>
    <mergeCell ref="AA16:AB16"/>
    <mergeCell ref="AC16:AD16"/>
    <mergeCell ref="AG16:AG18"/>
    <mergeCell ref="AH16:AI16"/>
    <mergeCell ref="J16:K16"/>
    <mergeCell ref="L16:M16"/>
    <mergeCell ref="N16:O16"/>
    <mergeCell ref="Q16:R16"/>
    <mergeCell ref="S16:T16"/>
    <mergeCell ref="U16:V16"/>
    <mergeCell ref="BA13:BB13"/>
    <mergeCell ref="BC13:BD13"/>
    <mergeCell ref="BE13:BF13"/>
    <mergeCell ref="BG13:BH13"/>
    <mergeCell ref="BI13:BJ13"/>
    <mergeCell ref="A16:A18"/>
    <mergeCell ref="B16:C16"/>
    <mergeCell ref="D16:E16"/>
    <mergeCell ref="F16:G16"/>
    <mergeCell ref="H16:I16"/>
    <mergeCell ref="AN13:AO13"/>
    <mergeCell ref="AP13:AQ13"/>
    <mergeCell ref="AR13:AS13"/>
    <mergeCell ref="AT13:AU13"/>
    <mergeCell ref="AW13:AX13"/>
    <mergeCell ref="AY13:AZ13"/>
    <mergeCell ref="AA13:AB13"/>
    <mergeCell ref="AC13:AD13"/>
    <mergeCell ref="AG13:AG15"/>
    <mergeCell ref="AH13:AI13"/>
    <mergeCell ref="AJ13:AK13"/>
    <mergeCell ref="AL13:AM13"/>
    <mergeCell ref="N13:O13"/>
    <mergeCell ref="Q13:R13"/>
    <mergeCell ref="S13:T13"/>
    <mergeCell ref="U13:V13"/>
    <mergeCell ref="W13:X13"/>
    <mergeCell ref="Y13:Z13"/>
    <mergeCell ref="BE10:BF10"/>
    <mergeCell ref="BG10:BH10"/>
    <mergeCell ref="BI10:BJ10"/>
    <mergeCell ref="A13:A15"/>
    <mergeCell ref="B13:C13"/>
    <mergeCell ref="D13:E13"/>
    <mergeCell ref="F13:G13"/>
    <mergeCell ref="H13:I13"/>
    <mergeCell ref="J13:K13"/>
    <mergeCell ref="L13:M13"/>
    <mergeCell ref="AR10:AS10"/>
    <mergeCell ref="AT10:AU10"/>
    <mergeCell ref="AW10:AX10"/>
    <mergeCell ref="AY10:AZ10"/>
    <mergeCell ref="BA10:BB10"/>
    <mergeCell ref="BC10:BD10"/>
    <mergeCell ref="AG10:AG12"/>
    <mergeCell ref="AH10:AI10"/>
    <mergeCell ref="AJ10:AK10"/>
    <mergeCell ref="AL10:AM10"/>
    <mergeCell ref="AN10:AO10"/>
    <mergeCell ref="AP10:AQ10"/>
    <mergeCell ref="S10:T10"/>
    <mergeCell ref="U10:V10"/>
    <mergeCell ref="W10:X10"/>
    <mergeCell ref="Y10:Z10"/>
    <mergeCell ref="AA10:AB10"/>
    <mergeCell ref="AC10:AD10"/>
    <mergeCell ref="BI7:BJ7"/>
    <mergeCell ref="A10:A12"/>
    <mergeCell ref="B10:C10"/>
    <mergeCell ref="D10:E10"/>
    <mergeCell ref="F10:G10"/>
    <mergeCell ref="H10:I10"/>
    <mergeCell ref="J10:K10"/>
    <mergeCell ref="L10:M10"/>
    <mergeCell ref="N10:O10"/>
    <mergeCell ref="Q10:R10"/>
    <mergeCell ref="AW7:AX7"/>
    <mergeCell ref="AY7:AZ7"/>
    <mergeCell ref="BA7:BB7"/>
    <mergeCell ref="BC7:BD7"/>
    <mergeCell ref="BE7:BF7"/>
    <mergeCell ref="BG7:BH7"/>
    <mergeCell ref="AJ7:AK7"/>
    <mergeCell ref="AL7:AM7"/>
    <mergeCell ref="AN7:AO7"/>
    <mergeCell ref="AP7:AQ7"/>
    <mergeCell ref="AR7:AS7"/>
    <mergeCell ref="AT7:AU7"/>
    <mergeCell ref="W7:X7"/>
    <mergeCell ref="Y7:Z7"/>
    <mergeCell ref="AA7:AB7"/>
    <mergeCell ref="AC7:AD7"/>
    <mergeCell ref="AG7:AG9"/>
    <mergeCell ref="AH7:AI7"/>
    <mergeCell ref="J7:K7"/>
    <mergeCell ref="L7:M7"/>
    <mergeCell ref="N7:O7"/>
    <mergeCell ref="Q7:R7"/>
    <mergeCell ref="S7:T7"/>
    <mergeCell ref="U7:V7"/>
    <mergeCell ref="BA4:BB4"/>
    <mergeCell ref="BC4:BD4"/>
    <mergeCell ref="BE4:BF4"/>
    <mergeCell ref="BG4:BH4"/>
    <mergeCell ref="BI4:BJ4"/>
    <mergeCell ref="A7:A9"/>
    <mergeCell ref="B7:C7"/>
    <mergeCell ref="D7:E7"/>
    <mergeCell ref="F7:G7"/>
    <mergeCell ref="H7:I7"/>
    <mergeCell ref="AN4:AO4"/>
    <mergeCell ref="AP4:AQ4"/>
    <mergeCell ref="AR4:AS4"/>
    <mergeCell ref="AT4:AU4"/>
    <mergeCell ref="AW4:AX4"/>
    <mergeCell ref="AY4:AZ4"/>
    <mergeCell ref="Y4:Z4"/>
    <mergeCell ref="AA4:AB4"/>
    <mergeCell ref="AC4:AD4"/>
    <mergeCell ref="AG4:AG6"/>
    <mergeCell ref="AH4:AI4"/>
    <mergeCell ref="AL4:AM4"/>
    <mergeCell ref="L4:M4"/>
    <mergeCell ref="N4:O4"/>
    <mergeCell ref="Q4:R4"/>
    <mergeCell ref="S4:T4"/>
    <mergeCell ref="U4:V4"/>
    <mergeCell ref="W4:X4"/>
    <mergeCell ref="BC3:BD3"/>
    <mergeCell ref="BE3:BF3"/>
    <mergeCell ref="BG3:BH3"/>
    <mergeCell ref="BI3:BJ3"/>
    <mergeCell ref="A4:A6"/>
    <mergeCell ref="B4:C4"/>
    <mergeCell ref="D4:E4"/>
    <mergeCell ref="F4:G4"/>
    <mergeCell ref="H4:I4"/>
    <mergeCell ref="J4:K4"/>
    <mergeCell ref="AP3:AQ3"/>
    <mergeCell ref="AR3:AS3"/>
    <mergeCell ref="AT3:AU3"/>
    <mergeCell ref="AW3:AX3"/>
    <mergeCell ref="AY3:AZ3"/>
    <mergeCell ref="BA3:BB3"/>
    <mergeCell ref="AA3:AB3"/>
    <mergeCell ref="AC3:AD3"/>
    <mergeCell ref="AH3:AI3"/>
    <mergeCell ref="AJ3:AK3"/>
    <mergeCell ref="AL3:AM3"/>
    <mergeCell ref="AN3:AO3"/>
    <mergeCell ref="N3:O3"/>
    <mergeCell ref="Q3:R3"/>
    <mergeCell ref="S3:T3"/>
    <mergeCell ref="U3:V3"/>
    <mergeCell ref="W3:X3"/>
    <mergeCell ref="Y3:Z3"/>
    <mergeCell ref="BC2:BD2"/>
    <mergeCell ref="BE2:BF2"/>
    <mergeCell ref="BG2:BH2"/>
    <mergeCell ref="BI2:BJ2"/>
    <mergeCell ref="B3:C3"/>
    <mergeCell ref="D3:E3"/>
    <mergeCell ref="F3:G3"/>
    <mergeCell ref="H3:I3"/>
    <mergeCell ref="J3:K3"/>
    <mergeCell ref="L3:M3"/>
    <mergeCell ref="AP2:AQ2"/>
    <mergeCell ref="AR2:AS2"/>
    <mergeCell ref="AT2:AU2"/>
    <mergeCell ref="AW2:AX2"/>
    <mergeCell ref="AY2:AZ2"/>
    <mergeCell ref="BA2:BB2"/>
    <mergeCell ref="AA2:AB2"/>
    <mergeCell ref="AC2:AD2"/>
    <mergeCell ref="AH2:AI2"/>
    <mergeCell ref="AJ2:AK2"/>
    <mergeCell ref="AL2:AM2"/>
    <mergeCell ref="AN2:AO2"/>
    <mergeCell ref="N2:O2"/>
    <mergeCell ref="Q2:R2"/>
    <mergeCell ref="S2:T2"/>
    <mergeCell ref="U2:V2"/>
    <mergeCell ref="W2:X2"/>
    <mergeCell ref="Y2:Z2"/>
    <mergeCell ref="C1:H1"/>
    <mergeCell ref="J1:O1"/>
    <mergeCell ref="AI1:AN1"/>
    <mergeCell ref="AP1:AU1"/>
    <mergeCell ref="B2:C2"/>
    <mergeCell ref="D2:E2"/>
    <mergeCell ref="F2:G2"/>
    <mergeCell ref="H2:I2"/>
    <mergeCell ref="J2:K2"/>
    <mergeCell ref="L2:M2"/>
  </mergeCells>
  <conditionalFormatting sqref="BK9 BK21 BK24 BK18 BK12 BK15 BK27">
    <cfRule type="cellIs" dxfId="107" priority="108" stopIfTrue="1" operator="greaterThan">
      <formula>1.83333333333333</formula>
    </cfRule>
  </conditionalFormatting>
  <conditionalFormatting sqref="BK4 BK7 BK19 BK22 BK16 BK25 BK10 BK13">
    <cfRule type="cellIs" dxfId="106" priority="107" operator="greaterThan">
      <formula>5.83333333333333</formula>
    </cfRule>
  </conditionalFormatting>
  <conditionalFormatting sqref="BK30">
    <cfRule type="cellIs" dxfId="105" priority="106" stopIfTrue="1" operator="greaterThan">
      <formula>1.83333333333333</formula>
    </cfRule>
  </conditionalFormatting>
  <conditionalFormatting sqref="BK28">
    <cfRule type="cellIs" dxfId="104" priority="105" operator="greaterThan">
      <formula>5.83333333333333</formula>
    </cfRule>
  </conditionalFormatting>
  <conditionalFormatting sqref="BK33">
    <cfRule type="cellIs" dxfId="103" priority="104" stopIfTrue="1" operator="greaterThan">
      <formula>1.83333333333333</formula>
    </cfRule>
  </conditionalFormatting>
  <conditionalFormatting sqref="BK31">
    <cfRule type="cellIs" dxfId="102" priority="103" operator="greaterThan">
      <formula>5.83333333333333</formula>
    </cfRule>
  </conditionalFormatting>
  <conditionalFormatting sqref="BK36">
    <cfRule type="cellIs" dxfId="101" priority="102" stopIfTrue="1" operator="greaterThan">
      <formula>1.83333333333333</formula>
    </cfRule>
  </conditionalFormatting>
  <conditionalFormatting sqref="BK34">
    <cfRule type="cellIs" dxfId="100" priority="101" operator="greaterThan">
      <formula>5.83333333333333</formula>
    </cfRule>
  </conditionalFormatting>
  <conditionalFormatting sqref="BK39">
    <cfRule type="cellIs" dxfId="99" priority="100" stopIfTrue="1" operator="greaterThan">
      <formula>1.83333333333333</formula>
    </cfRule>
  </conditionalFormatting>
  <conditionalFormatting sqref="BK37">
    <cfRule type="cellIs" dxfId="98" priority="99" operator="greaterThan">
      <formula>5.83333333333333</formula>
    </cfRule>
  </conditionalFormatting>
  <conditionalFormatting sqref="BK42">
    <cfRule type="cellIs" dxfId="97" priority="98" stopIfTrue="1" operator="greaterThan">
      <formula>1.83333333333333</formula>
    </cfRule>
  </conditionalFormatting>
  <conditionalFormatting sqref="BK40">
    <cfRule type="cellIs" dxfId="96" priority="97" operator="greaterThan">
      <formula>5.83333333333333</formula>
    </cfRule>
  </conditionalFormatting>
  <conditionalFormatting sqref="BK45">
    <cfRule type="cellIs" dxfId="95" priority="96" stopIfTrue="1" operator="greaterThan">
      <formula>1.83333333333333</formula>
    </cfRule>
  </conditionalFormatting>
  <conditionalFormatting sqref="BK43">
    <cfRule type="cellIs" dxfId="94" priority="95" operator="greaterThan">
      <formula>5.83333333333333</formula>
    </cfRule>
  </conditionalFormatting>
  <conditionalFormatting sqref="BK48">
    <cfRule type="cellIs" dxfId="93" priority="94" stopIfTrue="1" operator="greaterThan">
      <formula>1.83333333333333</formula>
    </cfRule>
  </conditionalFormatting>
  <conditionalFormatting sqref="BK46">
    <cfRule type="cellIs" dxfId="92" priority="93" operator="greaterThan">
      <formula>5.83333333333333</formula>
    </cfRule>
  </conditionalFormatting>
  <conditionalFormatting sqref="BK51">
    <cfRule type="cellIs" dxfId="91" priority="92" stopIfTrue="1" operator="greaterThan">
      <formula>1.83333333333333</formula>
    </cfRule>
  </conditionalFormatting>
  <conditionalFormatting sqref="BK49">
    <cfRule type="cellIs" dxfId="90" priority="91" operator="greaterThan">
      <formula>5.83333333333333</formula>
    </cfRule>
  </conditionalFormatting>
  <conditionalFormatting sqref="BK54">
    <cfRule type="cellIs" dxfId="89" priority="90" stopIfTrue="1" operator="greaterThan">
      <formula>1.83333333333333</formula>
    </cfRule>
  </conditionalFormatting>
  <conditionalFormatting sqref="BK52">
    <cfRule type="cellIs" dxfId="88" priority="89" operator="greaterThan">
      <formula>5.83333333333333</formula>
    </cfRule>
  </conditionalFormatting>
  <conditionalFormatting sqref="AK41:AK42">
    <cfRule type="cellIs" dxfId="87" priority="88" stopIfTrue="1" operator="greaterThan">
      <formula>1.83333333333333</formula>
    </cfRule>
  </conditionalFormatting>
  <conditionalFormatting sqref="AK40:AK42">
    <cfRule type="cellIs" dxfId="86" priority="87" stopIfTrue="1" operator="equal">
      <formula>"RH"</formula>
    </cfRule>
  </conditionalFormatting>
  <conditionalFormatting sqref="BK57">
    <cfRule type="cellIs" dxfId="85" priority="86" stopIfTrue="1" operator="greaterThan">
      <formula>1.83333333333333</formula>
    </cfRule>
  </conditionalFormatting>
  <conditionalFormatting sqref="BK55">
    <cfRule type="cellIs" dxfId="84" priority="85" operator="greaterThan">
      <formula>5.83333333333333</formula>
    </cfRule>
  </conditionalFormatting>
  <conditionalFormatting sqref="B59">
    <cfRule type="cellIs" dxfId="83" priority="84" stopIfTrue="1" operator="lessThan">
      <formula>3</formula>
    </cfRule>
  </conditionalFormatting>
  <conditionalFormatting sqref="D59">
    <cfRule type="cellIs" dxfId="82" priority="83" stopIfTrue="1" operator="lessThan">
      <formula>3</formula>
    </cfRule>
  </conditionalFormatting>
  <conditionalFormatting sqref="F59">
    <cfRule type="cellIs" dxfId="81" priority="82" stopIfTrue="1" operator="lessThan">
      <formula>3</formula>
    </cfRule>
  </conditionalFormatting>
  <conditionalFormatting sqref="H59">
    <cfRule type="cellIs" dxfId="80" priority="81" stopIfTrue="1" operator="lessThan">
      <formula>3</formula>
    </cfRule>
  </conditionalFormatting>
  <conditionalFormatting sqref="J59">
    <cfRule type="cellIs" dxfId="79" priority="80" stopIfTrue="1" operator="lessThan">
      <formula>3</formula>
    </cfRule>
  </conditionalFormatting>
  <conditionalFormatting sqref="L59">
    <cfRule type="cellIs" dxfId="78" priority="79" stopIfTrue="1" operator="lessThan">
      <formula>3</formula>
    </cfRule>
  </conditionalFormatting>
  <conditionalFormatting sqref="N59">
    <cfRule type="cellIs" dxfId="77" priority="78" stopIfTrue="1" operator="lessThan">
      <formula>3</formula>
    </cfRule>
  </conditionalFormatting>
  <conditionalFormatting sqref="Q59">
    <cfRule type="cellIs" dxfId="76" priority="77" stopIfTrue="1" operator="lessThan">
      <formula>3</formula>
    </cfRule>
  </conditionalFormatting>
  <conditionalFormatting sqref="S59">
    <cfRule type="cellIs" dxfId="75" priority="76" stopIfTrue="1" operator="lessThan">
      <formula>3</formula>
    </cfRule>
  </conditionalFormatting>
  <conditionalFormatting sqref="U59">
    <cfRule type="cellIs" dxfId="74" priority="75" stopIfTrue="1" operator="lessThan">
      <formula>3</formula>
    </cfRule>
  </conditionalFormatting>
  <conditionalFormatting sqref="W59">
    <cfRule type="cellIs" dxfId="73" priority="74" stopIfTrue="1" operator="lessThan">
      <formula>3</formula>
    </cfRule>
  </conditionalFormatting>
  <conditionalFormatting sqref="Y59">
    <cfRule type="cellIs" dxfId="72" priority="73" stopIfTrue="1" operator="lessThan">
      <formula>3</formula>
    </cfRule>
  </conditionalFormatting>
  <conditionalFormatting sqref="AA59">
    <cfRule type="cellIs" dxfId="71" priority="72" stopIfTrue="1" operator="lessThan">
      <formula>3</formula>
    </cfRule>
  </conditionalFormatting>
  <conditionalFormatting sqref="AC59">
    <cfRule type="cellIs" dxfId="70" priority="71" stopIfTrue="1" operator="lessThan">
      <formula>3</formula>
    </cfRule>
  </conditionalFormatting>
  <conditionalFormatting sqref="AH59">
    <cfRule type="cellIs" dxfId="69" priority="70" stopIfTrue="1" operator="lessThan">
      <formula>3</formula>
    </cfRule>
  </conditionalFormatting>
  <conditionalFormatting sqref="AJ59">
    <cfRule type="cellIs" dxfId="68" priority="69" stopIfTrue="1" operator="lessThan">
      <formula>3</formula>
    </cfRule>
  </conditionalFormatting>
  <conditionalFormatting sqref="AL59">
    <cfRule type="cellIs" dxfId="67" priority="68" stopIfTrue="1" operator="lessThan">
      <formula>3</formula>
    </cfRule>
  </conditionalFormatting>
  <conditionalFormatting sqref="AN59">
    <cfRule type="cellIs" dxfId="66" priority="67" stopIfTrue="1" operator="lessThan">
      <formula>3</formula>
    </cfRule>
  </conditionalFormatting>
  <conditionalFormatting sqref="AP59">
    <cfRule type="cellIs" dxfId="65" priority="66" stopIfTrue="1" operator="lessThan">
      <formula>3</formula>
    </cfRule>
  </conditionalFormatting>
  <conditionalFormatting sqref="AR59">
    <cfRule type="cellIs" dxfId="64" priority="65" stopIfTrue="1" operator="lessThan">
      <formula>3</formula>
    </cfRule>
  </conditionalFormatting>
  <conditionalFormatting sqref="AT59">
    <cfRule type="cellIs" dxfId="63" priority="64" stopIfTrue="1" operator="lessThan">
      <formula>3</formula>
    </cfRule>
  </conditionalFormatting>
  <conditionalFormatting sqref="AW59">
    <cfRule type="cellIs" dxfId="62" priority="63" stopIfTrue="1" operator="lessThan">
      <formula>3</formula>
    </cfRule>
  </conditionalFormatting>
  <conditionalFormatting sqref="AY59">
    <cfRule type="cellIs" dxfId="61" priority="62" stopIfTrue="1" operator="lessThan">
      <formula>3</formula>
    </cfRule>
  </conditionalFormatting>
  <conditionalFormatting sqref="BA59">
    <cfRule type="cellIs" dxfId="60" priority="61" stopIfTrue="1" operator="lessThan">
      <formula>3</formula>
    </cfRule>
  </conditionalFormatting>
  <conditionalFormatting sqref="BC59">
    <cfRule type="cellIs" dxfId="59" priority="60" stopIfTrue="1" operator="lessThan">
      <formula>3</formula>
    </cfRule>
  </conditionalFormatting>
  <conditionalFormatting sqref="BE59">
    <cfRule type="cellIs" dxfId="58" priority="59" stopIfTrue="1" operator="lessThan">
      <formula>3</formula>
    </cfRule>
  </conditionalFormatting>
  <conditionalFormatting sqref="BG59">
    <cfRule type="cellIs" dxfId="57" priority="58" stopIfTrue="1" operator="lessThan">
      <formula>3</formula>
    </cfRule>
  </conditionalFormatting>
  <conditionalFormatting sqref="BI59">
    <cfRule type="cellIs" dxfId="56" priority="57" stopIfTrue="1" operator="lessThan">
      <formula>3</formula>
    </cfRule>
  </conditionalFormatting>
  <conditionalFormatting sqref="C60">
    <cfRule type="cellIs" dxfId="55" priority="55" stopIfTrue="1" operator="lessThan">
      <formula>2</formula>
    </cfRule>
    <cfRule type="cellIs" dxfId="54" priority="56" stopIfTrue="1" operator="lessThan">
      <formula>3</formula>
    </cfRule>
  </conditionalFormatting>
  <conditionalFormatting sqref="E60">
    <cfRule type="cellIs" dxfId="53" priority="53" stopIfTrue="1" operator="lessThan">
      <formula>2</formula>
    </cfRule>
    <cfRule type="cellIs" dxfId="52" priority="54" stopIfTrue="1" operator="lessThan">
      <formula>3</formula>
    </cfRule>
  </conditionalFormatting>
  <conditionalFormatting sqref="G60">
    <cfRule type="cellIs" dxfId="51" priority="51" stopIfTrue="1" operator="lessThan">
      <formula>2</formula>
    </cfRule>
    <cfRule type="cellIs" dxfId="50" priority="52" stopIfTrue="1" operator="lessThan">
      <formula>3</formula>
    </cfRule>
  </conditionalFormatting>
  <conditionalFormatting sqref="I60">
    <cfRule type="cellIs" dxfId="49" priority="49" stopIfTrue="1" operator="lessThan">
      <formula>2</formula>
    </cfRule>
    <cfRule type="cellIs" dxfId="48" priority="50" stopIfTrue="1" operator="lessThan">
      <formula>3</formula>
    </cfRule>
  </conditionalFormatting>
  <conditionalFormatting sqref="K60">
    <cfRule type="cellIs" dxfId="47" priority="47" stopIfTrue="1" operator="lessThan">
      <formula>2</formula>
    </cfRule>
    <cfRule type="cellIs" dxfId="46" priority="48" stopIfTrue="1" operator="lessThan">
      <formula>3</formula>
    </cfRule>
  </conditionalFormatting>
  <conditionalFormatting sqref="M60">
    <cfRule type="cellIs" dxfId="45" priority="45" stopIfTrue="1" operator="lessThan">
      <formula>2</formula>
    </cfRule>
    <cfRule type="cellIs" dxfId="44" priority="46" stopIfTrue="1" operator="lessThan">
      <formula>3</formula>
    </cfRule>
  </conditionalFormatting>
  <conditionalFormatting sqref="O60">
    <cfRule type="cellIs" dxfId="43" priority="43" stopIfTrue="1" operator="lessThan">
      <formula>2</formula>
    </cfRule>
    <cfRule type="cellIs" dxfId="42" priority="44" stopIfTrue="1" operator="lessThan">
      <formula>3</formula>
    </cfRule>
  </conditionalFormatting>
  <conditionalFormatting sqref="R60">
    <cfRule type="cellIs" dxfId="41" priority="41" stopIfTrue="1" operator="lessThan">
      <formula>2</formula>
    </cfRule>
    <cfRule type="cellIs" dxfId="40" priority="42" stopIfTrue="1" operator="lessThan">
      <formula>3</formula>
    </cfRule>
  </conditionalFormatting>
  <conditionalFormatting sqref="T60">
    <cfRule type="cellIs" dxfId="39" priority="39" stopIfTrue="1" operator="lessThan">
      <formula>2</formula>
    </cfRule>
    <cfRule type="cellIs" dxfId="38" priority="40" stopIfTrue="1" operator="lessThan">
      <formula>3</formula>
    </cfRule>
  </conditionalFormatting>
  <conditionalFormatting sqref="V60">
    <cfRule type="cellIs" dxfId="37" priority="37" stopIfTrue="1" operator="lessThan">
      <formula>2</formula>
    </cfRule>
    <cfRule type="cellIs" dxfId="36" priority="38" stopIfTrue="1" operator="lessThan">
      <formula>3</formula>
    </cfRule>
  </conditionalFormatting>
  <conditionalFormatting sqref="X60">
    <cfRule type="cellIs" dxfId="35" priority="35" stopIfTrue="1" operator="lessThan">
      <formula>2</formula>
    </cfRule>
    <cfRule type="cellIs" dxfId="34" priority="36" stopIfTrue="1" operator="lessThan">
      <formula>3</formula>
    </cfRule>
  </conditionalFormatting>
  <conditionalFormatting sqref="Z60">
    <cfRule type="cellIs" dxfId="33" priority="33" stopIfTrue="1" operator="lessThan">
      <formula>2</formula>
    </cfRule>
    <cfRule type="cellIs" dxfId="32" priority="34" stopIfTrue="1" operator="lessThan">
      <formula>3</formula>
    </cfRule>
  </conditionalFormatting>
  <conditionalFormatting sqref="AB60">
    <cfRule type="cellIs" dxfId="31" priority="31" stopIfTrue="1" operator="lessThan">
      <formula>2</formula>
    </cfRule>
    <cfRule type="cellIs" dxfId="30" priority="32" stopIfTrue="1" operator="lessThan">
      <formula>3</formula>
    </cfRule>
  </conditionalFormatting>
  <conditionalFormatting sqref="AD60">
    <cfRule type="cellIs" dxfId="29" priority="29" stopIfTrue="1" operator="lessThan">
      <formula>2</formula>
    </cfRule>
    <cfRule type="cellIs" dxfId="28" priority="30" stopIfTrue="1" operator="lessThan">
      <formula>3</formula>
    </cfRule>
  </conditionalFormatting>
  <conditionalFormatting sqref="AI60">
    <cfRule type="cellIs" dxfId="27" priority="27" stopIfTrue="1" operator="lessThan">
      <formula>2</formula>
    </cfRule>
    <cfRule type="cellIs" dxfId="26" priority="28" stopIfTrue="1" operator="lessThan">
      <formula>3</formula>
    </cfRule>
  </conditionalFormatting>
  <conditionalFormatting sqref="AK60">
    <cfRule type="cellIs" dxfId="25" priority="25" stopIfTrue="1" operator="lessThan">
      <formula>2</formula>
    </cfRule>
    <cfRule type="cellIs" dxfId="24" priority="26" stopIfTrue="1" operator="lessThan">
      <formula>3</formula>
    </cfRule>
  </conditionalFormatting>
  <conditionalFormatting sqref="AM60">
    <cfRule type="cellIs" dxfId="23" priority="23" stopIfTrue="1" operator="lessThan">
      <formula>2</formula>
    </cfRule>
    <cfRule type="cellIs" dxfId="22" priority="24" stopIfTrue="1" operator="lessThan">
      <formula>3</formula>
    </cfRule>
  </conditionalFormatting>
  <conditionalFormatting sqref="AO60">
    <cfRule type="cellIs" dxfId="21" priority="21" stopIfTrue="1" operator="lessThan">
      <formula>2</formula>
    </cfRule>
    <cfRule type="cellIs" dxfId="20" priority="22" stopIfTrue="1" operator="lessThan">
      <formula>3</formula>
    </cfRule>
  </conditionalFormatting>
  <conditionalFormatting sqref="AQ60">
    <cfRule type="cellIs" dxfId="19" priority="19" stopIfTrue="1" operator="lessThan">
      <formula>2</formula>
    </cfRule>
    <cfRule type="cellIs" dxfId="18" priority="20" stopIfTrue="1" operator="lessThan">
      <formula>3</formula>
    </cfRule>
  </conditionalFormatting>
  <conditionalFormatting sqref="AS60">
    <cfRule type="cellIs" dxfId="17" priority="17" stopIfTrue="1" operator="lessThan">
      <formula>2</formula>
    </cfRule>
    <cfRule type="cellIs" dxfId="16" priority="18" stopIfTrue="1" operator="lessThan">
      <formula>3</formula>
    </cfRule>
  </conditionalFormatting>
  <conditionalFormatting sqref="AU60">
    <cfRule type="cellIs" dxfId="15" priority="15" stopIfTrue="1" operator="lessThan">
      <formula>2</formula>
    </cfRule>
    <cfRule type="cellIs" dxfId="14" priority="16" stopIfTrue="1" operator="lessThan">
      <formula>3</formula>
    </cfRule>
  </conditionalFormatting>
  <conditionalFormatting sqref="AX60">
    <cfRule type="cellIs" dxfId="13" priority="13" stopIfTrue="1" operator="lessThan">
      <formula>2</formula>
    </cfRule>
    <cfRule type="cellIs" dxfId="12" priority="14" stopIfTrue="1" operator="lessThan">
      <formula>3</formula>
    </cfRule>
  </conditionalFormatting>
  <conditionalFormatting sqref="AZ60">
    <cfRule type="cellIs" dxfId="11" priority="11" stopIfTrue="1" operator="lessThan">
      <formula>2</formula>
    </cfRule>
    <cfRule type="cellIs" dxfId="10" priority="12" stopIfTrue="1" operator="lessThan">
      <formula>3</formula>
    </cfRule>
  </conditionalFormatting>
  <conditionalFormatting sqref="BB60">
    <cfRule type="cellIs" dxfId="9" priority="9" stopIfTrue="1" operator="lessThan">
      <formula>2</formula>
    </cfRule>
    <cfRule type="cellIs" dxfId="8" priority="10" stopIfTrue="1" operator="lessThan">
      <formula>3</formula>
    </cfRule>
  </conditionalFormatting>
  <conditionalFormatting sqref="BD60">
    <cfRule type="cellIs" dxfId="7" priority="7" stopIfTrue="1" operator="lessThan">
      <formula>2</formula>
    </cfRule>
    <cfRule type="cellIs" dxfId="6" priority="8" stopIfTrue="1" operator="lessThan">
      <formula>3</formula>
    </cfRule>
  </conditionalFormatting>
  <conditionalFormatting sqref="BF60">
    <cfRule type="cellIs" dxfId="5" priority="5" stopIfTrue="1" operator="lessThan">
      <formula>2</formula>
    </cfRule>
    <cfRule type="cellIs" dxfId="4" priority="6" stopIfTrue="1" operator="lessThan">
      <formula>3</formula>
    </cfRule>
  </conditionalFormatting>
  <conditionalFormatting sqref="BH60">
    <cfRule type="cellIs" dxfId="3" priority="3" stopIfTrue="1" operator="lessThan">
      <formula>2</formula>
    </cfRule>
    <cfRule type="cellIs" dxfId="2" priority="4" stopIfTrue="1" operator="lessThan">
      <formula>3</formula>
    </cfRule>
  </conditionalFormatting>
  <conditionalFormatting sqref="BJ60">
    <cfRule type="cellIs" dxfId="1" priority="1" stopIfTrue="1" operator="lessThan">
      <formula>2</formula>
    </cfRule>
    <cfRule type="cellIs" dxfId="0" priority="2" stopIfTrue="1" operator="lessThan">
      <formula>3</formula>
    </cfRule>
  </conditionalFormatting>
  <printOptions horizontalCentered="1" verticalCentered="1"/>
  <pageMargins left="0.62992125984251968" right="0.23622047244094491" top="0" bottom="0.11811023622047245" header="0.11811023622047245" footer="0"/>
  <pageSetup paperSize="9" scale="67" fitToWidth="2" fitToHeight="2" orientation="landscape" r:id="rId1"/>
  <headerFooter>
    <oddHeader xml:space="preserve">&amp;L&amp;"Times New Roman,Gras"&amp;20&amp;UPôle Hébergements et Services&amp;C&amp;"Times New Roman,Gras italique"&amp;20PLANNING EDUCATIF&amp;R&amp;"Calibri(Corps),Gras italique"&amp;16FOYER DE VIE "LES SOURCES"
</oddHeader>
    <oddFooter>&amp;RJMD&amp;D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DlgSaisieHeure">
                <anchor moveWithCells="1" sizeWithCells="1">
                  <from>
                    <xdr:col>31</xdr:col>
                    <xdr:colOff>0</xdr:colOff>
                    <xdr:row>0</xdr:row>
                    <xdr:rowOff>0</xdr:rowOff>
                  </from>
                  <to>
                    <xdr:col>32</xdr:col>
                    <xdr:colOff>828675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1]!AfficheDlgPresence">
                <anchor moveWithCells="1" sizeWithCells="1">
                  <from>
                    <xdr:col>0</xdr:col>
                    <xdr:colOff>104775</xdr:colOff>
                    <xdr:row>0</xdr:row>
                    <xdr:rowOff>57150</xdr:rowOff>
                  </from>
                  <to>
                    <xdr:col>0</xdr:col>
                    <xdr:colOff>933450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1]!DlgSaisieHeure">
                <anchor moveWithCells="1" sizeWithCells="1">
                  <from>
                    <xdr:col>31</xdr:col>
                    <xdr:colOff>0</xdr:colOff>
                    <xdr:row>0</xdr:row>
                    <xdr:rowOff>0</xdr:rowOff>
                  </from>
                  <to>
                    <xdr:col>32</xdr:col>
                    <xdr:colOff>828675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du 30-09-19 au 27-10-19</vt:lpstr>
      <vt:lpstr>Feuil1</vt:lpstr>
      <vt:lpstr>'du 30-09-19 au 27-10-19'!MaxLignePlanning</vt:lpstr>
      <vt:lpstr>'du 30-09-19 au 27-10-19'!Zone_d_impression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2019-09-25T19:32:50Z</dcterms:created>
  <dcterms:modified xsi:type="dcterms:W3CDTF">2019-09-25T22:31:10Z</dcterms:modified>
</cp:coreProperties>
</file>