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Bierger-Center\CSA\"/>
    </mc:Choice>
  </mc:AlternateContent>
  <bookViews>
    <workbookView xWindow="120" yWindow="30" windowWidth="23955" windowHeight="12075"/>
  </bookViews>
  <sheets>
    <sheet name="Calculatrice" sheetId="1" r:id="rId1"/>
    <sheet name="Tableau" sheetId="2" r:id="rId2"/>
  </sheets>
  <definedNames>
    <definedName name="Catégorie">Calculatrice!#REF!</definedName>
    <definedName name="Catégories">Calculatrice!#REF!</definedName>
    <definedName name="_xlnm.Print_Area" localSheetId="0">Calculatrice!$G$1:$M$35</definedName>
  </definedNames>
  <calcPr calcId="152511"/>
  <customWorkbookViews>
    <customWorkbookView name="KAUFFMANN Alain - Personal View" guid="{740FA176-5882-4E93-B062-F83753529C4A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C2" i="2" l="1"/>
  <c r="Y23" i="1" l="1"/>
  <c r="Y17" i="1"/>
  <c r="G22" i="1"/>
  <c r="W32" i="1" l="1"/>
  <c r="K8" i="1"/>
  <c r="M22" i="1"/>
  <c r="L22" i="1"/>
  <c r="K22" i="1"/>
  <c r="I22" i="1"/>
  <c r="H22" i="1"/>
  <c r="K24" i="1" l="1"/>
  <c r="G24" i="1"/>
  <c r="G8" i="1" l="1"/>
  <c r="G10" i="1" s="1"/>
  <c r="G26" i="1"/>
  <c r="I34" i="1" l="1"/>
  <c r="A13" i="2"/>
  <c r="B13" i="2" s="1"/>
  <c r="A12" i="2"/>
  <c r="B12" i="2" s="1"/>
  <c r="A11" i="2"/>
  <c r="B11" i="2" s="1"/>
  <c r="A10" i="2"/>
  <c r="B10" i="2" s="1"/>
  <c r="A9" i="2"/>
  <c r="B9" i="2" s="1"/>
  <c r="A8" i="2"/>
  <c r="B8" i="2" s="1"/>
  <c r="A7" i="2"/>
  <c r="B7" i="2" s="1"/>
  <c r="A6" i="2"/>
  <c r="B6" i="2" s="1"/>
  <c r="M31" i="1" l="1"/>
  <c r="M33" i="1"/>
</calcChain>
</file>

<file path=xl/sharedStrings.xml><?xml version="1.0" encoding="utf-8"?>
<sst xmlns="http://schemas.openxmlformats.org/spreadsheetml/2006/main" count="72" uniqueCount="53">
  <si>
    <t>SSM</t>
  </si>
  <si>
    <t>Rang</t>
  </si>
  <si>
    <t>Revenu annuel</t>
  </si>
  <si>
    <t>Revenu mensuel</t>
  </si>
  <si>
    <t>TBA</t>
  </si>
  <si>
    <t>IDE</t>
  </si>
  <si>
    <t>AFO</t>
  </si>
  <si>
    <t>CAM</t>
  </si>
  <si>
    <t>CAA</t>
  </si>
  <si>
    <t>CPP</t>
  </si>
  <si>
    <t>Individu A</t>
  </si>
  <si>
    <t>All. Foyer</t>
  </si>
  <si>
    <t>Individu B</t>
  </si>
  <si>
    <t>Total</t>
  </si>
  <si>
    <t>Total A &amp; B</t>
  </si>
  <si>
    <t>Revenu ménge &lt; 1,5 x SSM</t>
  </si>
  <si>
    <t>Revenu ménge &lt; 2,0 x SSM</t>
  </si>
  <si>
    <t>Revenu ménge &lt; 2,5 x SSM</t>
  </si>
  <si>
    <t>Revenu ménge &lt; 3,0 x SSM</t>
  </si>
  <si>
    <t>Revenu ménge &lt; 3,5 x SSM</t>
  </si>
  <si>
    <t>Revenu ménge &lt; 4,0 x SSM</t>
  </si>
  <si>
    <t>Revenu ménge &lt; 4,5 x SSM</t>
  </si>
  <si>
    <t>Revenu ménge &gt; 4,5 x SSM</t>
  </si>
  <si>
    <t>Moyennes</t>
  </si>
  <si>
    <t>Caisse Maladie Soins 2,8000%</t>
  </si>
  <si>
    <t>Caisse Pension 8,0000%</t>
  </si>
  <si>
    <t>Caisse Maladie Espèces 0,2500%</t>
  </si>
  <si>
    <t>Calcul</t>
  </si>
  <si>
    <t>Brut Annuel</t>
  </si>
  <si>
    <t>Brut Mensuel</t>
  </si>
  <si>
    <t>Total Brut Mensuel</t>
  </si>
  <si>
    <t>Total Brut Annuel</t>
  </si>
  <si>
    <t>+ Allocations</t>
  </si>
  <si>
    <t>Total Imposable Mensuel</t>
  </si>
  <si>
    <t>Revenu brut -&gt; Revenu Imposable</t>
  </si>
  <si>
    <t>Taux</t>
  </si>
  <si>
    <t>RM</t>
  </si>
  <si>
    <t>RA</t>
  </si>
  <si>
    <t xml:space="preserve">Catégorie </t>
  </si>
  <si>
    <t>Participation</t>
  </si>
  <si>
    <t>Non</t>
  </si>
  <si>
    <t xml:space="preserve">Repas </t>
  </si>
  <si>
    <t>Risque</t>
  </si>
  <si>
    <t xml:space="preserve">Tarif </t>
  </si>
  <si>
    <t>Revenus S</t>
  </si>
  <si>
    <t>Revenus I.E.</t>
  </si>
  <si>
    <t>I</t>
  </si>
  <si>
    <t>E</t>
  </si>
  <si>
    <t>Base</t>
  </si>
  <si>
    <t>Ind. Dép</t>
  </si>
  <si>
    <t>Cot. AM</t>
  </si>
  <si>
    <t>Cot. AAA</t>
  </si>
  <si>
    <t>Cot. 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</si>
</sst>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name val="Calibri"/>
      <family val="2"/>
      <scheme val="minor"/>
    </font>
    <font>
      <b/>
      <sz val="18"/>
      <name val="Calibri"/>
      <family val="2"/>
      <scheme val="minor"/>
    </font>
    <font>
      <b/>
      <sz val="36"/>
      <name val="Calibri"/>
      <family val="2"/>
      <scheme val="minor"/>
    </font>
    <font>
      <b/>
      <sz val="22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color rgb="FFFF0000"/>
      <name val="Calibri"/>
      <family val="2"/>
    </font>
    <font>
      <b/>
      <sz val="48"/>
      <color rgb="FF000000"/>
      <name val="Calibri"/>
      <family val="2"/>
    </font>
    <font>
      <b/>
      <sz val="24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150"/>
      <color theme="0"/>
      <name val="Calibri"/>
      <family val="2"/>
      <scheme val="minor"/>
    </font>
    <font>
      <b/>
      <sz val="40"/>
      <color theme="0"/>
      <name val="Calibri"/>
      <family val="2"/>
      <scheme val="minor"/>
    </font>
    <font>
      <b/>
      <sz val="22"/>
      <color rgb="FFFFFF00"/>
      <name val="Calibri"/>
      <family val="2"/>
      <scheme val="minor"/>
    </font>
    <font>
      <b/>
      <sz val="36"/>
      <color rgb="FFFF0000"/>
      <name val="Calibri"/>
      <family val="2"/>
    </font>
    <font>
      <b/>
      <sz val="24"/>
      <color indexed="9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55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" fontId="12" fillId="0" borderId="1">
      <alignment horizontal="center" vertical="center"/>
      <protection locked="0"/>
    </xf>
    <xf numFmtId="4" fontId="23" fillId="2" borderId="0">
      <alignment vertical="center"/>
    </xf>
  </cellStyleXfs>
  <cellXfs count="194">
    <xf numFmtId="0" fontId="0" fillId="0" borderId="0" xfId="0"/>
    <xf numFmtId="0" fontId="1" fillId="0" borderId="0" xfId="0" applyFont="1" applyFill="1" applyProtection="1"/>
    <xf numFmtId="0" fontId="4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Fill="1" applyProtection="1"/>
    <xf numFmtId="0" fontId="2" fillId="0" borderId="0" xfId="0" applyFont="1" applyFill="1"/>
    <xf numFmtId="0" fontId="4" fillId="0" borderId="0" xfId="0" applyFont="1" applyFill="1" applyBorder="1" applyAlignment="1" applyProtection="1">
      <alignment horizontal="center" vertical="center" wrapText="1"/>
    </xf>
    <xf numFmtId="4" fontId="4" fillId="0" borderId="4" xfId="0" applyNumberFormat="1" applyFont="1" applyFill="1" applyBorder="1" applyAlignment="1" applyProtection="1">
      <alignment vertical="center" wrapText="1"/>
    </xf>
    <xf numFmtId="4" fontId="4" fillId="0" borderId="5" xfId="0" applyNumberFormat="1" applyFont="1" applyFill="1" applyBorder="1" applyAlignment="1" applyProtection="1">
      <alignment vertical="center" wrapText="1"/>
    </xf>
    <xf numFmtId="4" fontId="4" fillId="0" borderId="5" xfId="0" applyNumberFormat="1" applyFont="1" applyFill="1" applyBorder="1" applyAlignment="1" applyProtection="1">
      <alignment horizontal="center" vertical="center"/>
    </xf>
    <xf numFmtId="4" fontId="4" fillId="0" borderId="6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center" vertical="center"/>
    </xf>
    <xf numFmtId="4" fontId="6" fillId="2" borderId="0" xfId="0" applyNumberFormat="1" applyFont="1" applyFill="1" applyBorder="1" applyAlignment="1" applyProtection="1">
      <alignment horizontal="right" vertical="center"/>
      <protection hidden="1"/>
    </xf>
    <xf numFmtId="4" fontId="6" fillId="2" borderId="0" xfId="0" applyNumberFormat="1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Border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horizontal="center" vertical="center"/>
    </xf>
    <xf numFmtId="4" fontId="6" fillId="2" borderId="0" xfId="0" applyNumberFormat="1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vertical="center"/>
    </xf>
    <xf numFmtId="0" fontId="12" fillId="2" borderId="0" xfId="0" applyFont="1" applyFill="1" applyBorder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4" fontId="12" fillId="2" borderId="0" xfId="0" applyNumberFormat="1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3" borderId="0" xfId="0" applyFont="1" applyFill="1" applyAlignment="1" applyProtection="1">
      <alignment vertical="center"/>
    </xf>
    <xf numFmtId="0" fontId="5" fillId="3" borderId="0" xfId="0" applyFont="1" applyFill="1" applyAlignment="1" applyProtection="1">
      <alignment vertical="center"/>
    </xf>
    <xf numFmtId="0" fontId="6" fillId="3" borderId="0" xfId="0" applyFont="1" applyFill="1" applyBorder="1" applyAlignment="1" applyProtection="1">
      <alignment vertical="center"/>
    </xf>
    <xf numFmtId="0" fontId="8" fillId="3" borderId="0" xfId="0" applyFont="1" applyFill="1" applyAlignment="1" applyProtection="1">
      <alignment vertical="center"/>
    </xf>
    <xf numFmtId="0" fontId="12" fillId="3" borderId="0" xfId="0" applyFont="1" applyFill="1" applyAlignment="1" applyProtection="1">
      <alignment vertical="center"/>
    </xf>
    <xf numFmtId="0" fontId="16" fillId="3" borderId="0" xfId="0" applyFont="1" applyFill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vertical="center"/>
    </xf>
    <xf numFmtId="0" fontId="16" fillId="2" borderId="0" xfId="0" applyFont="1" applyFill="1" applyBorder="1" applyAlignment="1" applyProtection="1">
      <alignment horizontal="center" vertical="center"/>
    </xf>
    <xf numFmtId="0" fontId="13" fillId="2" borderId="0" xfId="0" applyFont="1" applyFill="1" applyAlignment="1" applyProtection="1">
      <alignment horizontal="left" vertical="center"/>
    </xf>
    <xf numFmtId="4" fontId="16" fillId="2" borderId="0" xfId="0" applyNumberFormat="1" applyFont="1" applyFill="1" applyBorder="1" applyAlignment="1" applyProtection="1">
      <alignment horizontal="center" vertical="center"/>
      <protection hidden="1"/>
    </xf>
    <xf numFmtId="4" fontId="6" fillId="2" borderId="0" xfId="0" applyNumberFormat="1" applyFont="1" applyFill="1" applyAlignment="1" applyProtection="1">
      <alignment vertical="center"/>
    </xf>
    <xf numFmtId="4" fontId="15" fillId="2" borderId="0" xfId="0" applyNumberFormat="1" applyFont="1" applyFill="1" applyBorder="1" applyAlignment="1" applyProtection="1">
      <alignment vertical="center"/>
    </xf>
    <xf numFmtId="4" fontId="15" fillId="2" borderId="0" xfId="0" applyNumberFormat="1" applyFont="1" applyFill="1" applyAlignment="1" applyProtection="1">
      <alignment vertical="center"/>
    </xf>
    <xf numFmtId="4" fontId="16" fillId="2" borderId="0" xfId="0" applyNumberFormat="1" applyFont="1" applyFill="1" applyAlignment="1" applyProtection="1">
      <alignment vertical="center"/>
    </xf>
    <xf numFmtId="0" fontId="17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vertical="center"/>
    </xf>
    <xf numFmtId="0" fontId="16" fillId="2" borderId="0" xfId="0" applyFont="1" applyFill="1" applyBorder="1" applyAlignment="1" applyProtection="1">
      <alignment vertical="center"/>
    </xf>
    <xf numFmtId="4" fontId="14" fillId="2" borderId="0" xfId="0" applyNumberFormat="1" applyFont="1" applyFill="1" applyAlignment="1" applyProtection="1">
      <alignment vertical="center"/>
    </xf>
    <xf numFmtId="0" fontId="13" fillId="2" borderId="0" xfId="0" applyFont="1" applyFill="1" applyAlignment="1" applyProtection="1">
      <alignment vertical="center"/>
    </xf>
    <xf numFmtId="0" fontId="13" fillId="3" borderId="0" xfId="0" applyFont="1" applyFill="1" applyAlignment="1" applyProtection="1">
      <alignment vertical="center"/>
    </xf>
    <xf numFmtId="4" fontId="13" fillId="3" borderId="0" xfId="0" applyNumberFormat="1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  <protection locked="0"/>
    </xf>
    <xf numFmtId="4" fontId="6" fillId="0" borderId="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4" fontId="6" fillId="2" borderId="0" xfId="0" applyNumberFormat="1" applyFont="1" applyFill="1" applyBorder="1" applyAlignment="1" applyProtection="1">
      <alignment horizontal="right" vertical="center"/>
    </xf>
    <xf numFmtId="0" fontId="8" fillId="2" borderId="0" xfId="0" applyFont="1" applyFill="1" applyBorder="1" applyAlignment="1" applyProtection="1">
      <alignment vertical="center"/>
    </xf>
    <xf numFmtId="4" fontId="6" fillId="2" borderId="1" xfId="0" applyNumberFormat="1" applyFont="1" applyFill="1" applyBorder="1" applyAlignment="1" applyProtection="1">
      <alignment horizontal="right" vertical="center"/>
    </xf>
    <xf numFmtId="4" fontId="12" fillId="2" borderId="0" xfId="0" applyNumberFormat="1" applyFont="1" applyFill="1" applyBorder="1" applyAlignment="1" applyProtection="1">
      <alignment horizontal="right" vertical="center"/>
    </xf>
    <xf numFmtId="0" fontId="18" fillId="2" borderId="0" xfId="0" applyFont="1" applyFill="1" applyAlignment="1" applyProtection="1">
      <alignment vertical="center"/>
    </xf>
    <xf numFmtId="4" fontId="8" fillId="2" borderId="0" xfId="0" applyNumberFormat="1" applyFont="1" applyFill="1" applyAlignment="1" applyProtection="1">
      <alignment horizontal="right" vertical="center"/>
    </xf>
    <xf numFmtId="4" fontId="6" fillId="2" borderId="0" xfId="0" applyNumberFormat="1" applyFont="1" applyFill="1" applyBorder="1" applyAlignment="1" applyProtection="1">
      <alignment horizontal="left" vertical="center"/>
    </xf>
    <xf numFmtId="4" fontId="6" fillId="2" borderId="0" xfId="0" applyNumberFormat="1" applyFont="1" applyFill="1" applyAlignment="1" applyProtection="1">
      <alignment horizontal="right" vertical="center"/>
    </xf>
    <xf numFmtId="0" fontId="15" fillId="2" borderId="0" xfId="0" applyFont="1" applyFill="1" applyBorder="1" applyAlignment="1" applyProtection="1">
      <alignment horizontal="left" vertical="center"/>
    </xf>
    <xf numFmtId="4" fontId="6" fillId="0" borderId="2" xfId="0" applyNumberFormat="1" applyFont="1" applyFill="1" applyBorder="1" applyAlignment="1" applyProtection="1">
      <alignment horizontal="right" vertical="center"/>
      <protection locked="0"/>
    </xf>
    <xf numFmtId="0" fontId="16" fillId="2" borderId="14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16" fillId="2" borderId="19" xfId="0" applyFont="1" applyFill="1" applyBorder="1" applyAlignment="1" applyProtection="1">
      <alignment horizontal="center" vertical="center"/>
    </xf>
    <xf numFmtId="0" fontId="16" fillId="2" borderId="30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  <protection locked="0"/>
    </xf>
    <xf numFmtId="4" fontId="16" fillId="2" borderId="12" xfId="0" applyNumberFormat="1" applyFont="1" applyFill="1" applyBorder="1" applyAlignment="1" applyProtection="1">
      <alignment horizontal="right" vertical="center"/>
      <protection hidden="1"/>
    </xf>
    <xf numFmtId="4" fontId="16" fillId="2" borderId="14" xfId="0" applyNumberFormat="1" applyFont="1" applyFill="1" applyBorder="1" applyAlignment="1" applyProtection="1">
      <alignment horizontal="right" vertical="center"/>
      <protection hidden="1"/>
    </xf>
    <xf numFmtId="4" fontId="6" fillId="2" borderId="22" xfId="0" applyNumberFormat="1" applyFont="1" applyFill="1" applyBorder="1" applyAlignment="1" applyProtection="1">
      <alignment horizontal="right" vertical="center"/>
      <protection hidden="1"/>
    </xf>
    <xf numFmtId="4" fontId="13" fillId="2" borderId="14" xfId="0" applyNumberFormat="1" applyFont="1" applyFill="1" applyBorder="1" applyAlignment="1" applyProtection="1">
      <alignment vertical="center"/>
    </xf>
    <xf numFmtId="0" fontId="16" fillId="2" borderId="40" xfId="0" applyFont="1" applyFill="1" applyBorder="1" applyAlignment="1" applyProtection="1">
      <alignment horizontal="center" vertical="center"/>
    </xf>
    <xf numFmtId="0" fontId="13" fillId="3" borderId="20" xfId="0" applyFont="1" applyFill="1" applyBorder="1" applyAlignment="1" applyProtection="1">
      <alignment horizontal="center"/>
    </xf>
    <xf numFmtId="4" fontId="12" fillId="0" borderId="37" xfId="0" applyNumberFormat="1" applyFont="1" applyFill="1" applyBorder="1" applyAlignment="1" applyProtection="1">
      <alignment horizontal="right" vertical="center"/>
      <protection locked="0"/>
    </xf>
    <xf numFmtId="4" fontId="6" fillId="2" borderId="13" xfId="0" applyNumberFormat="1" applyFont="1" applyFill="1" applyBorder="1" applyAlignment="1" applyProtection="1">
      <alignment horizontal="right" vertical="center"/>
    </xf>
    <xf numFmtId="4" fontId="16" fillId="2" borderId="53" xfId="0" applyNumberFormat="1" applyFont="1" applyFill="1" applyBorder="1" applyAlignment="1" applyProtection="1">
      <alignment horizontal="right" vertical="center"/>
      <protection hidden="1"/>
    </xf>
    <xf numFmtId="4" fontId="6" fillId="0" borderId="54" xfId="0" applyNumberFormat="1" applyFont="1" applyFill="1" applyBorder="1" applyAlignment="1" applyProtection="1">
      <alignment horizontal="right" vertical="center"/>
      <protection locked="0"/>
    </xf>
    <xf numFmtId="4" fontId="6" fillId="0" borderId="55" xfId="0" applyNumberFormat="1" applyFont="1" applyFill="1" applyBorder="1" applyAlignment="1" applyProtection="1">
      <alignment horizontal="right" vertical="center"/>
      <protection locked="0"/>
    </xf>
    <xf numFmtId="4" fontId="6" fillId="0" borderId="56" xfId="0" applyNumberFormat="1" applyFont="1" applyFill="1" applyBorder="1" applyAlignment="1" applyProtection="1">
      <alignment horizontal="right" vertical="center"/>
      <protection locked="0"/>
    </xf>
    <xf numFmtId="4" fontId="6" fillId="0" borderId="57" xfId="0" applyNumberFormat="1" applyFont="1" applyFill="1" applyBorder="1" applyAlignment="1" applyProtection="1">
      <alignment horizontal="right" vertical="center"/>
      <protection locked="0"/>
    </xf>
    <xf numFmtId="4" fontId="6" fillId="0" borderId="58" xfId="0" applyNumberFormat="1" applyFont="1" applyFill="1" applyBorder="1" applyAlignment="1" applyProtection="1">
      <alignment horizontal="right" vertical="center"/>
      <protection locked="0"/>
    </xf>
    <xf numFmtId="4" fontId="6" fillId="0" borderId="59" xfId="0" applyNumberFormat="1" applyFont="1" applyFill="1" applyBorder="1" applyAlignment="1" applyProtection="1">
      <alignment horizontal="right" vertical="center"/>
      <protection locked="0"/>
    </xf>
    <xf numFmtId="4" fontId="6" fillId="0" borderId="60" xfId="0" applyNumberFormat="1" applyFont="1" applyFill="1" applyBorder="1" applyAlignment="1" applyProtection="1">
      <alignment horizontal="right" vertical="center"/>
      <protection locked="0"/>
    </xf>
    <xf numFmtId="4" fontId="6" fillId="0" borderId="61" xfId="0" applyNumberFormat="1" applyFont="1" applyFill="1" applyBorder="1" applyAlignment="1" applyProtection="1">
      <alignment horizontal="right" vertical="center"/>
      <protection locked="0"/>
    </xf>
    <xf numFmtId="0" fontId="13" fillId="3" borderId="20" xfId="0" applyFont="1" applyFill="1" applyBorder="1" applyAlignment="1" applyProtection="1">
      <alignment horizontal="center" vertical="center"/>
    </xf>
    <xf numFmtId="0" fontId="19" fillId="2" borderId="68" xfId="0" applyFont="1" applyFill="1" applyBorder="1" applyAlignment="1" applyProtection="1">
      <alignment vertical="center"/>
    </xf>
    <xf numFmtId="0" fontId="19" fillId="2" borderId="0" xfId="0" applyFont="1" applyFill="1" applyBorder="1" applyAlignment="1" applyProtection="1">
      <alignment vertical="center"/>
    </xf>
    <xf numFmtId="0" fontId="19" fillId="2" borderId="69" xfId="0" applyFont="1" applyFill="1" applyBorder="1" applyAlignment="1" applyProtection="1">
      <alignment vertical="center"/>
    </xf>
    <xf numFmtId="0" fontId="17" fillId="2" borderId="14" xfId="0" applyFont="1" applyFill="1" applyBorder="1" applyAlignment="1" applyProtection="1">
      <alignment horizontal="center" vertical="center"/>
    </xf>
    <xf numFmtId="49" fontId="17" fillId="2" borderId="14" xfId="0" applyNumberFormat="1" applyFont="1" applyFill="1" applyBorder="1" applyAlignment="1" applyProtection="1">
      <alignment horizontal="center" vertical="center"/>
    </xf>
    <xf numFmtId="0" fontId="21" fillId="2" borderId="14" xfId="0" applyFont="1" applyFill="1" applyBorder="1" applyAlignment="1" applyProtection="1">
      <alignment horizontal="center" vertical="center"/>
    </xf>
    <xf numFmtId="49" fontId="21" fillId="2" borderId="14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5" borderId="3" xfId="0" applyFont="1" applyFill="1" applyBorder="1" applyAlignment="1" applyProtection="1">
      <alignment horizontal="center" vertical="center" wrapText="1"/>
    </xf>
    <xf numFmtId="4" fontId="8" fillId="0" borderId="38" xfId="0" applyNumberFormat="1" applyFont="1" applyFill="1" applyBorder="1" applyAlignment="1" applyProtection="1">
      <alignment horizontal="right" vertical="center"/>
      <protection locked="0"/>
    </xf>
    <xf numFmtId="4" fontId="8" fillId="0" borderId="39" xfId="0" applyNumberFormat="1" applyFont="1" applyFill="1" applyBorder="1" applyAlignment="1" applyProtection="1">
      <alignment horizontal="right" vertical="center"/>
      <protection locked="0"/>
    </xf>
    <xf numFmtId="4" fontId="8" fillId="4" borderId="38" xfId="0" applyNumberFormat="1" applyFont="1" applyFill="1" applyBorder="1" applyAlignment="1" applyProtection="1">
      <alignment horizontal="right" vertical="center"/>
      <protection locked="0"/>
    </xf>
    <xf numFmtId="4" fontId="8" fillId="4" borderId="39" xfId="0" applyNumberFormat="1" applyFont="1" applyFill="1" applyBorder="1" applyAlignment="1" applyProtection="1">
      <alignment horizontal="right" vertical="center"/>
      <protection locked="0"/>
    </xf>
    <xf numFmtId="4" fontId="21" fillId="2" borderId="19" xfId="0" applyNumberFormat="1" applyFont="1" applyFill="1" applyBorder="1" applyAlignment="1" applyProtection="1">
      <alignment horizontal="right" vertical="center"/>
    </xf>
    <xf numFmtId="4" fontId="21" fillId="2" borderId="20" xfId="0" applyNumberFormat="1" applyFont="1" applyFill="1" applyBorder="1" applyAlignment="1" applyProtection="1">
      <alignment horizontal="right" vertical="center"/>
    </xf>
    <xf numFmtId="4" fontId="6" fillId="2" borderId="0" xfId="0" applyNumberFormat="1" applyFont="1" applyFill="1" applyAlignment="1" applyProtection="1">
      <alignment horizontal="right" vertical="center"/>
    </xf>
    <xf numFmtId="0" fontId="19" fillId="2" borderId="65" xfId="0" applyFont="1" applyFill="1" applyBorder="1" applyAlignment="1" applyProtection="1">
      <alignment horizontal="center" vertical="center"/>
    </xf>
    <xf numFmtId="0" fontId="19" fillId="2" borderId="66" xfId="0" applyFont="1" applyFill="1" applyBorder="1" applyAlignment="1" applyProtection="1">
      <alignment horizontal="center" vertical="center"/>
    </xf>
    <xf numFmtId="0" fontId="19" fillId="2" borderId="67" xfId="0" applyFont="1" applyFill="1" applyBorder="1" applyAlignment="1" applyProtection="1">
      <alignment horizontal="center" vertical="center"/>
    </xf>
    <xf numFmtId="0" fontId="19" fillId="2" borderId="68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/>
    </xf>
    <xf numFmtId="0" fontId="19" fillId="2" borderId="69" xfId="0" applyFont="1" applyFill="1" applyBorder="1" applyAlignment="1" applyProtection="1">
      <alignment horizontal="center" vertical="center"/>
    </xf>
    <xf numFmtId="0" fontId="20" fillId="2" borderId="68" xfId="0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  <xf numFmtId="0" fontId="20" fillId="2" borderId="69" xfId="0" applyFont="1" applyFill="1" applyBorder="1" applyAlignment="1" applyProtection="1">
      <alignment horizontal="center" vertical="center"/>
    </xf>
    <xf numFmtId="0" fontId="20" fillId="2" borderId="70" xfId="0" applyFont="1" applyFill="1" applyBorder="1" applyAlignment="1" applyProtection="1">
      <alignment horizontal="center" vertical="center"/>
    </xf>
    <xf numFmtId="0" fontId="20" fillId="2" borderId="71" xfId="0" applyFont="1" applyFill="1" applyBorder="1" applyAlignment="1" applyProtection="1">
      <alignment horizontal="center" vertical="center"/>
    </xf>
    <xf numFmtId="0" fontId="20" fillId="2" borderId="72" xfId="0" applyFont="1" applyFill="1" applyBorder="1" applyAlignment="1" applyProtection="1">
      <alignment horizontal="center" vertical="center"/>
    </xf>
    <xf numFmtId="4" fontId="17" fillId="2" borderId="19" xfId="0" applyNumberFormat="1" applyFont="1" applyFill="1" applyBorder="1" applyAlignment="1" applyProtection="1">
      <alignment horizontal="right" vertical="center"/>
    </xf>
    <xf numFmtId="4" fontId="17" fillId="2" borderId="20" xfId="0" applyNumberFormat="1" applyFont="1" applyFill="1" applyBorder="1" applyAlignment="1" applyProtection="1">
      <alignment horizontal="right" vertical="center"/>
    </xf>
    <xf numFmtId="0" fontId="9" fillId="2" borderId="62" xfId="0" applyFont="1" applyFill="1" applyBorder="1" applyAlignment="1" applyProtection="1">
      <alignment horizontal="center" vertical="center"/>
    </xf>
    <xf numFmtId="0" fontId="9" fillId="2" borderId="63" xfId="0" applyFont="1" applyFill="1" applyBorder="1" applyAlignment="1" applyProtection="1">
      <alignment horizontal="center" vertical="center"/>
    </xf>
    <xf numFmtId="0" fontId="9" fillId="2" borderId="64" xfId="0" applyFont="1" applyFill="1" applyBorder="1" applyAlignment="1" applyProtection="1">
      <alignment horizontal="center" vertical="center"/>
    </xf>
    <xf numFmtId="0" fontId="17" fillId="2" borderId="62" xfId="0" applyFont="1" applyFill="1" applyBorder="1" applyAlignment="1" applyProtection="1">
      <alignment horizontal="center" vertical="center"/>
    </xf>
    <xf numFmtId="0" fontId="17" fillId="2" borderId="64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/>
    </xf>
    <xf numFmtId="0" fontId="16" fillId="2" borderId="15" xfId="0" applyFont="1" applyFill="1" applyBorder="1" applyAlignment="1" applyProtection="1">
      <alignment horizontal="center" vertical="center"/>
    </xf>
    <xf numFmtId="0" fontId="16" fillId="2" borderId="16" xfId="0" applyFont="1" applyFill="1" applyBorder="1" applyAlignment="1" applyProtection="1">
      <alignment horizontal="center" vertical="center"/>
    </xf>
    <xf numFmtId="0" fontId="16" fillId="2" borderId="17" xfId="0" applyFont="1" applyFill="1" applyBorder="1" applyAlignment="1" applyProtection="1">
      <alignment horizontal="center" vertical="center"/>
    </xf>
    <xf numFmtId="4" fontId="17" fillId="2" borderId="34" xfId="0" applyNumberFormat="1" applyFont="1" applyFill="1" applyBorder="1" applyAlignment="1" applyProtection="1">
      <alignment horizontal="center" vertical="center"/>
    </xf>
    <xf numFmtId="0" fontId="17" fillId="2" borderId="35" xfId="0" applyFont="1" applyFill="1" applyBorder="1" applyAlignment="1" applyProtection="1">
      <alignment horizontal="center" vertical="center"/>
    </xf>
    <xf numFmtId="0" fontId="17" fillId="2" borderId="36" xfId="0" applyFont="1" applyFill="1" applyBorder="1" applyAlignment="1" applyProtection="1">
      <alignment horizontal="center" vertical="center"/>
    </xf>
    <xf numFmtId="0" fontId="17" fillId="2" borderId="34" xfId="0" applyFont="1" applyFill="1" applyBorder="1" applyAlignment="1" applyProtection="1">
      <alignment horizontal="center" vertical="center"/>
    </xf>
    <xf numFmtId="0" fontId="16" fillId="2" borderId="19" xfId="0" applyFont="1" applyFill="1" applyBorder="1" applyAlignment="1" applyProtection="1">
      <alignment horizontal="center" vertical="center"/>
    </xf>
    <xf numFmtId="0" fontId="16" fillId="2" borderId="26" xfId="0" applyFont="1" applyFill="1" applyBorder="1" applyAlignment="1" applyProtection="1">
      <alignment horizontal="center" vertical="center"/>
    </xf>
    <xf numFmtId="0" fontId="16" fillId="2" borderId="20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6" fillId="2" borderId="28" xfId="0" applyFont="1" applyFill="1" applyBorder="1" applyAlignment="1" applyProtection="1">
      <alignment horizontal="center" vertical="center"/>
    </xf>
    <xf numFmtId="0" fontId="16" fillId="2" borderId="29" xfId="0" applyFont="1" applyFill="1" applyBorder="1" applyAlignment="1" applyProtection="1">
      <alignment horizontal="center" vertical="center"/>
    </xf>
    <xf numFmtId="4" fontId="16" fillId="2" borderId="15" xfId="0" applyNumberFormat="1" applyFont="1" applyFill="1" applyBorder="1" applyAlignment="1" applyProtection="1">
      <alignment horizontal="center" vertical="center"/>
      <protection hidden="1"/>
    </xf>
    <xf numFmtId="4" fontId="16" fillId="2" borderId="16" xfId="0" applyNumberFormat="1" applyFont="1" applyFill="1" applyBorder="1" applyAlignment="1" applyProtection="1">
      <alignment horizontal="center" vertical="center"/>
      <protection hidden="1"/>
    </xf>
    <xf numFmtId="4" fontId="16" fillId="2" borderId="17" xfId="0" applyNumberFormat="1" applyFont="1" applyFill="1" applyBorder="1" applyAlignment="1" applyProtection="1">
      <alignment horizontal="center" vertical="center"/>
      <protection hidden="1"/>
    </xf>
    <xf numFmtId="4" fontId="16" fillId="2" borderId="19" xfId="0" applyNumberFormat="1" applyFont="1" applyFill="1" applyBorder="1" applyAlignment="1" applyProtection="1">
      <alignment horizontal="center" vertical="center"/>
      <protection hidden="1"/>
    </xf>
    <xf numFmtId="4" fontId="16" fillId="2" borderId="26" xfId="0" applyNumberFormat="1" applyFont="1" applyFill="1" applyBorder="1" applyAlignment="1" applyProtection="1">
      <alignment horizontal="center" vertical="center"/>
      <protection hidden="1"/>
    </xf>
    <xf numFmtId="4" fontId="16" fillId="2" borderId="20" xfId="0" applyNumberFormat="1" applyFont="1" applyFill="1" applyBorder="1" applyAlignment="1" applyProtection="1">
      <alignment horizontal="center" vertical="center"/>
      <protection hidden="1"/>
    </xf>
    <xf numFmtId="0" fontId="16" fillId="2" borderId="21" xfId="0" applyFont="1" applyFill="1" applyBorder="1" applyAlignment="1" applyProtection="1">
      <alignment horizontal="center" vertical="center"/>
    </xf>
    <xf numFmtId="0" fontId="16" fillId="2" borderId="22" xfId="0" applyFont="1" applyFill="1" applyBorder="1" applyAlignment="1" applyProtection="1">
      <alignment horizontal="center" vertical="center"/>
    </xf>
    <xf numFmtId="0" fontId="16" fillId="2" borderId="23" xfId="0" applyFont="1" applyFill="1" applyBorder="1" applyAlignment="1" applyProtection="1">
      <alignment horizontal="center" vertical="center"/>
    </xf>
    <xf numFmtId="0" fontId="16" fillId="2" borderId="31" xfId="0" applyFont="1" applyFill="1" applyBorder="1" applyAlignment="1" applyProtection="1">
      <alignment horizontal="center" vertical="center"/>
    </xf>
    <xf numFmtId="0" fontId="16" fillId="2" borderId="32" xfId="0" applyFont="1" applyFill="1" applyBorder="1" applyAlignment="1" applyProtection="1">
      <alignment horizontal="center" vertical="center"/>
    </xf>
    <xf numFmtId="0" fontId="16" fillId="2" borderId="33" xfId="0" applyFont="1" applyFill="1" applyBorder="1" applyAlignment="1" applyProtection="1">
      <alignment horizontal="center" vertical="center"/>
    </xf>
    <xf numFmtId="0" fontId="16" fillId="2" borderId="24" xfId="0" applyFont="1" applyFill="1" applyBorder="1" applyAlignment="1" applyProtection="1">
      <alignment horizontal="center" vertical="center"/>
    </xf>
    <xf numFmtId="0" fontId="16" fillId="2" borderId="25" xfId="0" applyFont="1" applyFill="1" applyBorder="1" applyAlignment="1" applyProtection="1">
      <alignment horizontal="center" vertical="center"/>
    </xf>
    <xf numFmtId="0" fontId="13" fillId="2" borderId="15" xfId="0" applyFont="1" applyFill="1" applyBorder="1" applyAlignment="1" applyProtection="1">
      <alignment horizontal="left" vertical="center"/>
    </xf>
    <xf numFmtId="0" fontId="13" fillId="2" borderId="44" xfId="0" applyFont="1" applyFill="1" applyBorder="1" applyAlignment="1" applyProtection="1">
      <alignment horizontal="left" vertical="center"/>
    </xf>
    <xf numFmtId="0" fontId="13" fillId="2" borderId="17" xfId="0" applyFont="1" applyFill="1" applyBorder="1" applyAlignment="1" applyProtection="1">
      <alignment horizontal="left" vertical="center"/>
    </xf>
    <xf numFmtId="0" fontId="13" fillId="3" borderId="15" xfId="0" applyFont="1" applyFill="1" applyBorder="1" applyAlignment="1" applyProtection="1">
      <alignment horizontal="center" vertical="center"/>
    </xf>
    <xf numFmtId="0" fontId="13" fillId="3" borderId="44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4" fontId="16" fillId="3" borderId="73" xfId="0" applyNumberFormat="1" applyFont="1" applyFill="1" applyBorder="1" applyAlignment="1" applyProtection="1">
      <alignment horizontal="center" vertical="center"/>
    </xf>
    <xf numFmtId="4" fontId="16" fillId="3" borderId="74" xfId="0" applyNumberFormat="1" applyFont="1" applyFill="1" applyBorder="1" applyAlignment="1" applyProtection="1">
      <alignment horizontal="center" vertical="center"/>
    </xf>
    <xf numFmtId="164" fontId="1" fillId="0" borderId="73" xfId="0" applyNumberFormat="1" applyFont="1" applyFill="1" applyBorder="1" applyAlignment="1" applyProtection="1">
      <alignment horizontal="center" vertical="center"/>
    </xf>
    <xf numFmtId="164" fontId="1" fillId="0" borderId="74" xfId="0" applyNumberFormat="1" applyFont="1" applyFill="1" applyBorder="1" applyAlignment="1" applyProtection="1">
      <alignment horizontal="center" vertical="center"/>
    </xf>
    <xf numFmtId="4" fontId="4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4" fontId="2" fillId="0" borderId="9" xfId="0" applyNumberFormat="1" applyFont="1" applyFill="1" applyBorder="1" applyAlignment="1">
      <alignment horizontal="center" vertical="center"/>
    </xf>
    <xf numFmtId="4" fontId="2" fillId="0" borderId="11" xfId="0" applyNumberFormat="1" applyFont="1" applyFill="1" applyBorder="1" applyAlignment="1">
      <alignment horizontal="center" vertical="center"/>
    </xf>
    <xf numFmtId="4" fontId="2" fillId="0" borderId="10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24" fillId="6" borderId="45" xfId="0" applyFont="1" applyFill="1" applyBorder="1" applyAlignment="1" applyProtection="1">
      <alignment horizontal="center" vertical="center" wrapText="1"/>
    </xf>
    <xf numFmtId="0" fontId="24" fillId="6" borderId="46" xfId="0" applyFont="1" applyFill="1" applyBorder="1" applyAlignment="1" applyProtection="1">
      <alignment horizontal="center" vertical="center" wrapText="1"/>
    </xf>
    <xf numFmtId="0" fontId="24" fillId="6" borderId="47" xfId="0" applyFont="1" applyFill="1" applyBorder="1" applyAlignment="1" applyProtection="1">
      <alignment horizontal="center" vertical="center" wrapText="1"/>
    </xf>
    <xf numFmtId="4" fontId="25" fillId="6" borderId="28" xfId="0" applyNumberFormat="1" applyFont="1" applyFill="1" applyBorder="1" applyAlignment="1" applyProtection="1">
      <alignment horizontal="right" vertical="center"/>
    </xf>
    <xf numFmtId="4" fontId="25" fillId="6" borderId="29" xfId="0" applyNumberFormat="1" applyFont="1" applyFill="1" applyBorder="1" applyAlignment="1" applyProtection="1">
      <alignment horizontal="right" vertical="center"/>
    </xf>
    <xf numFmtId="0" fontId="24" fillId="6" borderId="48" xfId="0" applyFont="1" applyFill="1" applyBorder="1" applyAlignment="1" applyProtection="1">
      <alignment horizontal="center" vertical="center" wrapText="1"/>
    </xf>
    <xf numFmtId="0" fontId="24" fillId="6" borderId="0" xfId="0" applyFont="1" applyFill="1" applyBorder="1" applyAlignment="1" applyProtection="1">
      <alignment horizontal="center" vertical="center" wrapText="1"/>
    </xf>
    <xf numFmtId="0" fontId="24" fillId="6" borderId="49" xfId="0" applyFont="1" applyFill="1" applyBorder="1" applyAlignment="1" applyProtection="1">
      <alignment horizontal="center" vertical="center" wrapText="1"/>
    </xf>
    <xf numFmtId="4" fontId="25" fillId="6" borderId="0" xfId="0" applyNumberFormat="1" applyFont="1" applyFill="1" applyBorder="1" applyAlignment="1" applyProtection="1">
      <alignment horizontal="right" vertical="center"/>
    </xf>
    <xf numFmtId="4" fontId="25" fillId="6" borderId="41" xfId="0" applyNumberFormat="1" applyFont="1" applyFill="1" applyBorder="1" applyAlignment="1" applyProtection="1">
      <alignment horizontal="right" vertical="center"/>
    </xf>
    <xf numFmtId="0" fontId="24" fillId="6" borderId="50" xfId="0" applyFont="1" applyFill="1" applyBorder="1" applyAlignment="1" applyProtection="1">
      <alignment horizontal="center" vertical="center" wrapText="1"/>
    </xf>
    <xf numFmtId="0" fontId="24" fillId="6" borderId="51" xfId="0" applyFont="1" applyFill="1" applyBorder="1" applyAlignment="1" applyProtection="1">
      <alignment horizontal="center" vertical="center" wrapText="1"/>
    </xf>
    <xf numFmtId="0" fontId="24" fillId="6" borderId="52" xfId="0" applyFont="1" applyFill="1" applyBorder="1" applyAlignment="1" applyProtection="1">
      <alignment horizontal="center" vertical="center" wrapText="1"/>
    </xf>
    <xf numFmtId="4" fontId="25" fillId="6" borderId="42" xfId="0" applyNumberFormat="1" applyFont="1" applyFill="1" applyBorder="1" applyAlignment="1" applyProtection="1">
      <alignment horizontal="right" vertical="center"/>
    </xf>
    <xf numFmtId="4" fontId="25" fillId="6" borderId="43" xfId="0" applyNumberFormat="1" applyFont="1" applyFill="1" applyBorder="1" applyAlignment="1" applyProtection="1">
      <alignment horizontal="right" vertical="center"/>
    </xf>
    <xf numFmtId="1" fontId="12" fillId="0" borderId="1" xfId="1" applyFill="1">
      <alignment horizontal="center" vertical="center"/>
      <protection locked="0"/>
    </xf>
    <xf numFmtId="0" fontId="26" fillId="2" borderId="19" xfId="0" applyFont="1" applyFill="1" applyBorder="1" applyAlignment="1" applyProtection="1">
      <alignment horizontal="center" vertical="center"/>
    </xf>
    <xf numFmtId="0" fontId="26" fillId="2" borderId="26" xfId="0" applyFont="1" applyFill="1" applyBorder="1" applyAlignment="1" applyProtection="1">
      <alignment horizontal="center" vertical="center"/>
    </xf>
    <xf numFmtId="0" fontId="26" fillId="2" borderId="20" xfId="0" applyFont="1" applyFill="1" applyBorder="1" applyAlignment="1" applyProtection="1">
      <alignment horizontal="center" vertical="center"/>
    </xf>
  </cellXfs>
  <cellStyles count="3">
    <cellStyle name="Flashing" xfId="2"/>
    <cellStyle name="FlashinI30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22</xdr:row>
          <xdr:rowOff>28575</xdr:rowOff>
        </xdr:from>
        <xdr:to>
          <xdr:col>7</xdr:col>
          <xdr:colOff>1485900</xdr:colOff>
          <xdr:row>22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22</xdr:row>
          <xdr:rowOff>28575</xdr:rowOff>
        </xdr:from>
        <xdr:to>
          <xdr:col>8</xdr:col>
          <xdr:colOff>1485900</xdr:colOff>
          <xdr:row>22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22</xdr:row>
          <xdr:rowOff>28575</xdr:rowOff>
        </xdr:from>
        <xdr:to>
          <xdr:col>11</xdr:col>
          <xdr:colOff>1485900</xdr:colOff>
          <xdr:row>22</xdr:row>
          <xdr:rowOff>276225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22</xdr:row>
          <xdr:rowOff>28575</xdr:rowOff>
        </xdr:from>
        <xdr:to>
          <xdr:col>12</xdr:col>
          <xdr:colOff>1485900</xdr:colOff>
          <xdr:row>22</xdr:row>
          <xdr:rowOff>276225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28575</xdr:rowOff>
        </xdr:from>
        <xdr:to>
          <xdr:col>2</xdr:col>
          <xdr:colOff>1295400</xdr:colOff>
          <xdr:row>4</xdr:row>
          <xdr:rowOff>276225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en-GB" sz="4800" b="1" i="0" u="none" strike="noStrike" baseline="0">
                  <a:solidFill>
                    <a:srgbClr val="000000"/>
                  </a:solidFill>
                  <a:latin typeface="Calibri"/>
                </a:rPr>
                <a:t>Clear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</xdr:row>
          <xdr:rowOff>57150</xdr:rowOff>
        </xdr:from>
        <xdr:to>
          <xdr:col>15</xdr:col>
          <xdr:colOff>1228725</xdr:colOff>
          <xdr:row>4</xdr:row>
          <xdr:rowOff>276225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en-GB" sz="4800" b="1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6</xdr:row>
          <xdr:rowOff>28575</xdr:rowOff>
        </xdr:from>
        <xdr:to>
          <xdr:col>7</xdr:col>
          <xdr:colOff>1485900</xdr:colOff>
          <xdr:row>6</xdr:row>
          <xdr:rowOff>276225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6</xdr:row>
          <xdr:rowOff>28575</xdr:rowOff>
        </xdr:from>
        <xdr:to>
          <xdr:col>8</xdr:col>
          <xdr:colOff>1485900</xdr:colOff>
          <xdr:row>6</xdr:row>
          <xdr:rowOff>276225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6</xdr:row>
          <xdr:rowOff>28575</xdr:rowOff>
        </xdr:from>
        <xdr:to>
          <xdr:col>11</xdr:col>
          <xdr:colOff>1485900</xdr:colOff>
          <xdr:row>6</xdr:row>
          <xdr:rowOff>276225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6</xdr:row>
          <xdr:rowOff>28575</xdr:rowOff>
        </xdr:from>
        <xdr:to>
          <xdr:col>12</xdr:col>
          <xdr:colOff>1485900</xdr:colOff>
          <xdr:row>6</xdr:row>
          <xdr:rowOff>276225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FF0000"/>
                  </a:solidFill>
                  <a:latin typeface="Calibri"/>
                </a:rPr>
                <a:t>Copy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1590675</xdr:colOff>
          <xdr:row>24</xdr:row>
          <xdr:rowOff>85725</xdr:rowOff>
        </xdr:from>
        <xdr:to>
          <xdr:col>25</xdr:col>
          <xdr:colOff>219075</xdr:colOff>
          <xdr:row>29</xdr:row>
          <xdr:rowOff>228600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3600" b="1" i="0" u="none" strike="noStrike" baseline="0">
                  <a:solidFill>
                    <a:srgbClr val="FF0000"/>
                  </a:solidFill>
                  <a:latin typeface="Calibri"/>
                </a:rPr>
                <a:t>Copy to Revenus 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B39"/>
  <sheetViews>
    <sheetView tabSelected="1" zoomScale="70" zoomScaleNormal="70" workbookViewId="0">
      <selection activeCell="O30" sqref="O30"/>
    </sheetView>
  </sheetViews>
  <sheetFormatPr defaultRowHeight="23.25" x14ac:dyDescent="0.25"/>
  <cols>
    <col min="1" max="1" width="3.5703125" style="51" customWidth="1"/>
    <col min="2" max="2" width="18.5703125" style="51" customWidth="1"/>
    <col min="3" max="3" width="20" style="51" customWidth="1"/>
    <col min="4" max="4" width="12.7109375" style="51" customWidth="1"/>
    <col min="5" max="5" width="8.140625" style="51" customWidth="1"/>
    <col min="6" max="6" width="3.7109375" style="55" customWidth="1"/>
    <col min="7" max="9" width="22.7109375" style="51" customWidth="1"/>
    <col min="10" max="10" width="4.7109375" style="51" customWidth="1"/>
    <col min="11" max="13" width="22.7109375" style="51" customWidth="1"/>
    <col min="14" max="14" width="3.7109375" style="55" customWidth="1"/>
    <col min="15" max="16" width="18.85546875" style="51" customWidth="1"/>
    <col min="17" max="17" width="3.28515625" style="51" customWidth="1"/>
    <col min="18" max="18" width="2.5703125" style="51" customWidth="1"/>
    <col min="19" max="19" width="2.85546875" style="51" customWidth="1"/>
    <col min="20" max="20" width="51" style="51" customWidth="1"/>
    <col min="21" max="21" width="9.7109375" style="51" customWidth="1"/>
    <col min="22" max="22" width="10.5703125" style="51" customWidth="1"/>
    <col min="23" max="23" width="8.28515625" style="51" customWidth="1"/>
    <col min="24" max="24" width="18.7109375" style="51" customWidth="1"/>
    <col min="25" max="25" width="2.5703125" style="51" customWidth="1"/>
    <col min="26" max="26" width="18.7109375" style="51" customWidth="1"/>
    <col min="27" max="28" width="2.5703125" style="51" customWidth="1"/>
    <col min="29" max="29" width="9.28515625" style="51" bestFit="1" customWidth="1"/>
    <col min="30" max="16384" width="9.140625" style="51"/>
  </cols>
  <sheetData>
    <row r="1" spans="1:28" ht="16.5" customHeight="1" thickBot="1" x14ac:dyDescent="0.3">
      <c r="A1" s="16"/>
      <c r="B1" s="16"/>
      <c r="C1" s="16"/>
      <c r="D1" s="16"/>
      <c r="E1" s="16"/>
      <c r="F1" s="17"/>
      <c r="G1" s="16"/>
      <c r="H1" s="16"/>
      <c r="I1" s="16"/>
      <c r="J1" s="16"/>
      <c r="K1" s="16"/>
      <c r="L1" s="16"/>
      <c r="M1" s="16"/>
      <c r="N1" s="17"/>
      <c r="O1" s="16"/>
      <c r="P1" s="16"/>
      <c r="Q1" s="16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48" thickTop="1" thickBot="1" x14ac:dyDescent="0.3">
      <c r="A2" s="16"/>
      <c r="B2" s="125"/>
      <c r="C2" s="125"/>
      <c r="D2" s="14"/>
      <c r="E2" s="14"/>
      <c r="F2" s="10"/>
      <c r="G2" s="120" t="s">
        <v>44</v>
      </c>
      <c r="H2" s="121"/>
      <c r="I2" s="121"/>
      <c r="J2" s="121"/>
      <c r="K2" s="121"/>
      <c r="L2" s="121"/>
      <c r="M2" s="122"/>
      <c r="N2" s="11"/>
      <c r="O2" s="14"/>
      <c r="P2" s="14"/>
      <c r="Q2" s="16"/>
      <c r="R2" s="30"/>
      <c r="S2" s="45"/>
      <c r="T2" s="106" t="s">
        <v>27</v>
      </c>
      <c r="U2" s="107"/>
      <c r="V2" s="107"/>
      <c r="W2" s="107"/>
      <c r="X2" s="107"/>
      <c r="Y2" s="107"/>
      <c r="Z2" s="108"/>
      <c r="AA2" s="36"/>
      <c r="AB2" s="29"/>
    </row>
    <row r="3" spans="1:28" ht="12" customHeight="1" thickTop="1" x14ac:dyDescent="0.25">
      <c r="A3" s="16"/>
      <c r="B3" s="125"/>
      <c r="C3" s="125"/>
      <c r="D3" s="16"/>
      <c r="E3" s="16"/>
      <c r="F3" s="17"/>
      <c r="G3" s="16"/>
      <c r="H3" s="16"/>
      <c r="I3" s="16"/>
      <c r="J3" s="16"/>
      <c r="K3" s="16"/>
      <c r="L3" s="16"/>
      <c r="M3" s="16"/>
      <c r="N3" s="17"/>
      <c r="O3" s="16"/>
      <c r="P3" s="16"/>
      <c r="Q3" s="16"/>
      <c r="R3" s="29"/>
      <c r="S3" s="36"/>
      <c r="T3" s="109"/>
      <c r="U3" s="110"/>
      <c r="V3" s="110"/>
      <c r="W3" s="110"/>
      <c r="X3" s="110"/>
      <c r="Y3" s="110"/>
      <c r="Z3" s="111"/>
      <c r="AA3" s="36"/>
      <c r="AB3" s="29"/>
    </row>
    <row r="4" spans="1:28" ht="23.25" customHeight="1" x14ac:dyDescent="0.25">
      <c r="A4" s="16"/>
      <c r="B4" s="125"/>
      <c r="C4" s="125"/>
      <c r="D4" s="16"/>
      <c r="E4" s="16"/>
      <c r="F4" s="17"/>
      <c r="G4" s="133" t="s">
        <v>10</v>
      </c>
      <c r="H4" s="134"/>
      <c r="I4" s="135"/>
      <c r="J4" s="28"/>
      <c r="K4" s="136" t="s">
        <v>12</v>
      </c>
      <c r="L4" s="137"/>
      <c r="M4" s="138"/>
      <c r="N4" s="28"/>
      <c r="O4" s="16"/>
      <c r="P4" s="16"/>
      <c r="Q4" s="16"/>
      <c r="R4" s="31"/>
      <c r="S4" s="46"/>
      <c r="T4" s="109"/>
      <c r="U4" s="110"/>
      <c r="V4" s="110"/>
      <c r="W4" s="110"/>
      <c r="X4" s="110"/>
      <c r="Y4" s="110"/>
      <c r="Z4" s="111"/>
      <c r="AA4" s="36"/>
      <c r="AB4" s="29"/>
    </row>
    <row r="5" spans="1:28" ht="23.25" customHeight="1" x14ac:dyDescent="0.25">
      <c r="A5" s="16"/>
      <c r="B5" s="125"/>
      <c r="C5" s="125"/>
      <c r="D5" s="16"/>
      <c r="E5" s="16"/>
      <c r="F5" s="17"/>
      <c r="G5" s="67">
        <v>1</v>
      </c>
      <c r="H5" s="67">
        <v>2</v>
      </c>
      <c r="I5" s="67">
        <v>3</v>
      </c>
      <c r="J5" s="68"/>
      <c r="K5" s="67">
        <v>1</v>
      </c>
      <c r="L5" s="67">
        <v>2</v>
      </c>
      <c r="M5" s="76">
        <v>3</v>
      </c>
      <c r="N5" s="28"/>
      <c r="O5" s="16"/>
      <c r="P5" s="16"/>
      <c r="Q5" s="16"/>
      <c r="R5" s="29"/>
      <c r="S5" s="36"/>
      <c r="T5" s="109"/>
      <c r="U5" s="110"/>
      <c r="V5" s="110"/>
      <c r="W5" s="110"/>
      <c r="X5" s="110"/>
      <c r="Y5" s="110"/>
      <c r="Z5" s="111"/>
      <c r="AA5" s="36"/>
      <c r="AB5" s="29"/>
    </row>
    <row r="6" spans="1:28" ht="23.25" customHeight="1" x14ac:dyDescent="0.25">
      <c r="A6" s="16"/>
      <c r="B6" s="16"/>
      <c r="C6" s="16"/>
      <c r="D6" s="16"/>
      <c r="E6" s="16"/>
      <c r="F6" s="17"/>
      <c r="G6" s="66"/>
      <c r="H6" s="66"/>
      <c r="I6" s="66"/>
      <c r="J6" s="59"/>
      <c r="K6" s="66"/>
      <c r="L6" s="66"/>
      <c r="M6" s="52"/>
      <c r="N6" s="57"/>
      <c r="O6" s="16"/>
      <c r="P6" s="16"/>
      <c r="Q6" s="16"/>
      <c r="R6" s="29"/>
      <c r="S6" s="36"/>
      <c r="T6" s="109"/>
      <c r="U6" s="110"/>
      <c r="V6" s="110"/>
      <c r="W6" s="110"/>
      <c r="X6" s="110"/>
      <c r="Y6" s="110"/>
      <c r="Z6" s="111"/>
      <c r="AA6" s="36"/>
      <c r="AB6" s="29"/>
    </row>
    <row r="7" spans="1:28" ht="23.25" customHeight="1" x14ac:dyDescent="0.25">
      <c r="A7" s="16"/>
      <c r="B7" s="16"/>
      <c r="C7" s="16"/>
      <c r="D7" s="16"/>
      <c r="E7" s="16"/>
      <c r="F7" s="17"/>
      <c r="G7" s="16"/>
      <c r="H7" s="16"/>
      <c r="I7" s="16"/>
      <c r="J7" s="16"/>
      <c r="K7" s="16"/>
      <c r="L7" s="16"/>
      <c r="M7" s="16"/>
      <c r="N7" s="17"/>
      <c r="O7" s="16"/>
      <c r="P7" s="16"/>
      <c r="Q7" s="16"/>
      <c r="R7" s="29"/>
      <c r="S7" s="36"/>
      <c r="T7" s="109"/>
      <c r="U7" s="110"/>
      <c r="V7" s="110"/>
      <c r="W7" s="110"/>
      <c r="X7" s="110"/>
      <c r="Y7" s="110"/>
      <c r="Z7" s="111"/>
      <c r="AA7" s="46"/>
      <c r="AB7" s="29"/>
    </row>
    <row r="8" spans="1:28" ht="23.25" customHeight="1" x14ac:dyDescent="0.25">
      <c r="A8" s="16"/>
      <c r="B8" s="126" t="s">
        <v>23</v>
      </c>
      <c r="C8" s="127"/>
      <c r="D8" s="127"/>
      <c r="E8" s="128"/>
      <c r="F8" s="28"/>
      <c r="G8" s="142">
        <f>(G6+H6+I6)/3</f>
        <v>0</v>
      </c>
      <c r="H8" s="143"/>
      <c r="I8" s="144"/>
      <c r="J8" s="39"/>
      <c r="K8" s="139">
        <f>(K6+L6+M6)/3</f>
        <v>0</v>
      </c>
      <c r="L8" s="140"/>
      <c r="M8" s="141"/>
      <c r="N8" s="17"/>
      <c r="O8" s="133" t="s">
        <v>23</v>
      </c>
      <c r="P8" s="135"/>
      <c r="Q8" s="16"/>
      <c r="R8" s="29"/>
      <c r="S8" s="36"/>
      <c r="T8" s="90"/>
      <c r="U8" s="91"/>
      <c r="V8" s="91"/>
      <c r="W8" s="91"/>
      <c r="X8" s="91"/>
      <c r="Y8" s="91"/>
      <c r="Z8" s="92"/>
      <c r="AA8" s="46"/>
      <c r="AB8" s="29"/>
    </row>
    <row r="9" spans="1:28" ht="23.25" customHeight="1" thickBot="1" x14ac:dyDescent="0.3">
      <c r="A9" s="16"/>
      <c r="B9" s="36"/>
      <c r="C9" s="36"/>
      <c r="D9" s="36"/>
      <c r="E9" s="36"/>
      <c r="F9" s="17"/>
      <c r="G9" s="16"/>
      <c r="H9" s="16"/>
      <c r="I9" s="16"/>
      <c r="J9" s="16"/>
      <c r="K9" s="16"/>
      <c r="L9" s="16"/>
      <c r="M9" s="16"/>
      <c r="N9" s="17"/>
      <c r="O9" s="16"/>
      <c r="P9" s="16"/>
      <c r="Q9" s="16"/>
      <c r="R9" s="29"/>
      <c r="S9" s="36"/>
      <c r="T9" s="112" t="s">
        <v>34</v>
      </c>
      <c r="U9" s="113"/>
      <c r="V9" s="113"/>
      <c r="W9" s="113"/>
      <c r="X9" s="113"/>
      <c r="Y9" s="113"/>
      <c r="Z9" s="114"/>
      <c r="AA9" s="36"/>
      <c r="AB9" s="29"/>
    </row>
    <row r="10" spans="1:28" s="53" customFormat="1" ht="30" customHeight="1" thickTop="1" thickBot="1" x14ac:dyDescent="0.3">
      <c r="A10" s="19"/>
      <c r="B10" s="132" t="s">
        <v>14</v>
      </c>
      <c r="C10" s="130"/>
      <c r="D10" s="130"/>
      <c r="E10" s="131"/>
      <c r="F10" s="15"/>
      <c r="G10" s="129">
        <f>G8+K8</f>
        <v>0</v>
      </c>
      <c r="H10" s="130"/>
      <c r="I10" s="130"/>
      <c r="J10" s="130"/>
      <c r="K10" s="130"/>
      <c r="L10" s="130"/>
      <c r="M10" s="131"/>
      <c r="N10" s="58"/>
      <c r="O10" s="123" t="s">
        <v>14</v>
      </c>
      <c r="P10" s="124"/>
      <c r="Q10" s="19"/>
      <c r="R10" s="32"/>
      <c r="S10" s="44"/>
      <c r="T10" s="112"/>
      <c r="U10" s="113"/>
      <c r="V10" s="113"/>
      <c r="W10" s="113"/>
      <c r="X10" s="113"/>
      <c r="Y10" s="113"/>
      <c r="Z10" s="114"/>
      <c r="AA10" s="44"/>
      <c r="AB10" s="32"/>
    </row>
    <row r="11" spans="1:28" ht="21.75" customHeight="1" thickBot="1" x14ac:dyDescent="0.3">
      <c r="A11" s="16"/>
      <c r="B11" s="36"/>
      <c r="C11" s="36"/>
      <c r="D11" s="36"/>
      <c r="E11" s="36"/>
      <c r="F11" s="17"/>
      <c r="G11" s="16"/>
      <c r="H11" s="16"/>
      <c r="I11" s="16"/>
      <c r="J11" s="16"/>
      <c r="K11" s="16"/>
      <c r="L11" s="16"/>
      <c r="M11" s="16"/>
      <c r="N11" s="17"/>
      <c r="O11" s="16"/>
      <c r="P11" s="16"/>
      <c r="Q11" s="16"/>
      <c r="R11" s="29"/>
      <c r="S11" s="36"/>
      <c r="T11" s="115"/>
      <c r="U11" s="116"/>
      <c r="V11" s="116"/>
      <c r="W11" s="116"/>
      <c r="X11" s="116"/>
      <c r="Y11" s="116"/>
      <c r="Z11" s="117"/>
      <c r="AA11" s="36"/>
      <c r="AB11" s="29"/>
    </row>
    <row r="12" spans="1:28" s="54" customFormat="1" ht="46.5" customHeight="1" thickTop="1" thickBot="1" x14ac:dyDescent="0.3">
      <c r="A12" s="18"/>
      <c r="B12" s="35"/>
      <c r="C12" s="35"/>
      <c r="D12" s="35"/>
      <c r="E12" s="35"/>
      <c r="F12" s="10"/>
      <c r="G12" s="120" t="s">
        <v>45</v>
      </c>
      <c r="H12" s="121"/>
      <c r="I12" s="121"/>
      <c r="J12" s="121"/>
      <c r="K12" s="121"/>
      <c r="L12" s="121"/>
      <c r="M12" s="122"/>
      <c r="N12" s="11"/>
      <c r="O12" s="14"/>
      <c r="P12" s="14"/>
      <c r="Q12" s="22"/>
      <c r="R12" s="29"/>
      <c r="S12" s="36"/>
      <c r="T12" s="61"/>
      <c r="U12" s="61"/>
      <c r="V12" s="61"/>
      <c r="W12" s="61"/>
      <c r="X12" s="61"/>
      <c r="Y12" s="61"/>
      <c r="Z12" s="61"/>
      <c r="AA12" s="45"/>
      <c r="AB12" s="30"/>
    </row>
    <row r="13" spans="1:28" ht="15.75" customHeight="1" thickTop="1" x14ac:dyDescent="0.25">
      <c r="A13" s="16"/>
      <c r="B13" s="36"/>
      <c r="C13" s="36"/>
      <c r="D13" s="36"/>
      <c r="E13" s="36"/>
      <c r="F13" s="17"/>
      <c r="G13" s="16"/>
      <c r="H13" s="16"/>
      <c r="I13" s="16"/>
      <c r="J13" s="16"/>
      <c r="K13" s="16"/>
      <c r="L13" s="16"/>
      <c r="M13" s="16"/>
      <c r="N13" s="17"/>
      <c r="O13" s="16"/>
      <c r="P13" s="16"/>
      <c r="Q13" s="28"/>
      <c r="R13" s="29"/>
      <c r="S13" s="36"/>
      <c r="T13" s="36"/>
      <c r="U13" s="36"/>
      <c r="V13" s="36"/>
      <c r="W13" s="45"/>
      <c r="X13" s="45"/>
      <c r="Y13" s="45"/>
      <c r="Z13" s="47"/>
      <c r="AA13" s="45"/>
      <c r="AB13" s="30"/>
    </row>
    <row r="14" spans="1:28" s="55" customFormat="1" ht="23.25" customHeight="1" x14ac:dyDescent="0.25">
      <c r="A14" s="17"/>
      <c r="B14" s="36"/>
      <c r="C14" s="36"/>
      <c r="D14" s="36"/>
      <c r="E14" s="36"/>
      <c r="F14" s="17"/>
      <c r="G14" s="136" t="s">
        <v>10</v>
      </c>
      <c r="H14" s="137"/>
      <c r="I14" s="138"/>
      <c r="J14" s="28"/>
      <c r="K14" s="133" t="s">
        <v>12</v>
      </c>
      <c r="L14" s="134"/>
      <c r="M14" s="135"/>
      <c r="N14" s="28"/>
      <c r="O14" s="16"/>
      <c r="P14" s="16"/>
      <c r="Q14" s="28"/>
      <c r="R14" s="29"/>
      <c r="S14" s="36"/>
      <c r="T14" s="93" t="s">
        <v>29</v>
      </c>
      <c r="U14" s="36"/>
      <c r="V14" s="36"/>
      <c r="W14" s="45"/>
      <c r="X14" s="45"/>
      <c r="Y14" s="99"/>
      <c r="Z14" s="100"/>
      <c r="AA14" s="40"/>
      <c r="AB14" s="30"/>
    </row>
    <row r="15" spans="1:28" ht="23.25" customHeight="1" x14ac:dyDescent="0.25">
      <c r="A15" s="16"/>
      <c r="B15" s="126" t="s">
        <v>46</v>
      </c>
      <c r="C15" s="127"/>
      <c r="D15" s="127"/>
      <c r="E15" s="128"/>
      <c r="F15" s="28"/>
      <c r="G15" s="76">
        <v>1</v>
      </c>
      <c r="H15" s="76">
        <v>2</v>
      </c>
      <c r="I15" s="76">
        <v>3</v>
      </c>
      <c r="J15" s="68"/>
      <c r="K15" s="67">
        <v>1</v>
      </c>
      <c r="L15" s="67">
        <v>2</v>
      </c>
      <c r="M15" s="67">
        <v>3</v>
      </c>
      <c r="N15" s="28"/>
      <c r="O15" s="151" t="s">
        <v>47</v>
      </c>
      <c r="P15" s="152"/>
      <c r="Q15" s="20"/>
      <c r="R15" s="29"/>
      <c r="S15" s="36"/>
      <c r="T15" s="94" t="s">
        <v>32</v>
      </c>
      <c r="U15" s="36"/>
      <c r="V15" s="36"/>
      <c r="W15" s="45"/>
      <c r="X15" s="45"/>
      <c r="Y15" s="101"/>
      <c r="Z15" s="102"/>
      <c r="AA15" s="45"/>
      <c r="AB15" s="30"/>
    </row>
    <row r="16" spans="1:28" ht="23.25" customHeight="1" x14ac:dyDescent="0.25">
      <c r="A16" s="16"/>
      <c r="B16" s="69" t="s">
        <v>4</v>
      </c>
      <c r="C16" s="126" t="s">
        <v>48</v>
      </c>
      <c r="D16" s="127"/>
      <c r="E16" s="128"/>
      <c r="F16" s="28"/>
      <c r="G16" s="81"/>
      <c r="H16" s="82"/>
      <c r="I16" s="83"/>
      <c r="J16" s="79"/>
      <c r="K16" s="66"/>
      <c r="L16" s="66"/>
      <c r="M16" s="66"/>
      <c r="N16" s="57"/>
      <c r="O16" s="126" t="s">
        <v>48</v>
      </c>
      <c r="P16" s="127"/>
      <c r="Q16" s="128"/>
      <c r="R16" s="29"/>
      <c r="S16" s="36"/>
      <c r="T16" s="44"/>
      <c r="U16" s="36"/>
      <c r="V16" s="36"/>
      <c r="W16" s="45"/>
      <c r="X16" s="45"/>
      <c r="Y16" s="62"/>
      <c r="Z16" s="62"/>
      <c r="AA16" s="45"/>
      <c r="AB16" s="30"/>
    </row>
    <row r="17" spans="1:28" ht="23.25" customHeight="1" x14ac:dyDescent="0.25">
      <c r="A17" s="16"/>
      <c r="B17" s="70" t="s">
        <v>5</v>
      </c>
      <c r="C17" s="145" t="s">
        <v>49</v>
      </c>
      <c r="D17" s="146"/>
      <c r="E17" s="147"/>
      <c r="F17" s="28"/>
      <c r="G17" s="84"/>
      <c r="H17" s="52"/>
      <c r="I17" s="85"/>
      <c r="J17" s="79"/>
      <c r="K17" s="52"/>
      <c r="L17" s="52"/>
      <c r="M17" s="52"/>
      <c r="N17" s="57"/>
      <c r="O17" s="145" t="s">
        <v>49</v>
      </c>
      <c r="P17" s="146"/>
      <c r="Q17" s="147"/>
      <c r="R17" s="29"/>
      <c r="S17" s="36"/>
      <c r="T17" s="93" t="s">
        <v>30</v>
      </c>
      <c r="U17" s="36"/>
      <c r="V17" s="36"/>
      <c r="W17" s="45"/>
      <c r="X17" s="45"/>
      <c r="Y17" s="118">
        <f>Y14+Y15</f>
        <v>0</v>
      </c>
      <c r="Z17" s="119"/>
      <c r="AA17" s="45"/>
      <c r="AB17" s="29"/>
    </row>
    <row r="18" spans="1:28" ht="23.25" customHeight="1" x14ac:dyDescent="0.25">
      <c r="A18" s="16"/>
      <c r="B18" s="69" t="s">
        <v>6</v>
      </c>
      <c r="C18" s="126" t="s">
        <v>11</v>
      </c>
      <c r="D18" s="127"/>
      <c r="E18" s="128"/>
      <c r="F18" s="28"/>
      <c r="G18" s="84"/>
      <c r="H18" s="52"/>
      <c r="I18" s="85"/>
      <c r="J18" s="79"/>
      <c r="K18" s="52"/>
      <c r="L18" s="52"/>
      <c r="M18" s="52"/>
      <c r="N18" s="57"/>
      <c r="O18" s="126" t="s">
        <v>11</v>
      </c>
      <c r="P18" s="127"/>
      <c r="Q18" s="128"/>
      <c r="R18" s="29"/>
      <c r="S18" s="36"/>
      <c r="T18" s="36"/>
      <c r="U18" s="36"/>
      <c r="V18" s="36"/>
      <c r="W18" s="45"/>
      <c r="X18" s="45"/>
      <c r="Y18" s="45"/>
      <c r="Z18" s="43"/>
      <c r="AA18" s="45"/>
      <c r="AB18" s="31"/>
    </row>
    <row r="19" spans="1:28" ht="23.25" customHeight="1" x14ac:dyDescent="0.25">
      <c r="A19" s="16"/>
      <c r="B19" s="70" t="s">
        <v>7</v>
      </c>
      <c r="C19" s="145" t="s">
        <v>50</v>
      </c>
      <c r="D19" s="146"/>
      <c r="E19" s="147"/>
      <c r="F19" s="28"/>
      <c r="G19" s="84"/>
      <c r="H19" s="52"/>
      <c r="I19" s="85"/>
      <c r="J19" s="79"/>
      <c r="K19" s="52"/>
      <c r="L19" s="52"/>
      <c r="M19" s="52"/>
      <c r="N19" s="57"/>
      <c r="O19" s="145" t="s">
        <v>50</v>
      </c>
      <c r="P19" s="146"/>
      <c r="Q19" s="147"/>
      <c r="R19" s="29"/>
      <c r="S19" s="36"/>
      <c r="T19" s="63"/>
      <c r="U19" s="16"/>
      <c r="V19" s="16"/>
      <c r="W19" s="16"/>
      <c r="X19" s="40"/>
      <c r="Y19" s="105"/>
      <c r="Z19" s="105"/>
      <c r="AA19" s="36"/>
      <c r="AB19" s="29"/>
    </row>
    <row r="20" spans="1:28" ht="23.25" customHeight="1" x14ac:dyDescent="0.25">
      <c r="A20" s="16"/>
      <c r="B20" s="69" t="s">
        <v>8</v>
      </c>
      <c r="C20" s="126" t="s">
        <v>51</v>
      </c>
      <c r="D20" s="127"/>
      <c r="E20" s="128"/>
      <c r="F20" s="28"/>
      <c r="G20" s="84"/>
      <c r="H20" s="52"/>
      <c r="I20" s="85"/>
      <c r="J20" s="79"/>
      <c r="K20" s="52"/>
      <c r="L20" s="52"/>
      <c r="M20" s="52"/>
      <c r="N20" s="57"/>
      <c r="O20" s="126" t="s">
        <v>51</v>
      </c>
      <c r="P20" s="127"/>
      <c r="Q20" s="128"/>
      <c r="R20" s="29"/>
      <c r="S20" s="36"/>
      <c r="T20" s="95" t="s">
        <v>28</v>
      </c>
      <c r="U20" s="36"/>
      <c r="V20" s="36"/>
      <c r="W20" s="45"/>
      <c r="X20" s="45"/>
      <c r="Y20" s="99"/>
      <c r="Z20" s="100"/>
      <c r="AA20" s="46"/>
      <c r="AB20" s="29"/>
    </row>
    <row r="21" spans="1:28" ht="23.25" customHeight="1" x14ac:dyDescent="0.25">
      <c r="A21" s="16"/>
      <c r="B21" s="70" t="s">
        <v>9</v>
      </c>
      <c r="C21" s="148" t="s">
        <v>52</v>
      </c>
      <c r="D21" s="149"/>
      <c r="E21" s="150"/>
      <c r="F21" s="28"/>
      <c r="G21" s="86"/>
      <c r="H21" s="87"/>
      <c r="I21" s="88"/>
      <c r="J21" s="79"/>
      <c r="K21" s="71"/>
      <c r="L21" s="71"/>
      <c r="M21" s="71"/>
      <c r="N21" s="57"/>
      <c r="O21" s="148" t="s">
        <v>52</v>
      </c>
      <c r="P21" s="149"/>
      <c r="Q21" s="150"/>
      <c r="R21" s="29"/>
      <c r="S21" s="36"/>
      <c r="T21" s="96" t="s">
        <v>32</v>
      </c>
      <c r="U21" s="36"/>
      <c r="V21" s="36"/>
      <c r="W21" s="45"/>
      <c r="X21" s="45"/>
      <c r="Y21" s="101"/>
      <c r="Z21" s="102"/>
      <c r="AA21" s="36"/>
      <c r="AB21" s="29"/>
    </row>
    <row r="22" spans="1:28" ht="23.25" customHeight="1" x14ac:dyDescent="0.25">
      <c r="A22" s="16"/>
      <c r="B22" s="126" t="s">
        <v>13</v>
      </c>
      <c r="C22" s="127"/>
      <c r="D22" s="127"/>
      <c r="E22" s="128"/>
      <c r="F22" s="28"/>
      <c r="G22" s="80">
        <f>G16+G17+G18-G19-G20-G21</f>
        <v>0</v>
      </c>
      <c r="H22" s="80">
        <f t="shared" ref="H22:I22" si="0">H16+H17+H18-H19-H20-H21</f>
        <v>0</v>
      </c>
      <c r="I22" s="80">
        <f t="shared" si="0"/>
        <v>0</v>
      </c>
      <c r="J22" s="72"/>
      <c r="K22" s="73">
        <f>K16+K17+K18-K19-K20-K21</f>
        <v>0</v>
      </c>
      <c r="L22" s="73">
        <f t="shared" ref="L22:M22" si="1">L16+L17+L18-L19-L20-L21</f>
        <v>0</v>
      </c>
      <c r="M22" s="73">
        <f t="shared" si="1"/>
        <v>0</v>
      </c>
      <c r="N22" s="12"/>
      <c r="O22" s="133" t="s">
        <v>13</v>
      </c>
      <c r="P22" s="135"/>
      <c r="Q22" s="28"/>
      <c r="R22" s="29"/>
      <c r="S22" s="36"/>
      <c r="T22" s="44"/>
      <c r="U22" s="36"/>
      <c r="V22" s="36"/>
      <c r="W22" s="45"/>
      <c r="X22" s="45"/>
      <c r="Y22" s="62"/>
      <c r="Z22" s="62"/>
      <c r="AA22" s="36"/>
      <c r="AB22" s="29"/>
    </row>
    <row r="23" spans="1:28" ht="23.25" customHeight="1" x14ac:dyDescent="0.25">
      <c r="A23" s="16"/>
      <c r="B23" s="37"/>
      <c r="C23" s="37"/>
      <c r="D23" s="37"/>
      <c r="E23" s="37"/>
      <c r="F23" s="28"/>
      <c r="G23" s="12"/>
      <c r="H23" s="74"/>
      <c r="I23" s="74"/>
      <c r="J23" s="12"/>
      <c r="K23" s="12"/>
      <c r="L23" s="74"/>
      <c r="M23" s="74"/>
      <c r="N23" s="12"/>
      <c r="O23" s="16"/>
      <c r="P23" s="16"/>
      <c r="Q23" s="28"/>
      <c r="R23" s="29"/>
      <c r="S23" s="36"/>
      <c r="T23" s="95" t="s">
        <v>31</v>
      </c>
      <c r="U23" s="36"/>
      <c r="V23" s="36"/>
      <c r="W23" s="45"/>
      <c r="X23" s="45"/>
      <c r="Y23" s="103">
        <f>Y20+Y21</f>
        <v>0</v>
      </c>
      <c r="Z23" s="104"/>
      <c r="AA23" s="36"/>
      <c r="AB23" s="29"/>
    </row>
    <row r="24" spans="1:28" ht="23.25" customHeight="1" x14ac:dyDescent="0.25">
      <c r="A24" s="16"/>
      <c r="B24" s="126" t="s">
        <v>23</v>
      </c>
      <c r="C24" s="127"/>
      <c r="D24" s="127"/>
      <c r="E24" s="128"/>
      <c r="F24" s="28"/>
      <c r="G24" s="139">
        <f>(G22+H22+I22)/3</f>
        <v>0</v>
      </c>
      <c r="H24" s="140"/>
      <c r="I24" s="141"/>
      <c r="J24" s="39"/>
      <c r="K24" s="139">
        <f>(K22+L22+M22)/3</f>
        <v>0</v>
      </c>
      <c r="L24" s="140"/>
      <c r="M24" s="141"/>
      <c r="N24" s="13"/>
      <c r="O24" s="133" t="s">
        <v>23</v>
      </c>
      <c r="P24" s="135"/>
      <c r="Q24" s="16"/>
      <c r="R24" s="29"/>
      <c r="S24" s="36"/>
      <c r="T24" s="63"/>
      <c r="U24" s="16"/>
      <c r="V24" s="16"/>
      <c r="W24" s="16"/>
      <c r="X24" s="40"/>
      <c r="Y24" s="64"/>
      <c r="Z24" s="64"/>
      <c r="AA24" s="36"/>
      <c r="AB24" s="29"/>
    </row>
    <row r="25" spans="1:28" ht="13.5" customHeight="1" thickBot="1" x14ac:dyDescent="0.3">
      <c r="A25" s="16"/>
      <c r="B25" s="36"/>
      <c r="C25" s="36"/>
      <c r="D25" s="36"/>
      <c r="E25" s="36"/>
      <c r="F25" s="17"/>
      <c r="G25" s="36"/>
      <c r="H25" s="36"/>
      <c r="I25" s="36"/>
      <c r="J25" s="36"/>
      <c r="K25" s="36"/>
      <c r="L25" s="36"/>
      <c r="M25" s="36"/>
      <c r="N25" s="17"/>
      <c r="O25" s="16"/>
      <c r="P25" s="16"/>
      <c r="Q25" s="16"/>
      <c r="R25" s="29"/>
      <c r="S25" s="36"/>
      <c r="T25" s="63"/>
      <c r="U25" s="16"/>
      <c r="V25" s="16"/>
      <c r="W25" s="16"/>
      <c r="X25" s="40"/>
      <c r="Y25" s="64"/>
      <c r="Z25" s="64"/>
      <c r="AA25" s="36"/>
      <c r="AB25" s="29"/>
    </row>
    <row r="26" spans="1:28" s="53" customFormat="1" ht="30" customHeight="1" thickTop="1" thickBot="1" x14ac:dyDescent="0.3">
      <c r="A26" s="19"/>
      <c r="B26" s="132" t="s">
        <v>14</v>
      </c>
      <c r="C26" s="130"/>
      <c r="D26" s="130"/>
      <c r="E26" s="131"/>
      <c r="F26" s="15"/>
      <c r="G26" s="129">
        <f>G24+K24</f>
        <v>0</v>
      </c>
      <c r="H26" s="130"/>
      <c r="I26" s="130"/>
      <c r="J26" s="130"/>
      <c r="K26" s="130"/>
      <c r="L26" s="130"/>
      <c r="M26" s="131"/>
      <c r="N26" s="15"/>
      <c r="O26" s="123" t="s">
        <v>14</v>
      </c>
      <c r="P26" s="124"/>
      <c r="Q26" s="19"/>
      <c r="R26" s="32"/>
      <c r="S26" s="36"/>
      <c r="T26" s="63"/>
      <c r="U26" s="16"/>
      <c r="V26" s="16"/>
      <c r="W26" s="16"/>
      <c r="X26" s="40"/>
      <c r="Y26" s="64"/>
      <c r="Z26" s="64"/>
      <c r="AA26" s="36"/>
      <c r="AB26" s="29"/>
    </row>
    <row r="27" spans="1:28" ht="14.25" customHeight="1" x14ac:dyDescent="0.25">
      <c r="A27" s="16"/>
      <c r="B27" s="16"/>
      <c r="C27" s="17"/>
      <c r="D27" s="17"/>
      <c r="E27" s="17"/>
      <c r="F27" s="17"/>
      <c r="G27" s="17"/>
      <c r="H27" s="17"/>
      <c r="I27" s="28"/>
      <c r="J27" s="158"/>
      <c r="K27" s="158"/>
      <c r="L27" s="16"/>
      <c r="M27" s="16"/>
      <c r="N27" s="17"/>
      <c r="O27" s="16"/>
      <c r="P27" s="16"/>
      <c r="Q27" s="16"/>
      <c r="R27" s="29"/>
      <c r="S27" s="36"/>
      <c r="T27" s="63"/>
      <c r="U27" s="16"/>
      <c r="V27" s="16"/>
      <c r="W27" s="16"/>
      <c r="X27" s="40"/>
      <c r="Y27" s="64"/>
      <c r="Z27" s="64"/>
      <c r="AA27" s="36"/>
      <c r="AB27" s="29"/>
    </row>
    <row r="28" spans="1:28" ht="9" customHeight="1" x14ac:dyDescent="0.25">
      <c r="A28" s="16"/>
      <c r="B28" s="16"/>
      <c r="C28" s="17"/>
      <c r="D28" s="17"/>
      <c r="E28" s="17"/>
      <c r="F28" s="17"/>
      <c r="G28" s="17"/>
      <c r="H28" s="17"/>
      <c r="I28" s="28"/>
      <c r="J28" s="28"/>
      <c r="K28" s="28"/>
      <c r="L28" s="16"/>
      <c r="M28" s="16"/>
      <c r="N28" s="17"/>
      <c r="O28" s="16"/>
      <c r="P28" s="16"/>
      <c r="Q28" s="16"/>
      <c r="R28" s="29"/>
      <c r="S28" s="36"/>
      <c r="T28" s="63"/>
      <c r="U28" s="16"/>
      <c r="V28" s="16"/>
      <c r="W28" s="16"/>
      <c r="X28" s="40"/>
      <c r="Y28" s="64"/>
      <c r="Z28" s="64"/>
      <c r="AA28" s="36"/>
      <c r="AB28" s="29"/>
    </row>
    <row r="29" spans="1:28" s="56" customFormat="1" ht="29.25" customHeight="1" x14ac:dyDescent="0.25">
      <c r="A29" s="23"/>
      <c r="B29" s="23"/>
      <c r="C29" s="24"/>
      <c r="D29" s="24"/>
      <c r="E29" s="24"/>
      <c r="F29" s="24"/>
      <c r="G29" s="24"/>
      <c r="H29" s="24"/>
      <c r="I29" s="60"/>
      <c r="J29" s="24"/>
      <c r="K29" s="191"/>
      <c r="L29" s="192"/>
      <c r="M29" s="193"/>
      <c r="N29" s="24"/>
      <c r="O29" s="23"/>
      <c r="P29" s="23"/>
      <c r="Q29" s="23"/>
      <c r="R29" s="33"/>
      <c r="S29" s="48"/>
      <c r="T29" s="65" t="s">
        <v>24</v>
      </c>
      <c r="U29" s="40">
        <v>2.8</v>
      </c>
      <c r="V29" s="16"/>
      <c r="W29" s="17"/>
      <c r="X29" s="41"/>
      <c r="Y29" s="17"/>
      <c r="Z29" s="21"/>
      <c r="AA29" s="36"/>
      <c r="AB29" s="29"/>
    </row>
    <row r="30" spans="1:28" s="56" customFormat="1" ht="29.25" customHeight="1" x14ac:dyDescent="0.25">
      <c r="A30" s="23"/>
      <c r="B30" s="23"/>
      <c r="C30" s="23"/>
      <c r="D30" s="23"/>
      <c r="E30" s="23"/>
      <c r="F30" s="24"/>
      <c r="G30" s="153" t="s">
        <v>1</v>
      </c>
      <c r="H30" s="154"/>
      <c r="I30" s="190"/>
      <c r="J30" s="23"/>
      <c r="K30" s="23"/>
      <c r="L30" s="23"/>
      <c r="M30" s="23"/>
      <c r="N30" s="24"/>
      <c r="O30" s="23"/>
      <c r="P30" s="23"/>
      <c r="Q30" s="23"/>
      <c r="R30" s="33"/>
      <c r="S30" s="48"/>
      <c r="T30" s="65" t="s">
        <v>26</v>
      </c>
      <c r="U30" s="40">
        <v>0.25</v>
      </c>
      <c r="V30" s="16"/>
      <c r="W30" s="16"/>
      <c r="X30" s="42"/>
      <c r="Y30" s="16"/>
      <c r="Z30" s="40"/>
      <c r="AA30" s="44"/>
      <c r="AB30" s="32"/>
    </row>
    <row r="31" spans="1:28" s="56" customFormat="1" ht="29.25" customHeight="1" thickBot="1" x14ac:dyDescent="0.3">
      <c r="A31" s="23"/>
      <c r="B31" s="23"/>
      <c r="C31" s="23"/>
      <c r="D31" s="23"/>
      <c r="E31" s="23"/>
      <c r="F31" s="24"/>
      <c r="G31" s="25"/>
      <c r="H31" s="25"/>
      <c r="I31" s="26"/>
      <c r="J31" s="23"/>
      <c r="K31" s="156" t="s">
        <v>43</v>
      </c>
      <c r="L31" s="157"/>
      <c r="M31" s="89" t="e">
        <f>INDEX(Tableau!F4:J13,MATCH(Calculatrice!I34,Tableau!A4:A13,1),MATCH(Calculatrice!I30,Tableau!F3:J3,1))</f>
        <v>#N/A</v>
      </c>
      <c r="N31" s="24"/>
      <c r="O31" s="23"/>
      <c r="P31" s="23"/>
      <c r="Q31" s="23"/>
      <c r="R31" s="33"/>
      <c r="S31" s="48"/>
      <c r="T31" s="65" t="s">
        <v>25</v>
      </c>
      <c r="U31" s="40">
        <v>8</v>
      </c>
      <c r="V31" s="16"/>
      <c r="W31" s="16"/>
      <c r="X31" s="42"/>
      <c r="Y31" s="16"/>
      <c r="Z31" s="40"/>
      <c r="AA31" s="36"/>
      <c r="AB31" s="29"/>
    </row>
    <row r="32" spans="1:28" s="56" customFormat="1" ht="29.25" customHeight="1" thickTop="1" x14ac:dyDescent="0.25">
      <c r="A32" s="23"/>
      <c r="B32" s="23"/>
      <c r="C32" s="23"/>
      <c r="D32" s="23"/>
      <c r="E32" s="23"/>
      <c r="F32" s="24"/>
      <c r="G32" s="153" t="s">
        <v>2</v>
      </c>
      <c r="H32" s="154"/>
      <c r="I32" s="78"/>
      <c r="J32" s="23"/>
      <c r="K32" s="23"/>
      <c r="L32" s="23"/>
      <c r="M32" s="27"/>
      <c r="N32" s="24"/>
      <c r="O32" s="23"/>
      <c r="P32" s="23"/>
      <c r="Q32" s="23"/>
      <c r="R32" s="33"/>
      <c r="S32" s="48"/>
      <c r="T32" s="175" t="s">
        <v>33</v>
      </c>
      <c r="U32" s="176"/>
      <c r="V32" s="177"/>
      <c r="W32" s="178">
        <f>Y17-(Y17*U29%)-(Y17*U30%)-(Y17*U31%)+(Y23-(Y23*U29%)-(Y23*U30%)-(Y23*U31%))/12</f>
        <v>0</v>
      </c>
      <c r="X32" s="178"/>
      <c r="Y32" s="178"/>
      <c r="Z32" s="179"/>
      <c r="AA32" s="36"/>
      <c r="AB32" s="29"/>
    </row>
    <row r="33" spans="1:28" s="56" customFormat="1" ht="29.25" customHeight="1" x14ac:dyDescent="0.5">
      <c r="A33" s="23"/>
      <c r="B33" s="23"/>
      <c r="C33" s="23"/>
      <c r="D33" s="27"/>
      <c r="E33" s="23"/>
      <c r="F33" s="24"/>
      <c r="G33" s="38"/>
      <c r="H33" s="38"/>
      <c r="I33" s="26"/>
      <c r="J33" s="23"/>
      <c r="K33" s="156" t="s">
        <v>41</v>
      </c>
      <c r="L33" s="157"/>
      <c r="M33" s="77">
        <f>INDEX(Tableau!F4:J13,MATCH(Calculatrice!I34,Tableau!A4:A13,1),5)</f>
        <v>0</v>
      </c>
      <c r="N33" s="24"/>
      <c r="O33" s="23"/>
      <c r="P33" s="23"/>
      <c r="Q33" s="23"/>
      <c r="R33" s="33"/>
      <c r="S33" s="48"/>
      <c r="T33" s="180"/>
      <c r="U33" s="181"/>
      <c r="V33" s="182"/>
      <c r="W33" s="183"/>
      <c r="X33" s="183"/>
      <c r="Y33" s="183"/>
      <c r="Z33" s="184"/>
      <c r="AA33" s="48"/>
      <c r="AB33" s="33"/>
    </row>
    <row r="34" spans="1:28" s="56" customFormat="1" ht="29.25" customHeight="1" thickBot="1" x14ac:dyDescent="0.3">
      <c r="A34" s="23"/>
      <c r="B34" s="23"/>
      <c r="C34" s="23"/>
      <c r="D34" s="23"/>
      <c r="E34" s="23"/>
      <c r="F34" s="24"/>
      <c r="G34" s="153" t="s">
        <v>3</v>
      </c>
      <c r="H34" s="155"/>
      <c r="I34" s="75">
        <f>G10+G26+(I32/12)</f>
        <v>0</v>
      </c>
      <c r="J34" s="23"/>
      <c r="K34" s="23"/>
      <c r="L34" s="23"/>
      <c r="M34" s="23"/>
      <c r="N34" s="24"/>
      <c r="O34" s="23"/>
      <c r="P34" s="23"/>
      <c r="Q34" s="23"/>
      <c r="R34" s="33"/>
      <c r="S34" s="48"/>
      <c r="T34" s="185"/>
      <c r="U34" s="186"/>
      <c r="V34" s="187"/>
      <c r="W34" s="188"/>
      <c r="X34" s="188"/>
      <c r="Y34" s="188"/>
      <c r="Z34" s="189"/>
      <c r="AA34" s="48"/>
      <c r="AB34" s="33"/>
    </row>
    <row r="35" spans="1:28" ht="16.5" customHeight="1" thickTop="1" x14ac:dyDescent="0.25">
      <c r="A35" s="16"/>
      <c r="B35" s="16"/>
      <c r="C35" s="16"/>
      <c r="D35" s="16"/>
      <c r="E35" s="16"/>
      <c r="F35" s="17"/>
      <c r="G35" s="16"/>
      <c r="H35" s="16"/>
      <c r="I35" s="16"/>
      <c r="J35" s="16"/>
      <c r="K35" s="16"/>
      <c r="L35" s="16"/>
      <c r="M35" s="16"/>
      <c r="N35" s="17"/>
      <c r="O35" s="16"/>
      <c r="P35" s="16"/>
      <c r="Q35" s="16"/>
      <c r="R35" s="29"/>
      <c r="S35" s="34"/>
      <c r="T35" s="49"/>
      <c r="U35" s="49"/>
      <c r="V35" s="49"/>
      <c r="W35" s="49"/>
      <c r="X35" s="49"/>
      <c r="Y35" s="49"/>
      <c r="Z35" s="50"/>
      <c r="AA35" s="49"/>
      <c r="AB35" s="33"/>
    </row>
    <row r="36" spans="1:28" ht="31.5" x14ac:dyDescent="0.25">
      <c r="T36" s="56"/>
      <c r="U36" s="56"/>
      <c r="V36" s="56"/>
      <c r="W36" s="56"/>
      <c r="X36" s="56"/>
      <c r="Y36" s="56"/>
      <c r="Z36" s="56"/>
      <c r="AA36" s="56"/>
      <c r="AB36" s="56"/>
    </row>
    <row r="37" spans="1:28" ht="31.5" x14ac:dyDescent="0.25">
      <c r="T37" s="56"/>
      <c r="U37" s="56"/>
      <c r="V37" s="56"/>
      <c r="W37" s="56"/>
      <c r="X37" s="56"/>
      <c r="Y37" s="56"/>
      <c r="Z37" s="56"/>
      <c r="AA37" s="56"/>
      <c r="AB37" s="56"/>
    </row>
    <row r="38" spans="1:28" ht="31.5" x14ac:dyDescent="0.25">
      <c r="T38" s="56"/>
      <c r="U38" s="56"/>
      <c r="V38" s="56"/>
      <c r="W38" s="56"/>
      <c r="X38" s="56"/>
      <c r="Y38" s="56"/>
      <c r="Z38" s="56"/>
      <c r="AA38" s="56"/>
      <c r="AB38" s="56"/>
    </row>
    <row r="39" spans="1:28" ht="31.5" x14ac:dyDescent="0.25">
      <c r="T39" s="56"/>
      <c r="U39" s="56"/>
      <c r="V39" s="56"/>
      <c r="W39" s="56"/>
      <c r="X39" s="56"/>
      <c r="Y39" s="56"/>
      <c r="Z39" s="56"/>
    </row>
  </sheetData>
  <customSheetViews>
    <customSheetView guid="{740FA176-5882-4E93-B062-F83753529C4A}" topLeftCell="K31">
      <selection activeCell="Q31" activeCellId="36" sqref="A6:B7 A1 A1:XFD3 A4:H5 A6:B11 D4:D9 C9:H11 G6:H8 I4:J11 K8:P10 K7:P7 K5:P5 L1:L11 M4:M10 K11:P11 A12:P15 A16:A42 B16:E23 C24 B24:E24 B25:J25 F22:H23 I16:J24 B26:E37 B25:J25 I22:J24 I26:J32 F33:H37 I33:P37 K16:P32 B38:P42 A43:XFD43 A44:B44 F44:P44 A45:J1038 K45:P1038 Q1:HB1048576"/>
      <pageMargins left="0.7" right="0.7" top="0.75" bottom="0.75" header="0.3" footer="0.3"/>
      <pageSetup paperSize="9" orientation="portrait" r:id="rId1"/>
    </customSheetView>
  </customSheetViews>
  <mergeCells count="55">
    <mergeCell ref="O26:P26"/>
    <mergeCell ref="O8:P8"/>
    <mergeCell ref="O24:P24"/>
    <mergeCell ref="J27:K27"/>
    <mergeCell ref="K29:M29"/>
    <mergeCell ref="O16:Q16"/>
    <mergeCell ref="O17:Q17"/>
    <mergeCell ref="O18:Q18"/>
    <mergeCell ref="O19:Q19"/>
    <mergeCell ref="O20:Q20"/>
    <mergeCell ref="O21:Q21"/>
    <mergeCell ref="G30:H30"/>
    <mergeCell ref="G32:H32"/>
    <mergeCell ref="G34:H34"/>
    <mergeCell ref="K31:L31"/>
    <mergeCell ref="K33:L33"/>
    <mergeCell ref="B15:E15"/>
    <mergeCell ref="O15:P15"/>
    <mergeCell ref="C16:E16"/>
    <mergeCell ref="C17:E17"/>
    <mergeCell ref="C19:E19"/>
    <mergeCell ref="K24:M24"/>
    <mergeCell ref="C20:E20"/>
    <mergeCell ref="C21:E21"/>
    <mergeCell ref="O22:P22"/>
    <mergeCell ref="B2:C5"/>
    <mergeCell ref="B22:E22"/>
    <mergeCell ref="G26:M26"/>
    <mergeCell ref="B26:E26"/>
    <mergeCell ref="G4:I4"/>
    <mergeCell ref="K4:M4"/>
    <mergeCell ref="B24:E24"/>
    <mergeCell ref="G24:I24"/>
    <mergeCell ref="G14:I14"/>
    <mergeCell ref="K14:M14"/>
    <mergeCell ref="B8:E8"/>
    <mergeCell ref="G8:I8"/>
    <mergeCell ref="K8:M8"/>
    <mergeCell ref="B10:E10"/>
    <mergeCell ref="G10:M10"/>
    <mergeCell ref="C18:E18"/>
    <mergeCell ref="T2:Z7"/>
    <mergeCell ref="T9:Z11"/>
    <mergeCell ref="Y17:Z17"/>
    <mergeCell ref="G2:M2"/>
    <mergeCell ref="G12:M12"/>
    <mergeCell ref="O10:P10"/>
    <mergeCell ref="Y20:Z20"/>
    <mergeCell ref="Y21:Z21"/>
    <mergeCell ref="Y23:Z23"/>
    <mergeCell ref="T32:V34"/>
    <mergeCell ref="Y14:Z14"/>
    <mergeCell ref="Y15:Z15"/>
    <mergeCell ref="W32:Z34"/>
    <mergeCell ref="Y19:Z19"/>
  </mergeCells>
  <printOptions horizontalCentered="1" verticalCentered="1"/>
  <pageMargins left="0.19685039370078741" right="0.19685039370078741" top="0.19685039370078741" bottom="0.19685039370078741" header="0" footer="0"/>
  <pageSetup paperSize="9" scale="7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py1">
                <anchor moveWithCells="1" sizeWithCells="1">
                  <from>
                    <xdr:col>7</xdr:col>
                    <xdr:colOff>28575</xdr:colOff>
                    <xdr:row>22</xdr:row>
                    <xdr:rowOff>28575</xdr:rowOff>
                  </from>
                  <to>
                    <xdr:col>7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opy2">
                <anchor moveWithCells="1" sizeWithCells="1">
                  <from>
                    <xdr:col>8</xdr:col>
                    <xdr:colOff>28575</xdr:colOff>
                    <xdr:row>22</xdr:row>
                    <xdr:rowOff>28575</xdr:rowOff>
                  </from>
                  <to>
                    <xdr:col>8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Copy3">
                <anchor moveWithCells="1" sizeWithCells="1">
                  <from>
                    <xdr:col>11</xdr:col>
                    <xdr:colOff>28575</xdr:colOff>
                    <xdr:row>22</xdr:row>
                    <xdr:rowOff>28575</xdr:rowOff>
                  </from>
                  <to>
                    <xdr:col>11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Copy4">
                <anchor moveWithCells="1" sizeWithCells="1">
                  <from>
                    <xdr:col>12</xdr:col>
                    <xdr:colOff>28575</xdr:colOff>
                    <xdr:row>22</xdr:row>
                    <xdr:rowOff>28575</xdr:rowOff>
                  </from>
                  <to>
                    <xdr:col>12</xdr:col>
                    <xdr:colOff>1485900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ClearAll">
                <anchor moveWithCells="1" sizeWithCells="1">
                  <from>
                    <xdr:col>1</xdr:col>
                    <xdr:colOff>28575</xdr:colOff>
                    <xdr:row>1</xdr:row>
                    <xdr:rowOff>28575</xdr:rowOff>
                  </from>
                  <to>
                    <xdr:col>2</xdr:col>
                    <xdr:colOff>1295400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PrintCSA">
                <anchor moveWithCells="1" sizeWithCells="1">
                  <from>
                    <xdr:col>14</xdr:col>
                    <xdr:colOff>38100</xdr:colOff>
                    <xdr:row>1</xdr:row>
                    <xdr:rowOff>57150</xdr:rowOff>
                  </from>
                  <to>
                    <xdr:col>15</xdr:col>
                    <xdr:colOff>1228725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Salarié1">
                <anchor moveWithCells="1" sizeWithCells="1">
                  <from>
                    <xdr:col>7</xdr:col>
                    <xdr:colOff>28575</xdr:colOff>
                    <xdr:row>6</xdr:row>
                    <xdr:rowOff>28575</xdr:rowOff>
                  </from>
                  <to>
                    <xdr:col>7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Salarié2">
                <anchor moveWithCells="1" sizeWithCells="1">
                  <from>
                    <xdr:col>8</xdr:col>
                    <xdr:colOff>28575</xdr:colOff>
                    <xdr:row>6</xdr:row>
                    <xdr:rowOff>28575</xdr:rowOff>
                  </from>
                  <to>
                    <xdr:col>8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Salarié3">
                <anchor moveWithCells="1" sizeWithCells="1">
                  <from>
                    <xdr:col>11</xdr:col>
                    <xdr:colOff>28575</xdr:colOff>
                    <xdr:row>6</xdr:row>
                    <xdr:rowOff>28575</xdr:rowOff>
                  </from>
                  <to>
                    <xdr:col>11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Salarié4">
                <anchor moveWithCells="1" sizeWithCells="1">
                  <from>
                    <xdr:col>12</xdr:col>
                    <xdr:colOff>28575</xdr:colOff>
                    <xdr:row>6</xdr:row>
                    <xdr:rowOff>28575</xdr:rowOff>
                  </from>
                  <to>
                    <xdr:col>12</xdr:col>
                    <xdr:colOff>1485900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Transfer">
                <anchor moveWithCells="1" sizeWithCells="1">
                  <from>
                    <xdr:col>19</xdr:col>
                    <xdr:colOff>1590675</xdr:colOff>
                    <xdr:row>24</xdr:row>
                    <xdr:rowOff>85725</xdr:rowOff>
                  </from>
                  <to>
                    <xdr:col>25</xdr:col>
                    <xdr:colOff>219075</xdr:colOff>
                    <xdr:row>29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B13"/>
  <sheetViews>
    <sheetView workbookViewId="0">
      <selection activeCell="C5" sqref="C5:E5"/>
    </sheetView>
  </sheetViews>
  <sheetFormatPr defaultRowHeight="15" x14ac:dyDescent="0.25"/>
  <cols>
    <col min="1" max="2" width="20.7109375" customWidth="1"/>
    <col min="5" max="5" width="29.7109375" customWidth="1"/>
    <col min="6" max="9" width="11.7109375" customWidth="1"/>
    <col min="10" max="10" width="27.7109375" customWidth="1"/>
    <col min="11" max="13" width="18.7109375" customWidth="1"/>
  </cols>
  <sheetData>
    <row r="1" spans="1:210" s="1" customFormat="1" ht="36.75" thickBot="1" x14ac:dyDescent="0.4">
      <c r="A1" s="164" t="s">
        <v>39</v>
      </c>
      <c r="B1" s="165"/>
      <c r="C1" s="165"/>
      <c r="D1" s="165"/>
      <c r="E1" s="165"/>
      <c r="F1" s="165"/>
      <c r="G1" s="165"/>
      <c r="H1" s="165"/>
      <c r="I1" s="165"/>
      <c r="J1" s="166"/>
      <c r="K1" s="98" t="s">
        <v>35</v>
      </c>
      <c r="L1" s="97">
        <v>100</v>
      </c>
    </row>
    <row r="2" spans="1:210" s="4" customFormat="1" ht="24" customHeight="1" thickBot="1" x14ac:dyDescent="0.35">
      <c r="A2" s="167" t="s">
        <v>0</v>
      </c>
      <c r="B2" s="168"/>
      <c r="C2" s="169">
        <f>K2*L2</f>
        <v>1998.585916</v>
      </c>
      <c r="D2" s="170"/>
      <c r="E2" s="171"/>
      <c r="F2" s="172" t="s">
        <v>1</v>
      </c>
      <c r="G2" s="173"/>
      <c r="H2" s="173"/>
      <c r="I2" s="174"/>
      <c r="J2" s="2" t="s">
        <v>41</v>
      </c>
      <c r="K2" s="159">
        <v>794.54</v>
      </c>
      <c r="L2" s="161">
        <v>2.5154000000000001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</row>
    <row r="3" spans="1:210" s="4" customFormat="1" ht="40.5" customHeight="1" thickBot="1" x14ac:dyDescent="0.35">
      <c r="A3" s="2" t="s">
        <v>36</v>
      </c>
      <c r="B3" s="2" t="s">
        <v>37</v>
      </c>
      <c r="C3" s="172" t="s">
        <v>38</v>
      </c>
      <c r="D3" s="173"/>
      <c r="E3" s="174"/>
      <c r="F3" s="2">
        <v>1</v>
      </c>
      <c r="G3" s="5">
        <v>2</v>
      </c>
      <c r="H3" s="2">
        <v>3</v>
      </c>
      <c r="I3" s="2">
        <v>4</v>
      </c>
      <c r="J3" s="2" t="s">
        <v>40</v>
      </c>
      <c r="K3" s="160"/>
      <c r="L3" s="16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</row>
    <row r="4" spans="1:210" s="4" customFormat="1" ht="39" customHeight="1" thickBot="1" x14ac:dyDescent="0.35">
      <c r="A4" s="6">
        <v>0</v>
      </c>
      <c r="B4" s="7">
        <v>0</v>
      </c>
      <c r="C4" s="163" t="s">
        <v>42</v>
      </c>
      <c r="D4" s="163"/>
      <c r="E4" s="163"/>
      <c r="F4" s="8">
        <v>0.5</v>
      </c>
      <c r="G4" s="8">
        <v>0.3</v>
      </c>
      <c r="H4" s="8">
        <v>0.15</v>
      </c>
      <c r="I4" s="8">
        <v>0</v>
      </c>
      <c r="J4" s="9">
        <v>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</row>
    <row r="5" spans="1:210" s="4" customFormat="1" ht="39" customHeight="1" thickBot="1" x14ac:dyDescent="0.35">
      <c r="A5" s="6">
        <v>1</v>
      </c>
      <c r="B5" s="7">
        <v>12</v>
      </c>
      <c r="C5" s="163" t="s">
        <v>15</v>
      </c>
      <c r="D5" s="163"/>
      <c r="E5" s="163"/>
      <c r="F5" s="8">
        <v>0.5</v>
      </c>
      <c r="G5" s="8">
        <v>0.3</v>
      </c>
      <c r="H5" s="8">
        <v>0.15</v>
      </c>
      <c r="I5" s="8">
        <v>0</v>
      </c>
      <c r="J5" s="9">
        <v>0.5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</row>
    <row r="6" spans="1:210" s="4" customFormat="1" ht="39" customHeight="1" thickBot="1" x14ac:dyDescent="0.35">
      <c r="A6" s="6">
        <f>C2*1.5</f>
        <v>2997.878874</v>
      </c>
      <c r="B6" s="7">
        <f t="shared" ref="B6:B13" si="0">A6*12</f>
        <v>35974.546488</v>
      </c>
      <c r="C6" s="163" t="s">
        <v>15</v>
      </c>
      <c r="D6" s="163"/>
      <c r="E6" s="163"/>
      <c r="F6" s="8">
        <v>0.5</v>
      </c>
      <c r="G6" s="8">
        <v>0.3</v>
      </c>
      <c r="H6" s="8">
        <v>0.15</v>
      </c>
      <c r="I6" s="8">
        <v>0</v>
      </c>
      <c r="J6" s="9">
        <v>0.5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</row>
    <row r="7" spans="1:210" s="4" customFormat="1" ht="39" customHeight="1" thickBot="1" x14ac:dyDescent="0.35">
      <c r="A7" s="6">
        <f>C2*2</f>
        <v>3997.171832</v>
      </c>
      <c r="B7" s="7">
        <f t="shared" si="0"/>
        <v>47966.061984</v>
      </c>
      <c r="C7" s="163" t="s">
        <v>16</v>
      </c>
      <c r="D7" s="163"/>
      <c r="E7" s="163"/>
      <c r="F7" s="8">
        <v>1</v>
      </c>
      <c r="G7" s="8">
        <v>0.7</v>
      </c>
      <c r="H7" s="8">
        <v>0.35</v>
      </c>
      <c r="I7" s="8">
        <v>0</v>
      </c>
      <c r="J7" s="9">
        <v>1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</row>
    <row r="8" spans="1:210" s="4" customFormat="1" ht="39" customHeight="1" thickBot="1" x14ac:dyDescent="0.35">
      <c r="A8" s="6">
        <f>C2*2.5</f>
        <v>4996.46479</v>
      </c>
      <c r="B8" s="7">
        <f t="shared" si="0"/>
        <v>59957.57748</v>
      </c>
      <c r="C8" s="163" t="s">
        <v>17</v>
      </c>
      <c r="D8" s="163"/>
      <c r="E8" s="163"/>
      <c r="F8" s="8">
        <v>1.5</v>
      </c>
      <c r="G8" s="8">
        <v>1.1000000000000001</v>
      </c>
      <c r="H8" s="8">
        <v>0.55000000000000004</v>
      </c>
      <c r="I8" s="8">
        <v>0</v>
      </c>
      <c r="J8" s="9">
        <v>1.5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</row>
    <row r="9" spans="1:210" s="4" customFormat="1" ht="39" customHeight="1" thickBot="1" x14ac:dyDescent="0.35">
      <c r="A9" s="6">
        <f>C2*3</f>
        <v>5995.757748</v>
      </c>
      <c r="B9" s="7">
        <f t="shared" si="0"/>
        <v>71949.092976</v>
      </c>
      <c r="C9" s="163" t="s">
        <v>18</v>
      </c>
      <c r="D9" s="163"/>
      <c r="E9" s="163"/>
      <c r="F9" s="8">
        <v>2</v>
      </c>
      <c r="G9" s="8">
        <v>1.5</v>
      </c>
      <c r="H9" s="8">
        <v>0.75</v>
      </c>
      <c r="I9" s="8">
        <v>0</v>
      </c>
      <c r="J9" s="9">
        <v>2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</row>
    <row r="10" spans="1:210" s="4" customFormat="1" ht="39" customHeight="1" thickBot="1" x14ac:dyDescent="0.35">
      <c r="A10" s="6">
        <f>C2*3.5</f>
        <v>6995.050706</v>
      </c>
      <c r="B10" s="7">
        <f t="shared" si="0"/>
        <v>83940.608471999993</v>
      </c>
      <c r="C10" s="163" t="s">
        <v>19</v>
      </c>
      <c r="D10" s="163"/>
      <c r="E10" s="163"/>
      <c r="F10" s="8">
        <v>2.5</v>
      </c>
      <c r="G10" s="8">
        <v>1.8</v>
      </c>
      <c r="H10" s="8">
        <v>0.9</v>
      </c>
      <c r="I10" s="8">
        <v>0</v>
      </c>
      <c r="J10" s="9">
        <v>2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</row>
    <row r="11" spans="1:210" s="4" customFormat="1" ht="39" customHeight="1" thickBot="1" x14ac:dyDescent="0.35">
      <c r="A11" s="6">
        <f>C2*4</f>
        <v>7994.343664</v>
      </c>
      <c r="B11" s="7">
        <f t="shared" si="0"/>
        <v>95932.123968</v>
      </c>
      <c r="C11" s="163" t="s">
        <v>20</v>
      </c>
      <c r="D11" s="163"/>
      <c r="E11" s="163"/>
      <c r="F11" s="8">
        <v>3.5</v>
      </c>
      <c r="G11" s="8">
        <v>2.7</v>
      </c>
      <c r="H11" s="8">
        <v>1.6</v>
      </c>
      <c r="I11" s="8">
        <v>0</v>
      </c>
      <c r="J11" s="9">
        <v>3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</row>
    <row r="12" spans="1:210" s="4" customFormat="1" ht="39" customHeight="1" thickBot="1" x14ac:dyDescent="0.35">
      <c r="A12" s="6">
        <f>C2*4.5</f>
        <v>8993.636622</v>
      </c>
      <c r="B12" s="7">
        <f t="shared" si="0"/>
        <v>107923.63946400001</v>
      </c>
      <c r="C12" s="163" t="s">
        <v>21</v>
      </c>
      <c r="D12" s="163"/>
      <c r="E12" s="163"/>
      <c r="F12" s="8">
        <v>4</v>
      </c>
      <c r="G12" s="8">
        <v>3.2</v>
      </c>
      <c r="H12" s="8">
        <v>2.1</v>
      </c>
      <c r="I12" s="8">
        <v>0</v>
      </c>
      <c r="J12" s="9">
        <v>4.5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</row>
    <row r="13" spans="1:210" s="4" customFormat="1" ht="39" customHeight="1" thickBot="1" x14ac:dyDescent="0.35">
      <c r="A13" s="6">
        <f>C2*4.5</f>
        <v>8993.636622</v>
      </c>
      <c r="B13" s="7">
        <f t="shared" si="0"/>
        <v>107923.63946400001</v>
      </c>
      <c r="C13" s="163" t="s">
        <v>22</v>
      </c>
      <c r="D13" s="163"/>
      <c r="E13" s="163"/>
      <c r="F13" s="8">
        <v>4</v>
      </c>
      <c r="G13" s="8">
        <v>3.2</v>
      </c>
      <c r="H13" s="8">
        <v>2.1</v>
      </c>
      <c r="I13" s="8">
        <v>0</v>
      </c>
      <c r="J13" s="9">
        <v>4.5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</row>
  </sheetData>
  <mergeCells count="17">
    <mergeCell ref="A1:J1"/>
    <mergeCell ref="A2:B2"/>
    <mergeCell ref="C2:E2"/>
    <mergeCell ref="F2:I2"/>
    <mergeCell ref="C3:E3"/>
    <mergeCell ref="K2:K3"/>
    <mergeCell ref="L2:L3"/>
    <mergeCell ref="C11:E11"/>
    <mergeCell ref="C12:E12"/>
    <mergeCell ref="C13:E13"/>
    <mergeCell ref="C5:E5"/>
    <mergeCell ref="C6:E6"/>
    <mergeCell ref="C7:E7"/>
    <mergeCell ref="C8:E8"/>
    <mergeCell ref="C9:E9"/>
    <mergeCell ref="C10:E10"/>
    <mergeCell ref="C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Calculatrice</vt:lpstr>
      <vt:lpstr>Tableau</vt:lpstr>
      <vt:lpstr>Calculatrice!Print_Area</vt:lpstr>
    </vt:vector>
  </TitlesOfParts>
  <Company>Ville de Luxembourg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PETRY Manuel</dc:creator>
  <cp:lastModifiedBy>KAUFFMANN Alain</cp:lastModifiedBy>
  <cp:lastPrinted>2017-02-24T14:25:16Z</cp:lastPrinted>
  <dcterms:created xsi:type="dcterms:W3CDTF">2013-01-08T14:11:46Z</dcterms:created>
  <dcterms:modified xsi:type="dcterms:W3CDTF">2017-03-03T09:40:06Z</dcterms:modified>
</cp:coreProperties>
</file>