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sshedu-my.sharepoint.com/personal/marie-lise_rainville_csssh_gouv_qc_ca/Documents/Bureau/"/>
    </mc:Choice>
  </mc:AlternateContent>
  <xr:revisionPtr revIDLastSave="25" documentId="8_{87F0A68C-3A46-4AA7-A002-327477741508}" xr6:coauthVersionLast="47" xr6:coauthVersionMax="47" xr10:uidLastSave="{8B474995-05AD-446B-889D-CC1E1DA3E0F9}"/>
  <bookViews>
    <workbookView xWindow="-120" yWindow="-120" windowWidth="29040" windowHeight="15840" firstSheet="1" activeTab="1" xr2:uid="{CC91E806-58EA-4A7D-88B4-67AE9CB1968D}"/>
  </bookViews>
  <sheets>
    <sheet name="Anglais" sheetId="3" state="hidden" r:id="rId1"/>
    <sheet name="Feuil2" sheetId="4" r:id="rId2"/>
    <sheet name="Mathématiques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4" l="1"/>
  <c r="O6" i="4" a="1"/>
  <c r="O6" i="4" s="1"/>
  <c r="Y6" i="4" a="1"/>
  <c r="Y6" i="4" s="1"/>
  <c r="T6" i="4" a="1"/>
  <c r="T6" i="4" s="1"/>
  <c r="Y5" i="4"/>
  <c r="Y4" i="4"/>
  <c r="Y3" i="4"/>
  <c r="Y2" i="4"/>
  <c r="T5" i="4"/>
  <c r="T4" i="4"/>
  <c r="T3" i="4"/>
  <c r="O5" i="4"/>
  <c r="O4" i="4"/>
  <c r="O3" i="4"/>
  <c r="T2" i="4"/>
  <c r="G6" i="4"/>
  <c r="G5" i="4"/>
  <c r="G4" i="4"/>
  <c r="E9" i="3"/>
  <c r="G13" i="3"/>
  <c r="D9" i="3"/>
  <c r="G4" i="3"/>
  <c r="G5" i="3"/>
  <c r="F9" i="3"/>
  <c r="G6" i="3"/>
  <c r="F8" i="2"/>
  <c r="E8" i="2"/>
  <c r="D8" i="2"/>
  <c r="G8" i="2" s="1"/>
  <c r="G4" i="2"/>
  <c r="G5" i="2"/>
  <c r="G9" i="4" l="1"/>
  <c r="G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<sst xmlns="http://schemas.openxmlformats.org/spreadsheetml/2006/main" count="101" uniqueCount="24">
  <si>
    <t>Résourdre une situation-problème</t>
  </si>
  <si>
    <t>Étape 1</t>
  </si>
  <si>
    <t>Étape 2</t>
  </si>
  <si>
    <t>Étape3</t>
  </si>
  <si>
    <t>Utiliser un raisonnement mathématique</t>
  </si>
  <si>
    <t>C2</t>
  </si>
  <si>
    <t xml:space="preserve">Compétences </t>
  </si>
  <si>
    <t>Étape 4</t>
  </si>
  <si>
    <t xml:space="preserve">C1 </t>
  </si>
  <si>
    <t>Résultat disciplinaire</t>
  </si>
  <si>
    <t>Résultat final par compétence</t>
  </si>
  <si>
    <t xml:space="preserve">Résultat final disciplinaire </t>
  </si>
  <si>
    <t>%</t>
  </si>
  <si>
    <t>MATHÉMATIQUE FMS - PDP - SST</t>
  </si>
  <si>
    <t>ANGLAIS FMS - PDP - SST</t>
  </si>
  <si>
    <t>C3</t>
  </si>
  <si>
    <t>Interagir oralement en anglais</t>
  </si>
  <si>
    <t>Réinvestir sa compéhension</t>
  </si>
  <si>
    <t>Écrire et produire des textes</t>
  </si>
  <si>
    <t>Étape 3</t>
  </si>
  <si>
    <t>Résultat disciplinaire Mannuellement</t>
  </si>
  <si>
    <t>C1</t>
  </si>
  <si>
    <t>S'il y a seulement 1 valeur</t>
  </si>
  <si>
    <t>ANGLAIS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</si>
</sst>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666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9" fontId="0" fillId="0" borderId="7" xfId="0" applyNumberFormat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1" fontId="2" fillId="10" borderId="2" xfId="0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0" fillId="9" borderId="11" xfId="0" applyFill="1" applyBorder="1" applyAlignment="1">
      <alignment vertical="center" wrapText="1"/>
    </xf>
    <xf numFmtId="0" fontId="0" fillId="9" borderId="12" xfId="0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9" fontId="0" fillId="3" borderId="15" xfId="0" applyNumberFormat="1" applyFill="1" applyBorder="1" applyAlignment="1">
      <alignment vertical="center"/>
    </xf>
    <xf numFmtId="9" fontId="0" fillId="9" borderId="15" xfId="0" applyNumberForma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  <xf numFmtId="2" fontId="0" fillId="6" borderId="10" xfId="0" applyNumberFormat="1" applyFill="1" applyBorder="1" applyAlignment="1">
      <alignment horizontal="center"/>
    </xf>
    <xf numFmtId="0" fontId="1" fillId="12" borderId="0" xfId="0" applyFon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/>
    </xf>
    <xf numFmtId="1" fontId="2" fillId="12" borderId="0" xfId="0" applyNumberFormat="1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 wrapText="1"/>
    </xf>
    <xf numFmtId="1" fontId="6" fillId="14" borderId="10" xfId="0" applyNumberFormat="1" applyFont="1" applyFill="1" applyBorder="1" applyAlignment="1">
      <alignment horizontal="center"/>
    </xf>
    <xf numFmtId="1" fontId="6" fillId="15" borderId="10" xfId="0" applyNumberFormat="1" applyFont="1" applyFill="1" applyBorder="1" applyAlignment="1">
      <alignment horizontal="center"/>
    </xf>
    <xf numFmtId="1" fontId="6" fillId="16" borderId="10" xfId="0" applyNumberFormat="1" applyFont="1" applyFill="1" applyBorder="1" applyAlignment="1">
      <alignment horizontal="center"/>
    </xf>
    <xf numFmtId="1" fontId="2" fillId="17" borderId="2" xfId="0" applyNumberFormat="1" applyFont="1" applyFill="1" applyBorder="1" applyAlignment="1">
      <alignment horizontal="center" vertical="center"/>
    </xf>
    <xf numFmtId="0" fontId="0" fillId="18" borderId="12" xfId="0" applyFill="1" applyBorder="1" applyAlignment="1">
      <alignment horizontal="center" vertical="center"/>
    </xf>
    <xf numFmtId="9" fontId="0" fillId="18" borderId="15" xfId="0" applyNumberFormat="1" applyFill="1" applyBorder="1" applyAlignment="1">
      <alignment vertical="center"/>
    </xf>
    <xf numFmtId="0" fontId="0" fillId="19" borderId="12" xfId="0" applyFill="1" applyBorder="1" applyAlignment="1">
      <alignment horizontal="center" vertical="center"/>
    </xf>
    <xf numFmtId="9" fontId="0" fillId="19" borderId="15" xfId="0" applyNumberFormat="1" applyFill="1" applyBorder="1" applyAlignment="1">
      <alignment vertical="center"/>
    </xf>
    <xf numFmtId="0" fontId="0" fillId="20" borderId="12" xfId="0" applyFill="1" applyBorder="1" applyAlignment="1">
      <alignment horizontal="center" vertical="center"/>
    </xf>
    <xf numFmtId="9" fontId="0" fillId="20" borderId="15" xfId="0" applyNumberFormat="1" applyFill="1" applyBorder="1" applyAlignment="1">
      <alignment vertical="center"/>
    </xf>
    <xf numFmtId="0" fontId="0" fillId="20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3" xfId="0" applyFill="1" applyBorder="1" applyAlignment="1">
      <alignment horizontal="right"/>
    </xf>
    <xf numFmtId="0" fontId="0" fillId="18" borderId="3" xfId="0" applyFill="1" applyBorder="1"/>
    <xf numFmtId="0" fontId="0" fillId="19" borderId="3" xfId="0" applyFill="1" applyBorder="1"/>
    <xf numFmtId="2" fontId="0" fillId="21" borderId="10" xfId="0" applyNumberFormat="1" applyFill="1" applyBorder="1" applyAlignment="1">
      <alignment horizontal="center"/>
    </xf>
    <xf numFmtId="0" fontId="0" fillId="12" borderId="0" xfId="0" applyFill="1"/>
    <xf numFmtId="0" fontId="1" fillId="22" borderId="9" xfId="0" applyFont="1" applyFill="1" applyBorder="1" applyAlignment="1">
      <alignment horizontal="center" vertical="center"/>
    </xf>
    <xf numFmtId="0" fontId="1" fillId="23" borderId="9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/>
    </xf>
    <xf numFmtId="1" fontId="1" fillId="22" borderId="1" xfId="0" applyNumberFormat="1" applyFont="1" applyFill="1" applyBorder="1" applyAlignment="1">
      <alignment horizontal="center"/>
    </xf>
    <xf numFmtId="1" fontId="1" fillId="23" borderId="1" xfId="0" applyNumberFormat="1" applyFont="1" applyFill="1" applyBorder="1" applyAlignment="1">
      <alignment horizontal="center"/>
    </xf>
    <xf numFmtId="1" fontId="1" fillId="24" borderId="1" xfId="0" applyNumberFormat="1" applyFont="1" applyFill="1" applyBorder="1" applyAlignment="1">
      <alignment horizontal="center"/>
    </xf>
    <xf numFmtId="1" fontId="0" fillId="0" borderId="0" xfId="0" applyNumberFormat="1"/>
    <xf numFmtId="0" fontId="4" fillId="0" borderId="0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5" fillId="13" borderId="8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7" fillId="16" borderId="16" xfId="0" applyFont="1" applyFill="1" applyBorder="1" applyAlignment="1">
      <alignment horizontal="center"/>
    </xf>
    <xf numFmtId="0" fontId="7" fillId="16" borderId="1" xfId="0" applyFont="1" applyFill="1" applyBorder="1" applyAlignment="1">
      <alignment horizontal="center"/>
    </xf>
    <xf numFmtId="0" fontId="1" fillId="22" borderId="0" xfId="0" applyFont="1" applyFill="1" applyAlignment="1">
      <alignment horizontal="center"/>
    </xf>
    <xf numFmtId="0" fontId="1" fillId="23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66"/>
      <color rgb="FF660033"/>
      <color rgb="FF666699"/>
      <color rgb="FFFF99FF"/>
      <color rgb="FFFF7C80"/>
      <color rgb="FFFFCC00"/>
      <color rgb="FFCCCC00"/>
      <color rgb="FF9966FF"/>
      <color rgb="FF00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0F4E-F90E-4F66-8A63-D35FDFBE563E}">
  <dimension ref="A1:L18"/>
  <sheetViews>
    <sheetView zoomScale="160" zoomScaleNormal="160" workbookViewId="0">
      <selection activeCell="A16" sqref="A16"/>
    </sheetView>
  </sheetViews>
  <sheetFormatPr baseColWidth="10" defaultRowHeight="15" x14ac:dyDescent="0.25"/>
  <cols>
    <col min="1" max="1" width="29" customWidth="1"/>
    <col min="2" max="2" width="12.28515625" style="3" bestFit="1" customWidth="1"/>
    <col min="3" max="3" width="4.5703125" style="3" bestFit="1" customWidth="1"/>
    <col min="4" max="6" width="11.42578125" style="1"/>
    <col min="7" max="7" width="22.85546875" style="3" customWidth="1"/>
  </cols>
  <sheetData>
    <row r="1" spans="1:12" ht="21" x14ac:dyDescent="0.35">
      <c r="A1" s="66" t="s">
        <v>14</v>
      </c>
      <c r="B1" s="66"/>
      <c r="C1" s="66"/>
      <c r="D1" s="66"/>
      <c r="E1" s="66"/>
      <c r="F1" s="66"/>
      <c r="G1" s="66"/>
      <c r="H1" s="4"/>
      <c r="I1" s="5"/>
    </row>
    <row r="2" spans="1:12" ht="30" x14ac:dyDescent="0.25">
      <c r="A2" s="67" t="s">
        <v>6</v>
      </c>
      <c r="B2" s="67"/>
      <c r="C2" s="32" t="s">
        <v>12</v>
      </c>
      <c r="D2" s="8" t="s">
        <v>1</v>
      </c>
      <c r="E2" s="8" t="s">
        <v>2</v>
      </c>
      <c r="F2" s="8" t="s">
        <v>3</v>
      </c>
      <c r="G2" s="17" t="s">
        <v>10</v>
      </c>
    </row>
    <row r="3" spans="1:12" ht="15.75" thickBot="1" x14ac:dyDescent="0.3">
      <c r="D3" s="2">
        <v>0.2</v>
      </c>
      <c r="E3" s="2">
        <v>0.2</v>
      </c>
      <c r="F3" s="2">
        <v>0.6</v>
      </c>
      <c r="G3" s="17" t="s">
        <v>7</v>
      </c>
    </row>
    <row r="4" spans="1:12" ht="15.75" thickBot="1" x14ac:dyDescent="0.3">
      <c r="A4" s="19" t="s">
        <v>16</v>
      </c>
      <c r="B4" s="20" t="s">
        <v>8</v>
      </c>
      <c r="C4" s="27">
        <v>0.4</v>
      </c>
      <c r="D4" s="26">
        <v>65</v>
      </c>
      <c r="E4" s="22">
        <v>76</v>
      </c>
      <c r="F4" s="23">
        <v>79</v>
      </c>
      <c r="G4" s="18">
        <f>(D4*D3)+(E4*E3)+(F4*F3)</f>
        <v>75.599999999999994</v>
      </c>
    </row>
    <row r="5" spans="1:12" ht="15.75" thickBot="1" x14ac:dyDescent="0.3">
      <c r="A5" s="19" t="s">
        <v>17</v>
      </c>
      <c r="B5" s="20" t="s">
        <v>5</v>
      </c>
      <c r="C5" s="27">
        <v>0.3</v>
      </c>
      <c r="D5" s="26">
        <v>79</v>
      </c>
      <c r="E5" s="22"/>
      <c r="F5" s="23">
        <v>75</v>
      </c>
      <c r="G5" s="18">
        <f>(D5*D3)+(E5*E3)+(F5*F3)</f>
        <v>60.8</v>
      </c>
    </row>
    <row r="6" spans="1:12" ht="15.75" thickBot="1" x14ac:dyDescent="0.3">
      <c r="A6" s="24" t="s">
        <v>18</v>
      </c>
      <c r="B6" s="25" t="s">
        <v>15</v>
      </c>
      <c r="C6" s="28">
        <v>0.3</v>
      </c>
      <c r="D6" s="26">
        <v>67</v>
      </c>
      <c r="E6" s="22"/>
      <c r="F6" s="23">
        <v>61</v>
      </c>
      <c r="G6" s="18">
        <f>(D6*D3)+(E6*E3)+(F6*F3)</f>
        <v>50</v>
      </c>
    </row>
    <row r="7" spans="1:12" ht="30.75" thickBot="1" x14ac:dyDescent="0.3">
      <c r="A7" s="6"/>
      <c r="B7" s="7"/>
      <c r="C7" s="7"/>
      <c r="D7" s="13" t="s">
        <v>1</v>
      </c>
      <c r="E7" s="13" t="s">
        <v>2</v>
      </c>
      <c r="F7" s="13" t="s">
        <v>3</v>
      </c>
      <c r="G7" s="17" t="s">
        <v>11</v>
      </c>
    </row>
    <row r="8" spans="1:12" ht="15.75" thickBot="1" x14ac:dyDescent="0.3">
      <c r="A8" s="68" t="s">
        <v>9</v>
      </c>
      <c r="B8" s="69"/>
      <c r="C8" s="30"/>
      <c r="D8" s="9">
        <v>0.2</v>
      </c>
      <c r="E8" s="9">
        <v>0.2</v>
      </c>
      <c r="F8" s="9">
        <v>0.6</v>
      </c>
      <c r="G8" s="17" t="s">
        <v>7</v>
      </c>
    </row>
    <row r="9" spans="1:12" ht="15.75" thickBot="1" x14ac:dyDescent="0.3">
      <c r="A9" s="70"/>
      <c r="B9" s="71"/>
      <c r="C9" s="31"/>
      <c r="D9" s="33">
        <f>(D4*C4)+(D5*C5)+(D6*C6)</f>
        <v>69.8</v>
      </c>
      <c r="E9" s="35">
        <f>(E4*C4)+(E5*C5)+(E6*C6)</f>
        <v>30.400000000000002</v>
      </c>
      <c r="F9" s="34">
        <f>(F4*C4)+(F5*C5)+(F6*C6)</f>
        <v>72.400000000000006</v>
      </c>
      <c r="G9" s="44">
        <f>(D9*D8)+(E9*E8)+(F9*F8)</f>
        <v>63.480000000000004</v>
      </c>
    </row>
    <row r="10" spans="1:12" ht="39.75" customHeight="1" x14ac:dyDescent="0.25">
      <c r="A10" s="36"/>
      <c r="B10" s="36"/>
      <c r="C10" s="36"/>
      <c r="D10" s="37"/>
      <c r="E10" s="37"/>
      <c r="F10" s="37"/>
      <c r="G10" s="38"/>
    </row>
    <row r="11" spans="1:12" ht="16.5" customHeight="1" thickBot="1" x14ac:dyDescent="0.3">
      <c r="A11" s="6"/>
      <c r="B11" s="7"/>
      <c r="C11" s="7"/>
      <c r="D11" s="39" t="s">
        <v>1</v>
      </c>
      <c r="E11" s="39" t="s">
        <v>2</v>
      </c>
      <c r="F11" s="39" t="s">
        <v>3</v>
      </c>
      <c r="G11" s="40" t="s">
        <v>11</v>
      </c>
    </row>
    <row r="12" spans="1:12" ht="15.75" thickBot="1" x14ac:dyDescent="0.3">
      <c r="A12" s="72" t="s">
        <v>20</v>
      </c>
      <c r="B12" s="73"/>
      <c r="C12" s="30"/>
      <c r="D12" s="9">
        <v>0.2</v>
      </c>
      <c r="E12" s="9">
        <v>0.2</v>
      </c>
      <c r="F12" s="9">
        <v>0.6</v>
      </c>
      <c r="G12" s="40" t="s">
        <v>7</v>
      </c>
    </row>
    <row r="13" spans="1:12" ht="15.75" thickBot="1" x14ac:dyDescent="0.3">
      <c r="A13" s="74"/>
      <c r="B13" s="75"/>
      <c r="C13" s="31"/>
      <c r="D13" s="41"/>
      <c r="E13" s="42"/>
      <c r="F13" s="43"/>
      <c r="G13" s="18">
        <f>(D13*D12)+(E13*E12)+(F13*F12)</f>
        <v>0</v>
      </c>
    </row>
    <row r="16" spans="1:12" x14ac:dyDescent="0.25">
      <c r="I16" t="s">
        <v>1</v>
      </c>
      <c r="J16" t="s">
        <v>2</v>
      </c>
      <c r="K16" t="s">
        <v>19</v>
      </c>
      <c r="L16" t="s">
        <v>7</v>
      </c>
    </row>
    <row r="17" spans="10:12" x14ac:dyDescent="0.25">
      <c r="K17">
        <v>71</v>
      </c>
      <c r="L17">
        <v>72</v>
      </c>
    </row>
    <row r="18" spans="10:12" x14ac:dyDescent="0.25">
      <c r="J18">
        <v>81</v>
      </c>
      <c r="K18">
        <v>85</v>
      </c>
      <c r="L18">
        <v>84</v>
      </c>
    </row>
  </sheetData>
  <mergeCells count="4">
    <mergeCell ref="A1:G1"/>
    <mergeCell ref="A2:B2"/>
    <mergeCell ref="A8:B9"/>
    <mergeCell ref="A12:B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82799-AA8B-4D8A-8007-BCCFF8EB0CE5}">
  <dimension ref="A1:Y11"/>
  <sheetViews>
    <sheetView tabSelected="1" zoomScaleNormal="100" workbookViewId="0">
      <selection activeCell="F16" sqref="F16"/>
    </sheetView>
  </sheetViews>
  <sheetFormatPr baseColWidth="10" defaultRowHeight="15" x14ac:dyDescent="0.25"/>
  <cols>
    <col min="1" max="1" width="28" bestFit="1" customWidth="1"/>
    <col min="2" max="2" width="3.5703125" bestFit="1" customWidth="1"/>
    <col min="3" max="3" width="4.5703125" bestFit="1" customWidth="1"/>
    <col min="7" max="7" width="36" customWidth="1"/>
    <col min="10" max="10" width="13.85546875" customWidth="1"/>
    <col min="11" max="11" width="9.140625" customWidth="1"/>
    <col min="12" max="14" width="3.140625" bestFit="1" customWidth="1"/>
    <col min="15" max="15" width="6.7109375" customWidth="1"/>
    <col min="17" max="19" width="3.140625" bestFit="1" customWidth="1"/>
    <col min="20" max="20" width="5.5703125" bestFit="1" customWidth="1"/>
    <col min="22" max="24" width="3.140625" bestFit="1" customWidth="1"/>
    <col min="25" max="25" width="5.5703125" bestFit="1" customWidth="1"/>
  </cols>
  <sheetData>
    <row r="1" spans="1:25" ht="21" x14ac:dyDescent="0.35">
      <c r="A1" s="66" t="s">
        <v>23</v>
      </c>
      <c r="B1" s="66"/>
      <c r="C1" s="66"/>
      <c r="D1" s="66"/>
      <c r="E1" s="66"/>
      <c r="F1" s="66"/>
      <c r="G1" s="66"/>
      <c r="K1" s="58"/>
      <c r="L1" s="79" t="s">
        <v>1</v>
      </c>
      <c r="M1" s="79"/>
      <c r="N1" s="79"/>
      <c r="O1" s="79"/>
      <c r="P1" s="58"/>
      <c r="Q1" s="80" t="s">
        <v>2</v>
      </c>
      <c r="R1" s="80"/>
      <c r="S1" s="80"/>
      <c r="T1" s="80"/>
      <c r="U1" s="58"/>
      <c r="V1" s="76" t="s">
        <v>19</v>
      </c>
      <c r="W1" s="76"/>
      <c r="X1" s="76"/>
      <c r="Y1" s="76"/>
    </row>
    <row r="2" spans="1:25" x14ac:dyDescent="0.25">
      <c r="A2" s="67" t="s">
        <v>6</v>
      </c>
      <c r="B2" s="67"/>
      <c r="C2" s="32" t="s">
        <v>12</v>
      </c>
      <c r="D2" s="8" t="s">
        <v>1</v>
      </c>
      <c r="E2" s="8" t="s">
        <v>2</v>
      </c>
      <c r="F2" s="8" t="s">
        <v>3</v>
      </c>
      <c r="G2" s="17" t="s">
        <v>10</v>
      </c>
      <c r="K2" s="58"/>
      <c r="L2" s="58"/>
      <c r="M2" s="51" t="s">
        <v>21</v>
      </c>
      <c r="N2" s="52" t="s">
        <v>5</v>
      </c>
      <c r="O2" s="62">
        <f>(((D4*$C4)+(D5*$C5))/70)*100</f>
        <v>74.714285714285722</v>
      </c>
      <c r="P2" s="58"/>
      <c r="Q2" s="58"/>
      <c r="R2" s="51" t="s">
        <v>21</v>
      </c>
      <c r="S2" s="52" t="s">
        <v>5</v>
      </c>
      <c r="T2" s="63">
        <f>(((E4*$C4)+(E5*$C5))/70)*100</f>
        <v>0</v>
      </c>
      <c r="U2" s="58"/>
      <c r="V2" s="58"/>
      <c r="W2" s="51" t="s">
        <v>21</v>
      </c>
      <c r="X2" s="52" t="s">
        <v>5</v>
      </c>
      <c r="Y2" s="64">
        <f>(((F4*$C4)+(F5*$C5))/70)*100</f>
        <v>0</v>
      </c>
    </row>
    <row r="3" spans="1:25" ht="15.75" thickBot="1" x14ac:dyDescent="0.3">
      <c r="B3" s="3"/>
      <c r="C3" s="3"/>
      <c r="D3" s="2">
        <v>0.2</v>
      </c>
      <c r="E3" s="2">
        <v>0.2</v>
      </c>
      <c r="F3" s="2">
        <v>0.6</v>
      </c>
      <c r="G3" s="17" t="s">
        <v>7</v>
      </c>
      <c r="K3" s="58"/>
      <c r="L3" s="58"/>
      <c r="M3" s="51" t="s">
        <v>21</v>
      </c>
      <c r="N3" s="53" t="s">
        <v>15</v>
      </c>
      <c r="O3" s="62">
        <f>(((D4*$C4)+(D6*$C6))/70)*100</f>
        <v>79</v>
      </c>
      <c r="P3" s="58"/>
      <c r="Q3" s="58"/>
      <c r="R3" s="51" t="s">
        <v>21</v>
      </c>
      <c r="S3" s="53" t="s">
        <v>15</v>
      </c>
      <c r="T3" s="63">
        <f>(((E4*$C4)+(E6*$C6))/70)*100</f>
        <v>0</v>
      </c>
      <c r="U3" s="58"/>
      <c r="V3" s="58"/>
      <c r="W3" s="51" t="s">
        <v>21</v>
      </c>
      <c r="X3" s="53" t="s">
        <v>15</v>
      </c>
      <c r="Y3" s="64">
        <f>(((F4*$C4)+(F6*$C6))/70)*100</f>
        <v>0</v>
      </c>
    </row>
    <row r="4" spans="1:25" ht="15.75" thickBot="1" x14ac:dyDescent="0.3">
      <c r="A4" s="19" t="s">
        <v>16</v>
      </c>
      <c r="B4" s="49" t="s">
        <v>8</v>
      </c>
      <c r="C4" s="50">
        <v>0.4</v>
      </c>
      <c r="D4" s="81">
        <v>82</v>
      </c>
      <c r="E4" s="82"/>
      <c r="F4" s="83"/>
      <c r="G4" s="84">
        <f>(D4*D3)+(E4*E3)+(F4*F3)</f>
        <v>16.400000000000002</v>
      </c>
      <c r="K4" s="58"/>
      <c r="L4" s="58"/>
      <c r="M4" s="52" t="s">
        <v>5</v>
      </c>
      <c r="N4" s="53" t="s">
        <v>15</v>
      </c>
      <c r="O4" s="62">
        <f>(((D5*$C5)+(D6*$C6))/60)*100</f>
        <v>70</v>
      </c>
      <c r="P4" s="58"/>
      <c r="Q4" s="58"/>
      <c r="R4" s="52" t="s">
        <v>5</v>
      </c>
      <c r="S4" s="53" t="s">
        <v>15</v>
      </c>
      <c r="T4" s="63">
        <f>(((E5*$C5)+(E6*$C6))/60)*100</f>
        <v>0</v>
      </c>
      <c r="U4" s="58"/>
      <c r="V4" s="58"/>
      <c r="W4" s="52" t="s">
        <v>5</v>
      </c>
      <c r="X4" s="53" t="s">
        <v>15</v>
      </c>
      <c r="Y4" s="64">
        <f>(((F5*$C5)+(F6*$C6))/60)*100</f>
        <v>0</v>
      </c>
    </row>
    <row r="5" spans="1:25" ht="15.75" thickBot="1" x14ac:dyDescent="0.3">
      <c r="A5" s="19" t="s">
        <v>17</v>
      </c>
      <c r="B5" s="45" t="s">
        <v>5</v>
      </c>
      <c r="C5" s="46">
        <v>0.3</v>
      </c>
      <c r="D5" s="81">
        <v>65</v>
      </c>
      <c r="E5" s="82"/>
      <c r="F5" s="83"/>
      <c r="G5" s="84">
        <f>(D5*D3)+(E5*E3)+(F5*F3)</f>
        <v>13</v>
      </c>
      <c r="K5" s="58"/>
      <c r="L5" s="54" t="s">
        <v>21</v>
      </c>
      <c r="M5" s="55" t="s">
        <v>5</v>
      </c>
      <c r="N5" s="56" t="s">
        <v>15</v>
      </c>
      <c r="O5" s="62">
        <f>(D4*$C4)+(D5*$C5)+(D6*$C6)</f>
        <v>74.800000000000011</v>
      </c>
      <c r="P5" s="58"/>
      <c r="Q5" s="54" t="s">
        <v>21</v>
      </c>
      <c r="R5" s="55" t="s">
        <v>5</v>
      </c>
      <c r="S5" s="56" t="s">
        <v>15</v>
      </c>
      <c r="T5" s="63">
        <f>(E4*$C4)+(E5*$C5)+(E6*$C6)</f>
        <v>0</v>
      </c>
      <c r="U5" s="58"/>
      <c r="V5" s="54" t="s">
        <v>21</v>
      </c>
      <c r="W5" s="55" t="s">
        <v>5</v>
      </c>
      <c r="X5" s="56" t="s">
        <v>15</v>
      </c>
      <c r="Y5" s="64">
        <f>(F4*$C4)+(F5*$C5)+(F6*$C6)</f>
        <v>0</v>
      </c>
    </row>
    <row r="6" spans="1:25" ht="15.75" thickBot="1" x14ac:dyDescent="0.3">
      <c r="A6" s="24" t="s">
        <v>18</v>
      </c>
      <c r="B6" s="47" t="s">
        <v>15</v>
      </c>
      <c r="C6" s="48">
        <v>0.3</v>
      </c>
      <c r="D6" s="81">
        <v>75</v>
      </c>
      <c r="E6" s="82"/>
      <c r="F6" s="83"/>
      <c r="G6" s="84">
        <f>(D6*D3)+(E6*E3)+(F6*F3)</f>
        <v>15</v>
      </c>
      <c r="K6" s="78" t="s">
        <v>22</v>
      </c>
      <c r="L6" s="78"/>
      <c r="M6" s="78"/>
      <c r="N6" s="78"/>
      <c r="O6" s="61" t="e" cm="1">
        <f t="array" ref="O6">_xlfn.IFS(D4+D5=0,D6, D4+D6=0, D5, D5+D6=0,D4)</f>
        <v>#N/A</v>
      </c>
      <c r="P6" s="78" t="s">
        <v>22</v>
      </c>
      <c r="Q6" s="78"/>
      <c r="R6" s="78"/>
      <c r="S6" s="78"/>
      <c r="T6" s="63" cm="1">
        <f t="array" ref="T6">_xlfn.IFS(E4+E5=0,E6, E4+E6=0, E5, E5+E6=0,E4)</f>
        <v>0</v>
      </c>
      <c r="U6" s="77" t="s">
        <v>22</v>
      </c>
      <c r="V6" s="78"/>
      <c r="W6" s="78"/>
      <c r="X6" s="78"/>
      <c r="Y6" s="64" cm="1">
        <f t="array" ref="Y6">_xlfn.IFS(F4+F5=0,F6, F4+F6=0, F5, F5+F6=0,F4)</f>
        <v>0</v>
      </c>
    </row>
    <row r="7" spans="1:25" ht="15.75" thickBot="1" x14ac:dyDescent="0.3">
      <c r="A7" s="6"/>
      <c r="B7" s="7"/>
      <c r="C7" s="7"/>
      <c r="D7" s="59" t="s">
        <v>1</v>
      </c>
      <c r="E7" s="60" t="s">
        <v>2</v>
      </c>
      <c r="F7" s="13" t="s">
        <v>3</v>
      </c>
      <c r="G7" s="17" t="s">
        <v>11</v>
      </c>
    </row>
    <row r="8" spans="1:25" ht="15.75" thickBot="1" x14ac:dyDescent="0.3">
      <c r="A8" s="68" t="s">
        <v>9</v>
      </c>
      <c r="B8" s="69"/>
      <c r="C8" s="30"/>
      <c r="D8" s="9">
        <v>0.2</v>
      </c>
      <c r="E8" s="9">
        <v>0.2</v>
      </c>
      <c r="F8" s="9">
        <v>0.6</v>
      </c>
      <c r="G8" s="17" t="s">
        <v>7</v>
      </c>
    </row>
    <row r="9" spans="1:25" ht="15.75" thickBot="1" x14ac:dyDescent="0.3">
      <c r="A9" s="70"/>
      <c r="B9" s="71"/>
      <c r="C9" s="31"/>
      <c r="D9" s="57"/>
      <c r="E9" s="35"/>
      <c r="F9" s="34"/>
      <c r="G9" s="44">
        <f>(D9*D8)+(E9*E8)+(F9*F8)</f>
        <v>0</v>
      </c>
    </row>
    <row r="11" spans="1:25" x14ac:dyDescent="0.25">
      <c r="D11" s="65"/>
    </row>
  </sheetData>
  <mergeCells count="9">
    <mergeCell ref="V1:Y1"/>
    <mergeCell ref="U6:X6"/>
    <mergeCell ref="A1:G1"/>
    <mergeCell ref="A2:B2"/>
    <mergeCell ref="A8:B9"/>
    <mergeCell ref="K6:N6"/>
    <mergeCell ref="L1:O1"/>
    <mergeCell ref="Q1:T1"/>
    <mergeCell ref="P6:S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7CD6-67DD-4792-8610-63A836B5E18A}">
  <dimension ref="A1:I10"/>
  <sheetViews>
    <sheetView topLeftCell="A4" zoomScale="175" zoomScaleNormal="175" workbookViewId="0">
      <selection activeCell="D8" sqref="D8"/>
    </sheetView>
  </sheetViews>
  <sheetFormatPr baseColWidth="10" defaultRowHeight="15" x14ac:dyDescent="0.25"/>
  <cols>
    <col min="1" max="1" width="29" customWidth="1"/>
    <col min="2" max="2" width="12.28515625" style="3" bestFit="1" customWidth="1"/>
    <col min="3" max="3" width="4.5703125" style="3" bestFit="1" customWidth="1"/>
    <col min="4" max="6" width="11.42578125" style="1"/>
    <col min="7" max="7" width="26.7109375" style="3" customWidth="1"/>
  </cols>
  <sheetData>
    <row r="1" spans="1:9" ht="21" x14ac:dyDescent="0.35">
      <c r="A1" s="66" t="s">
        <v>13</v>
      </c>
      <c r="B1" s="66"/>
      <c r="C1" s="66"/>
      <c r="D1" s="66"/>
      <c r="E1" s="66"/>
      <c r="F1" s="66"/>
      <c r="G1" s="66"/>
      <c r="H1" s="4"/>
      <c r="I1" s="5"/>
    </row>
    <row r="2" spans="1:9" ht="30" x14ac:dyDescent="0.25">
      <c r="A2" s="67" t="s">
        <v>6</v>
      </c>
      <c r="B2" s="67"/>
      <c r="C2" s="29" t="s">
        <v>12</v>
      </c>
      <c r="D2" s="8" t="s">
        <v>1</v>
      </c>
      <c r="E2" s="8" t="s">
        <v>2</v>
      </c>
      <c r="F2" s="8" t="s">
        <v>3</v>
      </c>
      <c r="G2" s="17" t="s">
        <v>10</v>
      </c>
    </row>
    <row r="3" spans="1:9" ht="15.75" thickBot="1" x14ac:dyDescent="0.3">
      <c r="D3" s="2">
        <v>0.2</v>
      </c>
      <c r="E3" s="2">
        <v>0.2</v>
      </c>
      <c r="F3" s="2">
        <v>0.6</v>
      </c>
      <c r="G3" s="17" t="s">
        <v>7</v>
      </c>
    </row>
    <row r="4" spans="1:9" ht="30.75" thickBot="1" x14ac:dyDescent="0.3">
      <c r="A4" s="19" t="s">
        <v>0</v>
      </c>
      <c r="B4" s="20" t="s">
        <v>8</v>
      </c>
      <c r="C4" s="27">
        <v>0.3</v>
      </c>
      <c r="D4" s="21"/>
      <c r="E4" s="22">
        <v>90</v>
      </c>
      <c r="F4" s="23">
        <v>75</v>
      </c>
      <c r="G4" s="18">
        <f>(((E4*E3)+(F4*F3))/80%)/100%</f>
        <v>78.75</v>
      </c>
    </row>
    <row r="5" spans="1:9" ht="30.75" thickBot="1" x14ac:dyDescent="0.3">
      <c r="A5" s="24" t="s">
        <v>4</v>
      </c>
      <c r="B5" s="25" t="s">
        <v>5</v>
      </c>
      <c r="C5" s="28">
        <v>0.7</v>
      </c>
      <c r="D5" s="26">
        <v>65</v>
      </c>
      <c r="E5" s="22">
        <v>80</v>
      </c>
      <c r="F5" s="23">
        <v>93</v>
      </c>
      <c r="G5" s="18">
        <f>(D5*D3)+(E5*E3)+(F5*F3)</f>
        <v>84.8</v>
      </c>
    </row>
    <row r="6" spans="1:9" ht="15.75" thickBot="1" x14ac:dyDescent="0.3">
      <c r="A6" s="6"/>
      <c r="B6" s="7"/>
      <c r="C6" s="7"/>
      <c r="D6" s="13" t="s">
        <v>1</v>
      </c>
      <c r="E6" s="13" t="s">
        <v>2</v>
      </c>
      <c r="F6" s="13" t="s">
        <v>3</v>
      </c>
      <c r="G6" s="17" t="s">
        <v>11</v>
      </c>
    </row>
    <row r="7" spans="1:9" ht="15.75" thickBot="1" x14ac:dyDescent="0.3">
      <c r="A7" s="68" t="s">
        <v>9</v>
      </c>
      <c r="B7" s="69"/>
      <c r="C7" s="11"/>
      <c r="D7" s="9">
        <v>0.2</v>
      </c>
      <c r="E7" s="9">
        <v>0.2</v>
      </c>
      <c r="F7" s="9">
        <v>0.6</v>
      </c>
      <c r="G7" s="17" t="s">
        <v>7</v>
      </c>
    </row>
    <row r="8" spans="1:9" ht="15.75" thickBot="1" x14ac:dyDescent="0.3">
      <c r="A8" s="70"/>
      <c r="B8" s="71"/>
      <c r="C8" s="12"/>
      <c r="D8" s="10">
        <f>D5</f>
        <v>65</v>
      </c>
      <c r="E8" s="15">
        <f>(E4*C4)+(E5*C5)</f>
        <v>83</v>
      </c>
      <c r="F8" s="16">
        <f>(F4*C4)+(F5*C5)</f>
        <v>87.6</v>
      </c>
      <c r="G8" s="18">
        <f>(D8*D7)+(E8*E7)+(F8*F7)</f>
        <v>82.16</v>
      </c>
    </row>
    <row r="10" spans="1:9" x14ac:dyDescent="0.25">
      <c r="E10" s="14"/>
    </row>
  </sheetData>
  <mergeCells count="3">
    <mergeCell ref="A7:B8"/>
    <mergeCell ref="A1:G1"/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Anglais</vt:lpstr>
      <vt:lpstr>Feuil2</vt:lpstr>
      <vt:lpstr>Mathématiques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Martinez</dc:creator>
  <cp:lastModifiedBy>Marie-Lise Rainville</cp:lastModifiedBy>
  <dcterms:created xsi:type="dcterms:W3CDTF">2022-10-25T15:43:04Z</dcterms:created>
  <dcterms:modified xsi:type="dcterms:W3CDTF">2022-11-01T21:57:45Z</dcterms:modified>
</cp:coreProperties>
</file>