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.ALGERIE TELECOM ST\application 37 A\"/>
    </mc:Choice>
  </mc:AlternateContent>
  <bookViews>
    <workbookView xWindow="0" yWindow="0" windowWidth="20070" windowHeight="7050" tabRatio="717"/>
  </bookViews>
  <sheets>
    <sheet name="Acceuil" sheetId="8" r:id="rId1"/>
    <sheet name="ANISPLUS" sheetId="2" r:id="rId2"/>
    <sheet name="FAWRI" sheetId="1" r:id="rId3"/>
    <sheet name="TELEPHONE" sheetId="4" r:id="rId4"/>
    <sheet name="demande TLP" sheetId="6" r:id="rId5"/>
    <sheet name="4g LTE" sheetId="7" r:id="rId6"/>
    <sheet name="Feuil1" sheetId="3" r:id="rId7"/>
  </sheets>
  <definedNames>
    <definedName name="_xlcn.WorksheetConnection_recharge2017vide.xlsxTableau141" hidden="1">Tableau14</definedName>
    <definedName name="_xlcn.WorksheetConnection_recharge2017vide.xlsxTableau691" hidden="1">Tableau69</definedName>
    <definedName name="listeproduit">Feuil1!$C$4:$D$18</definedName>
    <definedName name="listeproduit11">Tableau63[[PRODUIT ]]</definedName>
    <definedName name="Mttc">Tableau42[Montant TTC]</definedName>
    <definedName name="nombredemois">nbrmoiis[[#All],[Nombre de mois]]</definedName>
    <definedName name="_xlnm.Print_Area" localSheetId="1">ANISPLUS!$A$1:$J$12</definedName>
    <definedName name="_xlnm.Print_Area" localSheetId="2">FAWRI!$A$1:$J$110</definedName>
    <definedName name="_xlnm.Print_Area" localSheetId="3">TELEPHONE!$A$1:$J$27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69" name="Tableau69" connection="WorksheetConnection_recharge  2017 vide.xlsx!Tableau69"/>
          <x15:modelTable id="Tableau14" name="Tableau14" connection="WorksheetConnection_recharge  2017 vide.xlsx!Tableau14"/>
        </x15:modelTables>
      </x15:dataModel>
    </ext>
  </extLst>
</workbook>
</file>

<file path=xl/calcChain.xml><?xml version="1.0" encoding="utf-8"?>
<calcChain xmlns="http://schemas.openxmlformats.org/spreadsheetml/2006/main">
  <c r="E12" i="2" l="1"/>
  <c r="G12" i="2" s="1"/>
  <c r="H12" i="2" l="1"/>
  <c r="I12" i="2" l="1"/>
  <c r="I13" i="2" l="1"/>
  <c r="H13" i="2"/>
  <c r="B35" i="4"/>
  <c r="B36" i="4"/>
  <c r="G35" i="4"/>
  <c r="H35" i="4" s="1"/>
  <c r="I35" i="4" s="1"/>
  <c r="G36" i="4"/>
  <c r="H36" i="4"/>
  <c r="I36" i="4" s="1"/>
  <c r="F35" i="4"/>
  <c r="F36" i="4"/>
  <c r="B28" i="4"/>
  <c r="B29" i="4" s="1"/>
  <c r="B30" i="4" s="1"/>
  <c r="B31" i="4" s="1"/>
  <c r="B32" i="4" s="1"/>
  <c r="B33" i="4" s="1"/>
  <c r="B34" i="4" s="1"/>
  <c r="G28" i="4"/>
  <c r="G29" i="4"/>
  <c r="G30" i="4"/>
  <c r="G31" i="4"/>
  <c r="G32" i="4"/>
  <c r="G33" i="4"/>
  <c r="H33" i="4" s="1"/>
  <c r="I33" i="4" s="1"/>
  <c r="G34" i="4"/>
  <c r="H28" i="4"/>
  <c r="I28" i="4" s="1"/>
  <c r="H29" i="4"/>
  <c r="H30" i="4"/>
  <c r="I30" i="4" s="1"/>
  <c r="H32" i="4"/>
  <c r="I32" i="4" s="1"/>
  <c r="H34" i="4"/>
  <c r="I34" i="4" s="1"/>
  <c r="I29" i="4"/>
  <c r="F28" i="4"/>
  <c r="F29" i="4"/>
  <c r="F30" i="4"/>
  <c r="F31" i="4"/>
  <c r="F32" i="4"/>
  <c r="F33" i="4"/>
  <c r="F34" i="4"/>
  <c r="H31" i="4" l="1"/>
  <c r="I31" i="4" s="1"/>
  <c r="F12" i="4"/>
  <c r="G12" i="4" s="1"/>
  <c r="F13" i="4"/>
  <c r="G13" i="4" s="1"/>
  <c r="F14" i="4"/>
  <c r="G14" i="4" s="1"/>
  <c r="F15" i="4"/>
  <c r="G15" i="4" s="1"/>
  <c r="F16" i="4"/>
  <c r="G16" i="4" s="1"/>
  <c r="F17" i="4"/>
  <c r="G17" i="4" s="1"/>
  <c r="F18" i="4"/>
  <c r="G18" i="4" s="1"/>
  <c r="F19" i="4"/>
  <c r="G19" i="4" s="1"/>
  <c r="F20" i="4"/>
  <c r="G20" i="4" s="1"/>
  <c r="F21" i="4"/>
  <c r="G21" i="4" s="1"/>
  <c r="F22" i="4"/>
  <c r="G22" i="4" s="1"/>
  <c r="F23" i="4"/>
  <c r="G23" i="4" s="1"/>
  <c r="F24" i="4"/>
  <c r="G24" i="4" s="1"/>
  <c r="F25" i="4"/>
  <c r="G25" i="4" s="1"/>
  <c r="F26" i="4"/>
  <c r="G26" i="4" s="1"/>
  <c r="F27" i="4"/>
  <c r="G27" i="4" s="1"/>
  <c r="B13" i="4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9" i="4" l="1"/>
  <c r="I19" i="4" s="1"/>
  <c r="H26" i="4"/>
  <c r="I26" i="4"/>
  <c r="H22" i="4"/>
  <c r="I22" i="4" s="1"/>
  <c r="H18" i="4"/>
  <c r="I18" i="4"/>
  <c r="H14" i="4"/>
  <c r="I14" i="4"/>
  <c r="H27" i="4"/>
  <c r="I27" i="4"/>
  <c r="H15" i="4"/>
  <c r="I15" i="4"/>
  <c r="H25" i="4"/>
  <c r="I25" i="4" s="1"/>
  <c r="H21" i="4"/>
  <c r="I21" i="4" s="1"/>
  <c r="H17" i="4"/>
  <c r="I17" i="4" s="1"/>
  <c r="H13" i="4"/>
  <c r="I13" i="4" s="1"/>
  <c r="H23" i="4"/>
  <c r="I23" i="4" s="1"/>
  <c r="H24" i="4"/>
  <c r="I24" i="4" s="1"/>
  <c r="H20" i="4"/>
  <c r="I20" i="4" s="1"/>
  <c r="H16" i="4"/>
  <c r="I16" i="4" s="1"/>
  <c r="H12" i="4"/>
  <c r="I12" i="4"/>
  <c r="E110" i="1"/>
  <c r="G110" i="1" s="1"/>
  <c r="E109" i="1"/>
  <c r="G109" i="1" s="1"/>
  <c r="G108" i="1"/>
  <c r="E108" i="1"/>
  <c r="E107" i="1"/>
  <c r="G107" i="1" s="1"/>
  <c r="E106" i="1"/>
  <c r="G106" i="1" s="1"/>
  <c r="E105" i="1"/>
  <c r="G105" i="1" s="1"/>
  <c r="I104" i="1"/>
  <c r="G104" i="1"/>
  <c r="E104" i="1"/>
  <c r="E103" i="1"/>
  <c r="G103" i="1" s="1"/>
  <c r="E102" i="1"/>
  <c r="G102" i="1" s="1"/>
  <c r="E101" i="1"/>
  <c r="G101" i="1" s="1"/>
  <c r="E100" i="1"/>
  <c r="G100" i="1" s="1"/>
  <c r="I99" i="1"/>
  <c r="E99" i="1"/>
  <c r="G99" i="1" s="1"/>
  <c r="E98" i="1"/>
  <c r="G98" i="1" s="1"/>
  <c r="G97" i="1"/>
  <c r="E97" i="1"/>
  <c r="E96" i="1"/>
  <c r="G96" i="1" s="1"/>
  <c r="E95" i="1"/>
  <c r="G95" i="1" s="1"/>
  <c r="E94" i="1"/>
  <c r="G94" i="1" s="1"/>
  <c r="E93" i="1"/>
  <c r="G93" i="1" s="1"/>
  <c r="I92" i="1"/>
  <c r="E92" i="1"/>
  <c r="G92" i="1" s="1"/>
  <c r="E91" i="1"/>
  <c r="G91" i="1" s="1"/>
  <c r="E90" i="1"/>
  <c r="G90" i="1" s="1"/>
  <c r="E89" i="1"/>
  <c r="G89" i="1" s="1"/>
  <c r="E88" i="1"/>
  <c r="G88" i="1" s="1"/>
  <c r="I88" i="1" s="1"/>
  <c r="E87" i="1"/>
  <c r="G87" i="1" s="1"/>
  <c r="E86" i="1"/>
  <c r="G86" i="1" s="1"/>
  <c r="E85" i="1"/>
  <c r="G85" i="1" s="1"/>
  <c r="E84" i="1"/>
  <c r="G84" i="1" s="1"/>
  <c r="E83" i="1"/>
  <c r="G83" i="1" s="1"/>
  <c r="E82" i="1"/>
  <c r="G82" i="1" s="1"/>
  <c r="E81" i="1"/>
  <c r="G81" i="1" s="1"/>
  <c r="E80" i="1"/>
  <c r="G80" i="1" s="1"/>
  <c r="E79" i="1"/>
  <c r="G79" i="1" s="1"/>
  <c r="G78" i="1"/>
  <c r="E78" i="1"/>
  <c r="E77" i="1"/>
  <c r="G77" i="1" s="1"/>
  <c r="E76" i="1"/>
  <c r="G76" i="1" s="1"/>
  <c r="I76" i="1" s="1"/>
  <c r="E75" i="1"/>
  <c r="G75" i="1" s="1"/>
  <c r="E74" i="1"/>
  <c r="G74" i="1" s="1"/>
  <c r="E73" i="1"/>
  <c r="G73" i="1" s="1"/>
  <c r="E72" i="1"/>
  <c r="G72" i="1" s="1"/>
  <c r="I72" i="1" s="1"/>
  <c r="E71" i="1"/>
  <c r="G71" i="1" s="1"/>
  <c r="E70" i="1"/>
  <c r="G70" i="1" s="1"/>
  <c r="E69" i="1"/>
  <c r="G69" i="1" s="1"/>
  <c r="E68" i="1"/>
  <c r="G68" i="1" s="1"/>
  <c r="E67" i="1"/>
  <c r="G67" i="1" s="1"/>
  <c r="E66" i="1"/>
  <c r="G66" i="1" s="1"/>
  <c r="E65" i="1"/>
  <c r="G65" i="1" s="1"/>
  <c r="E64" i="1"/>
  <c r="G64" i="1" s="1"/>
  <c r="I63" i="1"/>
  <c r="E63" i="1"/>
  <c r="G63" i="1" s="1"/>
  <c r="E62" i="1"/>
  <c r="G62" i="1" s="1"/>
  <c r="G61" i="1"/>
  <c r="E61" i="1"/>
  <c r="G60" i="1"/>
  <c r="E60" i="1"/>
  <c r="E59" i="1"/>
  <c r="G59" i="1" s="1"/>
  <c r="E58" i="1"/>
  <c r="G58" i="1" s="1"/>
  <c r="E57" i="1"/>
  <c r="G57" i="1" s="1"/>
  <c r="G56" i="1"/>
  <c r="I56" i="1" s="1"/>
  <c r="E56" i="1"/>
  <c r="E55" i="1"/>
  <c r="G55" i="1" s="1"/>
  <c r="E54" i="1"/>
  <c r="G54" i="1" s="1"/>
  <c r="E53" i="1"/>
  <c r="G53" i="1" s="1"/>
  <c r="G52" i="1"/>
  <c r="I52" i="1" s="1"/>
  <c r="E52" i="1"/>
  <c r="E51" i="1"/>
  <c r="G51" i="1" s="1"/>
  <c r="E50" i="1"/>
  <c r="G50" i="1" s="1"/>
  <c r="E49" i="1"/>
  <c r="G49" i="1" s="1"/>
  <c r="E48" i="1"/>
  <c r="G48" i="1" s="1"/>
  <c r="E47" i="1"/>
  <c r="G47" i="1" s="1"/>
  <c r="H47" i="1" s="1"/>
  <c r="E46" i="1"/>
  <c r="G46" i="1" s="1"/>
  <c r="G45" i="1"/>
  <c r="E45" i="1"/>
  <c r="G44" i="1"/>
  <c r="E44" i="1"/>
  <c r="E43" i="1"/>
  <c r="G43" i="1" s="1"/>
  <c r="E42" i="1"/>
  <c r="G42" i="1" s="1"/>
  <c r="E41" i="1"/>
  <c r="G41" i="1" s="1"/>
  <c r="G40" i="1"/>
  <c r="I40" i="1" s="1"/>
  <c r="E40" i="1"/>
  <c r="E39" i="1"/>
  <c r="G39" i="1" s="1"/>
  <c r="E38" i="1"/>
  <c r="G38" i="1" s="1"/>
  <c r="E37" i="1"/>
  <c r="G37" i="1" s="1"/>
  <c r="G36" i="1"/>
  <c r="I36" i="1" s="1"/>
  <c r="E36" i="1"/>
  <c r="E35" i="1"/>
  <c r="G35" i="1" s="1"/>
  <c r="E34" i="1"/>
  <c r="G34" i="1" s="1"/>
  <c r="E33" i="1"/>
  <c r="G33" i="1" s="1"/>
  <c r="E32" i="1"/>
  <c r="G32" i="1" s="1"/>
  <c r="I31" i="1"/>
  <c r="E31" i="1"/>
  <c r="G31" i="1" s="1"/>
  <c r="E30" i="1"/>
  <c r="G30" i="1" s="1"/>
  <c r="G29" i="1"/>
  <c r="E29" i="1"/>
  <c r="E28" i="1"/>
  <c r="G28" i="1" s="1"/>
  <c r="E27" i="1"/>
  <c r="G27" i="1" s="1"/>
  <c r="E26" i="1"/>
  <c r="G26" i="1" s="1"/>
  <c r="E25" i="1"/>
  <c r="G25" i="1" s="1"/>
  <c r="E24" i="1"/>
  <c r="G24" i="1" s="1"/>
  <c r="G23" i="1"/>
  <c r="E23" i="1"/>
  <c r="E22" i="1"/>
  <c r="G22" i="1" s="1"/>
  <c r="G21" i="1"/>
  <c r="E21" i="1"/>
  <c r="E20" i="1"/>
  <c r="G20" i="1" s="1"/>
  <c r="E19" i="1"/>
  <c r="G19" i="1" s="1"/>
  <c r="E18" i="1"/>
  <c r="G18" i="1" s="1"/>
  <c r="E17" i="1"/>
  <c r="G17" i="1" s="1"/>
  <c r="I16" i="1"/>
  <c r="E16" i="1"/>
  <c r="G16" i="1" s="1"/>
  <c r="E15" i="1"/>
  <c r="G15" i="1" s="1"/>
  <c r="G14" i="1"/>
  <c r="E14" i="1"/>
  <c r="E13" i="1"/>
  <c r="G13" i="1" s="1"/>
  <c r="H13" i="1" s="1"/>
  <c r="B13" i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E12" i="1"/>
  <c r="G12" i="1" s="1"/>
  <c r="I47" i="1" l="1"/>
  <c r="H12" i="1"/>
  <c r="I68" i="1"/>
  <c r="I100" i="1"/>
  <c r="I80" i="1"/>
  <c r="I84" i="1"/>
  <c r="I48" i="1"/>
  <c r="I20" i="1"/>
  <c r="I32" i="1"/>
  <c r="I27" i="1"/>
  <c r="I87" i="1"/>
  <c r="I51" i="1"/>
  <c r="I60" i="1"/>
  <c r="I91" i="1"/>
  <c r="I96" i="1"/>
  <c r="I44" i="1"/>
  <c r="I71" i="1"/>
  <c r="I103" i="1"/>
  <c r="I24" i="1"/>
  <c r="I35" i="1"/>
  <c r="I67" i="1"/>
  <c r="I83" i="1"/>
  <c r="I95" i="1"/>
  <c r="I41" i="1"/>
  <c r="I77" i="1"/>
  <c r="I82" i="1"/>
  <c r="I19" i="1"/>
  <c r="I23" i="1"/>
  <c r="I26" i="1"/>
  <c r="I55" i="1"/>
  <c r="I94" i="1"/>
  <c r="I21" i="1"/>
  <c r="I74" i="1"/>
  <c r="I29" i="1"/>
  <c r="I46" i="1"/>
  <c r="I54" i="1"/>
  <c r="I90" i="1"/>
  <c r="I106" i="1"/>
  <c r="I14" i="1"/>
  <c r="I15" i="1"/>
  <c r="I22" i="1"/>
  <c r="I34" i="1"/>
  <c r="I70" i="1"/>
  <c r="I107" i="1"/>
  <c r="I18" i="1"/>
  <c r="I28" i="1"/>
  <c r="I30" i="1"/>
  <c r="I38" i="1"/>
  <c r="I57" i="1"/>
  <c r="I62" i="1"/>
  <c r="I66" i="1"/>
  <c r="I98" i="1"/>
  <c r="I13" i="1"/>
  <c r="I17" i="1"/>
  <c r="I25" i="1"/>
  <c r="I39" i="1"/>
  <c r="I50" i="1"/>
  <c r="I75" i="1"/>
  <c r="I86" i="1"/>
  <c r="I102" i="1"/>
  <c r="I81" i="1"/>
  <c r="I33" i="1"/>
  <c r="I43" i="1"/>
  <c r="I45" i="1"/>
  <c r="I49" i="1"/>
  <c r="I59" i="1"/>
  <c r="I61" i="1"/>
  <c r="I64" i="1"/>
  <c r="I65" i="1"/>
  <c r="I69" i="1"/>
  <c r="I79" i="1"/>
  <c r="I85" i="1"/>
  <c r="I89" i="1"/>
  <c r="I93" i="1"/>
  <c r="I97" i="1"/>
  <c r="I101" i="1"/>
  <c r="I109" i="1"/>
  <c r="I37" i="1"/>
  <c r="I42" i="1"/>
  <c r="I53" i="1"/>
  <c r="I58" i="1"/>
  <c r="I73" i="1"/>
  <c r="I78" i="1"/>
  <c r="I105" i="1"/>
  <c r="I108" i="1"/>
  <c r="I110" i="1"/>
  <c r="G111" i="1" l="1"/>
  <c r="I12" i="1"/>
  <c r="I111" i="1" s="1"/>
  <c r="H111" i="1"/>
  <c r="G13" i="2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recharge  2017 vide.xlsx!Tableau14" type="102" refreshedVersion="6" minRefreshableVersion="5">
    <extLst>
      <ext xmlns:x15="http://schemas.microsoft.com/office/spreadsheetml/2010/11/main" uri="{DE250136-89BD-433C-8126-D09CA5730AF9}">
        <x15:connection id="Tableau14">
          <x15:rangePr sourceName="_xlcn.WorksheetConnection_recharge2017vide.xlsxTableau141"/>
        </x15:connection>
      </ext>
    </extLst>
  </connection>
  <connection id="3" name="WorksheetConnection_recharge  2017 vide.xlsx!Tableau69" type="102" refreshedVersion="6" minRefreshableVersion="5">
    <extLst>
      <ext xmlns:x15="http://schemas.microsoft.com/office/spreadsheetml/2010/11/main" uri="{DE250136-89BD-433C-8126-D09CA5730AF9}">
        <x15:connection id="Tableau69">
          <x15:rangePr sourceName="_xlcn.WorksheetConnection_recharge2017vide.xlsxTableau691"/>
        </x15:connection>
      </ext>
    </extLst>
  </connection>
</connections>
</file>

<file path=xl/sharedStrings.xml><?xml version="1.0" encoding="utf-8"?>
<sst xmlns="http://schemas.openxmlformats.org/spreadsheetml/2006/main" count="58" uniqueCount="43">
  <si>
    <t>N°</t>
  </si>
  <si>
    <t xml:space="preserve">Produit </t>
  </si>
  <si>
    <t>Durée</t>
  </si>
  <si>
    <t>Idoom jusqu'à 2M</t>
  </si>
  <si>
    <t>Idoom jusqu'à 1M</t>
  </si>
  <si>
    <t xml:space="preserve">PRODUIT </t>
  </si>
  <si>
    <t>Montant TTC</t>
  </si>
  <si>
    <t>Idoom 33% jusqu'à 2M</t>
  </si>
  <si>
    <t>Idoom jusqu'à 4M</t>
  </si>
  <si>
    <t>Idoom Pro jusqu'à 2M</t>
  </si>
  <si>
    <t>Idoom 18% jusqu'à 1M</t>
  </si>
  <si>
    <t>Idoom 50% jusqu'à 1M</t>
  </si>
  <si>
    <t>IdoomRSD 10% jusqu'à 2M</t>
  </si>
  <si>
    <t>IdoomRSD 30% jusqu'à 2M</t>
  </si>
  <si>
    <t>Idoom 34% jusqu'à 4M</t>
  </si>
  <si>
    <t>Idoom jusqu'à 8M</t>
  </si>
  <si>
    <t>Idoom jusqu'à 20 M</t>
  </si>
  <si>
    <t>Idoom 50% jusqu'à 2M</t>
  </si>
  <si>
    <t>Idoom 50% jusqu'à 4M</t>
  </si>
  <si>
    <t>Idoom 50% jusqu'à 8M</t>
  </si>
  <si>
    <t>Nombre de mois</t>
  </si>
  <si>
    <t>TVA 19%</t>
  </si>
  <si>
    <t xml:space="preserve">TOTAL </t>
  </si>
  <si>
    <t>MONTANT 
TTC +DT</t>
  </si>
  <si>
    <t>Droit de 
timbre</t>
  </si>
  <si>
    <t>MONTANT 
TTC</t>
  </si>
  <si>
    <t>Montant 
PU</t>
  </si>
  <si>
    <t>MONTANT
TTC + Dt</t>
  </si>
  <si>
    <t>Droit 
de timbre</t>
  </si>
  <si>
    <t>Numéro 
de  Client</t>
  </si>
  <si>
    <t>Numéro 
de Téléphone</t>
  </si>
  <si>
    <t>Montant 
TTC (chéque)</t>
  </si>
  <si>
    <t>Droit 
de Timbre</t>
  </si>
  <si>
    <t>Montant 
HT</t>
  </si>
  <si>
    <t>Numéro de 
Téléphone</t>
  </si>
  <si>
    <t>Montant
En Numéraire</t>
  </si>
  <si>
    <t>Nom</t>
  </si>
  <si>
    <t>Prénom</t>
  </si>
  <si>
    <t>Numéro  Client</t>
  </si>
  <si>
    <t>Numéro  Demande</t>
  </si>
  <si>
    <t>N°TLP</t>
  </si>
  <si>
    <t>Date De Dépôt</t>
  </si>
  <si>
    <t xml:space="preserve">Adresse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</si>
</sst>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#,##0.00\ [$DZD]"/>
    <numFmt numFmtId="165" formatCode="0#&quot; &quot;##&quot; &quot;##&quot; &quot;##&quot; &quot;##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6"/>
      <color theme="1"/>
      <name val="Times New Roman"/>
      <family val="1"/>
    </font>
    <font>
      <sz val="12"/>
      <color theme="1"/>
      <name val="Times New Roman"/>
    </font>
    <font>
      <sz val="14"/>
      <color theme="1"/>
      <name val="Times New Roman"/>
      <family val="1"/>
    </font>
    <font>
      <sz val="14"/>
      <color theme="0"/>
      <name val="Times New Roman"/>
      <family val="1"/>
    </font>
    <font>
      <sz val="12"/>
      <color theme="0"/>
      <name val="Times New Roman"/>
      <family val="1"/>
    </font>
    <font>
      <sz val="36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2">
    <xf numFmtId="0" fontId="0" fillId="0" borderId="0" xfId="0"/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2" fontId="2" fillId="2" borderId="4" xfId="0" applyNumberFormat="1" applyFont="1" applyFill="1" applyBorder="1" applyAlignment="1">
      <alignment horizontal="center" vertical="top"/>
    </xf>
    <xf numFmtId="2" fontId="2" fillId="0" borderId="4" xfId="0" applyNumberFormat="1" applyFont="1" applyBorder="1" applyAlignment="1">
      <alignment horizontal="center" vertical="top"/>
    </xf>
    <xf numFmtId="0" fontId="2" fillId="0" borderId="8" xfId="0" applyFont="1" applyBorder="1" applyAlignment="1">
      <alignment horizontal="center"/>
    </xf>
    <xf numFmtId="2" fontId="2" fillId="0" borderId="14" xfId="0" applyNumberFormat="1" applyFont="1" applyBorder="1" applyAlignment="1">
      <alignment horizontal="center" vertical="top"/>
    </xf>
    <xf numFmtId="0" fontId="2" fillId="0" borderId="15" xfId="0" applyFont="1" applyBorder="1" applyAlignment="1">
      <alignment horizontal="center"/>
    </xf>
    <xf numFmtId="2" fontId="2" fillId="0" borderId="16" xfId="1" applyNumberFormat="1" applyFont="1" applyBorder="1" applyAlignment="1">
      <alignment horizontal="center" vertical="top"/>
    </xf>
    <xf numFmtId="0" fontId="2" fillId="0" borderId="9" xfId="0" applyFont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2" fontId="2" fillId="0" borderId="17" xfId="0" applyNumberFormat="1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165" fontId="4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1" xfId="0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2" fontId="4" fillId="0" borderId="22" xfId="0" applyNumberFormat="1" applyFont="1" applyBorder="1" applyAlignment="1">
      <alignment horizontal="center"/>
    </xf>
    <xf numFmtId="165" fontId="4" fillId="0" borderId="22" xfId="0" applyNumberFormat="1" applyFont="1" applyBorder="1" applyAlignment="1">
      <alignment horizontal="center"/>
    </xf>
    <xf numFmtId="164" fontId="4" fillId="0" borderId="19" xfId="0" applyNumberFormat="1" applyFont="1" applyBorder="1" applyAlignment="1">
      <alignment horizontal="center"/>
    </xf>
    <xf numFmtId="164" fontId="4" fillId="0" borderId="22" xfId="0" applyNumberFormat="1" applyFont="1" applyBorder="1" applyAlignment="1">
      <alignment horizontal="center"/>
    </xf>
    <xf numFmtId="164" fontId="4" fillId="0" borderId="23" xfId="0" applyNumberFormat="1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2" xfId="0" applyNumberFormat="1" applyFont="1" applyBorder="1" applyAlignment="1">
      <alignment horizontal="center"/>
    </xf>
    <xf numFmtId="0" fontId="4" fillId="3" borderId="0" xfId="0" applyFont="1" applyFill="1"/>
    <xf numFmtId="0" fontId="4" fillId="4" borderId="2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/>
    </xf>
    <xf numFmtId="0" fontId="4" fillId="6" borderId="0" xfId="0" applyFont="1" applyFill="1"/>
    <xf numFmtId="0" fontId="4" fillId="6" borderId="0" xfId="0" applyFont="1" applyFill="1" applyAlignment="1">
      <alignment horizontal="center"/>
    </xf>
    <xf numFmtId="49" fontId="4" fillId="6" borderId="0" xfId="0" applyNumberFormat="1" applyFont="1" applyFill="1" applyAlignment="1">
      <alignment horizontal="center"/>
    </xf>
    <xf numFmtId="164" fontId="4" fillId="6" borderId="0" xfId="0" applyNumberFormat="1" applyFont="1" applyFill="1" applyAlignment="1">
      <alignment horizontal="center"/>
    </xf>
    <xf numFmtId="0" fontId="4" fillId="6" borderId="0" xfId="0" applyNumberFormat="1" applyFont="1" applyFill="1" applyAlignment="1">
      <alignment horizontal="center"/>
    </xf>
    <xf numFmtId="0" fontId="4" fillId="5" borderId="0" xfId="0" applyFont="1" applyFill="1"/>
    <xf numFmtId="164" fontId="5" fillId="0" borderId="27" xfId="0" applyNumberFormat="1" applyFont="1" applyBorder="1" applyAlignment="1">
      <alignment horizontal="center" vertical="center"/>
    </xf>
    <xf numFmtId="164" fontId="5" fillId="0" borderId="25" xfId="0" applyNumberFormat="1" applyFont="1" applyBorder="1" applyAlignment="1">
      <alignment horizontal="center" vertical="center"/>
    </xf>
    <xf numFmtId="0" fontId="4" fillId="5" borderId="0" xfId="0" applyFont="1" applyFill="1" applyAlignment="1">
      <alignment horizontal="left"/>
    </xf>
    <xf numFmtId="2" fontId="6" fillId="0" borderId="2" xfId="0" applyNumberFormat="1" applyFont="1" applyBorder="1" applyAlignment="1">
      <alignment horizontal="center"/>
    </xf>
    <xf numFmtId="165" fontId="6" fillId="0" borderId="2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4" fontId="6" fillId="0" borderId="19" xfId="0" applyNumberFormat="1" applyFont="1" applyBorder="1" applyAlignment="1">
      <alignment horizontal="center"/>
    </xf>
    <xf numFmtId="0" fontId="8" fillId="7" borderId="20" xfId="0" applyFont="1" applyFill="1" applyBorder="1" applyAlignment="1">
      <alignment horizontal="center" vertical="center"/>
    </xf>
    <xf numFmtId="49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164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NumberFormat="1" applyFont="1" applyFill="1" applyBorder="1" applyAlignment="1">
      <alignment horizontal="center" vertical="center"/>
    </xf>
    <xf numFmtId="164" fontId="8" fillId="7" borderId="18" xfId="0" applyNumberFormat="1" applyFont="1" applyFill="1" applyBorder="1" applyAlignment="1">
      <alignment horizontal="center" vertical="center" wrapText="1"/>
    </xf>
    <xf numFmtId="0" fontId="4" fillId="7" borderId="0" xfId="0" applyFont="1" applyFill="1"/>
    <xf numFmtId="0" fontId="4" fillId="7" borderId="0" xfId="0" applyFont="1" applyFill="1" applyAlignment="1">
      <alignment horizontal="left" vertical="center"/>
    </xf>
    <xf numFmtId="0" fontId="4" fillId="7" borderId="0" xfId="0" applyFont="1" applyFill="1" applyAlignment="1">
      <alignment horizontal="center"/>
    </xf>
    <xf numFmtId="164" fontId="4" fillId="7" borderId="0" xfId="0" applyNumberFormat="1" applyFont="1" applyFill="1" applyAlignment="1">
      <alignment horizontal="center"/>
    </xf>
    <xf numFmtId="0" fontId="4" fillId="7" borderId="0" xfId="0" applyNumberFormat="1" applyFont="1" applyFill="1" applyAlignment="1">
      <alignment horizontal="center"/>
    </xf>
    <xf numFmtId="0" fontId="9" fillId="5" borderId="0" xfId="0" applyFont="1" applyFill="1" applyAlignment="1">
      <alignment horizontal="center"/>
    </xf>
    <xf numFmtId="164" fontId="4" fillId="5" borderId="0" xfId="0" applyNumberFormat="1" applyFont="1" applyFill="1" applyAlignment="1">
      <alignment horizontal="center"/>
    </xf>
    <xf numFmtId="0" fontId="4" fillId="5" borderId="0" xfId="0" applyNumberFormat="1" applyFont="1" applyFill="1" applyAlignment="1">
      <alignment horizontal="center"/>
    </xf>
    <xf numFmtId="49" fontId="4" fillId="5" borderId="0" xfId="0" applyNumberFormat="1" applyFont="1" applyFill="1" applyAlignment="1">
      <alignment horizontal="center"/>
    </xf>
    <xf numFmtId="0" fontId="7" fillId="0" borderId="2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164" fontId="7" fillId="0" borderId="18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vertical="top"/>
    </xf>
    <xf numFmtId="164" fontId="0" fillId="0" borderId="27" xfId="0" applyNumberFormat="1" applyFont="1" applyBorder="1" applyAlignment="1">
      <alignment horizontal="center" vertical="center"/>
    </xf>
    <xf numFmtId="164" fontId="0" fillId="0" borderId="25" xfId="0" applyNumberFormat="1" applyFont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 wrapText="1"/>
    </xf>
    <xf numFmtId="165" fontId="4" fillId="7" borderId="0" xfId="0" applyNumberFormat="1" applyFont="1" applyFill="1" applyAlignment="1">
      <alignment horizontal="center"/>
    </xf>
    <xf numFmtId="165" fontId="4" fillId="0" borderId="0" xfId="0" applyNumberFormat="1" applyFont="1" applyAlignment="1">
      <alignment horizontal="center"/>
    </xf>
    <xf numFmtId="165" fontId="9" fillId="5" borderId="0" xfId="0" applyNumberFormat="1" applyFont="1" applyFill="1" applyAlignment="1">
      <alignment horizontal="center"/>
    </xf>
    <xf numFmtId="165" fontId="4" fillId="0" borderId="0" xfId="0" applyNumberFormat="1" applyFont="1" applyFill="1" applyAlignment="1">
      <alignment horizontal="center"/>
    </xf>
    <xf numFmtId="0" fontId="7" fillId="0" borderId="21" xfId="0" applyNumberFormat="1" applyFont="1" applyFill="1" applyBorder="1" applyAlignment="1">
      <alignment horizontal="center"/>
    </xf>
    <xf numFmtId="165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64" fontId="7" fillId="0" borderId="2" xfId="0" applyNumberFormat="1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164" fontId="7" fillId="0" borderId="19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165" fontId="9" fillId="0" borderId="0" xfId="0" applyNumberFormat="1" applyFont="1" applyFill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0" borderId="2" xfId="0" applyBorder="1"/>
    <xf numFmtId="165" fontId="0" fillId="0" borderId="2" xfId="0" applyNumberFormat="1" applyBorder="1"/>
    <xf numFmtId="164" fontId="10" fillId="4" borderId="26" xfId="0" applyNumberFormat="1" applyFont="1" applyFill="1" applyBorder="1" applyAlignment="1">
      <alignment horizontal="center"/>
    </xf>
    <xf numFmtId="164" fontId="10" fillId="4" borderId="27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62"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Times New Roman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11E9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561975</xdr:colOff>
      <xdr:row>3</xdr:row>
      <xdr:rowOff>19050</xdr:rowOff>
    </xdr:from>
    <xdr:to>
      <xdr:col>14</xdr:col>
      <xdr:colOff>695325</xdr:colOff>
      <xdr:row>7</xdr:row>
      <xdr:rowOff>76200</xdr:rowOff>
    </xdr:to>
    <xdr:sp macro="" textlink="">
      <xdr:nvSpPr>
        <xdr:cNvPr id="8" name="Plaque 7"/>
        <xdr:cNvSpPr/>
      </xdr:nvSpPr>
      <xdr:spPr>
        <a:xfrm>
          <a:off x="8943975" y="590550"/>
          <a:ext cx="2419350" cy="819150"/>
        </a:xfrm>
        <a:prstGeom prst="bevel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demande</a:t>
          </a:r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de ligne      TLP</a:t>
          </a:r>
          <a:endParaRPr lang="fr-FR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542925</xdr:colOff>
      <xdr:row>10</xdr:row>
      <xdr:rowOff>85725</xdr:rowOff>
    </xdr:from>
    <xdr:to>
      <xdr:col>14</xdr:col>
      <xdr:colOff>676275</xdr:colOff>
      <xdr:row>14</xdr:row>
      <xdr:rowOff>142875</xdr:rowOff>
    </xdr:to>
    <xdr:sp macro="" textlink="">
      <xdr:nvSpPr>
        <xdr:cNvPr id="9" name="Plaque 8"/>
        <xdr:cNvSpPr/>
      </xdr:nvSpPr>
      <xdr:spPr>
        <a:xfrm>
          <a:off x="8924925" y="1990725"/>
          <a:ext cx="2419350" cy="819150"/>
        </a:xfrm>
        <a:prstGeom prst="bevel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demande</a:t>
          </a:r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D'un Modem 4Glte</a:t>
          </a:r>
          <a:endParaRPr lang="fr-FR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733425</xdr:colOff>
      <xdr:row>13</xdr:row>
      <xdr:rowOff>57150</xdr:rowOff>
    </xdr:from>
    <xdr:to>
      <xdr:col>2</xdr:col>
      <xdr:colOff>257175</xdr:colOff>
      <xdr:row>15</xdr:row>
      <xdr:rowOff>104775</xdr:rowOff>
    </xdr:to>
    <xdr:sp macro="" textlink="">
      <xdr:nvSpPr>
        <xdr:cNvPr id="10" name="Plaque 9"/>
        <xdr:cNvSpPr/>
      </xdr:nvSpPr>
      <xdr:spPr>
        <a:xfrm>
          <a:off x="733425" y="2533650"/>
          <a:ext cx="1047750" cy="428625"/>
        </a:xfrm>
        <a:prstGeom prst="bevel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anisplus</a:t>
          </a:r>
        </a:p>
      </xdr:txBody>
    </xdr:sp>
    <xdr:clientData/>
  </xdr:twoCellAnchor>
  <xdr:twoCellAnchor>
    <xdr:from>
      <xdr:col>7</xdr:col>
      <xdr:colOff>438150</xdr:colOff>
      <xdr:row>8</xdr:row>
      <xdr:rowOff>180974</xdr:rowOff>
    </xdr:from>
    <xdr:to>
      <xdr:col>9</xdr:col>
      <xdr:colOff>66674</xdr:colOff>
      <xdr:row>11</xdr:row>
      <xdr:rowOff>38099</xdr:rowOff>
    </xdr:to>
    <xdr:sp macro="" textlink="">
      <xdr:nvSpPr>
        <xdr:cNvPr id="11" name="Plaque 10"/>
        <xdr:cNvSpPr/>
      </xdr:nvSpPr>
      <xdr:spPr>
        <a:xfrm>
          <a:off x="5772150" y="1704974"/>
          <a:ext cx="1152524" cy="428625"/>
        </a:xfrm>
        <a:prstGeom prst="bevel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fawri</a:t>
          </a:r>
        </a:p>
      </xdr:txBody>
    </xdr:sp>
    <xdr:clientData/>
  </xdr:twoCellAnchor>
  <xdr:twoCellAnchor>
    <xdr:from>
      <xdr:col>7</xdr:col>
      <xdr:colOff>447675</xdr:colOff>
      <xdr:row>13</xdr:row>
      <xdr:rowOff>66675</xdr:rowOff>
    </xdr:from>
    <xdr:to>
      <xdr:col>9</xdr:col>
      <xdr:colOff>76199</xdr:colOff>
      <xdr:row>15</xdr:row>
      <xdr:rowOff>114300</xdr:rowOff>
    </xdr:to>
    <xdr:sp macro="" textlink="">
      <xdr:nvSpPr>
        <xdr:cNvPr id="13" name="Plaque 12"/>
        <xdr:cNvSpPr/>
      </xdr:nvSpPr>
      <xdr:spPr>
        <a:xfrm>
          <a:off x="5781675" y="2543175"/>
          <a:ext cx="1152524" cy="428625"/>
        </a:xfrm>
        <a:prstGeom prst="bevel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telephone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361951</xdr:colOff>
      <xdr:row>1</xdr:row>
      <xdr:rowOff>104774</xdr:rowOff>
    </xdr:from>
    <xdr:to>
      <xdr:col>8</xdr:col>
      <xdr:colOff>1679865</xdr:colOff>
      <xdr:row>3</xdr:row>
      <xdr:rowOff>133349</xdr:rowOff>
    </xdr:to>
    <xdr:sp macro="[0]!Applicationanis.afficheajout" textlink="">
      <xdr:nvSpPr>
        <xdr:cNvPr id="3" name="Rectangle à coins arrondis 2"/>
        <xdr:cNvSpPr/>
      </xdr:nvSpPr>
      <xdr:spPr>
        <a:xfrm>
          <a:off x="10420351" y="304799"/>
          <a:ext cx="1317914" cy="428625"/>
        </a:xfrm>
        <a:prstGeom prst="roundRect">
          <a:avLst/>
        </a:prstGeom>
        <a:solidFill>
          <a:srgbClr val="FFFF00"/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 u="none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AJOUTER</a:t>
          </a:r>
          <a:r>
            <a:rPr lang="fr-FR" sz="1800" b="1" i="1" u="none">
              <a:solidFill>
                <a:sysClr val="windowText" lastClr="000000"/>
              </a:solidFill>
            </a:rPr>
            <a:t> </a:t>
          </a:r>
          <a:endParaRPr lang="fr-FR" sz="800" b="1" i="1" u="none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44162</xdr:colOff>
      <xdr:row>4</xdr:row>
      <xdr:rowOff>53687</xdr:rowOff>
    </xdr:from>
    <xdr:to>
      <xdr:col>8</xdr:col>
      <xdr:colOff>1443718</xdr:colOff>
      <xdr:row>5</xdr:row>
      <xdr:rowOff>184658</xdr:rowOff>
    </xdr:to>
    <xdr:sp macro="[0]!applicationfawri.afficheajout" textlink="">
      <xdr:nvSpPr>
        <xdr:cNvPr id="2" name="Rectangle à coins arrondis 1"/>
        <xdr:cNvSpPr/>
      </xdr:nvSpPr>
      <xdr:spPr>
        <a:xfrm>
          <a:off x="8694594" y="850323"/>
          <a:ext cx="1399556" cy="330130"/>
        </a:xfrm>
        <a:prstGeom prst="roundRect">
          <a:avLst/>
        </a:prstGeom>
        <a:solidFill>
          <a:schemeClr val="accent1"/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AJOUTER </a:t>
          </a:r>
          <a:endParaRPr lang="fr-FR" sz="9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129021</xdr:colOff>
      <xdr:row>4</xdr:row>
      <xdr:rowOff>8877</xdr:rowOff>
    </xdr:from>
    <xdr:to>
      <xdr:col>8</xdr:col>
      <xdr:colOff>1588727</xdr:colOff>
      <xdr:row>5</xdr:row>
      <xdr:rowOff>163658</xdr:rowOff>
    </xdr:to>
    <xdr:sp macro="[0]!applicationTLP.afficheajout" textlink="">
      <xdr:nvSpPr>
        <xdr:cNvPr id="2" name="Rectangle à coins arrondis 1"/>
        <xdr:cNvSpPr/>
      </xdr:nvSpPr>
      <xdr:spPr>
        <a:xfrm>
          <a:off x="9039226" y="805513"/>
          <a:ext cx="1459706" cy="353940"/>
        </a:xfrm>
        <a:prstGeom prst="roundRect">
          <a:avLst/>
        </a:prstGeom>
        <a:solidFill>
          <a:schemeClr val="accent1"/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AJOUTER </a:t>
          </a:r>
          <a:endParaRPr lang="fr-FR" sz="9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523875</xdr:colOff>
      <xdr:row>13</xdr:row>
      <xdr:rowOff>133350</xdr:rowOff>
    </xdr:from>
    <xdr:to>
      <xdr:col>11</xdr:col>
      <xdr:colOff>285750</xdr:colOff>
      <xdr:row>16</xdr:row>
      <xdr:rowOff>9525</xdr:rowOff>
    </xdr:to>
    <xdr:sp macro="" textlink="">
      <xdr:nvSpPr>
        <xdr:cNvPr id="3" name="Plaque 2"/>
        <xdr:cNvSpPr/>
      </xdr:nvSpPr>
      <xdr:spPr>
        <a:xfrm>
          <a:off x="9667875" y="1657350"/>
          <a:ext cx="1285875" cy="4476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AJOUTER</a:t>
          </a:r>
          <a:endParaRPr lang="fr-FR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180975</xdr:colOff>
      <xdr:row>8</xdr:row>
      <xdr:rowOff>171450</xdr:rowOff>
    </xdr:from>
    <xdr:to>
      <xdr:col>11</xdr:col>
      <xdr:colOff>704850</xdr:colOff>
      <xdr:row>11</xdr:row>
      <xdr:rowOff>47625</xdr:rowOff>
    </xdr:to>
    <xdr:sp macro="" textlink="">
      <xdr:nvSpPr>
        <xdr:cNvPr id="2" name="Plaque 1"/>
        <xdr:cNvSpPr/>
      </xdr:nvSpPr>
      <xdr:spPr>
        <a:xfrm>
          <a:off x="9305925" y="933450"/>
          <a:ext cx="1285875" cy="4476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AJOUTER</a:t>
          </a:r>
          <a:endParaRPr lang="fr-FR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148" displayName="Tableau148" ref="B11:I12" totalsRowShown="0" headerRowDxfId="61" dataDxfId="59" headerRowBorderDxfId="60" tableBorderDxfId="58" totalsRowBorderDxfId="57">
  <autoFilter ref="B11:I12"/>
  <tableColumns count="8">
    <tableColumn id="8" name="N°" dataDxfId="56"/>
    <tableColumn id="2" name="Numéro de _x000a_Téléphone" dataDxfId="55"/>
    <tableColumn id="4" name="Produit " dataDxfId="54"/>
    <tableColumn id="5" name="Montant _x000a_PU" dataDxfId="53">
      <calculatedColumnFormula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calculatedColumnFormula>
    </tableColumn>
    <tableColumn id="10" name="Durée" dataDxfId="52"/>
    <tableColumn id="11" name="MONTANT _x000a_TTC" dataDxfId="51">
      <calculatedColumnFormula>Tableau148[[#This Row],[Montant 
PU]]*Tableau148[[#This Row],[Durée]]</calculatedColumnFormula>
    </tableColumn>
    <tableColumn id="6" name="Droit de _x000a_timbre" dataDxfId="50">
      <calculatedColumnFormula>ROUNDUP(Tableau148[[#This Row],[MONTANT 
TTC]]*0.01,0)</calculatedColumnFormula>
    </tableColumn>
    <tableColumn id="7" name="MONTANT _x000a_TTC +DT" dataDxfId="49">
      <calculatedColumnFormula>Tableau148[[#This Row],[MONTANT 
TTC]]+Tableau148[[#This Row],[Droit de 
timbre]]</calculatedColumnFormula>
    </tableColumn>
  </tableColumns>
  <tableStyleInfo name="TableStyleMedium26" showFirstColumn="0" showLastColumn="0" showRowStripes="1" showColumnStripes="0"/>
</table>
</file>

<file path=xl/tables/table2.xml><?xml version="1.0" encoding="utf-8"?>
<table xmlns="http://schemas.openxmlformats.org/spreadsheetml/2006/main" id="4" name="Tableau1485" displayName="Tableau1485" ref="B11:I110" totalsRowShown="0" headerRowDxfId="48" dataDxfId="46" headerRowBorderDxfId="47" tableBorderDxfId="45" totalsRowBorderDxfId="44">
  <autoFilter ref="B11:I110"/>
  <tableColumns count="8">
    <tableColumn id="8" name="N°" dataDxfId="43"/>
    <tableColumn id="2" name="Numéro _x000a_de Téléphone" dataDxfId="42"/>
    <tableColumn id="4" name="Produit " dataDxfId="41"/>
    <tableColumn id="5" name="Montant _x000a_PU" dataDxfId="40">
      <calculatedColumnFormula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calculatedColumnFormula>
    </tableColumn>
    <tableColumn id="10" name="Durée" dataDxfId="39"/>
    <tableColumn id="11" name="MONTANT _x000a_TTC" dataDxfId="38">
      <calculatedColumnFormula>Tableau1485[[#This Row],[Montant 
PU]]*Tableau1485[[#This Row],[Durée]]</calculatedColumnFormula>
    </tableColumn>
    <tableColumn id="6" name="Droit _x000a_de timbre" dataDxfId="37">
      <calculatedColumnFormula>Tableau1485[[#This Row],[MONTANT 
TTC]]*0.01</calculatedColumnFormula>
    </tableColumn>
    <tableColumn id="7" name="MONTANT_x000a_TTC + Dt" dataDxfId="36">
      <calculatedColumnFormula>Tableau1485[[#This Row],[MONTANT 
TTC]]+Tableau1485[[#This Row],[Droit 
de timbre]]</calculatedColumnFormula>
    </tableColumn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11:I36" totalsRowShown="0" headerRowDxfId="35" dataDxfId="33" headerRowBorderDxfId="34" tableBorderDxfId="32" totalsRowBorderDxfId="31">
  <autoFilter ref="B11:I36"/>
  <tableColumns count="8">
    <tableColumn id="1" name="N°" dataDxfId="30"/>
    <tableColumn id="2" name="Numéro _x000a_de  Client" dataDxfId="29"/>
    <tableColumn id="3" name="Numéro _x000a_de Téléphone" dataDxfId="28"/>
    <tableColumn id="4" name="Montant _x000a_HT" dataDxfId="27"/>
    <tableColumn id="5" name="TVA 19%" dataDxfId="26">
      <calculatedColumnFormula>E12*0.19</calculatedColumnFormula>
    </tableColumn>
    <tableColumn id="8" name="Montant _x000a_TTC (chéque)" dataDxfId="25">
      <calculatedColumnFormula>E12+F12</calculatedColumnFormula>
    </tableColumn>
    <tableColumn id="6" name="Droit _x000a_de Timbre" dataDxfId="24">
      <calculatedColumnFormula>G12*0.01</calculatedColumnFormula>
    </tableColumn>
    <tableColumn id="7" name="Montant_x000a_En Numéraire" dataDxfId="23">
      <calculatedColumnFormula>G12+H12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9" name="Tableau810" displayName="Tableau810" ref="A6:G23" totalsRowShown="0">
  <autoFilter ref="A6:G23"/>
  <tableColumns count="7">
    <tableColumn id="1" name="Date De Dépôt" dataDxfId="22"/>
    <tableColumn id="2" name="Nom" dataDxfId="21"/>
    <tableColumn id="3" name="Prénom" dataDxfId="20"/>
    <tableColumn id="4" name="Numéro  Client" dataDxfId="19"/>
    <tableColumn id="5" name="Numéro  Demande" dataDxfId="18"/>
    <tableColumn id="7" name="Adresse " dataDxfId="17"/>
    <tableColumn id="6" name="N°TLP" dataDxfId="16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A5:G22" totalsRowShown="0">
  <autoFilter ref="A5:G22"/>
  <tableColumns count="7">
    <tableColumn id="1" name="Date De Dépôt" dataDxfId="15"/>
    <tableColumn id="2" name="Nom" dataDxfId="14"/>
    <tableColumn id="3" name="Prénom" dataDxfId="13"/>
    <tableColumn id="4" name="Numéro  Client" dataDxfId="12"/>
    <tableColumn id="5" name="Numéro  Demande" dataDxfId="11"/>
    <tableColumn id="7" name="Adresse " dataDxfId="10"/>
    <tableColumn id="6" name="N°TLP" dataDxfId="9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1" name="Tableau42" displayName="Tableau42" ref="D3:D18" totalsRowShown="0" headerRowDxfId="8" dataDxfId="7">
  <autoFilter ref="D3:D18"/>
  <tableColumns count="1">
    <tableColumn id="1" name="Montant TTC" dataDxfId="6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2" name="Tableau63" displayName="Tableau63" ref="C3:C18" totalsRowShown="0" headerRowDxfId="5" dataDxfId="3" headerRowBorderDxfId="4" tableBorderDxfId="2" totalsRowBorderDxfId="1">
  <tableColumns count="1">
    <tableColumn id="1" name="PRODUIT " dataDxfId="0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5" name="nbrmoiis" displayName="nbrmoiis" ref="F3:F27" totalsRowShown="0">
  <autoFilter ref="F3:F27"/>
  <tableColumns count="1">
    <tableColumn id="1" name="Nombre de moi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FC28"/>
  <sheetViews>
    <sheetView showGridLines="0" tabSelected="1" workbookViewId="0">
      <selection activeCell="C3" sqref="C3"/>
    </sheetView>
  </sheetViews>
  <sheetFormatPr baseColWidth="10" defaultColWidth="0" defaultRowHeight="15" zeroHeight="1" x14ac:dyDescent="0.25"/>
  <cols>
    <col min="1" max="15" width="11.42578125" style="107" customWidth="1"/>
    <col min="16" max="16" width="16.85546875" style="107" customWidth="1"/>
    <col min="17" max="16383" width="11.42578125" hidden="1"/>
    <col min="16384" max="16384" width="5.140625" hidden="1" customWidth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ht="36" customHeight="1" x14ac:dyDescent="0.25"/>
  </sheetData>
  <pageMargins left="0.7" right="0.7" top="0.75" bottom="0.75" header="0.3" footer="0.3"/>
  <pageSetup paperSize="9" orientation="portrait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FC156"/>
  <sheetViews>
    <sheetView showGridLines="0" zoomScaleNormal="100" zoomScalePageLayoutView="60" workbookViewId="0">
      <selection activeCell="G4" sqref="G4"/>
    </sheetView>
  </sheetViews>
  <sheetFormatPr baseColWidth="10" defaultColWidth="0" defaultRowHeight="15.75" zeroHeight="1" x14ac:dyDescent="0.25"/>
  <cols>
    <col min="1" max="1" width="7.7109375" style="84" customWidth="1"/>
    <col min="2" max="2" width="9.85546875" style="85" customWidth="1"/>
    <col min="3" max="3" width="22.7109375" style="95" customWidth="1"/>
    <col min="4" max="4" width="26.7109375" style="85" customWidth="1"/>
    <col min="5" max="5" width="24.7109375" style="86" customWidth="1"/>
    <col min="6" max="6" width="13.7109375" style="87" customWidth="1"/>
    <col min="7" max="7" width="25.7109375" style="86" customWidth="1"/>
    <col min="8" max="8" width="19.7109375" style="86" customWidth="1"/>
    <col min="9" max="9" width="26.7109375" style="86" customWidth="1"/>
    <col min="10" max="10" width="7.7109375" style="84" customWidth="1"/>
    <col min="11" max="11" width="2.28515625" style="84" hidden="1" customWidth="1"/>
    <col min="12" max="12" width="24.5703125" style="84" hidden="1" customWidth="1"/>
    <col min="13" max="13" width="21.28515625" style="88" hidden="1" customWidth="1"/>
    <col min="14" max="16383" width="11.42578125" style="84" hidden="1"/>
    <col min="16384" max="16384" width="0" style="84" hidden="1" customWidth="1"/>
  </cols>
  <sheetData>
    <row r="1" spans="1:13" s="22" customFormat="1" x14ac:dyDescent="0.25">
      <c r="A1" s="70"/>
      <c r="B1" s="72"/>
      <c r="C1" s="92"/>
      <c r="D1" s="72"/>
      <c r="E1" s="73"/>
      <c r="F1" s="74"/>
      <c r="G1" s="73"/>
      <c r="H1" s="73"/>
      <c r="I1" s="73"/>
      <c r="J1" s="70"/>
      <c r="M1" s="31"/>
    </row>
    <row r="2" spans="1:13" s="22" customFormat="1" x14ac:dyDescent="0.25">
      <c r="A2" s="70"/>
      <c r="B2" s="23"/>
      <c r="C2" s="93"/>
      <c r="D2" s="23"/>
      <c r="E2" s="25"/>
      <c r="F2" s="26"/>
      <c r="G2" s="25"/>
      <c r="H2" s="25"/>
      <c r="I2" s="25"/>
      <c r="J2" s="70"/>
      <c r="M2" s="31"/>
    </row>
    <row r="3" spans="1:13" s="22" customFormat="1" x14ac:dyDescent="0.25">
      <c r="A3" s="70"/>
      <c r="B3" s="23"/>
      <c r="C3" s="93"/>
      <c r="D3" s="23"/>
      <c r="E3" s="25"/>
      <c r="F3" s="26"/>
      <c r="G3" s="25"/>
      <c r="H3" s="25"/>
      <c r="I3" s="25"/>
      <c r="J3" s="70"/>
      <c r="M3" s="31"/>
    </row>
    <row r="4" spans="1:13" s="22" customFormat="1" x14ac:dyDescent="0.25">
      <c r="A4" s="70"/>
      <c r="B4" s="23"/>
      <c r="C4" s="93"/>
      <c r="D4" s="23"/>
      <c r="E4" s="25"/>
      <c r="F4" s="26"/>
      <c r="G4" s="25"/>
      <c r="H4" s="25"/>
      <c r="I4" s="25"/>
      <c r="J4" s="70"/>
      <c r="M4" s="31"/>
    </row>
    <row r="5" spans="1:13" s="22" customFormat="1" ht="15.75" customHeight="1" x14ac:dyDescent="0.25">
      <c r="A5" s="70"/>
      <c r="B5" s="23"/>
      <c r="C5" s="93"/>
      <c r="D5" s="23"/>
      <c r="E5" s="25"/>
      <c r="F5" s="26"/>
      <c r="G5" s="25"/>
      <c r="H5" s="25"/>
      <c r="I5" s="25"/>
      <c r="J5" s="70"/>
      <c r="M5" s="31"/>
    </row>
    <row r="6" spans="1:13" s="22" customFormat="1" x14ac:dyDescent="0.25">
      <c r="A6" s="70"/>
      <c r="B6" s="23"/>
      <c r="C6" s="93"/>
      <c r="D6" s="23"/>
      <c r="E6" s="25"/>
      <c r="F6" s="26"/>
      <c r="G6" s="25"/>
      <c r="H6" s="25"/>
      <c r="I6" s="25"/>
      <c r="J6" s="70"/>
      <c r="M6" s="31"/>
    </row>
    <row r="7" spans="1:13" s="22" customFormat="1" x14ac:dyDescent="0.25">
      <c r="A7" s="70"/>
      <c r="B7" s="23"/>
      <c r="C7" s="93"/>
      <c r="D7" s="23"/>
      <c r="E7" s="25"/>
      <c r="F7" s="26"/>
      <c r="G7" s="25"/>
      <c r="H7" s="25"/>
      <c r="I7" s="25"/>
      <c r="J7" s="70"/>
      <c r="M7" s="31"/>
    </row>
    <row r="8" spans="1:13" s="22" customFormat="1" x14ac:dyDescent="0.25">
      <c r="A8" s="70"/>
      <c r="B8" s="23"/>
      <c r="C8" s="93"/>
      <c r="D8" s="23"/>
      <c r="E8" s="25"/>
      <c r="F8" s="26"/>
      <c r="G8" s="25"/>
      <c r="H8" s="25"/>
      <c r="I8" s="25"/>
      <c r="J8" s="70"/>
      <c r="M8" s="31"/>
    </row>
    <row r="9" spans="1:13" s="22" customFormat="1" x14ac:dyDescent="0.25">
      <c r="A9" s="70"/>
      <c r="B9" s="23"/>
      <c r="C9" s="93"/>
      <c r="D9" s="23"/>
      <c r="E9" s="25"/>
      <c r="F9" s="26"/>
      <c r="G9" s="25"/>
      <c r="H9" s="25"/>
      <c r="I9" s="25"/>
      <c r="J9" s="70"/>
      <c r="M9" s="31"/>
    </row>
    <row r="10" spans="1:13" s="22" customFormat="1" x14ac:dyDescent="0.25">
      <c r="A10" s="70"/>
      <c r="B10" s="23"/>
      <c r="C10" s="93"/>
      <c r="D10" s="23"/>
      <c r="F10" s="26"/>
      <c r="G10" s="25"/>
      <c r="H10" s="25"/>
      <c r="I10" s="25"/>
      <c r="J10" s="70"/>
    </row>
    <row r="11" spans="1:13" s="34" customFormat="1" ht="37.5" x14ac:dyDescent="0.25">
      <c r="A11" s="71"/>
      <c r="B11" s="79" t="s">
        <v>0</v>
      </c>
      <c r="C11" s="91" t="s">
        <v>34</v>
      </c>
      <c r="D11" s="80" t="s">
        <v>1</v>
      </c>
      <c r="E11" s="81" t="s">
        <v>26</v>
      </c>
      <c r="F11" s="82" t="s">
        <v>2</v>
      </c>
      <c r="G11" s="81" t="s">
        <v>25</v>
      </c>
      <c r="H11" s="81" t="s">
        <v>24</v>
      </c>
      <c r="I11" s="83" t="s">
        <v>23</v>
      </c>
      <c r="J11" s="71"/>
    </row>
    <row r="12" spans="1:13" s="34" customFormat="1" ht="19.5" thickBot="1" x14ac:dyDescent="0.35">
      <c r="A12" s="71"/>
      <c r="B12" s="96"/>
      <c r="C12" s="97"/>
      <c r="D12" s="98"/>
      <c r="E12" s="99">
        <f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f>
        <v>0</v>
      </c>
      <c r="F12" s="100"/>
      <c r="G12" s="99">
        <f>Tableau148[[#This Row],[Montant 
PU]]*Tableau148[[#This Row],[Durée]]</f>
        <v>0</v>
      </c>
      <c r="H12" s="99">
        <f>ROUNDUP(Tableau148[[#This Row],[MONTANT 
TTC]]*0.01,0)</f>
        <v>0</v>
      </c>
      <c r="I12" s="101">
        <f>Tableau148[[#This Row],[MONTANT 
TTC]]+Tableau148[[#This Row],[Droit de 
timbre]]</f>
        <v>0</v>
      </c>
      <c r="J12" s="71"/>
    </row>
    <row r="13" spans="1:13" ht="40.5" customHeight="1" thickTop="1" thickBot="1" x14ac:dyDescent="0.7">
      <c r="B13" s="75"/>
      <c r="C13" s="94"/>
      <c r="D13" s="75"/>
      <c r="E13" s="110" t="s">
        <v>22</v>
      </c>
      <c r="F13" s="111"/>
      <c r="G13" s="58">
        <f>SUM(Tableau148[MONTANT 
TTC])</f>
        <v>0</v>
      </c>
      <c r="H13" s="89">
        <f>SUM(H12:H12)</f>
        <v>0</v>
      </c>
      <c r="I13" s="90">
        <f>SUM(I12:I12)</f>
        <v>0</v>
      </c>
    </row>
    <row r="14" spans="1:13" ht="18.75" customHeight="1" thickTop="1" x14ac:dyDescent="0.65">
      <c r="B14" s="102"/>
      <c r="C14" s="103"/>
      <c r="D14" s="102"/>
      <c r="E14" s="104"/>
      <c r="F14" s="104"/>
      <c r="G14" s="105"/>
      <c r="H14" s="106"/>
      <c r="I14" s="106"/>
    </row>
    <row r="15" spans="1:13" ht="18.75" customHeight="1" x14ac:dyDescent="0.65">
      <c r="B15" s="102"/>
      <c r="C15" s="103"/>
      <c r="D15" s="102"/>
      <c r="E15" s="104"/>
      <c r="F15" s="104"/>
      <c r="G15" s="105"/>
      <c r="H15" s="106"/>
      <c r="I15" s="106"/>
    </row>
    <row r="16" spans="1:13" ht="18.75" customHeight="1" x14ac:dyDescent="0.65">
      <c r="B16" s="102"/>
      <c r="C16" s="103"/>
      <c r="D16" s="102"/>
      <c r="E16" s="104"/>
      <c r="F16" s="104"/>
      <c r="G16" s="105"/>
      <c r="H16" s="106"/>
      <c r="I16" s="106"/>
    </row>
    <row r="17" spans="2:9" ht="18.75" customHeight="1" x14ac:dyDescent="0.65">
      <c r="B17" s="102"/>
      <c r="C17" s="103"/>
      <c r="D17" s="102"/>
      <c r="E17" s="104"/>
      <c r="F17" s="104"/>
      <c r="G17" s="105"/>
      <c r="H17" s="106"/>
      <c r="I17" s="106"/>
    </row>
    <row r="18" spans="2:9" ht="18.75" customHeight="1" x14ac:dyDescent="0.65">
      <c r="B18" s="102"/>
      <c r="C18" s="103"/>
      <c r="D18" s="102"/>
      <c r="E18" s="104"/>
      <c r="F18" s="104"/>
      <c r="G18" s="105"/>
      <c r="H18" s="106"/>
      <c r="I18" s="106"/>
    </row>
    <row r="19" spans="2:9" ht="18.75" customHeight="1" x14ac:dyDescent="0.65">
      <c r="B19" s="102"/>
      <c r="C19" s="103"/>
      <c r="D19" s="102"/>
      <c r="E19" s="104"/>
      <c r="F19" s="104"/>
      <c r="G19" s="105"/>
      <c r="H19" s="106"/>
      <c r="I19" s="106"/>
    </row>
    <row r="20" spans="2:9" ht="18.75" customHeight="1" x14ac:dyDescent="0.65">
      <c r="B20" s="102"/>
      <c r="C20" s="103"/>
      <c r="D20" s="102"/>
      <c r="E20" s="104"/>
      <c r="F20" s="104"/>
      <c r="G20" s="105"/>
      <c r="H20" s="106"/>
      <c r="I20" s="106"/>
    </row>
    <row r="21" spans="2:9" ht="18.75" customHeight="1" x14ac:dyDescent="0.65">
      <c r="B21" s="102"/>
      <c r="C21" s="103"/>
      <c r="D21" s="102"/>
      <c r="E21" s="104"/>
      <c r="F21" s="104"/>
      <c r="G21" s="105"/>
      <c r="H21" s="106"/>
      <c r="I21" s="106"/>
    </row>
    <row r="22" spans="2:9" ht="18.75" customHeight="1" x14ac:dyDescent="0.65">
      <c r="B22" s="102"/>
      <c r="C22" s="103"/>
      <c r="D22" s="102"/>
      <c r="E22" s="104"/>
      <c r="F22" s="104"/>
      <c r="G22" s="105"/>
      <c r="H22" s="106"/>
      <c r="I22" s="106"/>
    </row>
    <row r="23" spans="2:9" ht="18.75" customHeight="1" x14ac:dyDescent="0.65">
      <c r="B23" s="102"/>
      <c r="C23" s="103"/>
      <c r="D23" s="102"/>
      <c r="E23" s="104"/>
      <c r="F23" s="104"/>
      <c r="G23" s="105"/>
      <c r="H23" s="106"/>
      <c r="I23" s="106"/>
    </row>
    <row r="24" spans="2:9" ht="18.75" customHeight="1" x14ac:dyDescent="0.65">
      <c r="B24" s="102"/>
      <c r="C24" s="103"/>
      <c r="D24" s="102"/>
      <c r="E24" s="104"/>
      <c r="F24" s="104"/>
      <c r="G24" s="105"/>
      <c r="H24" s="106"/>
      <c r="I24" s="106"/>
    </row>
    <row r="25" spans="2:9" ht="18.75" customHeight="1" x14ac:dyDescent="0.65">
      <c r="B25" s="102"/>
      <c r="C25" s="103"/>
      <c r="D25" s="102"/>
      <c r="E25" s="104"/>
      <c r="F25" s="104"/>
      <c r="G25" s="105"/>
      <c r="H25" s="106"/>
      <c r="I25" s="106"/>
    </row>
    <row r="26" spans="2:9" ht="18.75" customHeight="1" x14ac:dyDescent="0.65">
      <c r="B26" s="102"/>
      <c r="C26" s="103"/>
      <c r="D26" s="102"/>
      <c r="E26" s="104"/>
      <c r="F26" s="104"/>
      <c r="G26" s="105"/>
      <c r="H26" s="106"/>
      <c r="I26" s="106"/>
    </row>
    <row r="27" spans="2:9" ht="18.75" customHeight="1" x14ac:dyDescent="0.65">
      <c r="B27" s="102"/>
      <c r="C27" s="103"/>
      <c r="D27" s="102"/>
      <c r="E27" s="104"/>
      <c r="F27" s="104"/>
      <c r="G27" s="105"/>
      <c r="H27" s="106"/>
      <c r="I27" s="106"/>
    </row>
    <row r="28" spans="2:9" ht="18.75" customHeight="1" x14ac:dyDescent="0.65">
      <c r="B28" s="102"/>
      <c r="C28" s="103"/>
      <c r="D28" s="102"/>
      <c r="E28" s="104"/>
      <c r="F28" s="104"/>
      <c r="G28" s="105"/>
      <c r="H28" s="106"/>
      <c r="I28" s="106"/>
    </row>
    <row r="29" spans="2:9" ht="18.75" customHeight="1" x14ac:dyDescent="0.65">
      <c r="B29" s="102"/>
      <c r="C29" s="103"/>
      <c r="D29" s="102"/>
      <c r="E29" s="104"/>
      <c r="F29" s="104"/>
      <c r="G29" s="105"/>
      <c r="H29" s="106"/>
      <c r="I29" s="106"/>
    </row>
    <row r="30" spans="2:9" ht="18.75" customHeight="1" x14ac:dyDescent="0.65">
      <c r="B30" s="102"/>
      <c r="C30" s="103"/>
      <c r="D30" s="102"/>
      <c r="E30" s="104"/>
      <c r="F30" s="104"/>
      <c r="G30" s="105"/>
      <c r="H30" s="106"/>
      <c r="I30" s="106"/>
    </row>
    <row r="31" spans="2:9" ht="18.75" customHeight="1" x14ac:dyDescent="0.65">
      <c r="B31" s="102"/>
      <c r="C31" s="103"/>
      <c r="D31" s="102"/>
      <c r="E31" s="104"/>
      <c r="F31" s="104"/>
      <c r="G31" s="105"/>
      <c r="H31" s="106"/>
      <c r="I31" s="106"/>
    </row>
    <row r="32" spans="2:9" ht="18.75" customHeight="1" x14ac:dyDescent="0.65">
      <c r="B32" s="102"/>
      <c r="C32" s="103"/>
      <c r="D32" s="102"/>
      <c r="E32" s="104"/>
      <c r="F32" s="104"/>
      <c r="G32" s="105"/>
      <c r="H32" s="106"/>
      <c r="I32" s="106"/>
    </row>
    <row r="33" spans="2:9" ht="18.75" customHeight="1" x14ac:dyDescent="0.65">
      <c r="B33" s="102"/>
      <c r="C33" s="103"/>
      <c r="D33" s="102"/>
      <c r="E33" s="104"/>
      <c r="F33" s="104"/>
      <c r="G33" s="105"/>
      <c r="H33" s="106"/>
      <c r="I33" s="106"/>
    </row>
    <row r="34" spans="2:9" ht="18.75" customHeight="1" x14ac:dyDescent="0.65">
      <c r="B34" s="102"/>
      <c r="C34" s="103"/>
      <c r="D34" s="102"/>
      <c r="E34" s="104"/>
      <c r="F34" s="104"/>
      <c r="G34" s="105"/>
      <c r="H34" s="106"/>
      <c r="I34" s="106"/>
    </row>
    <row r="35" spans="2:9" ht="18.75" customHeight="1" x14ac:dyDescent="0.65">
      <c r="B35" s="102"/>
      <c r="C35" s="103"/>
      <c r="D35" s="102"/>
      <c r="E35" s="104"/>
      <c r="F35" s="104"/>
      <c r="G35" s="105"/>
      <c r="H35" s="106"/>
      <c r="I35" s="106"/>
    </row>
    <row r="36" spans="2:9" ht="18.75" customHeight="1" x14ac:dyDescent="0.65">
      <c r="B36" s="102"/>
      <c r="C36" s="103"/>
      <c r="D36" s="102"/>
      <c r="E36" s="104"/>
      <c r="F36" s="104"/>
      <c r="G36" s="105"/>
      <c r="H36" s="106"/>
      <c r="I36" s="106"/>
    </row>
    <row r="37" spans="2:9" ht="18.75" customHeight="1" x14ac:dyDescent="0.65">
      <c r="B37" s="102"/>
      <c r="C37" s="103"/>
      <c r="D37" s="102"/>
      <c r="E37" s="104"/>
      <c r="F37" s="104"/>
      <c r="G37" s="105"/>
      <c r="H37" s="106"/>
      <c r="I37" s="106"/>
    </row>
    <row r="38" spans="2:9" ht="18.75" customHeight="1" x14ac:dyDescent="0.65">
      <c r="B38" s="102"/>
      <c r="C38" s="103"/>
      <c r="D38" s="102"/>
      <c r="E38" s="104"/>
      <c r="F38" s="104"/>
      <c r="G38" s="105"/>
      <c r="H38" s="106"/>
      <c r="I38" s="106"/>
    </row>
    <row r="39" spans="2:9" ht="18.75" customHeight="1" x14ac:dyDescent="0.65">
      <c r="B39" s="102"/>
      <c r="C39" s="103"/>
      <c r="D39" s="102"/>
      <c r="E39" s="104"/>
      <c r="F39" s="104"/>
      <c r="G39" s="105"/>
      <c r="H39" s="106"/>
      <c r="I39" s="106"/>
    </row>
    <row r="40" spans="2:9" ht="18.75" customHeight="1" x14ac:dyDescent="0.65">
      <c r="B40" s="102"/>
      <c r="C40" s="103"/>
      <c r="D40" s="102"/>
      <c r="E40" s="104"/>
      <c r="F40" s="104"/>
      <c r="G40" s="105"/>
      <c r="H40" s="106"/>
      <c r="I40" s="106"/>
    </row>
    <row r="41" spans="2:9" ht="18.75" customHeight="1" x14ac:dyDescent="0.65">
      <c r="B41" s="102"/>
      <c r="C41" s="103"/>
      <c r="D41" s="102"/>
      <c r="E41" s="104"/>
      <c r="F41" s="104"/>
      <c r="G41" s="105"/>
      <c r="H41" s="106"/>
      <c r="I41" s="106"/>
    </row>
    <row r="42" spans="2:9" ht="18.75" customHeight="1" x14ac:dyDescent="0.65">
      <c r="B42" s="102"/>
      <c r="C42" s="103"/>
      <c r="D42" s="102"/>
      <c r="E42" s="104"/>
      <c r="F42" s="104"/>
      <c r="G42" s="105"/>
      <c r="H42" s="106"/>
      <c r="I42" s="106"/>
    </row>
    <row r="43" spans="2:9" ht="18.75" customHeight="1" x14ac:dyDescent="0.65">
      <c r="B43" s="102"/>
      <c r="C43" s="103"/>
      <c r="D43" s="102"/>
      <c r="E43" s="104"/>
      <c r="F43" s="104"/>
      <c r="G43" s="105"/>
      <c r="H43" s="106"/>
      <c r="I43" s="106"/>
    </row>
    <row r="44" spans="2:9" ht="18.75" customHeight="1" x14ac:dyDescent="0.65">
      <c r="B44" s="102"/>
      <c r="C44" s="103"/>
      <c r="D44" s="102"/>
      <c r="E44" s="104"/>
      <c r="F44" s="104"/>
      <c r="G44" s="105"/>
      <c r="H44" s="106"/>
      <c r="I44" s="106"/>
    </row>
    <row r="45" spans="2:9" ht="18.75" customHeight="1" x14ac:dyDescent="0.65">
      <c r="B45" s="102"/>
      <c r="C45" s="103"/>
      <c r="D45" s="102"/>
      <c r="E45" s="104"/>
      <c r="F45" s="104"/>
      <c r="G45" s="105"/>
      <c r="H45" s="106"/>
      <c r="I45" s="106"/>
    </row>
    <row r="46" spans="2:9" ht="45.75" x14ac:dyDescent="0.65">
      <c r="B46" s="102"/>
      <c r="C46" s="103"/>
      <c r="D46" s="102"/>
      <c r="E46" s="104"/>
      <c r="F46" s="104"/>
      <c r="G46" s="105"/>
      <c r="H46" s="106"/>
      <c r="I46" s="106"/>
    </row>
    <row r="47" spans="2:9" x14ac:dyDescent="0.25"/>
    <row r="48" spans="2:9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hidden="1" x14ac:dyDescent="0.25"/>
    <row r="155" x14ac:dyDescent="0.25"/>
    <row r="156" x14ac:dyDescent="0.25"/>
  </sheetData>
  <sheetProtection formatCells="0" formatColumns="0" formatRows="0" insertColumns="0" insertRows="0" insertHyperlinks="0" deleteColumns="0"/>
  <mergeCells count="1">
    <mergeCell ref="E13:F13"/>
  </mergeCells>
  <dataValidations count="1">
    <dataValidation type="list" allowBlank="1" showInputMessage="1" showErrorMessage="1" sqref="D12">
      <formula1>listeproduit11</formula1>
    </dataValidation>
  </dataValidations>
  <pageMargins left="0.70866141732283461" right="0.70866141732283461" top="0.74803149606299213" bottom="0.74803149606299213" header="0.31496062992125984" footer="0.31496062992125984"/>
  <pageSetup paperSize="9" scale="47" fitToHeight="0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Feuil1!$F$4:$F$27</xm:f>
          </x14:formula1>
          <xm:sqref>F12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FC112"/>
  <sheetViews>
    <sheetView showGridLines="0" zoomScaleNormal="100" zoomScaleSheetLayoutView="50" workbookViewId="0">
      <selection activeCell="C12" sqref="C12"/>
    </sheetView>
  </sheetViews>
  <sheetFormatPr baseColWidth="10" defaultColWidth="2.42578125" defaultRowHeight="15.75" zeroHeight="1" x14ac:dyDescent="0.25"/>
  <cols>
    <col min="1" max="1" width="7.7109375" style="45" customWidth="1"/>
    <col min="2" max="2" width="10.7109375" style="23" customWidth="1"/>
    <col min="3" max="3" width="22.7109375" style="24" customWidth="1"/>
    <col min="4" max="4" width="26.7109375" style="23" customWidth="1"/>
    <col min="5" max="5" width="24.7109375" style="25" customWidth="1"/>
    <col min="6" max="6" width="13.7109375" style="26" customWidth="1"/>
    <col min="7" max="7" width="25.7109375" style="25" customWidth="1"/>
    <col min="8" max="8" width="19.7109375" style="25" customWidth="1"/>
    <col min="9" max="9" width="26.7109375" style="25" customWidth="1"/>
    <col min="10" max="10" width="7.7109375" style="45" customWidth="1"/>
    <col min="11" max="11" width="3" style="22" hidden="1" customWidth="1"/>
    <col min="12" max="12" width="24.5703125" style="22" hidden="1" customWidth="1"/>
    <col min="13" max="13" width="21.28515625" style="31" hidden="1" customWidth="1"/>
    <col min="14" max="16383" width="0" style="22" hidden="1" customWidth="1"/>
    <col min="16384" max="16384" width="0.28515625" style="22" hidden="1" customWidth="1"/>
  </cols>
  <sheetData>
    <row r="1" spans="1:13" x14ac:dyDescent="0.25">
      <c r="A1" s="51"/>
      <c r="B1" s="52"/>
      <c r="C1" s="53"/>
      <c r="D1" s="52"/>
      <c r="E1" s="54"/>
      <c r="F1" s="55"/>
      <c r="G1" s="54"/>
      <c r="H1" s="54"/>
      <c r="I1" s="54"/>
      <c r="J1" s="51"/>
    </row>
    <row r="2" spans="1:13" x14ac:dyDescent="0.25">
      <c r="A2" s="51"/>
      <c r="J2" s="51"/>
    </row>
    <row r="3" spans="1:13" x14ac:dyDescent="0.25">
      <c r="A3" s="51"/>
      <c r="J3" s="51"/>
      <c r="M3" s="22"/>
    </row>
    <row r="4" spans="1:13" x14ac:dyDescent="0.25">
      <c r="A4" s="51"/>
      <c r="J4" s="51"/>
      <c r="M4" s="22"/>
    </row>
    <row r="5" spans="1:13" x14ac:dyDescent="0.25">
      <c r="A5" s="51"/>
      <c r="J5" s="51"/>
      <c r="M5" s="22"/>
    </row>
    <row r="6" spans="1:13" x14ac:dyDescent="0.25">
      <c r="A6" s="51"/>
      <c r="J6" s="51"/>
      <c r="M6" s="22"/>
    </row>
    <row r="7" spans="1:13" s="23" customFormat="1" x14ac:dyDescent="0.25">
      <c r="A7" s="51"/>
      <c r="C7" s="24"/>
      <c r="E7" s="25"/>
      <c r="F7" s="26"/>
      <c r="G7" s="25"/>
      <c r="H7" s="25"/>
      <c r="I7" s="25"/>
      <c r="J7" s="52"/>
    </row>
    <row r="8" spans="1:13" x14ac:dyDescent="0.25">
      <c r="A8" s="51"/>
      <c r="J8" s="51"/>
      <c r="M8" s="22"/>
    </row>
    <row r="9" spans="1:13" x14ac:dyDescent="0.25">
      <c r="A9" s="51"/>
      <c r="J9" s="51"/>
      <c r="M9" s="22"/>
    </row>
    <row r="10" spans="1:13" x14ac:dyDescent="0.25">
      <c r="A10" s="51"/>
      <c r="E10" s="22"/>
      <c r="J10" s="51"/>
      <c r="M10" s="22"/>
    </row>
    <row r="11" spans="1:13" s="23" customFormat="1" ht="37.5" x14ac:dyDescent="0.25">
      <c r="A11" s="52"/>
      <c r="B11" s="64" t="s">
        <v>0</v>
      </c>
      <c r="C11" s="65" t="s">
        <v>30</v>
      </c>
      <c r="D11" s="66" t="s">
        <v>1</v>
      </c>
      <c r="E11" s="67" t="s">
        <v>26</v>
      </c>
      <c r="F11" s="68" t="s">
        <v>2</v>
      </c>
      <c r="G11" s="67" t="s">
        <v>25</v>
      </c>
      <c r="H11" s="67" t="s">
        <v>28</v>
      </c>
      <c r="I11" s="69" t="s">
        <v>27</v>
      </c>
      <c r="J11" s="52"/>
    </row>
    <row r="12" spans="1:13" x14ac:dyDescent="0.25">
      <c r="A12" s="51"/>
      <c r="B12" s="35">
        <v>1</v>
      </c>
      <c r="C12" s="33"/>
      <c r="D12" s="28"/>
      <c r="E12" s="27">
        <f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f>
        <v>0</v>
      </c>
      <c r="F12" s="29"/>
      <c r="G12" s="27">
        <f>Tableau1485[[#This Row],[Montant 
PU]]*Tableau1485[[#This Row],[Durée]]</f>
        <v>0</v>
      </c>
      <c r="H12" s="27">
        <f>Tableau1485[[#This Row],[MONTANT 
TTC]]*0.01</f>
        <v>0</v>
      </c>
      <c r="I12" s="39">
        <f>Tableau1485[[#This Row],[MONTANT 
TTC]]+Tableau1485[[#This Row],[Droit 
de timbre]]</f>
        <v>0</v>
      </c>
      <c r="J12" s="51"/>
      <c r="M12" s="22"/>
    </row>
    <row r="13" spans="1:13" x14ac:dyDescent="0.25">
      <c r="A13" s="51"/>
      <c r="B13" s="35">
        <f>1+B12</f>
        <v>2</v>
      </c>
      <c r="C13" s="33"/>
      <c r="D13" s="28"/>
      <c r="E13" s="27">
        <f>IF(D13=Feuil1!$C$4,Feuil1!$D$4,IF(D13=Feuil1!$C$5,Feuil1!$D$5,IF(D13=Feuil1!$C$6,Feuil1!$D$6,IF(D13=Feuil1!$C$7,Feuil1!$D$7,IF(D13=Feuil1!$C$8,Feuil1!$D$8,IF(D13=Feuil1!$C$9,Feuil1!$D$9,IF(D13=Feuil1!$C$10,Feuil1!$D$10,IF(D13=Feuil1!$C$11,Feuil1!$D$11,IF(D13=Feuil1!$C$12,Feuil1!$D$12,IF(D13=Feuil1!$C$15,Feuil1!$D$15,IF(D13=Feuil1!$C$16,Feuil1!$D$16,IF(D13=Feuil1!$C$17,Feuil1!$D$17,IF(D13=Feuil1!$C$18,Feuil1!$D$18,)))))))))))))</f>
        <v>0</v>
      </c>
      <c r="F13" s="29"/>
      <c r="G13" s="27">
        <f>Tableau1485[[#This Row],[Montant 
PU]]*Tableau1485[[#This Row],[Durée]]</f>
        <v>0</v>
      </c>
      <c r="H13" s="27">
        <f>Tableau1485[[#This Row],[MONTANT 
TTC]]*0.01</f>
        <v>0</v>
      </c>
      <c r="I13" s="39">
        <f>Tableau1485[[#This Row],[MONTANT 
TTC]]+Tableau1485[[#This Row],[Droit 
de timbre]]</f>
        <v>0</v>
      </c>
      <c r="J13" s="51"/>
      <c r="M13" s="22"/>
    </row>
    <row r="14" spans="1:13" x14ac:dyDescent="0.25">
      <c r="A14" s="51"/>
      <c r="B14" s="35">
        <f>1+B13</f>
        <v>3</v>
      </c>
      <c r="C14" s="33"/>
      <c r="D14" s="28"/>
      <c r="E14" s="27">
        <f>IF(D14=Feuil1!$C$4,Feuil1!$D$4,IF(D14=Feuil1!$C$5,Feuil1!$D$5,IF(D14=Feuil1!$C$6,Feuil1!$D$6,IF(D14=Feuil1!$C$7,Feuil1!$D$7,IF(D14=Feuil1!$C$8,Feuil1!$D$8,IF(D14=Feuil1!$C$9,Feuil1!$D$9,IF(D14=Feuil1!$C$10,Feuil1!$D$10,IF(D14=Feuil1!$C$11,Feuil1!$D$11,IF(D14=Feuil1!$C$12,Feuil1!$D$12,IF(D14=Feuil1!$C$15,Feuil1!$D$15,IF(D14=Feuil1!$C$16,Feuil1!$D$16,IF(D14=Feuil1!$C$17,Feuil1!$D$17,IF(D14=Feuil1!$C$18,Feuil1!$D$18,)))))))))))))</f>
        <v>0</v>
      </c>
      <c r="F14" s="29"/>
      <c r="G14" s="27">
        <f>Tableau1485[[#This Row],[Montant 
PU]]*Tableau1485[[#This Row],[Durée]]</f>
        <v>0</v>
      </c>
      <c r="H14" s="27">
        <f>Tableau1485[[#This Row],[MONTANT 
TTC]]*0.01</f>
        <v>0</v>
      </c>
      <c r="I14" s="39">
        <f>Tableau1485[[#This Row],[MONTANT 
TTC]]+Tableau1485[[#This Row],[Droit 
de timbre]]</f>
        <v>0</v>
      </c>
      <c r="J14" s="51"/>
      <c r="M14" s="30"/>
    </row>
    <row r="15" spans="1:13" x14ac:dyDescent="0.25">
      <c r="A15" s="51"/>
      <c r="B15" s="35">
        <f t="shared" ref="B15:B78" si="0">1+B14</f>
        <v>4</v>
      </c>
      <c r="C15" s="33"/>
      <c r="D15" s="28"/>
      <c r="E15" s="27">
        <f>IF(D15=Feuil1!$C$4,Feuil1!$D$4,IF(D15=Feuil1!$C$5,Feuil1!$D$5,IF(D15=Feuil1!$C$6,Feuil1!$D$6,IF(D15=Feuil1!$C$7,Feuil1!$D$7,IF(D15=Feuil1!$C$8,Feuil1!$D$8,IF(D15=Feuil1!$C$9,Feuil1!$D$9,IF(D15=Feuil1!$C$10,Feuil1!$D$10,IF(D15=Feuil1!$C$11,Feuil1!$D$11,IF(D15=Feuil1!$C$12,Feuil1!$D$12,IF(D15=Feuil1!$C$15,Feuil1!$D$15,IF(D15=Feuil1!$C$16,Feuil1!$D$16,IF(D15=Feuil1!$C$17,Feuil1!$D$17,IF(D15=Feuil1!$C$18,Feuil1!$D$18,)))))))))))))</f>
        <v>0</v>
      </c>
      <c r="F15" s="29"/>
      <c r="G15" s="27">
        <f>Tableau1485[[#This Row],[Montant 
PU]]*Tableau1485[[#This Row],[Durée]]</f>
        <v>0</v>
      </c>
      <c r="H15" s="27">
        <f>Tableau1485[[#This Row],[MONTANT 
TTC]]*0.01</f>
        <v>0</v>
      </c>
      <c r="I15" s="39">
        <f>Tableau1485[[#This Row],[MONTANT 
TTC]]+Tableau1485[[#This Row],[Droit 
de timbre]]</f>
        <v>0</v>
      </c>
      <c r="J15" s="51"/>
    </row>
    <row r="16" spans="1:13" x14ac:dyDescent="0.25">
      <c r="A16" s="51"/>
      <c r="B16" s="35">
        <f t="shared" si="0"/>
        <v>5</v>
      </c>
      <c r="C16" s="33"/>
      <c r="D16" s="28"/>
      <c r="E16" s="27">
        <f>IF(D16=Feuil1!$C$4,Feuil1!$D$4,IF(D16=Feuil1!$C$5,Feuil1!$D$5,IF(D16=Feuil1!$C$6,Feuil1!$D$6,IF(D16=Feuil1!$C$7,Feuil1!$D$7,IF(D16=Feuil1!$C$8,Feuil1!$D$8,IF(D16=Feuil1!$C$9,Feuil1!$D$9,IF(D16=Feuil1!$C$10,Feuil1!$D$10,IF(D16=Feuil1!$C$11,Feuil1!$D$11,IF(D16=Feuil1!$C$12,Feuil1!$D$12,IF(D16=Feuil1!$C$15,Feuil1!$D$15,IF(D16=Feuil1!$C$16,Feuil1!$D$16,IF(D16=Feuil1!$C$17,Feuil1!$D$17,IF(D16=Feuil1!$C$18,Feuil1!$D$18,)))))))))))))</f>
        <v>0</v>
      </c>
      <c r="F16" s="29"/>
      <c r="G16" s="27">
        <f>Tableau1485[[#This Row],[Montant 
PU]]*Tableau1485[[#This Row],[Durée]]</f>
        <v>0</v>
      </c>
      <c r="H16" s="27">
        <f>Tableau1485[[#This Row],[MONTANT 
TTC]]*0.01</f>
        <v>0</v>
      </c>
      <c r="I16" s="39">
        <f>Tableau1485[[#This Row],[MONTANT 
TTC]]+Tableau1485[[#This Row],[Droit 
de timbre]]</f>
        <v>0</v>
      </c>
      <c r="J16" s="51"/>
    </row>
    <row r="17" spans="1:10" x14ac:dyDescent="0.25">
      <c r="A17" s="51"/>
      <c r="B17" s="35">
        <f t="shared" si="0"/>
        <v>6</v>
      </c>
      <c r="C17" s="33"/>
      <c r="D17" s="28"/>
      <c r="E17" s="27">
        <f>IF(D17=Feuil1!$C$4,Feuil1!$D$4,IF(D17=Feuil1!$C$5,Feuil1!$D$5,IF(D17=Feuil1!$C$6,Feuil1!$D$6,IF(D17=Feuil1!$C$7,Feuil1!$D$7,IF(D17=Feuil1!$C$8,Feuil1!$D$8,IF(D17=Feuil1!$C$9,Feuil1!$D$9,IF(D17=Feuil1!$C$10,Feuil1!$D$10,IF(D17=Feuil1!$C$11,Feuil1!$D$11,IF(D17=Feuil1!$C$12,Feuil1!$D$12,IF(D17=Feuil1!$C$15,Feuil1!$D$15,IF(D17=Feuil1!$C$16,Feuil1!$D$16,IF(D17=Feuil1!$C$17,Feuil1!$D$17,IF(D17=Feuil1!$C$18,Feuil1!$D$18,)))))))))))))</f>
        <v>0</v>
      </c>
      <c r="F17" s="29"/>
      <c r="G17" s="27">
        <f>Tableau1485[[#This Row],[Montant 
PU]]*Tableau1485[[#This Row],[Durée]]</f>
        <v>0</v>
      </c>
      <c r="H17" s="27">
        <f>Tableau1485[[#This Row],[MONTANT 
TTC]]*0.01</f>
        <v>0</v>
      </c>
      <c r="I17" s="39">
        <f>Tableau1485[[#This Row],[MONTANT 
TTC]]+Tableau1485[[#This Row],[Droit 
de timbre]]</f>
        <v>0</v>
      </c>
      <c r="J17" s="51"/>
    </row>
    <row r="18" spans="1:10" x14ac:dyDescent="0.25">
      <c r="A18" s="51"/>
      <c r="B18" s="35">
        <f t="shared" si="0"/>
        <v>7</v>
      </c>
      <c r="C18" s="33"/>
      <c r="D18" s="28"/>
      <c r="E18" s="27">
        <f>IF(D18=Feuil1!$C$4,Feuil1!$D$4,IF(D18=Feuil1!$C$5,Feuil1!$D$5,IF(D18=Feuil1!$C$6,Feuil1!$D$6,IF(D18=Feuil1!$C$7,Feuil1!$D$7,IF(D18=Feuil1!$C$8,Feuil1!$D$8,IF(D18=Feuil1!$C$9,Feuil1!$D$9,IF(D18=Feuil1!$C$10,Feuil1!$D$10,IF(D18=Feuil1!$C$11,Feuil1!$D$11,IF(D18=Feuil1!$C$12,Feuil1!$D$12,IF(D18=Feuil1!$C$15,Feuil1!$D$15,IF(D18=Feuil1!$C$16,Feuil1!$D$16,IF(D18=Feuil1!$C$17,Feuil1!$D$17,IF(D18=Feuil1!$C$18,Feuil1!$D$18,)))))))))))))</f>
        <v>0</v>
      </c>
      <c r="F18" s="29"/>
      <c r="G18" s="27">
        <f>Tableau1485[[#This Row],[Montant 
PU]]*Tableau1485[[#This Row],[Durée]]</f>
        <v>0</v>
      </c>
      <c r="H18" s="27">
        <f>Tableau1485[[#This Row],[MONTANT 
TTC]]*0.01</f>
        <v>0</v>
      </c>
      <c r="I18" s="39">
        <f>Tableau1485[[#This Row],[MONTANT 
TTC]]+Tableau1485[[#This Row],[Droit 
de timbre]]</f>
        <v>0</v>
      </c>
      <c r="J18" s="51"/>
    </row>
    <row r="19" spans="1:10" x14ac:dyDescent="0.25">
      <c r="A19" s="51"/>
      <c r="B19" s="35">
        <f t="shared" si="0"/>
        <v>8</v>
      </c>
      <c r="C19" s="33"/>
      <c r="D19" s="28"/>
      <c r="E19" s="27">
        <f>IF(D19=Feuil1!$C$4,Feuil1!$D$4,IF(D19=Feuil1!$C$5,Feuil1!$D$5,IF(D19=Feuil1!$C$6,Feuil1!$D$6,IF(D19=Feuil1!$C$7,Feuil1!$D$7,IF(D19=Feuil1!$C$8,Feuil1!$D$8,IF(D19=Feuil1!$C$9,Feuil1!$D$9,IF(D19=Feuil1!$C$10,Feuil1!$D$10,IF(D19=Feuil1!$C$11,Feuil1!$D$11,IF(D19=Feuil1!$C$12,Feuil1!$D$12,IF(D19=Feuil1!$C$15,Feuil1!$D$15,IF(D19=Feuil1!$C$16,Feuil1!$D$16,IF(D19=Feuil1!$C$17,Feuil1!$D$17,IF(D19=Feuil1!$C$18,Feuil1!$D$18,)))))))))))))</f>
        <v>0</v>
      </c>
      <c r="F19" s="29"/>
      <c r="G19" s="27">
        <f>Tableau1485[[#This Row],[Montant 
PU]]*Tableau1485[[#This Row],[Durée]]</f>
        <v>0</v>
      </c>
      <c r="H19" s="27">
        <f>Tableau1485[[#This Row],[MONTANT 
TTC]]*0.01</f>
        <v>0</v>
      </c>
      <c r="I19" s="39">
        <f>Tableau1485[[#This Row],[MONTANT 
TTC]]+Tableau1485[[#This Row],[Droit 
de timbre]]</f>
        <v>0</v>
      </c>
      <c r="J19" s="51"/>
    </row>
    <row r="20" spans="1:10" x14ac:dyDescent="0.25">
      <c r="A20" s="51"/>
      <c r="B20" s="35">
        <f t="shared" si="0"/>
        <v>9</v>
      </c>
      <c r="C20" s="33"/>
      <c r="D20" s="28"/>
      <c r="E20" s="27">
        <f>IF(D20=Feuil1!$C$4,Feuil1!$D$4,IF(D20=Feuil1!$C$5,Feuil1!$D$5,IF(D20=Feuil1!$C$6,Feuil1!$D$6,IF(D20=Feuil1!$C$7,Feuil1!$D$7,IF(D20=Feuil1!$C$8,Feuil1!$D$8,IF(D20=Feuil1!$C$9,Feuil1!$D$9,IF(D20=Feuil1!$C$10,Feuil1!$D$10,IF(D20=Feuil1!$C$11,Feuil1!$D$11,IF(D20=Feuil1!$C$12,Feuil1!$D$12,IF(D20=Feuil1!$C$15,Feuil1!$D$15,IF(D20=Feuil1!$C$16,Feuil1!$D$16,IF(D20=Feuil1!$C$17,Feuil1!$D$17,IF(D20=Feuil1!$C$18,Feuil1!$D$18,)))))))))))))</f>
        <v>0</v>
      </c>
      <c r="F20" s="29"/>
      <c r="G20" s="27">
        <f>Tableau1485[[#This Row],[Montant 
PU]]*Tableau1485[[#This Row],[Durée]]</f>
        <v>0</v>
      </c>
      <c r="H20" s="27">
        <f>Tableau1485[[#This Row],[MONTANT 
TTC]]*0.01</f>
        <v>0</v>
      </c>
      <c r="I20" s="39">
        <f>Tableau1485[[#This Row],[MONTANT 
TTC]]+Tableau1485[[#This Row],[Droit 
de timbre]]</f>
        <v>0</v>
      </c>
      <c r="J20" s="51"/>
    </row>
    <row r="21" spans="1:10" x14ac:dyDescent="0.25">
      <c r="A21" s="51"/>
      <c r="B21" s="35">
        <f t="shared" si="0"/>
        <v>10</v>
      </c>
      <c r="C21" s="33"/>
      <c r="D21" s="28"/>
      <c r="E21" s="27">
        <f>IF(D21=Feuil1!$C$4,Feuil1!$D$4,IF(D21=Feuil1!$C$5,Feuil1!$D$5,IF(D21=Feuil1!$C$6,Feuil1!$D$6,IF(D21=Feuil1!$C$7,Feuil1!$D$7,IF(D21=Feuil1!$C$8,Feuil1!$D$8,IF(D21=Feuil1!$C$9,Feuil1!$D$9,IF(D21=Feuil1!$C$10,Feuil1!$D$10,IF(D21=Feuil1!$C$11,Feuil1!$D$11,IF(D21=Feuil1!$C$12,Feuil1!$D$12,IF(D21=Feuil1!$C$15,Feuil1!$D$15,IF(D21=Feuil1!$C$16,Feuil1!$D$16,IF(D21=Feuil1!$C$17,Feuil1!$D$17,IF(D21=Feuil1!$C$18,Feuil1!$D$18,)))))))))))))</f>
        <v>0</v>
      </c>
      <c r="F21" s="29"/>
      <c r="G21" s="27">
        <f>Tableau1485[[#This Row],[Montant 
PU]]*Tableau1485[[#This Row],[Durée]]</f>
        <v>0</v>
      </c>
      <c r="H21" s="27">
        <f>Tableau1485[[#This Row],[MONTANT 
TTC]]*0.01</f>
        <v>0</v>
      </c>
      <c r="I21" s="39">
        <f>Tableau1485[[#This Row],[MONTANT 
TTC]]+Tableau1485[[#This Row],[Droit 
de timbre]]</f>
        <v>0</v>
      </c>
      <c r="J21" s="51"/>
    </row>
    <row r="22" spans="1:10" x14ac:dyDescent="0.25">
      <c r="A22" s="51"/>
      <c r="B22" s="35">
        <f t="shared" si="0"/>
        <v>11</v>
      </c>
      <c r="C22" s="33"/>
      <c r="D22" s="28"/>
      <c r="E22" s="27">
        <f>IF(D22=Feuil1!$C$4,Feuil1!$D$4,IF(D22=Feuil1!$C$5,Feuil1!$D$5,IF(D22=Feuil1!$C$6,Feuil1!$D$6,IF(D22=Feuil1!$C$7,Feuil1!$D$7,IF(D22=Feuil1!$C$8,Feuil1!$D$8,IF(D22=Feuil1!$C$9,Feuil1!$D$9,IF(D22=Feuil1!$C$10,Feuil1!$D$10,IF(D22=Feuil1!$C$11,Feuil1!$D$11,IF(D22=Feuil1!$C$12,Feuil1!$D$12,IF(D22=Feuil1!$C$15,Feuil1!$D$15,IF(D22=Feuil1!$C$16,Feuil1!$D$16,IF(D22=Feuil1!$C$17,Feuil1!$D$17,IF(D22=Feuil1!$C$18,Feuil1!$D$18,)))))))))))))</f>
        <v>0</v>
      </c>
      <c r="F22" s="29"/>
      <c r="G22" s="27">
        <f>Tableau1485[[#This Row],[Montant 
PU]]*Tableau1485[[#This Row],[Durée]]</f>
        <v>0</v>
      </c>
      <c r="H22" s="27">
        <f>Tableau1485[[#This Row],[MONTANT 
TTC]]*0.01</f>
        <v>0</v>
      </c>
      <c r="I22" s="39">
        <f>Tableau1485[[#This Row],[MONTANT 
TTC]]+Tableau1485[[#This Row],[Droit 
de timbre]]</f>
        <v>0</v>
      </c>
      <c r="J22" s="51"/>
    </row>
    <row r="23" spans="1:10" x14ac:dyDescent="0.25">
      <c r="A23" s="51"/>
      <c r="B23" s="35">
        <f t="shared" si="0"/>
        <v>12</v>
      </c>
      <c r="C23" s="33"/>
      <c r="D23" s="28"/>
      <c r="E23" s="27">
        <f>IF(D23=Feuil1!$C$4,Feuil1!$D$4,IF(D23=Feuil1!$C$5,Feuil1!$D$5,IF(D23=Feuil1!$C$6,Feuil1!$D$6,IF(D23=Feuil1!$C$7,Feuil1!$D$7,IF(D23=Feuil1!$C$8,Feuil1!$D$8,IF(D23=Feuil1!$C$9,Feuil1!$D$9,IF(D23=Feuil1!$C$10,Feuil1!$D$10,IF(D23=Feuil1!$C$11,Feuil1!$D$11,IF(D23=Feuil1!$C$12,Feuil1!$D$12,IF(D23=Feuil1!$C$15,Feuil1!$D$15,IF(D23=Feuil1!$C$16,Feuil1!$D$16,IF(D23=Feuil1!$C$17,Feuil1!$D$17,IF(D23=Feuil1!$C$18,Feuil1!$D$18,)))))))))))))</f>
        <v>0</v>
      </c>
      <c r="F23" s="29"/>
      <c r="G23" s="27">
        <f>Tableau1485[[#This Row],[Montant 
PU]]*Tableau1485[[#This Row],[Durée]]</f>
        <v>0</v>
      </c>
      <c r="H23" s="27">
        <f>Tableau1485[[#This Row],[MONTANT 
TTC]]*0.01</f>
        <v>0</v>
      </c>
      <c r="I23" s="39">
        <f>Tableau1485[[#This Row],[MONTANT 
TTC]]+Tableau1485[[#This Row],[Droit 
de timbre]]</f>
        <v>0</v>
      </c>
      <c r="J23" s="51"/>
    </row>
    <row r="24" spans="1:10" x14ac:dyDescent="0.25">
      <c r="A24" s="51"/>
      <c r="B24" s="35">
        <f t="shared" si="0"/>
        <v>13</v>
      </c>
      <c r="C24" s="33"/>
      <c r="D24" s="28"/>
      <c r="E24" s="27">
        <f>IF(D24=Feuil1!$C$4,Feuil1!$D$4,IF(D24=Feuil1!$C$5,Feuil1!$D$5,IF(D24=Feuil1!$C$6,Feuil1!$D$6,IF(D24=Feuil1!$C$7,Feuil1!$D$7,IF(D24=Feuil1!$C$8,Feuil1!$D$8,IF(D24=Feuil1!$C$9,Feuil1!$D$9,IF(D24=Feuil1!$C$10,Feuil1!$D$10,IF(D24=Feuil1!$C$11,Feuil1!$D$11,IF(D24=Feuil1!$C$12,Feuil1!$D$12,IF(D24=Feuil1!$C$15,Feuil1!$D$15,IF(D24=Feuil1!$C$16,Feuil1!$D$16,IF(D24=Feuil1!$C$17,Feuil1!$D$17,IF(D24=Feuil1!$C$18,Feuil1!$D$18,)))))))))))))</f>
        <v>0</v>
      </c>
      <c r="F24" s="29"/>
      <c r="G24" s="27">
        <f>Tableau1485[[#This Row],[Montant 
PU]]*Tableau1485[[#This Row],[Durée]]</f>
        <v>0</v>
      </c>
      <c r="H24" s="27">
        <f>Tableau1485[[#This Row],[MONTANT 
TTC]]*0.01</f>
        <v>0</v>
      </c>
      <c r="I24" s="39">
        <f>Tableau1485[[#This Row],[MONTANT 
TTC]]+Tableau1485[[#This Row],[Droit 
de timbre]]</f>
        <v>0</v>
      </c>
      <c r="J24" s="51"/>
    </row>
    <row r="25" spans="1:10" x14ac:dyDescent="0.25">
      <c r="A25" s="51"/>
      <c r="B25" s="35">
        <f t="shared" si="0"/>
        <v>14</v>
      </c>
      <c r="C25" s="33"/>
      <c r="D25" s="28"/>
      <c r="E25" s="27">
        <f>IF(D25=Feuil1!$C$4,Feuil1!$D$4,IF(D25=Feuil1!$C$5,Feuil1!$D$5,IF(D25=Feuil1!$C$6,Feuil1!$D$6,IF(D25=Feuil1!$C$7,Feuil1!$D$7,IF(D25=Feuil1!$C$8,Feuil1!$D$8,IF(D25=Feuil1!$C$9,Feuil1!$D$9,IF(D25=Feuil1!$C$10,Feuil1!$D$10,IF(D25=Feuil1!$C$11,Feuil1!$D$11,IF(D25=Feuil1!$C$12,Feuil1!$D$12,IF(D25=Feuil1!$C$15,Feuil1!$D$15,IF(D25=Feuil1!$C$16,Feuil1!$D$16,IF(D25=Feuil1!$C$17,Feuil1!$D$17,IF(D25=Feuil1!$C$18,Feuil1!$D$18,)))))))))))))</f>
        <v>0</v>
      </c>
      <c r="F25" s="29"/>
      <c r="G25" s="27">
        <f>Tableau1485[[#This Row],[Montant 
PU]]*Tableau1485[[#This Row],[Durée]]</f>
        <v>0</v>
      </c>
      <c r="H25" s="27">
        <f>Tableau1485[[#This Row],[MONTANT 
TTC]]*0.01</f>
        <v>0</v>
      </c>
      <c r="I25" s="39">
        <f>Tableau1485[[#This Row],[MONTANT 
TTC]]+Tableau1485[[#This Row],[Droit 
de timbre]]</f>
        <v>0</v>
      </c>
      <c r="J25" s="51"/>
    </row>
    <row r="26" spans="1:10" x14ac:dyDescent="0.25">
      <c r="A26" s="51"/>
      <c r="B26" s="35">
        <f t="shared" si="0"/>
        <v>15</v>
      </c>
      <c r="C26" s="33"/>
      <c r="D26" s="28"/>
      <c r="E26" s="27">
        <f>IF(D26=Feuil1!$C$4,Feuil1!$D$4,IF(D26=Feuil1!$C$5,Feuil1!$D$5,IF(D26=Feuil1!$C$6,Feuil1!$D$6,IF(D26=Feuil1!$C$7,Feuil1!$D$7,IF(D26=Feuil1!$C$8,Feuil1!$D$8,IF(D26=Feuil1!$C$9,Feuil1!$D$9,IF(D26=Feuil1!$C$10,Feuil1!$D$10,IF(D26=Feuil1!$C$11,Feuil1!$D$11,IF(D26=Feuil1!$C$12,Feuil1!$D$12,IF(D26=Feuil1!$C$15,Feuil1!$D$15,IF(D26=Feuil1!$C$16,Feuil1!$D$16,IF(D26=Feuil1!$C$17,Feuil1!$D$17,IF(D26=Feuil1!$C$18,Feuil1!$D$18,)))))))))))))</f>
        <v>0</v>
      </c>
      <c r="F26" s="29"/>
      <c r="G26" s="27">
        <f>Tableau1485[[#This Row],[Montant 
PU]]*Tableau1485[[#This Row],[Durée]]</f>
        <v>0</v>
      </c>
      <c r="H26" s="27">
        <f>Tableau1485[[#This Row],[MONTANT 
TTC]]*0.01</f>
        <v>0</v>
      </c>
      <c r="I26" s="39">
        <f>Tableau1485[[#This Row],[MONTANT 
TTC]]+Tableau1485[[#This Row],[Droit 
de timbre]]</f>
        <v>0</v>
      </c>
      <c r="J26" s="51"/>
    </row>
    <row r="27" spans="1:10" x14ac:dyDescent="0.25">
      <c r="A27" s="51"/>
      <c r="B27" s="35">
        <f t="shared" si="0"/>
        <v>16</v>
      </c>
      <c r="C27" s="33"/>
      <c r="D27" s="28"/>
      <c r="E27" s="27">
        <f>IF(D27=Feuil1!$C$4,Feuil1!$D$4,IF(D27=Feuil1!$C$5,Feuil1!$D$5,IF(D27=Feuil1!$C$6,Feuil1!$D$6,IF(D27=Feuil1!$C$7,Feuil1!$D$7,IF(D27=Feuil1!$C$8,Feuil1!$D$8,IF(D27=Feuil1!$C$9,Feuil1!$D$9,IF(D27=Feuil1!$C$10,Feuil1!$D$10,IF(D27=Feuil1!$C$11,Feuil1!$D$11,IF(D27=Feuil1!$C$12,Feuil1!$D$12,IF(D27=Feuil1!$C$15,Feuil1!$D$15,IF(D27=Feuil1!$C$16,Feuil1!$D$16,IF(D27=Feuil1!$C$17,Feuil1!$D$17,IF(D27=Feuil1!$C$18,Feuil1!$D$18,)))))))))))))</f>
        <v>0</v>
      </c>
      <c r="F27" s="29"/>
      <c r="G27" s="27">
        <f>Tableau1485[[#This Row],[Montant 
PU]]*Tableau1485[[#This Row],[Durée]]</f>
        <v>0</v>
      </c>
      <c r="H27" s="27">
        <f>Tableau1485[[#This Row],[MONTANT 
TTC]]*0.01</f>
        <v>0</v>
      </c>
      <c r="I27" s="39">
        <f>Tableau1485[[#This Row],[MONTANT 
TTC]]+Tableau1485[[#This Row],[Droit 
de timbre]]</f>
        <v>0</v>
      </c>
      <c r="J27" s="51"/>
    </row>
    <row r="28" spans="1:10" x14ac:dyDescent="0.25">
      <c r="A28" s="51"/>
      <c r="B28" s="35">
        <f t="shared" si="0"/>
        <v>17</v>
      </c>
      <c r="C28" s="33"/>
      <c r="D28" s="28"/>
      <c r="E28" s="27">
        <f>IF(D28=Feuil1!$C$4,Feuil1!$D$4,IF(D28=Feuil1!$C$5,Feuil1!$D$5,IF(D28=Feuil1!$C$6,Feuil1!$D$6,IF(D28=Feuil1!$C$7,Feuil1!$D$7,IF(D28=Feuil1!$C$8,Feuil1!$D$8,IF(D28=Feuil1!$C$9,Feuil1!$D$9,IF(D28=Feuil1!$C$10,Feuil1!$D$10,IF(D28=Feuil1!$C$11,Feuil1!$D$11,IF(D28=Feuil1!$C$12,Feuil1!$D$12,IF(D28=Feuil1!$C$15,Feuil1!$D$15,IF(D28=Feuil1!$C$16,Feuil1!$D$16,IF(D28=Feuil1!$C$17,Feuil1!$D$17,IF(D28=Feuil1!$C$18,Feuil1!$D$18,)))))))))))))</f>
        <v>0</v>
      </c>
      <c r="F28" s="29"/>
      <c r="G28" s="27">
        <f>Tableau1485[[#This Row],[Montant 
PU]]*Tableau1485[[#This Row],[Durée]]</f>
        <v>0</v>
      </c>
      <c r="H28" s="27">
        <f>Tableau1485[[#This Row],[MONTANT 
TTC]]*0.01</f>
        <v>0</v>
      </c>
      <c r="I28" s="39">
        <f>Tableau1485[[#This Row],[MONTANT 
TTC]]+Tableau1485[[#This Row],[Droit 
de timbre]]</f>
        <v>0</v>
      </c>
      <c r="J28" s="51"/>
    </row>
    <row r="29" spans="1:10" x14ac:dyDescent="0.25">
      <c r="A29" s="51"/>
      <c r="B29" s="35">
        <f t="shared" si="0"/>
        <v>18</v>
      </c>
      <c r="C29" s="33"/>
      <c r="D29" s="28"/>
      <c r="E29" s="27">
        <f>IF(D29=Feuil1!$C$4,Feuil1!$D$4,IF(D29=Feuil1!$C$5,Feuil1!$D$5,IF(D29=Feuil1!$C$6,Feuil1!$D$6,IF(D29=Feuil1!$C$7,Feuil1!$D$7,IF(D29=Feuil1!$C$8,Feuil1!$D$8,IF(D29=Feuil1!$C$9,Feuil1!$D$9,IF(D29=Feuil1!$C$10,Feuil1!$D$10,IF(D29=Feuil1!$C$11,Feuil1!$D$11,IF(D29=Feuil1!$C$12,Feuil1!$D$12,IF(D29=Feuil1!$C$15,Feuil1!$D$15,IF(D29=Feuil1!$C$16,Feuil1!$D$16,IF(D29=Feuil1!$C$17,Feuil1!$D$17,IF(D29=Feuil1!$C$18,Feuil1!$D$18,)))))))))))))</f>
        <v>0</v>
      </c>
      <c r="F29" s="29"/>
      <c r="G29" s="27">
        <f>Tableau1485[[#This Row],[Montant 
PU]]*Tableau1485[[#This Row],[Durée]]</f>
        <v>0</v>
      </c>
      <c r="H29" s="27">
        <f>Tableau1485[[#This Row],[MONTANT 
TTC]]*0.01</f>
        <v>0</v>
      </c>
      <c r="I29" s="39">
        <f>Tableau1485[[#This Row],[MONTANT 
TTC]]+Tableau1485[[#This Row],[Droit 
de timbre]]</f>
        <v>0</v>
      </c>
      <c r="J29" s="51"/>
    </row>
    <row r="30" spans="1:10" x14ac:dyDescent="0.25">
      <c r="A30" s="51"/>
      <c r="B30" s="35">
        <f t="shared" si="0"/>
        <v>19</v>
      </c>
      <c r="C30" s="33"/>
      <c r="D30" s="28"/>
      <c r="E30" s="27">
        <f>IF(D30=Feuil1!$C$4,Feuil1!$D$4,IF(D30=Feuil1!$C$5,Feuil1!$D$5,IF(D30=Feuil1!$C$6,Feuil1!$D$6,IF(D30=Feuil1!$C$7,Feuil1!$D$7,IF(D30=Feuil1!$C$8,Feuil1!$D$8,IF(D30=Feuil1!$C$9,Feuil1!$D$9,IF(D30=Feuil1!$C$10,Feuil1!$D$10,IF(D30=Feuil1!$C$11,Feuil1!$D$11,IF(D30=Feuil1!$C$12,Feuil1!$D$12,IF(D30=Feuil1!$C$15,Feuil1!$D$15,IF(D30=Feuil1!$C$16,Feuil1!$D$16,IF(D30=Feuil1!$C$17,Feuil1!$D$17,IF(D30=Feuil1!$C$18,Feuil1!$D$18,)))))))))))))</f>
        <v>0</v>
      </c>
      <c r="F30" s="29"/>
      <c r="G30" s="27">
        <f>Tableau1485[[#This Row],[Montant 
PU]]*Tableau1485[[#This Row],[Durée]]</f>
        <v>0</v>
      </c>
      <c r="H30" s="27">
        <f>Tableau1485[[#This Row],[MONTANT 
TTC]]*0.01</f>
        <v>0</v>
      </c>
      <c r="I30" s="39">
        <f>Tableau1485[[#This Row],[MONTANT 
TTC]]+Tableau1485[[#This Row],[Droit 
de timbre]]</f>
        <v>0</v>
      </c>
      <c r="J30" s="51"/>
    </row>
    <row r="31" spans="1:10" x14ac:dyDescent="0.25">
      <c r="A31" s="51"/>
      <c r="B31" s="35">
        <f t="shared" si="0"/>
        <v>20</v>
      </c>
      <c r="C31" s="33"/>
      <c r="D31" s="28"/>
      <c r="E31" s="27">
        <f>IF(D31=Feuil1!$C$4,Feuil1!$D$4,IF(D31=Feuil1!$C$5,Feuil1!$D$5,IF(D31=Feuil1!$C$6,Feuil1!$D$6,IF(D31=Feuil1!$C$7,Feuil1!$D$7,IF(D31=Feuil1!$C$8,Feuil1!$D$8,IF(D31=Feuil1!$C$9,Feuil1!$D$9,IF(D31=Feuil1!$C$10,Feuil1!$D$10,IF(D31=Feuil1!$C$11,Feuil1!$D$11,IF(D31=Feuil1!$C$12,Feuil1!$D$12,IF(D31=Feuil1!$C$15,Feuil1!$D$15,IF(D31=Feuil1!$C$16,Feuil1!$D$16,IF(D31=Feuil1!$C$17,Feuil1!$D$17,IF(D31=Feuil1!$C$18,Feuil1!$D$18,)))))))))))))</f>
        <v>0</v>
      </c>
      <c r="F31" s="29"/>
      <c r="G31" s="27">
        <f>Tableau1485[[#This Row],[Montant 
PU]]*Tableau1485[[#This Row],[Durée]]</f>
        <v>0</v>
      </c>
      <c r="H31" s="27">
        <f>Tableau1485[[#This Row],[MONTANT 
TTC]]*0.01</f>
        <v>0</v>
      </c>
      <c r="I31" s="39">
        <f>Tableau1485[[#This Row],[MONTANT 
TTC]]+Tableau1485[[#This Row],[Droit 
de timbre]]</f>
        <v>0</v>
      </c>
      <c r="J31" s="51"/>
    </row>
    <row r="32" spans="1:10" x14ac:dyDescent="0.25">
      <c r="A32" s="51"/>
      <c r="B32" s="35">
        <f t="shared" si="0"/>
        <v>21</v>
      </c>
      <c r="C32" s="33"/>
      <c r="D32" s="28"/>
      <c r="E32" s="27">
        <f>IF(D32=Feuil1!$C$4,Feuil1!$D$4,IF(D32=Feuil1!$C$5,Feuil1!$D$5,IF(D32=Feuil1!$C$6,Feuil1!$D$6,IF(D32=Feuil1!$C$7,Feuil1!$D$7,IF(D32=Feuil1!$C$8,Feuil1!$D$8,IF(D32=Feuil1!$C$9,Feuil1!$D$9,IF(D32=Feuil1!$C$10,Feuil1!$D$10,IF(D32=Feuil1!$C$11,Feuil1!$D$11,IF(D32=Feuil1!$C$12,Feuil1!$D$12,IF(D32=Feuil1!$C$15,Feuil1!$D$15,IF(D32=Feuil1!$C$16,Feuil1!$D$16,IF(D32=Feuil1!$C$17,Feuil1!$D$17,IF(D32=Feuil1!$C$18,Feuil1!$D$18,)))))))))))))</f>
        <v>0</v>
      </c>
      <c r="F32" s="29"/>
      <c r="G32" s="27">
        <f>Tableau1485[[#This Row],[Montant 
PU]]*Tableau1485[[#This Row],[Durée]]</f>
        <v>0</v>
      </c>
      <c r="H32" s="27">
        <f>Tableau1485[[#This Row],[MONTANT 
TTC]]*0.01</f>
        <v>0</v>
      </c>
      <c r="I32" s="39">
        <f>Tableau1485[[#This Row],[MONTANT 
TTC]]+Tableau1485[[#This Row],[Droit 
de timbre]]</f>
        <v>0</v>
      </c>
      <c r="J32" s="51"/>
    </row>
    <row r="33" spans="1:10" x14ac:dyDescent="0.25">
      <c r="A33" s="51"/>
      <c r="B33" s="35">
        <f>1+B32</f>
        <v>22</v>
      </c>
      <c r="C33" s="33"/>
      <c r="D33" s="28"/>
      <c r="E33" s="27">
        <f>IF(D33=Feuil1!$C$4,Feuil1!$D$4,IF(D33=Feuil1!$C$5,Feuil1!$D$5,IF(D33=Feuil1!$C$6,Feuil1!$D$6,IF(D33=Feuil1!$C$7,Feuil1!$D$7,IF(D33=Feuil1!$C$8,Feuil1!$D$8,IF(D33=Feuil1!$C$9,Feuil1!$D$9,IF(D33=Feuil1!$C$10,Feuil1!$D$10,IF(D33=Feuil1!$C$11,Feuil1!$D$11,IF(D33=Feuil1!$C$12,Feuil1!$D$12,IF(D33=Feuil1!$C$15,Feuil1!$D$15,IF(D33=Feuil1!$C$16,Feuil1!$D$16,IF(D33=Feuil1!$C$17,Feuil1!$D$17,IF(D33=Feuil1!$C$18,Feuil1!$D$18,)))))))))))))</f>
        <v>0</v>
      </c>
      <c r="F33" s="29"/>
      <c r="G33" s="27">
        <f>Tableau1485[[#This Row],[Montant 
PU]]*Tableau1485[[#This Row],[Durée]]</f>
        <v>0</v>
      </c>
      <c r="H33" s="27">
        <f>Tableau1485[[#This Row],[MONTANT 
TTC]]*0.01</f>
        <v>0</v>
      </c>
      <c r="I33" s="39">
        <f>Tableau1485[[#This Row],[MONTANT 
TTC]]+Tableau1485[[#This Row],[Droit 
de timbre]]</f>
        <v>0</v>
      </c>
      <c r="J33" s="51"/>
    </row>
    <row r="34" spans="1:10" x14ac:dyDescent="0.25">
      <c r="A34" s="51"/>
      <c r="B34" s="35">
        <f t="shared" ref="B34:B39" si="1">1+B33</f>
        <v>23</v>
      </c>
      <c r="C34" s="33"/>
      <c r="D34" s="28"/>
      <c r="E34" s="27">
        <f>IF(D34=Feuil1!$C$4,Feuil1!$D$4,IF(D34=Feuil1!$C$5,Feuil1!$D$5,IF(D34=Feuil1!$C$6,Feuil1!$D$6,IF(D34=Feuil1!$C$7,Feuil1!$D$7,IF(D34=Feuil1!$C$8,Feuil1!$D$8,IF(D34=Feuil1!$C$9,Feuil1!$D$9,IF(D34=Feuil1!$C$10,Feuil1!$D$10,IF(D34=Feuil1!$C$11,Feuil1!$D$11,IF(D34=Feuil1!$C$12,Feuil1!$D$12,IF(D34=Feuil1!$C$15,Feuil1!$D$15,IF(D34=Feuil1!$C$16,Feuil1!$D$16,IF(D34=Feuil1!$C$17,Feuil1!$D$17,IF(D34=Feuil1!$C$18,Feuil1!$D$18,)))))))))))))</f>
        <v>0</v>
      </c>
      <c r="F34" s="29"/>
      <c r="G34" s="27">
        <f>Tableau1485[[#This Row],[Montant 
PU]]*Tableau1485[[#This Row],[Durée]]</f>
        <v>0</v>
      </c>
      <c r="H34" s="27">
        <f>Tableau1485[[#This Row],[MONTANT 
TTC]]*0.01</f>
        <v>0</v>
      </c>
      <c r="I34" s="39">
        <f>Tableau1485[[#This Row],[MONTANT 
TTC]]+Tableau1485[[#This Row],[Droit 
de timbre]]</f>
        <v>0</v>
      </c>
      <c r="J34" s="51"/>
    </row>
    <row r="35" spans="1:10" x14ac:dyDescent="0.25">
      <c r="A35" s="51"/>
      <c r="B35" s="35">
        <f t="shared" si="1"/>
        <v>24</v>
      </c>
      <c r="C35" s="33"/>
      <c r="D35" s="28"/>
      <c r="E35" s="27">
        <f>IF(D35=Feuil1!$C$4,Feuil1!$D$4,IF(D35=Feuil1!$C$5,Feuil1!$D$5,IF(D35=Feuil1!$C$6,Feuil1!$D$6,IF(D35=Feuil1!$C$7,Feuil1!$D$7,IF(D35=Feuil1!$C$8,Feuil1!$D$8,IF(D35=Feuil1!$C$9,Feuil1!$D$9,IF(D35=Feuil1!$C$10,Feuil1!$D$10,IF(D35=Feuil1!$C$11,Feuil1!$D$11,IF(D35=Feuil1!$C$12,Feuil1!$D$12,IF(D35=Feuil1!$C$15,Feuil1!$D$15,IF(D35=Feuil1!$C$16,Feuil1!$D$16,IF(D35=Feuil1!$C$17,Feuil1!$D$17,IF(D35=Feuil1!$C$18,Feuil1!$D$18,)))))))))))))</f>
        <v>0</v>
      </c>
      <c r="F35" s="29"/>
      <c r="G35" s="27">
        <f>Tableau1485[[#This Row],[Montant 
PU]]*Tableau1485[[#This Row],[Durée]]</f>
        <v>0</v>
      </c>
      <c r="H35" s="27">
        <f>Tableau1485[[#This Row],[MONTANT 
TTC]]*0.01</f>
        <v>0</v>
      </c>
      <c r="I35" s="39">
        <f>Tableau1485[[#This Row],[MONTANT 
TTC]]+Tableau1485[[#This Row],[Droit 
de timbre]]</f>
        <v>0</v>
      </c>
      <c r="J35" s="51"/>
    </row>
    <row r="36" spans="1:10" x14ac:dyDescent="0.25">
      <c r="A36" s="51"/>
      <c r="B36" s="35">
        <f t="shared" si="1"/>
        <v>25</v>
      </c>
      <c r="C36" s="33"/>
      <c r="D36" s="28"/>
      <c r="E36" s="27">
        <f>IF(D36=Feuil1!$C$4,Feuil1!$D$4,IF(D36=Feuil1!$C$5,Feuil1!$D$5,IF(D36=Feuil1!$C$6,Feuil1!$D$6,IF(D36=Feuil1!$C$7,Feuil1!$D$7,IF(D36=Feuil1!$C$8,Feuil1!$D$8,IF(D36=Feuil1!$C$9,Feuil1!$D$9,IF(D36=Feuil1!$C$10,Feuil1!$D$10,IF(D36=Feuil1!$C$11,Feuil1!$D$11,IF(D36=Feuil1!$C$12,Feuil1!$D$12,IF(D36=Feuil1!$C$15,Feuil1!$D$15,IF(D36=Feuil1!$C$16,Feuil1!$D$16,IF(D36=Feuil1!$C$17,Feuil1!$D$17,IF(D36=Feuil1!$C$18,Feuil1!$D$18,)))))))))))))</f>
        <v>0</v>
      </c>
      <c r="F36" s="29"/>
      <c r="G36" s="27">
        <f>Tableau1485[[#This Row],[Montant 
PU]]*Tableau1485[[#This Row],[Durée]]</f>
        <v>0</v>
      </c>
      <c r="H36" s="27">
        <f>Tableau1485[[#This Row],[MONTANT 
TTC]]*0.01</f>
        <v>0</v>
      </c>
      <c r="I36" s="39">
        <f>Tableau1485[[#This Row],[MONTANT 
TTC]]+Tableau1485[[#This Row],[Droit 
de timbre]]</f>
        <v>0</v>
      </c>
      <c r="J36" s="51"/>
    </row>
    <row r="37" spans="1:10" x14ac:dyDescent="0.25">
      <c r="A37" s="51"/>
      <c r="B37" s="35">
        <f t="shared" si="1"/>
        <v>26</v>
      </c>
      <c r="C37" s="33"/>
      <c r="D37" s="28"/>
      <c r="E37" s="27">
        <f>IF(D37=Feuil1!$C$4,Feuil1!$D$4,IF(D37=Feuil1!$C$5,Feuil1!$D$5,IF(D37=Feuil1!$C$6,Feuil1!$D$6,IF(D37=Feuil1!$C$7,Feuil1!$D$7,IF(D37=Feuil1!$C$8,Feuil1!$D$8,IF(D37=Feuil1!$C$9,Feuil1!$D$9,IF(D37=Feuil1!$C$10,Feuil1!$D$10,IF(D37=Feuil1!$C$11,Feuil1!$D$11,IF(D37=Feuil1!$C$12,Feuil1!$D$12,IF(D37=Feuil1!$C$15,Feuil1!$D$15,IF(D37=Feuil1!$C$16,Feuil1!$D$16,IF(D37=Feuil1!$C$17,Feuil1!$D$17,IF(D37=Feuil1!$C$18,Feuil1!$D$18,)))))))))))))</f>
        <v>0</v>
      </c>
      <c r="F37" s="29"/>
      <c r="G37" s="27">
        <f>Tableau1485[[#This Row],[Montant 
PU]]*Tableau1485[[#This Row],[Durée]]</f>
        <v>0</v>
      </c>
      <c r="H37" s="27">
        <f>Tableau1485[[#This Row],[MONTANT 
TTC]]*0.01</f>
        <v>0</v>
      </c>
      <c r="I37" s="39">
        <f>Tableau1485[[#This Row],[MONTANT 
TTC]]+Tableau1485[[#This Row],[Droit 
de timbre]]</f>
        <v>0</v>
      </c>
      <c r="J37" s="51"/>
    </row>
    <row r="38" spans="1:10" x14ac:dyDescent="0.25">
      <c r="A38" s="51"/>
      <c r="B38" s="35">
        <f t="shared" si="1"/>
        <v>27</v>
      </c>
      <c r="C38" s="33"/>
      <c r="D38" s="28"/>
      <c r="E38" s="27">
        <f>IF(D38=Feuil1!$C$4,Feuil1!$D$4,IF(D38=Feuil1!$C$5,Feuil1!$D$5,IF(D38=Feuil1!$C$6,Feuil1!$D$6,IF(D38=Feuil1!$C$7,Feuil1!$D$7,IF(D38=Feuil1!$C$8,Feuil1!$D$8,IF(D38=Feuil1!$C$9,Feuil1!$D$9,IF(D38=Feuil1!$C$10,Feuil1!$D$10,IF(D38=Feuil1!$C$11,Feuil1!$D$11,IF(D38=Feuil1!$C$12,Feuil1!$D$12,IF(D38=Feuil1!$C$15,Feuil1!$D$15,IF(D38=Feuil1!$C$16,Feuil1!$D$16,IF(D38=Feuil1!$C$17,Feuil1!$D$17,IF(D38=Feuil1!$C$18,Feuil1!$D$18,)))))))))))))</f>
        <v>0</v>
      </c>
      <c r="F38" s="29"/>
      <c r="G38" s="27">
        <f>Tableau1485[[#This Row],[Montant 
PU]]*Tableau1485[[#This Row],[Durée]]</f>
        <v>0</v>
      </c>
      <c r="H38" s="27">
        <f>Tableau1485[[#This Row],[MONTANT 
TTC]]*0.01</f>
        <v>0</v>
      </c>
      <c r="I38" s="39">
        <f>Tableau1485[[#This Row],[MONTANT 
TTC]]+Tableau1485[[#This Row],[Droit 
de timbre]]</f>
        <v>0</v>
      </c>
      <c r="J38" s="51"/>
    </row>
    <row r="39" spans="1:10" x14ac:dyDescent="0.25">
      <c r="A39" s="51"/>
      <c r="B39" s="35">
        <f t="shared" si="1"/>
        <v>28</v>
      </c>
      <c r="C39" s="33"/>
      <c r="D39" s="28"/>
      <c r="E39" s="27">
        <f>IF(D39=Feuil1!$C$4,Feuil1!$D$4,IF(D39=Feuil1!$C$5,Feuil1!$D$5,IF(D39=Feuil1!$C$6,Feuil1!$D$6,IF(D39=Feuil1!$C$7,Feuil1!$D$7,IF(D39=Feuil1!$C$8,Feuil1!$D$8,IF(D39=Feuil1!$C$9,Feuil1!$D$9,IF(D39=Feuil1!$C$10,Feuil1!$D$10,IF(D39=Feuil1!$C$11,Feuil1!$D$11,IF(D39=Feuil1!$C$12,Feuil1!$D$12,IF(D39=Feuil1!$C$15,Feuil1!$D$15,IF(D39=Feuil1!$C$16,Feuil1!$D$16,IF(D39=Feuil1!$C$17,Feuil1!$D$17,IF(D39=Feuil1!$C$18,Feuil1!$D$18,)))))))))))))</f>
        <v>0</v>
      </c>
      <c r="F39" s="29"/>
      <c r="G39" s="27">
        <f>Tableau1485[[#This Row],[Montant 
PU]]*Tableau1485[[#This Row],[Durée]]</f>
        <v>0</v>
      </c>
      <c r="H39" s="27">
        <f>Tableau1485[[#This Row],[MONTANT 
TTC]]*0.01</f>
        <v>0</v>
      </c>
      <c r="I39" s="39">
        <f>Tableau1485[[#This Row],[MONTANT 
TTC]]+Tableau1485[[#This Row],[Droit 
de timbre]]</f>
        <v>0</v>
      </c>
      <c r="J39" s="51"/>
    </row>
    <row r="40" spans="1:10" x14ac:dyDescent="0.25">
      <c r="A40" s="51"/>
      <c r="B40" s="35">
        <f t="shared" si="0"/>
        <v>29</v>
      </c>
      <c r="C40" s="33"/>
      <c r="D40" s="28"/>
      <c r="E40" s="27">
        <f>IF(D40=Feuil1!$C$4,Feuil1!$D$4,IF(D40=Feuil1!$C$5,Feuil1!$D$5,IF(D40=Feuil1!$C$6,Feuil1!$D$6,IF(D40=Feuil1!$C$7,Feuil1!$D$7,IF(D40=Feuil1!$C$8,Feuil1!$D$8,IF(D40=Feuil1!$C$9,Feuil1!$D$9,IF(D40=Feuil1!$C$10,Feuil1!$D$10,IF(D40=Feuil1!$C$11,Feuil1!$D$11,IF(D40=Feuil1!$C$12,Feuil1!$D$12,IF(D40=Feuil1!$C$15,Feuil1!$D$15,IF(D40=Feuil1!$C$16,Feuil1!$D$16,IF(D40=Feuil1!$C$17,Feuil1!$D$17,IF(D40=Feuil1!$C$18,Feuil1!$D$18,)))))))))))))</f>
        <v>0</v>
      </c>
      <c r="F40" s="29"/>
      <c r="G40" s="27">
        <f>Tableau1485[[#This Row],[Montant 
PU]]*Tableau1485[[#This Row],[Durée]]</f>
        <v>0</v>
      </c>
      <c r="H40" s="27">
        <f>Tableau1485[[#This Row],[MONTANT 
TTC]]*0.01</f>
        <v>0</v>
      </c>
      <c r="I40" s="39">
        <f>Tableau1485[[#This Row],[MONTANT 
TTC]]+Tableau1485[[#This Row],[Droit 
de timbre]]</f>
        <v>0</v>
      </c>
      <c r="J40" s="51"/>
    </row>
    <row r="41" spans="1:10" x14ac:dyDescent="0.25">
      <c r="A41" s="51"/>
      <c r="B41" s="35">
        <f t="shared" si="0"/>
        <v>30</v>
      </c>
      <c r="C41" s="33"/>
      <c r="D41" s="28"/>
      <c r="E41" s="27">
        <f>IF(D41=Feuil1!$C$4,Feuil1!$D$4,IF(D41=Feuil1!$C$5,Feuil1!$D$5,IF(D41=Feuil1!$C$6,Feuil1!$D$6,IF(D41=Feuil1!$C$7,Feuil1!$D$7,IF(D41=Feuil1!$C$8,Feuil1!$D$8,IF(D41=Feuil1!$C$9,Feuil1!$D$9,IF(D41=Feuil1!$C$10,Feuil1!$D$10,IF(D41=Feuil1!$C$11,Feuil1!$D$11,IF(D41=Feuil1!$C$12,Feuil1!$D$12,IF(D41=Feuil1!$C$15,Feuil1!$D$15,IF(D41=Feuil1!$C$16,Feuil1!$D$16,IF(D41=Feuil1!$C$17,Feuil1!$D$17,IF(D41=Feuil1!$C$18,Feuil1!$D$18,)))))))))))))</f>
        <v>0</v>
      </c>
      <c r="F41" s="29"/>
      <c r="G41" s="27">
        <f>Tableau1485[[#This Row],[Montant 
PU]]*Tableau1485[[#This Row],[Durée]]</f>
        <v>0</v>
      </c>
      <c r="H41" s="27">
        <f>Tableau1485[[#This Row],[MONTANT 
TTC]]*0.01</f>
        <v>0</v>
      </c>
      <c r="I41" s="39">
        <f>Tableau1485[[#This Row],[MONTANT 
TTC]]+Tableau1485[[#This Row],[Droit 
de timbre]]</f>
        <v>0</v>
      </c>
      <c r="J41" s="51"/>
    </row>
    <row r="42" spans="1:10" x14ac:dyDescent="0.25">
      <c r="A42" s="51"/>
      <c r="B42" s="35">
        <f t="shared" si="0"/>
        <v>31</v>
      </c>
      <c r="C42" s="33"/>
      <c r="D42" s="28"/>
      <c r="E42" s="27">
        <f>IF(D42=Feuil1!$C$4,Feuil1!$D$4,IF(D42=Feuil1!$C$5,Feuil1!$D$5,IF(D42=Feuil1!$C$6,Feuil1!$D$6,IF(D42=Feuil1!$C$7,Feuil1!$D$7,IF(D42=Feuil1!$C$8,Feuil1!$D$8,IF(D42=Feuil1!$C$9,Feuil1!$D$9,IF(D42=Feuil1!$C$10,Feuil1!$D$10,IF(D42=Feuil1!$C$11,Feuil1!$D$11,IF(D42=Feuil1!$C$12,Feuil1!$D$12,IF(D42=Feuil1!$C$15,Feuil1!$D$15,IF(D42=Feuil1!$C$16,Feuil1!$D$16,IF(D42=Feuil1!$C$17,Feuil1!$D$17,IF(D42=Feuil1!$C$18,Feuil1!$D$18,)))))))))))))</f>
        <v>0</v>
      </c>
      <c r="F42" s="29"/>
      <c r="G42" s="27">
        <f>Tableau1485[[#This Row],[Montant 
PU]]*Tableau1485[[#This Row],[Durée]]</f>
        <v>0</v>
      </c>
      <c r="H42" s="27">
        <f>Tableau1485[[#This Row],[MONTANT 
TTC]]*0.01</f>
        <v>0</v>
      </c>
      <c r="I42" s="39">
        <f>Tableau1485[[#This Row],[MONTANT 
TTC]]+Tableau1485[[#This Row],[Droit 
de timbre]]</f>
        <v>0</v>
      </c>
      <c r="J42" s="51"/>
    </row>
    <row r="43" spans="1:10" x14ac:dyDescent="0.25">
      <c r="A43" s="51"/>
      <c r="B43" s="35">
        <f t="shared" si="0"/>
        <v>32</v>
      </c>
      <c r="C43" s="33"/>
      <c r="D43" s="28"/>
      <c r="E43" s="27">
        <f>IF(D43=Feuil1!$C$4,Feuil1!$D$4,IF(D43=Feuil1!$C$5,Feuil1!$D$5,IF(D43=Feuil1!$C$6,Feuil1!$D$6,IF(D43=Feuil1!$C$7,Feuil1!$D$7,IF(D43=Feuil1!$C$8,Feuil1!$D$8,IF(D43=Feuil1!$C$9,Feuil1!$D$9,IF(D43=Feuil1!$C$10,Feuil1!$D$10,IF(D43=Feuil1!$C$11,Feuil1!$D$11,IF(D43=Feuil1!$C$12,Feuil1!$D$12,IF(D43=Feuil1!$C$15,Feuil1!$D$15,IF(D43=Feuil1!$C$16,Feuil1!$D$16,IF(D43=Feuil1!$C$17,Feuil1!$D$17,IF(D43=Feuil1!$C$18,Feuil1!$D$18,)))))))))))))</f>
        <v>0</v>
      </c>
      <c r="F43" s="29"/>
      <c r="G43" s="27">
        <f>Tableau1485[[#This Row],[Montant 
PU]]*Tableau1485[[#This Row],[Durée]]</f>
        <v>0</v>
      </c>
      <c r="H43" s="27">
        <f>Tableau1485[[#This Row],[MONTANT 
TTC]]*0.01</f>
        <v>0</v>
      </c>
      <c r="I43" s="39">
        <f>Tableau1485[[#This Row],[MONTANT 
TTC]]+Tableau1485[[#This Row],[Droit 
de timbre]]</f>
        <v>0</v>
      </c>
      <c r="J43" s="51"/>
    </row>
    <row r="44" spans="1:10" x14ac:dyDescent="0.25">
      <c r="A44" s="51"/>
      <c r="B44" s="35">
        <f t="shared" si="0"/>
        <v>33</v>
      </c>
      <c r="C44" s="33"/>
      <c r="D44" s="28"/>
      <c r="E44" s="27">
        <f>IF(D44=Feuil1!$C$4,Feuil1!$D$4,IF(D44=Feuil1!$C$5,Feuil1!$D$5,IF(D44=Feuil1!$C$6,Feuil1!$D$6,IF(D44=Feuil1!$C$7,Feuil1!$D$7,IF(D44=Feuil1!$C$8,Feuil1!$D$8,IF(D44=Feuil1!$C$9,Feuil1!$D$9,IF(D44=Feuil1!$C$10,Feuil1!$D$10,IF(D44=Feuil1!$C$11,Feuil1!$D$11,IF(D44=Feuil1!$C$12,Feuil1!$D$12,IF(D44=Feuil1!$C$15,Feuil1!$D$15,IF(D44=Feuil1!$C$16,Feuil1!$D$16,IF(D44=Feuil1!$C$17,Feuil1!$D$17,IF(D44=Feuil1!$C$18,Feuil1!$D$18,)))))))))))))</f>
        <v>0</v>
      </c>
      <c r="F44" s="29"/>
      <c r="G44" s="27">
        <f>Tableau1485[[#This Row],[Montant 
PU]]*Tableau1485[[#This Row],[Durée]]</f>
        <v>0</v>
      </c>
      <c r="H44" s="27">
        <f>Tableau1485[[#This Row],[MONTANT 
TTC]]*0.01</f>
        <v>0</v>
      </c>
      <c r="I44" s="39">
        <f>Tableau1485[[#This Row],[MONTANT 
TTC]]+Tableau1485[[#This Row],[Droit 
de timbre]]</f>
        <v>0</v>
      </c>
      <c r="J44" s="51"/>
    </row>
    <row r="45" spans="1:10" x14ac:dyDescent="0.25">
      <c r="A45" s="51"/>
      <c r="B45" s="35">
        <f t="shared" si="0"/>
        <v>34</v>
      </c>
      <c r="C45" s="33"/>
      <c r="D45" s="28"/>
      <c r="E45" s="27">
        <f>IF(D45=Feuil1!$C$4,Feuil1!$D$4,IF(D45=Feuil1!$C$5,Feuil1!$D$5,IF(D45=Feuil1!$C$6,Feuil1!$D$6,IF(D45=Feuil1!$C$7,Feuil1!$D$7,IF(D45=Feuil1!$C$8,Feuil1!$D$8,IF(D45=Feuil1!$C$9,Feuil1!$D$9,IF(D45=Feuil1!$C$10,Feuil1!$D$10,IF(D45=Feuil1!$C$11,Feuil1!$D$11,IF(D45=Feuil1!$C$12,Feuil1!$D$12,IF(D45=Feuil1!$C$15,Feuil1!$D$15,IF(D45=Feuil1!$C$16,Feuil1!$D$16,IF(D45=Feuil1!$C$17,Feuil1!$D$17,IF(D45=Feuil1!$C$18,Feuil1!$D$18,)))))))))))))</f>
        <v>0</v>
      </c>
      <c r="F45" s="29"/>
      <c r="G45" s="27">
        <f>Tableau1485[[#This Row],[Montant 
PU]]*Tableau1485[[#This Row],[Durée]]</f>
        <v>0</v>
      </c>
      <c r="H45" s="27">
        <f>Tableau1485[[#This Row],[MONTANT 
TTC]]*0.01</f>
        <v>0</v>
      </c>
      <c r="I45" s="39">
        <f>Tableau1485[[#This Row],[MONTANT 
TTC]]+Tableau1485[[#This Row],[Droit 
de timbre]]</f>
        <v>0</v>
      </c>
      <c r="J45" s="51"/>
    </row>
    <row r="46" spans="1:10" x14ac:dyDescent="0.25">
      <c r="A46" s="51"/>
      <c r="B46" s="35">
        <f t="shared" si="0"/>
        <v>35</v>
      </c>
      <c r="C46" s="33"/>
      <c r="D46" s="28"/>
      <c r="E46" s="27">
        <f>IF(D46=Feuil1!$C$4,Feuil1!$D$4,IF(D46=Feuil1!$C$5,Feuil1!$D$5,IF(D46=Feuil1!$C$6,Feuil1!$D$6,IF(D46=Feuil1!$C$7,Feuil1!$D$7,IF(D46=Feuil1!$C$8,Feuil1!$D$8,IF(D46=Feuil1!$C$9,Feuil1!$D$9,IF(D46=Feuil1!$C$10,Feuil1!$D$10,IF(D46=Feuil1!$C$11,Feuil1!$D$11,IF(D46=Feuil1!$C$12,Feuil1!$D$12,IF(D46=Feuil1!$C$15,Feuil1!$D$15,IF(D46=Feuil1!$C$16,Feuil1!$D$16,IF(D46=Feuil1!$C$17,Feuil1!$D$17,IF(D46=Feuil1!$C$18,Feuil1!$D$18,)))))))))))))</f>
        <v>0</v>
      </c>
      <c r="F46" s="29"/>
      <c r="G46" s="27">
        <f>Tableau1485[[#This Row],[Montant 
PU]]*Tableau1485[[#This Row],[Durée]]</f>
        <v>0</v>
      </c>
      <c r="H46" s="27">
        <f>Tableau1485[[#This Row],[MONTANT 
TTC]]*0.01</f>
        <v>0</v>
      </c>
      <c r="I46" s="39">
        <f>Tableau1485[[#This Row],[MONTANT 
TTC]]+Tableau1485[[#This Row],[Droit 
de timbre]]</f>
        <v>0</v>
      </c>
      <c r="J46" s="51"/>
    </row>
    <row r="47" spans="1:10" x14ac:dyDescent="0.25">
      <c r="A47" s="51"/>
      <c r="B47" s="35">
        <f t="shared" si="0"/>
        <v>36</v>
      </c>
      <c r="C47" s="33"/>
      <c r="D47" s="28"/>
      <c r="E47" s="27">
        <f>IF(D47=Feuil1!$C$4,Feuil1!$D$4,IF(D47=Feuil1!$C$5,Feuil1!$D$5,IF(D47=Feuil1!$C$6,Feuil1!$D$6,IF(D47=Feuil1!$C$7,Feuil1!$D$7,IF(D47=Feuil1!$C$8,Feuil1!$D$8,IF(D47=Feuil1!$C$9,Feuil1!$D$9,IF(D47=Feuil1!$C$10,Feuil1!$D$10,IF(D47=Feuil1!$C$11,Feuil1!$D$11,IF(D47=Feuil1!$C$12,Feuil1!$D$12,IF(D47=Feuil1!$C$15,Feuil1!$D$15,IF(D47=Feuil1!$C$16,Feuil1!$D$16,IF(D47=Feuil1!$C$17,Feuil1!$D$17,IF(D47=Feuil1!$C$18,Feuil1!$D$18,)))))))))))))</f>
        <v>0</v>
      </c>
      <c r="F47" s="29"/>
      <c r="G47" s="27">
        <f>Tableau1485[[#This Row],[Montant 
PU]]*Tableau1485[[#This Row],[Durée]]</f>
        <v>0</v>
      </c>
      <c r="H47" s="27">
        <f>Tableau1485[[#This Row],[MONTANT 
TTC]]*0.01</f>
        <v>0</v>
      </c>
      <c r="I47" s="39">
        <f>Tableau1485[[#This Row],[MONTANT 
TTC]]+Tableau1485[[#This Row],[Droit 
de timbre]]</f>
        <v>0</v>
      </c>
      <c r="J47" s="51"/>
    </row>
    <row r="48" spans="1:10" x14ac:dyDescent="0.25">
      <c r="A48" s="51"/>
      <c r="B48" s="35">
        <f t="shared" si="0"/>
        <v>37</v>
      </c>
      <c r="C48" s="33"/>
      <c r="D48" s="28"/>
      <c r="E48" s="27">
        <f>IF(D48=Feuil1!$C$4,Feuil1!$D$4,IF(D48=Feuil1!$C$5,Feuil1!$D$5,IF(D48=Feuil1!$C$6,Feuil1!$D$6,IF(D48=Feuil1!$C$7,Feuil1!$D$7,IF(D48=Feuil1!$C$8,Feuil1!$D$8,IF(D48=Feuil1!$C$9,Feuil1!$D$9,IF(D48=Feuil1!$C$10,Feuil1!$D$10,IF(D48=Feuil1!$C$11,Feuil1!$D$11,IF(D48=Feuil1!$C$12,Feuil1!$D$12,IF(D48=Feuil1!$C$15,Feuil1!$D$15,IF(D48=Feuil1!$C$16,Feuil1!$D$16,IF(D48=Feuil1!$C$17,Feuil1!$D$17,IF(D48=Feuil1!$C$18,Feuil1!$D$18,)))))))))))))</f>
        <v>0</v>
      </c>
      <c r="F48" s="29"/>
      <c r="G48" s="27">
        <f>Tableau1485[[#This Row],[Montant 
PU]]*Tableau1485[[#This Row],[Durée]]</f>
        <v>0</v>
      </c>
      <c r="H48" s="27">
        <f>Tableau1485[[#This Row],[MONTANT 
TTC]]*0.01</f>
        <v>0</v>
      </c>
      <c r="I48" s="39">
        <f>Tableau1485[[#This Row],[MONTANT 
TTC]]+Tableau1485[[#This Row],[Droit 
de timbre]]</f>
        <v>0</v>
      </c>
      <c r="J48" s="51"/>
    </row>
    <row r="49" spans="1:10" x14ac:dyDescent="0.25">
      <c r="A49" s="51"/>
      <c r="B49" s="35">
        <f t="shared" si="0"/>
        <v>38</v>
      </c>
      <c r="C49" s="33"/>
      <c r="D49" s="28"/>
      <c r="E49" s="27">
        <f>IF(D49=Feuil1!$C$4,Feuil1!$D$4,IF(D49=Feuil1!$C$5,Feuil1!$D$5,IF(D49=Feuil1!$C$6,Feuil1!$D$6,IF(D49=Feuil1!$C$7,Feuil1!$D$7,IF(D49=Feuil1!$C$8,Feuil1!$D$8,IF(D49=Feuil1!$C$9,Feuil1!$D$9,IF(D49=Feuil1!$C$10,Feuil1!$D$10,IF(D49=Feuil1!$C$11,Feuil1!$D$11,IF(D49=Feuil1!$C$12,Feuil1!$D$12,IF(D49=Feuil1!$C$15,Feuil1!$D$15,IF(D49=Feuil1!$C$16,Feuil1!$D$16,IF(D49=Feuil1!$C$17,Feuil1!$D$17,IF(D49=Feuil1!$C$18,Feuil1!$D$18,)))))))))))))</f>
        <v>0</v>
      </c>
      <c r="F49" s="29"/>
      <c r="G49" s="27">
        <f>Tableau1485[[#This Row],[Montant 
PU]]*Tableau1485[[#This Row],[Durée]]</f>
        <v>0</v>
      </c>
      <c r="H49" s="27">
        <f>Tableau1485[[#This Row],[MONTANT 
TTC]]*0.01</f>
        <v>0</v>
      </c>
      <c r="I49" s="39">
        <f>Tableau1485[[#This Row],[MONTANT 
TTC]]+Tableau1485[[#This Row],[Droit 
de timbre]]</f>
        <v>0</v>
      </c>
      <c r="J49" s="51"/>
    </row>
    <row r="50" spans="1:10" x14ac:dyDescent="0.25">
      <c r="A50" s="51"/>
      <c r="B50" s="35">
        <f t="shared" si="0"/>
        <v>39</v>
      </c>
      <c r="C50" s="33"/>
      <c r="D50" s="28"/>
      <c r="E50" s="27">
        <f>IF(D50=Feuil1!$C$4,Feuil1!$D$4,IF(D50=Feuil1!$C$5,Feuil1!$D$5,IF(D50=Feuil1!$C$6,Feuil1!$D$6,IF(D50=Feuil1!$C$7,Feuil1!$D$7,IF(D50=Feuil1!$C$8,Feuil1!$D$8,IF(D50=Feuil1!$C$9,Feuil1!$D$9,IF(D50=Feuil1!$C$10,Feuil1!$D$10,IF(D50=Feuil1!$C$11,Feuil1!$D$11,IF(D50=Feuil1!$C$12,Feuil1!$D$12,IF(D50=Feuil1!$C$15,Feuil1!$D$15,IF(D50=Feuil1!$C$16,Feuil1!$D$16,IF(D50=Feuil1!$C$17,Feuil1!$D$17,IF(D50=Feuil1!$C$18,Feuil1!$D$18,)))))))))))))</f>
        <v>0</v>
      </c>
      <c r="F50" s="29"/>
      <c r="G50" s="27">
        <f>Tableau1485[[#This Row],[Montant 
PU]]*Tableau1485[[#This Row],[Durée]]</f>
        <v>0</v>
      </c>
      <c r="H50" s="27">
        <f>Tableau1485[[#This Row],[MONTANT 
TTC]]*0.01</f>
        <v>0</v>
      </c>
      <c r="I50" s="39">
        <f>Tableau1485[[#This Row],[MONTANT 
TTC]]+Tableau1485[[#This Row],[Droit 
de timbre]]</f>
        <v>0</v>
      </c>
      <c r="J50" s="51"/>
    </row>
    <row r="51" spans="1:10" x14ac:dyDescent="0.25">
      <c r="A51" s="51"/>
      <c r="B51" s="35">
        <f t="shared" si="0"/>
        <v>40</v>
      </c>
      <c r="C51" s="33"/>
      <c r="D51" s="28"/>
      <c r="E51" s="27">
        <f>IF(D51=Feuil1!$C$4,Feuil1!$D$4,IF(D51=Feuil1!$C$5,Feuil1!$D$5,IF(D51=Feuil1!$C$6,Feuil1!$D$6,IF(D51=Feuil1!$C$7,Feuil1!$D$7,IF(D51=Feuil1!$C$8,Feuil1!$D$8,IF(D51=Feuil1!$C$9,Feuil1!$D$9,IF(D51=Feuil1!$C$10,Feuil1!$D$10,IF(D51=Feuil1!$C$11,Feuil1!$D$11,IF(D51=Feuil1!$C$12,Feuil1!$D$12,IF(D51=Feuil1!$C$15,Feuil1!$D$15,IF(D51=Feuil1!$C$16,Feuil1!$D$16,IF(D51=Feuil1!$C$17,Feuil1!$D$17,IF(D51=Feuil1!$C$18,Feuil1!$D$18,)))))))))))))</f>
        <v>0</v>
      </c>
      <c r="F51" s="29"/>
      <c r="G51" s="27">
        <f>Tableau1485[[#This Row],[Montant 
PU]]*Tableau1485[[#This Row],[Durée]]</f>
        <v>0</v>
      </c>
      <c r="H51" s="27">
        <f>Tableau1485[[#This Row],[MONTANT 
TTC]]*0.01</f>
        <v>0</v>
      </c>
      <c r="I51" s="39">
        <f>Tableau1485[[#This Row],[MONTANT 
TTC]]+Tableau1485[[#This Row],[Droit 
de timbre]]</f>
        <v>0</v>
      </c>
      <c r="J51" s="51"/>
    </row>
    <row r="52" spans="1:10" x14ac:dyDescent="0.25">
      <c r="A52" s="51"/>
      <c r="B52" s="35">
        <f t="shared" si="0"/>
        <v>41</v>
      </c>
      <c r="C52" s="33"/>
      <c r="D52" s="28"/>
      <c r="E52" s="27">
        <f>IF(D52=Feuil1!$C$4,Feuil1!$D$4,IF(D52=Feuil1!$C$5,Feuil1!$D$5,IF(D52=Feuil1!$C$6,Feuil1!$D$6,IF(D52=Feuil1!$C$7,Feuil1!$D$7,IF(D52=Feuil1!$C$8,Feuil1!$D$8,IF(D52=Feuil1!$C$9,Feuil1!$D$9,IF(D52=Feuil1!$C$10,Feuil1!$D$10,IF(D52=Feuil1!$C$11,Feuil1!$D$11,IF(D52=Feuil1!$C$12,Feuil1!$D$12,IF(D52=Feuil1!$C$15,Feuil1!$D$15,IF(D52=Feuil1!$C$16,Feuil1!$D$16,IF(D52=Feuil1!$C$17,Feuil1!$D$17,IF(D52=Feuil1!$C$18,Feuil1!$D$18,)))))))))))))</f>
        <v>0</v>
      </c>
      <c r="F52" s="29"/>
      <c r="G52" s="27">
        <f>Tableau1485[[#This Row],[Montant 
PU]]*Tableau1485[[#This Row],[Durée]]</f>
        <v>0</v>
      </c>
      <c r="H52" s="27">
        <f>Tableau1485[[#This Row],[MONTANT 
TTC]]*0.01</f>
        <v>0</v>
      </c>
      <c r="I52" s="39">
        <f>Tableau1485[[#This Row],[MONTANT 
TTC]]+Tableau1485[[#This Row],[Droit 
de timbre]]</f>
        <v>0</v>
      </c>
      <c r="J52" s="51"/>
    </row>
    <row r="53" spans="1:10" x14ac:dyDescent="0.25">
      <c r="A53" s="51"/>
      <c r="B53" s="35">
        <f t="shared" si="0"/>
        <v>42</v>
      </c>
      <c r="C53" s="33"/>
      <c r="D53" s="28"/>
      <c r="E53" s="27">
        <f>IF(D53=Feuil1!$C$4,Feuil1!$D$4,IF(D53=Feuil1!$C$5,Feuil1!$D$5,IF(D53=Feuil1!$C$6,Feuil1!$D$6,IF(D53=Feuil1!$C$7,Feuil1!$D$7,IF(D53=Feuil1!$C$8,Feuil1!$D$8,IF(D53=Feuil1!$C$9,Feuil1!$D$9,IF(D53=Feuil1!$C$10,Feuil1!$D$10,IF(D53=Feuil1!$C$11,Feuil1!$D$11,IF(D53=Feuil1!$C$12,Feuil1!$D$12,IF(D53=Feuil1!$C$15,Feuil1!$D$15,IF(D53=Feuil1!$C$16,Feuil1!$D$16,IF(D53=Feuil1!$C$17,Feuil1!$D$17,IF(D53=Feuil1!$C$18,Feuil1!$D$18,)))))))))))))</f>
        <v>0</v>
      </c>
      <c r="F53" s="29"/>
      <c r="G53" s="27">
        <f>Tableau1485[[#This Row],[Montant 
PU]]*Tableau1485[[#This Row],[Durée]]</f>
        <v>0</v>
      </c>
      <c r="H53" s="27">
        <f>Tableau1485[[#This Row],[MONTANT 
TTC]]*0.01</f>
        <v>0</v>
      </c>
      <c r="I53" s="39">
        <f>Tableau1485[[#This Row],[MONTANT 
TTC]]+Tableau1485[[#This Row],[Droit 
de timbre]]</f>
        <v>0</v>
      </c>
      <c r="J53" s="51"/>
    </row>
    <row r="54" spans="1:10" x14ac:dyDescent="0.25">
      <c r="A54" s="51"/>
      <c r="B54" s="35">
        <f t="shared" si="0"/>
        <v>43</v>
      </c>
      <c r="C54" s="33"/>
      <c r="D54" s="28"/>
      <c r="E54" s="27">
        <f>IF(D54=Feuil1!$C$4,Feuil1!$D$4,IF(D54=Feuil1!$C$5,Feuil1!$D$5,IF(D54=Feuil1!$C$6,Feuil1!$D$6,IF(D54=Feuil1!$C$7,Feuil1!$D$7,IF(D54=Feuil1!$C$8,Feuil1!$D$8,IF(D54=Feuil1!$C$9,Feuil1!$D$9,IF(D54=Feuil1!$C$10,Feuil1!$D$10,IF(D54=Feuil1!$C$11,Feuil1!$D$11,IF(D54=Feuil1!$C$12,Feuil1!$D$12,IF(D54=Feuil1!$C$15,Feuil1!$D$15,IF(D54=Feuil1!$C$16,Feuil1!$D$16,IF(D54=Feuil1!$C$17,Feuil1!$D$17,IF(D54=Feuil1!$C$18,Feuil1!$D$18,)))))))))))))</f>
        <v>0</v>
      </c>
      <c r="F54" s="29"/>
      <c r="G54" s="27">
        <f>Tableau1485[[#This Row],[Montant 
PU]]*Tableau1485[[#This Row],[Durée]]</f>
        <v>0</v>
      </c>
      <c r="H54" s="27">
        <f>Tableau1485[[#This Row],[MONTANT 
TTC]]*0.01</f>
        <v>0</v>
      </c>
      <c r="I54" s="39">
        <f>Tableau1485[[#This Row],[MONTANT 
TTC]]+Tableau1485[[#This Row],[Droit 
de timbre]]</f>
        <v>0</v>
      </c>
      <c r="J54" s="51"/>
    </row>
    <row r="55" spans="1:10" x14ac:dyDescent="0.25">
      <c r="A55" s="51"/>
      <c r="B55" s="35">
        <f t="shared" si="0"/>
        <v>44</v>
      </c>
      <c r="C55" s="33"/>
      <c r="D55" s="28"/>
      <c r="E55" s="27">
        <f>IF(D55=Feuil1!$C$4,Feuil1!$D$4,IF(D55=Feuil1!$C$5,Feuil1!$D$5,IF(D55=Feuil1!$C$6,Feuil1!$D$6,IF(D55=Feuil1!$C$7,Feuil1!$D$7,IF(D55=Feuil1!$C$8,Feuil1!$D$8,IF(D55=Feuil1!$C$9,Feuil1!$D$9,IF(D55=Feuil1!$C$10,Feuil1!$D$10,IF(D55=Feuil1!$C$11,Feuil1!$D$11,IF(D55=Feuil1!$C$12,Feuil1!$D$12,IF(D55=Feuil1!$C$15,Feuil1!$D$15,IF(D55=Feuil1!$C$16,Feuil1!$D$16,IF(D55=Feuil1!$C$17,Feuil1!$D$17,IF(D55=Feuil1!$C$18,Feuil1!$D$18,)))))))))))))</f>
        <v>0</v>
      </c>
      <c r="F55" s="29"/>
      <c r="G55" s="27">
        <f>Tableau1485[[#This Row],[Montant 
PU]]*Tableau1485[[#This Row],[Durée]]</f>
        <v>0</v>
      </c>
      <c r="H55" s="27">
        <f>Tableau1485[[#This Row],[MONTANT 
TTC]]*0.01</f>
        <v>0</v>
      </c>
      <c r="I55" s="39">
        <f>Tableau1485[[#This Row],[MONTANT 
TTC]]+Tableau1485[[#This Row],[Droit 
de timbre]]</f>
        <v>0</v>
      </c>
      <c r="J55" s="51"/>
    </row>
    <row r="56" spans="1:10" x14ac:dyDescent="0.25">
      <c r="A56" s="51"/>
      <c r="B56" s="35">
        <f t="shared" si="0"/>
        <v>45</v>
      </c>
      <c r="C56" s="33"/>
      <c r="D56" s="28"/>
      <c r="E56" s="27">
        <f>IF(D56=Feuil1!$C$4,Feuil1!$D$4,IF(D56=Feuil1!$C$5,Feuil1!$D$5,IF(D56=Feuil1!$C$6,Feuil1!$D$6,IF(D56=Feuil1!$C$7,Feuil1!$D$7,IF(D56=Feuil1!$C$8,Feuil1!$D$8,IF(D56=Feuil1!$C$9,Feuil1!$D$9,IF(D56=Feuil1!$C$10,Feuil1!$D$10,IF(D56=Feuil1!$C$11,Feuil1!$D$11,IF(D56=Feuil1!$C$12,Feuil1!$D$12,IF(D56=Feuil1!$C$15,Feuil1!$D$15,IF(D56=Feuil1!$C$16,Feuil1!$D$16,IF(D56=Feuil1!$C$17,Feuil1!$D$17,IF(D56=Feuil1!$C$18,Feuil1!$D$18,)))))))))))))</f>
        <v>0</v>
      </c>
      <c r="F56" s="29"/>
      <c r="G56" s="27">
        <f>Tableau1485[[#This Row],[Montant 
PU]]*Tableau1485[[#This Row],[Durée]]</f>
        <v>0</v>
      </c>
      <c r="H56" s="27">
        <f>Tableau1485[[#This Row],[MONTANT 
TTC]]*0.01</f>
        <v>0</v>
      </c>
      <c r="I56" s="39">
        <f>Tableau1485[[#This Row],[MONTANT 
TTC]]+Tableau1485[[#This Row],[Droit 
de timbre]]</f>
        <v>0</v>
      </c>
      <c r="J56" s="51"/>
    </row>
    <row r="57" spans="1:10" x14ac:dyDescent="0.25">
      <c r="A57" s="51"/>
      <c r="B57" s="35">
        <f t="shared" si="0"/>
        <v>46</v>
      </c>
      <c r="C57" s="33"/>
      <c r="D57" s="28"/>
      <c r="E57" s="27">
        <f>IF(D57=Feuil1!$C$4,Feuil1!$D$4,IF(D57=Feuil1!$C$5,Feuil1!$D$5,IF(D57=Feuil1!$C$6,Feuil1!$D$6,IF(D57=Feuil1!$C$7,Feuil1!$D$7,IF(D57=Feuil1!$C$8,Feuil1!$D$8,IF(D57=Feuil1!$C$9,Feuil1!$D$9,IF(D57=Feuil1!$C$10,Feuil1!$D$10,IF(D57=Feuil1!$C$11,Feuil1!$D$11,IF(D57=Feuil1!$C$12,Feuil1!$D$12,IF(D57=Feuil1!$C$15,Feuil1!$D$15,IF(D57=Feuil1!$C$16,Feuil1!$D$16,IF(D57=Feuil1!$C$17,Feuil1!$D$17,IF(D57=Feuil1!$C$18,Feuil1!$D$18,)))))))))))))</f>
        <v>0</v>
      </c>
      <c r="F57" s="29"/>
      <c r="G57" s="27">
        <f>Tableau1485[[#This Row],[Montant 
PU]]*Tableau1485[[#This Row],[Durée]]</f>
        <v>0</v>
      </c>
      <c r="H57" s="27">
        <f>Tableau1485[[#This Row],[MONTANT 
TTC]]*0.01</f>
        <v>0</v>
      </c>
      <c r="I57" s="39">
        <f>Tableau1485[[#This Row],[MONTANT 
TTC]]+Tableau1485[[#This Row],[Droit 
de timbre]]</f>
        <v>0</v>
      </c>
      <c r="J57" s="51"/>
    </row>
    <row r="58" spans="1:10" x14ac:dyDescent="0.25">
      <c r="A58" s="51"/>
      <c r="B58" s="35">
        <f t="shared" si="0"/>
        <v>47</v>
      </c>
      <c r="C58" s="33"/>
      <c r="D58" s="28"/>
      <c r="E58" s="27">
        <f>IF(D58=Feuil1!$C$4,Feuil1!$D$4,IF(D58=Feuil1!$C$5,Feuil1!$D$5,IF(D58=Feuil1!$C$6,Feuil1!$D$6,IF(D58=Feuil1!$C$7,Feuil1!$D$7,IF(D58=Feuil1!$C$8,Feuil1!$D$8,IF(D58=Feuil1!$C$9,Feuil1!$D$9,IF(D58=Feuil1!$C$10,Feuil1!$D$10,IF(D58=Feuil1!$C$11,Feuil1!$D$11,IF(D58=Feuil1!$C$12,Feuil1!$D$12,IF(D58=Feuil1!$C$15,Feuil1!$D$15,IF(D58=Feuil1!$C$16,Feuil1!$D$16,IF(D58=Feuil1!$C$17,Feuil1!$D$17,IF(D58=Feuil1!$C$18,Feuil1!$D$18,)))))))))))))</f>
        <v>0</v>
      </c>
      <c r="F58" s="29"/>
      <c r="G58" s="27">
        <f>Tableau1485[[#This Row],[Montant 
PU]]*Tableau1485[[#This Row],[Durée]]</f>
        <v>0</v>
      </c>
      <c r="H58" s="27">
        <f>Tableau1485[[#This Row],[MONTANT 
TTC]]*0.01</f>
        <v>0</v>
      </c>
      <c r="I58" s="39">
        <f>Tableau1485[[#This Row],[MONTANT 
TTC]]+Tableau1485[[#This Row],[Droit 
de timbre]]</f>
        <v>0</v>
      </c>
      <c r="J58" s="51"/>
    </row>
    <row r="59" spans="1:10" x14ac:dyDescent="0.25">
      <c r="A59" s="51"/>
      <c r="B59" s="35">
        <f t="shared" si="0"/>
        <v>48</v>
      </c>
      <c r="C59" s="33"/>
      <c r="D59" s="28"/>
      <c r="E59" s="27">
        <f>IF(D59=Feuil1!$C$4,Feuil1!$D$4,IF(D59=Feuil1!$C$5,Feuil1!$D$5,IF(D59=Feuil1!$C$6,Feuil1!$D$6,IF(D59=Feuil1!$C$7,Feuil1!$D$7,IF(D59=Feuil1!$C$8,Feuil1!$D$8,IF(D59=Feuil1!$C$9,Feuil1!$D$9,IF(D59=Feuil1!$C$10,Feuil1!$D$10,IF(D59=Feuil1!$C$11,Feuil1!$D$11,IF(D59=Feuil1!$C$12,Feuil1!$D$12,IF(D59=Feuil1!$C$15,Feuil1!$D$15,IF(D59=Feuil1!$C$16,Feuil1!$D$16,IF(D59=Feuil1!$C$17,Feuil1!$D$17,IF(D59=Feuil1!$C$18,Feuil1!$D$18,)))))))))))))</f>
        <v>0</v>
      </c>
      <c r="F59" s="29"/>
      <c r="G59" s="27">
        <f>Tableau1485[[#This Row],[Montant 
PU]]*Tableau1485[[#This Row],[Durée]]</f>
        <v>0</v>
      </c>
      <c r="H59" s="27">
        <f>Tableau1485[[#This Row],[MONTANT 
TTC]]*0.01</f>
        <v>0</v>
      </c>
      <c r="I59" s="39">
        <f>Tableau1485[[#This Row],[MONTANT 
TTC]]+Tableau1485[[#This Row],[Droit 
de timbre]]</f>
        <v>0</v>
      </c>
      <c r="J59" s="51"/>
    </row>
    <row r="60" spans="1:10" x14ac:dyDescent="0.25">
      <c r="A60" s="51"/>
      <c r="B60" s="35">
        <f t="shared" si="0"/>
        <v>49</v>
      </c>
      <c r="C60" s="33"/>
      <c r="D60" s="28"/>
      <c r="E60" s="27">
        <f>IF(D60=Feuil1!$C$4,Feuil1!$D$4,IF(D60=Feuil1!$C$5,Feuil1!$D$5,IF(D60=Feuil1!$C$6,Feuil1!$D$6,IF(D60=Feuil1!$C$7,Feuil1!$D$7,IF(D60=Feuil1!$C$8,Feuil1!$D$8,IF(D60=Feuil1!$C$9,Feuil1!$D$9,IF(D60=Feuil1!$C$10,Feuil1!$D$10,IF(D60=Feuil1!$C$11,Feuil1!$D$11,IF(D60=Feuil1!$C$12,Feuil1!$D$12,IF(D60=Feuil1!$C$15,Feuil1!$D$15,IF(D60=Feuil1!$C$16,Feuil1!$D$16,IF(D60=Feuil1!$C$17,Feuil1!$D$17,IF(D60=Feuil1!$C$18,Feuil1!$D$18,)))))))))))))</f>
        <v>0</v>
      </c>
      <c r="F60" s="29"/>
      <c r="G60" s="27">
        <f>Tableau1485[[#This Row],[Montant 
PU]]*Tableau1485[[#This Row],[Durée]]</f>
        <v>0</v>
      </c>
      <c r="H60" s="27">
        <f>Tableau1485[[#This Row],[MONTANT 
TTC]]*0.01</f>
        <v>0</v>
      </c>
      <c r="I60" s="39">
        <f>Tableau1485[[#This Row],[MONTANT 
TTC]]+Tableau1485[[#This Row],[Droit 
de timbre]]</f>
        <v>0</v>
      </c>
      <c r="J60" s="51"/>
    </row>
    <row r="61" spans="1:10" x14ac:dyDescent="0.25">
      <c r="A61" s="51"/>
      <c r="B61" s="35">
        <f t="shared" si="0"/>
        <v>50</v>
      </c>
      <c r="C61" s="33"/>
      <c r="D61" s="28"/>
      <c r="E61" s="27">
        <f>IF(D61=Feuil1!$C$4,Feuil1!$D$4,IF(D61=Feuil1!$C$5,Feuil1!$D$5,IF(D61=Feuil1!$C$6,Feuil1!$D$6,IF(D61=Feuil1!$C$7,Feuil1!$D$7,IF(D61=Feuil1!$C$8,Feuil1!$D$8,IF(D61=Feuil1!$C$9,Feuil1!$D$9,IF(D61=Feuil1!$C$10,Feuil1!$D$10,IF(D61=Feuil1!$C$11,Feuil1!$D$11,IF(D61=Feuil1!$C$12,Feuil1!$D$12,IF(D61=Feuil1!$C$15,Feuil1!$D$15,IF(D61=Feuil1!$C$16,Feuil1!$D$16,IF(D61=Feuil1!$C$17,Feuil1!$D$17,IF(D61=Feuil1!$C$18,Feuil1!$D$18,)))))))))))))</f>
        <v>0</v>
      </c>
      <c r="F61" s="29"/>
      <c r="G61" s="27">
        <f>Tableau1485[[#This Row],[Montant 
PU]]*Tableau1485[[#This Row],[Durée]]</f>
        <v>0</v>
      </c>
      <c r="H61" s="27">
        <f>Tableau1485[[#This Row],[MONTANT 
TTC]]*0.01</f>
        <v>0</v>
      </c>
      <c r="I61" s="39">
        <f>Tableau1485[[#This Row],[MONTANT 
TTC]]+Tableau1485[[#This Row],[Droit 
de timbre]]</f>
        <v>0</v>
      </c>
      <c r="J61" s="51"/>
    </row>
    <row r="62" spans="1:10" x14ac:dyDescent="0.25">
      <c r="A62" s="51"/>
      <c r="B62" s="35">
        <f t="shared" si="0"/>
        <v>51</v>
      </c>
      <c r="C62" s="33"/>
      <c r="D62" s="28"/>
      <c r="E62" s="27">
        <f>IF(D62=Feuil1!$C$4,Feuil1!$D$4,IF(D62=Feuil1!$C$5,Feuil1!$D$5,IF(D62=Feuil1!$C$6,Feuil1!$D$6,IF(D62=Feuil1!$C$7,Feuil1!$D$7,IF(D62=Feuil1!$C$8,Feuil1!$D$8,IF(D62=Feuil1!$C$9,Feuil1!$D$9,IF(D62=Feuil1!$C$10,Feuil1!$D$10,IF(D62=Feuil1!$C$11,Feuil1!$D$11,IF(D62=Feuil1!$C$12,Feuil1!$D$12,IF(D62=Feuil1!$C$15,Feuil1!$D$15,IF(D62=Feuil1!$C$16,Feuil1!$D$16,IF(D62=Feuil1!$C$17,Feuil1!$D$17,IF(D62=Feuil1!$C$18,Feuil1!$D$18,)))))))))))))</f>
        <v>0</v>
      </c>
      <c r="F62" s="29"/>
      <c r="G62" s="27">
        <f>Tableau1485[[#This Row],[Montant 
PU]]*Tableau1485[[#This Row],[Durée]]</f>
        <v>0</v>
      </c>
      <c r="H62" s="27">
        <f>Tableau1485[[#This Row],[MONTANT 
TTC]]*0.01</f>
        <v>0</v>
      </c>
      <c r="I62" s="39">
        <f>Tableau1485[[#This Row],[MONTANT 
TTC]]+Tableau1485[[#This Row],[Droit 
de timbre]]</f>
        <v>0</v>
      </c>
      <c r="J62" s="51"/>
    </row>
    <row r="63" spans="1:10" x14ac:dyDescent="0.25">
      <c r="A63" s="51"/>
      <c r="B63" s="35">
        <f t="shared" si="0"/>
        <v>52</v>
      </c>
      <c r="C63" s="33"/>
      <c r="D63" s="28"/>
      <c r="E63" s="27">
        <f>IF(D63=Feuil1!$C$4,Feuil1!$D$4,IF(D63=Feuil1!$C$5,Feuil1!$D$5,IF(D63=Feuil1!$C$6,Feuil1!$D$6,IF(D63=Feuil1!$C$7,Feuil1!$D$7,IF(D63=Feuil1!$C$8,Feuil1!$D$8,IF(D63=Feuil1!$C$9,Feuil1!$D$9,IF(D63=Feuil1!$C$10,Feuil1!$D$10,IF(D63=Feuil1!$C$11,Feuil1!$D$11,IF(D63=Feuil1!$C$12,Feuil1!$D$12,IF(D63=Feuil1!$C$15,Feuil1!$D$15,IF(D63=Feuil1!$C$16,Feuil1!$D$16,IF(D63=Feuil1!$C$17,Feuil1!$D$17,IF(D63=Feuil1!$C$18,Feuil1!$D$18,)))))))))))))</f>
        <v>0</v>
      </c>
      <c r="F63" s="29"/>
      <c r="G63" s="27">
        <f>Tableau1485[[#This Row],[Montant 
PU]]*Tableau1485[[#This Row],[Durée]]</f>
        <v>0</v>
      </c>
      <c r="H63" s="27">
        <f>Tableau1485[[#This Row],[MONTANT 
TTC]]*0.01</f>
        <v>0</v>
      </c>
      <c r="I63" s="39">
        <f>Tableau1485[[#This Row],[MONTANT 
TTC]]+Tableau1485[[#This Row],[Droit 
de timbre]]</f>
        <v>0</v>
      </c>
      <c r="J63" s="51"/>
    </row>
    <row r="64" spans="1:10" x14ac:dyDescent="0.25">
      <c r="A64" s="51"/>
      <c r="B64" s="35">
        <f t="shared" si="0"/>
        <v>53</v>
      </c>
      <c r="C64" s="33"/>
      <c r="D64" s="28"/>
      <c r="E64" s="27">
        <f>IF(D64=Feuil1!$C$4,Feuil1!$D$4,IF(D64=Feuil1!$C$5,Feuil1!$D$5,IF(D64=Feuil1!$C$6,Feuil1!$D$6,IF(D64=Feuil1!$C$7,Feuil1!$D$7,IF(D64=Feuil1!$C$8,Feuil1!$D$8,IF(D64=Feuil1!$C$9,Feuil1!$D$9,IF(D64=Feuil1!$C$10,Feuil1!$D$10,IF(D64=Feuil1!$C$11,Feuil1!$D$11,IF(D64=Feuil1!$C$12,Feuil1!$D$12,IF(D64=Feuil1!$C$15,Feuil1!$D$15,IF(D64=Feuil1!$C$16,Feuil1!$D$16,IF(D64=Feuil1!$C$17,Feuil1!$D$17,IF(D64=Feuil1!$C$18,Feuil1!$D$18,)))))))))))))</f>
        <v>0</v>
      </c>
      <c r="F64" s="29"/>
      <c r="G64" s="27">
        <f>Tableau1485[[#This Row],[Montant 
PU]]*Tableau1485[[#This Row],[Durée]]</f>
        <v>0</v>
      </c>
      <c r="H64" s="27">
        <f>Tableau1485[[#This Row],[MONTANT 
TTC]]*0.01</f>
        <v>0</v>
      </c>
      <c r="I64" s="39">
        <f>Tableau1485[[#This Row],[MONTANT 
TTC]]+Tableau1485[[#This Row],[Droit 
de timbre]]</f>
        <v>0</v>
      </c>
      <c r="J64" s="51"/>
    </row>
    <row r="65" spans="1:10" x14ac:dyDescent="0.25">
      <c r="A65" s="51"/>
      <c r="B65" s="35">
        <f t="shared" si="0"/>
        <v>54</v>
      </c>
      <c r="C65" s="33"/>
      <c r="D65" s="28"/>
      <c r="E65" s="27">
        <f>IF(D65=Feuil1!$C$4,Feuil1!$D$4,IF(D65=Feuil1!$C$5,Feuil1!$D$5,IF(D65=Feuil1!$C$6,Feuil1!$D$6,IF(D65=Feuil1!$C$7,Feuil1!$D$7,IF(D65=Feuil1!$C$8,Feuil1!$D$8,IF(D65=Feuil1!$C$9,Feuil1!$D$9,IF(D65=Feuil1!$C$10,Feuil1!$D$10,IF(D65=Feuil1!$C$11,Feuil1!$D$11,IF(D65=Feuil1!$C$12,Feuil1!$D$12,IF(D65=Feuil1!$C$15,Feuil1!$D$15,IF(D65=Feuil1!$C$16,Feuil1!$D$16,IF(D65=Feuil1!$C$17,Feuil1!$D$17,IF(D65=Feuil1!$C$18,Feuil1!$D$18,)))))))))))))</f>
        <v>0</v>
      </c>
      <c r="F65" s="29"/>
      <c r="G65" s="27">
        <f>Tableau1485[[#This Row],[Montant 
PU]]*Tableau1485[[#This Row],[Durée]]</f>
        <v>0</v>
      </c>
      <c r="H65" s="27">
        <f>Tableau1485[[#This Row],[MONTANT 
TTC]]*0.01</f>
        <v>0</v>
      </c>
      <c r="I65" s="39">
        <f>Tableau1485[[#This Row],[MONTANT 
TTC]]+Tableau1485[[#This Row],[Droit 
de timbre]]</f>
        <v>0</v>
      </c>
      <c r="J65" s="51"/>
    </row>
    <row r="66" spans="1:10" x14ac:dyDescent="0.25">
      <c r="A66" s="51"/>
      <c r="B66" s="35">
        <f t="shared" si="0"/>
        <v>55</v>
      </c>
      <c r="C66" s="33"/>
      <c r="D66" s="28"/>
      <c r="E66" s="27">
        <f>IF(D66=Feuil1!$C$4,Feuil1!$D$4,IF(D66=Feuil1!$C$5,Feuil1!$D$5,IF(D66=Feuil1!$C$6,Feuil1!$D$6,IF(D66=Feuil1!$C$7,Feuil1!$D$7,IF(D66=Feuil1!$C$8,Feuil1!$D$8,IF(D66=Feuil1!$C$9,Feuil1!$D$9,IF(D66=Feuil1!$C$10,Feuil1!$D$10,IF(D66=Feuil1!$C$11,Feuil1!$D$11,IF(D66=Feuil1!$C$12,Feuil1!$D$12,IF(D66=Feuil1!$C$15,Feuil1!$D$15,IF(D66=Feuil1!$C$16,Feuil1!$D$16,IF(D66=Feuil1!$C$17,Feuil1!$D$17,IF(D66=Feuil1!$C$18,Feuil1!$D$18,)))))))))))))</f>
        <v>0</v>
      </c>
      <c r="F66" s="29"/>
      <c r="G66" s="27">
        <f>Tableau1485[[#This Row],[Montant 
PU]]*Tableau1485[[#This Row],[Durée]]</f>
        <v>0</v>
      </c>
      <c r="H66" s="27">
        <f>Tableau1485[[#This Row],[MONTANT 
TTC]]*0.01</f>
        <v>0</v>
      </c>
      <c r="I66" s="39">
        <f>Tableau1485[[#This Row],[MONTANT 
TTC]]+Tableau1485[[#This Row],[Droit 
de timbre]]</f>
        <v>0</v>
      </c>
      <c r="J66" s="51"/>
    </row>
    <row r="67" spans="1:10" x14ac:dyDescent="0.25">
      <c r="A67" s="51"/>
      <c r="B67" s="35">
        <f t="shared" si="0"/>
        <v>56</v>
      </c>
      <c r="C67" s="33"/>
      <c r="D67" s="28"/>
      <c r="E67" s="27">
        <f>IF(D67=Feuil1!$C$4,Feuil1!$D$4,IF(D67=Feuil1!$C$5,Feuil1!$D$5,IF(D67=Feuil1!$C$6,Feuil1!$D$6,IF(D67=Feuil1!$C$7,Feuil1!$D$7,IF(D67=Feuil1!$C$8,Feuil1!$D$8,IF(D67=Feuil1!$C$9,Feuil1!$D$9,IF(D67=Feuil1!$C$10,Feuil1!$D$10,IF(D67=Feuil1!$C$11,Feuil1!$D$11,IF(D67=Feuil1!$C$12,Feuil1!$D$12,IF(D67=Feuil1!$C$15,Feuil1!$D$15,IF(D67=Feuil1!$C$16,Feuil1!$D$16,IF(D67=Feuil1!$C$17,Feuil1!$D$17,IF(D67=Feuil1!$C$18,Feuil1!$D$18,)))))))))))))</f>
        <v>0</v>
      </c>
      <c r="F67" s="29"/>
      <c r="G67" s="27">
        <f>Tableau1485[[#This Row],[Montant 
PU]]*Tableau1485[[#This Row],[Durée]]</f>
        <v>0</v>
      </c>
      <c r="H67" s="27">
        <f>Tableau1485[[#This Row],[MONTANT 
TTC]]*0.01</f>
        <v>0</v>
      </c>
      <c r="I67" s="39">
        <f>Tableau1485[[#This Row],[MONTANT 
TTC]]+Tableau1485[[#This Row],[Droit 
de timbre]]</f>
        <v>0</v>
      </c>
      <c r="J67" s="51"/>
    </row>
    <row r="68" spans="1:10" x14ac:dyDescent="0.25">
      <c r="A68" s="51"/>
      <c r="B68" s="35">
        <f t="shared" si="0"/>
        <v>57</v>
      </c>
      <c r="C68" s="33"/>
      <c r="D68" s="28"/>
      <c r="E68" s="27">
        <f>IF(D68=Feuil1!$C$4,Feuil1!$D$4,IF(D68=Feuil1!$C$5,Feuil1!$D$5,IF(D68=Feuil1!$C$6,Feuil1!$D$6,IF(D68=Feuil1!$C$7,Feuil1!$D$7,IF(D68=Feuil1!$C$8,Feuil1!$D$8,IF(D68=Feuil1!$C$9,Feuil1!$D$9,IF(D68=Feuil1!$C$10,Feuil1!$D$10,IF(D68=Feuil1!$C$11,Feuil1!$D$11,IF(D68=Feuil1!$C$12,Feuil1!$D$12,IF(D68=Feuil1!$C$15,Feuil1!$D$15,IF(D68=Feuil1!$C$16,Feuil1!$D$16,IF(D68=Feuil1!$C$17,Feuil1!$D$17,IF(D68=Feuil1!$C$18,Feuil1!$D$18,)))))))))))))</f>
        <v>0</v>
      </c>
      <c r="F68" s="29"/>
      <c r="G68" s="27">
        <f>Tableau1485[[#This Row],[Montant 
PU]]*Tableau1485[[#This Row],[Durée]]</f>
        <v>0</v>
      </c>
      <c r="H68" s="27">
        <f>Tableau1485[[#This Row],[MONTANT 
TTC]]*0.01</f>
        <v>0</v>
      </c>
      <c r="I68" s="39">
        <f>Tableau1485[[#This Row],[MONTANT 
TTC]]+Tableau1485[[#This Row],[Droit 
de timbre]]</f>
        <v>0</v>
      </c>
      <c r="J68" s="51"/>
    </row>
    <row r="69" spans="1:10" x14ac:dyDescent="0.25">
      <c r="A69" s="51"/>
      <c r="B69" s="35">
        <f t="shared" si="0"/>
        <v>58</v>
      </c>
      <c r="C69" s="33"/>
      <c r="D69" s="28"/>
      <c r="E69" s="27">
        <f>IF(D69=Feuil1!$C$4,Feuil1!$D$4,IF(D69=Feuil1!$C$5,Feuil1!$D$5,IF(D69=Feuil1!$C$6,Feuil1!$D$6,IF(D69=Feuil1!$C$7,Feuil1!$D$7,IF(D69=Feuil1!$C$8,Feuil1!$D$8,IF(D69=Feuil1!$C$9,Feuil1!$D$9,IF(D69=Feuil1!$C$10,Feuil1!$D$10,IF(D69=Feuil1!$C$11,Feuil1!$D$11,IF(D69=Feuil1!$C$12,Feuil1!$D$12,IF(D69=Feuil1!$C$15,Feuil1!$D$15,IF(D69=Feuil1!$C$16,Feuil1!$D$16,IF(D69=Feuil1!$C$17,Feuil1!$D$17,IF(D69=Feuil1!$C$18,Feuil1!$D$18,)))))))))))))</f>
        <v>0</v>
      </c>
      <c r="F69" s="29"/>
      <c r="G69" s="27">
        <f>Tableau1485[[#This Row],[Montant 
PU]]*Tableau1485[[#This Row],[Durée]]</f>
        <v>0</v>
      </c>
      <c r="H69" s="27">
        <f>Tableau1485[[#This Row],[MONTANT 
TTC]]*0.01</f>
        <v>0</v>
      </c>
      <c r="I69" s="39">
        <f>Tableau1485[[#This Row],[MONTANT 
TTC]]+Tableau1485[[#This Row],[Droit 
de timbre]]</f>
        <v>0</v>
      </c>
      <c r="J69" s="51"/>
    </row>
    <row r="70" spans="1:10" x14ac:dyDescent="0.25">
      <c r="A70" s="51"/>
      <c r="B70" s="35">
        <f t="shared" si="0"/>
        <v>59</v>
      </c>
      <c r="C70" s="33"/>
      <c r="D70" s="28"/>
      <c r="E70" s="27">
        <f>IF(D70=Feuil1!$C$4,Feuil1!$D$4,IF(D70=Feuil1!$C$5,Feuil1!$D$5,IF(D70=Feuil1!$C$6,Feuil1!$D$6,IF(D70=Feuil1!$C$7,Feuil1!$D$7,IF(D70=Feuil1!$C$8,Feuil1!$D$8,IF(D70=Feuil1!$C$9,Feuil1!$D$9,IF(D70=Feuil1!$C$10,Feuil1!$D$10,IF(D70=Feuil1!$C$11,Feuil1!$D$11,IF(D70=Feuil1!$C$12,Feuil1!$D$12,IF(D70=Feuil1!$C$15,Feuil1!$D$15,IF(D70=Feuil1!$C$16,Feuil1!$D$16,IF(D70=Feuil1!$C$17,Feuil1!$D$17,IF(D70=Feuil1!$C$18,Feuil1!$D$18,)))))))))))))</f>
        <v>0</v>
      </c>
      <c r="F70" s="29"/>
      <c r="G70" s="27">
        <f>Tableau1485[[#This Row],[Montant 
PU]]*Tableau1485[[#This Row],[Durée]]</f>
        <v>0</v>
      </c>
      <c r="H70" s="27">
        <f>Tableau1485[[#This Row],[MONTANT 
TTC]]*0.01</f>
        <v>0</v>
      </c>
      <c r="I70" s="39">
        <f>Tableau1485[[#This Row],[MONTANT 
TTC]]+Tableau1485[[#This Row],[Droit 
de timbre]]</f>
        <v>0</v>
      </c>
      <c r="J70" s="51"/>
    </row>
    <row r="71" spans="1:10" x14ac:dyDescent="0.25">
      <c r="A71" s="51"/>
      <c r="B71" s="35">
        <f t="shared" si="0"/>
        <v>60</v>
      </c>
      <c r="C71" s="33"/>
      <c r="D71" s="28"/>
      <c r="E71" s="27">
        <f>IF(D71=Feuil1!$C$4,Feuil1!$D$4,IF(D71=Feuil1!$C$5,Feuil1!$D$5,IF(D71=Feuil1!$C$6,Feuil1!$D$6,IF(D71=Feuil1!$C$7,Feuil1!$D$7,IF(D71=Feuil1!$C$8,Feuil1!$D$8,IF(D71=Feuil1!$C$9,Feuil1!$D$9,IF(D71=Feuil1!$C$10,Feuil1!$D$10,IF(D71=Feuil1!$C$11,Feuil1!$D$11,IF(D71=Feuil1!$C$12,Feuil1!$D$12,IF(D71=Feuil1!$C$15,Feuil1!$D$15,IF(D71=Feuil1!$C$16,Feuil1!$D$16,IF(D71=Feuil1!$C$17,Feuil1!$D$17,IF(D71=Feuil1!$C$18,Feuil1!$D$18,)))))))))))))</f>
        <v>0</v>
      </c>
      <c r="F71" s="29"/>
      <c r="G71" s="27">
        <f>Tableau1485[[#This Row],[Montant 
PU]]*Tableau1485[[#This Row],[Durée]]</f>
        <v>0</v>
      </c>
      <c r="H71" s="27">
        <f>Tableau1485[[#This Row],[MONTANT 
TTC]]*0.01</f>
        <v>0</v>
      </c>
      <c r="I71" s="39">
        <f>Tableau1485[[#This Row],[MONTANT 
TTC]]+Tableau1485[[#This Row],[Droit 
de timbre]]</f>
        <v>0</v>
      </c>
      <c r="J71" s="51"/>
    </row>
    <row r="72" spans="1:10" x14ac:dyDescent="0.25">
      <c r="A72" s="51"/>
      <c r="B72" s="35">
        <f t="shared" si="0"/>
        <v>61</v>
      </c>
      <c r="C72" s="33"/>
      <c r="D72" s="28"/>
      <c r="E72" s="27">
        <f>IF(D72=Feuil1!$C$4,Feuil1!$D$4,IF(D72=Feuil1!$C$5,Feuil1!$D$5,IF(D72=Feuil1!$C$6,Feuil1!$D$6,IF(D72=Feuil1!$C$7,Feuil1!$D$7,IF(D72=Feuil1!$C$8,Feuil1!$D$8,IF(D72=Feuil1!$C$9,Feuil1!$D$9,IF(D72=Feuil1!$C$10,Feuil1!$D$10,IF(D72=Feuil1!$C$11,Feuil1!$D$11,IF(D72=Feuil1!$C$12,Feuil1!$D$12,IF(D72=Feuil1!$C$15,Feuil1!$D$15,IF(D72=Feuil1!$C$16,Feuil1!$D$16,IF(D72=Feuil1!$C$17,Feuil1!$D$17,IF(D72=Feuil1!$C$18,Feuil1!$D$18,)))))))))))))</f>
        <v>0</v>
      </c>
      <c r="F72" s="29"/>
      <c r="G72" s="27">
        <f>Tableau1485[[#This Row],[Montant 
PU]]*Tableau1485[[#This Row],[Durée]]</f>
        <v>0</v>
      </c>
      <c r="H72" s="27">
        <f>Tableau1485[[#This Row],[MONTANT 
TTC]]*0.01</f>
        <v>0</v>
      </c>
      <c r="I72" s="39">
        <f>Tableau1485[[#This Row],[MONTANT 
TTC]]+Tableau1485[[#This Row],[Droit 
de timbre]]</f>
        <v>0</v>
      </c>
      <c r="J72" s="51"/>
    </row>
    <row r="73" spans="1:10" x14ac:dyDescent="0.25">
      <c r="A73" s="51"/>
      <c r="B73" s="35">
        <f t="shared" si="0"/>
        <v>62</v>
      </c>
      <c r="C73" s="33"/>
      <c r="D73" s="28"/>
      <c r="E73" s="27">
        <f>IF(D73=Feuil1!$C$4,Feuil1!$D$4,IF(D73=Feuil1!$C$5,Feuil1!$D$5,IF(D73=Feuil1!$C$6,Feuil1!$D$6,IF(D73=Feuil1!$C$7,Feuil1!$D$7,IF(D73=Feuil1!$C$8,Feuil1!$D$8,IF(D73=Feuil1!$C$9,Feuil1!$D$9,IF(D73=Feuil1!$C$10,Feuil1!$D$10,IF(D73=Feuil1!$C$11,Feuil1!$D$11,IF(D73=Feuil1!$C$12,Feuil1!$D$12,IF(D73=Feuil1!$C$15,Feuil1!$D$15,IF(D73=Feuil1!$C$16,Feuil1!$D$16,IF(D73=Feuil1!$C$17,Feuil1!$D$17,IF(D73=Feuil1!$C$18,Feuil1!$D$18,)))))))))))))</f>
        <v>0</v>
      </c>
      <c r="F73" s="29"/>
      <c r="G73" s="27">
        <f>Tableau1485[[#This Row],[Montant 
PU]]*Tableau1485[[#This Row],[Durée]]</f>
        <v>0</v>
      </c>
      <c r="H73" s="27">
        <f>Tableau1485[[#This Row],[MONTANT 
TTC]]*0.01</f>
        <v>0</v>
      </c>
      <c r="I73" s="39">
        <f>Tableau1485[[#This Row],[MONTANT 
TTC]]+Tableau1485[[#This Row],[Droit 
de timbre]]</f>
        <v>0</v>
      </c>
      <c r="J73" s="51"/>
    </row>
    <row r="74" spans="1:10" x14ac:dyDescent="0.25">
      <c r="A74" s="51"/>
      <c r="B74" s="35">
        <f t="shared" si="0"/>
        <v>63</v>
      </c>
      <c r="C74" s="33"/>
      <c r="D74" s="28"/>
      <c r="E74" s="27">
        <f>IF(D74=Feuil1!$C$4,Feuil1!$D$4,IF(D74=Feuil1!$C$5,Feuil1!$D$5,IF(D74=Feuil1!$C$6,Feuil1!$D$6,IF(D74=Feuil1!$C$7,Feuil1!$D$7,IF(D74=Feuil1!$C$8,Feuil1!$D$8,IF(D74=Feuil1!$C$9,Feuil1!$D$9,IF(D74=Feuil1!$C$10,Feuil1!$D$10,IF(D74=Feuil1!$C$11,Feuil1!$D$11,IF(D74=Feuil1!$C$12,Feuil1!$D$12,IF(D74=Feuil1!$C$15,Feuil1!$D$15,IF(D74=Feuil1!$C$16,Feuil1!$D$16,IF(D74=Feuil1!$C$17,Feuil1!$D$17,IF(D74=Feuil1!$C$18,Feuil1!$D$18,)))))))))))))</f>
        <v>0</v>
      </c>
      <c r="F74" s="29"/>
      <c r="G74" s="27">
        <f>Tableau1485[[#This Row],[Montant 
PU]]*Tableau1485[[#This Row],[Durée]]</f>
        <v>0</v>
      </c>
      <c r="H74" s="27">
        <f>Tableau1485[[#This Row],[MONTANT 
TTC]]*0.01</f>
        <v>0</v>
      </c>
      <c r="I74" s="39">
        <f>Tableau1485[[#This Row],[MONTANT 
TTC]]+Tableau1485[[#This Row],[Droit 
de timbre]]</f>
        <v>0</v>
      </c>
      <c r="J74" s="51"/>
    </row>
    <row r="75" spans="1:10" x14ac:dyDescent="0.25">
      <c r="A75" s="51"/>
      <c r="B75" s="35">
        <f t="shared" si="0"/>
        <v>64</v>
      </c>
      <c r="C75" s="33"/>
      <c r="D75" s="28"/>
      <c r="E75" s="27">
        <f>IF(D75=Feuil1!$C$4,Feuil1!$D$4,IF(D75=Feuil1!$C$5,Feuil1!$D$5,IF(D75=Feuil1!$C$6,Feuil1!$D$6,IF(D75=Feuil1!$C$7,Feuil1!$D$7,IF(D75=Feuil1!$C$8,Feuil1!$D$8,IF(D75=Feuil1!$C$9,Feuil1!$D$9,IF(D75=Feuil1!$C$10,Feuil1!$D$10,IF(D75=Feuil1!$C$11,Feuil1!$D$11,IF(D75=Feuil1!$C$12,Feuil1!$D$12,IF(D75=Feuil1!$C$15,Feuil1!$D$15,IF(D75=Feuil1!$C$16,Feuil1!$D$16,IF(D75=Feuil1!$C$17,Feuil1!$D$17,IF(D75=Feuil1!$C$18,Feuil1!$D$18,)))))))))))))</f>
        <v>0</v>
      </c>
      <c r="F75" s="29"/>
      <c r="G75" s="27">
        <f>Tableau1485[[#This Row],[Montant 
PU]]*Tableau1485[[#This Row],[Durée]]</f>
        <v>0</v>
      </c>
      <c r="H75" s="27">
        <f>Tableau1485[[#This Row],[MONTANT 
TTC]]*0.01</f>
        <v>0</v>
      </c>
      <c r="I75" s="39">
        <f>Tableau1485[[#This Row],[MONTANT 
TTC]]+Tableau1485[[#This Row],[Droit 
de timbre]]</f>
        <v>0</v>
      </c>
      <c r="J75" s="51"/>
    </row>
    <row r="76" spans="1:10" x14ac:dyDescent="0.25">
      <c r="A76" s="51"/>
      <c r="B76" s="35">
        <f t="shared" si="0"/>
        <v>65</v>
      </c>
      <c r="C76" s="33"/>
      <c r="D76" s="28"/>
      <c r="E76" s="27">
        <f>IF(D76=Feuil1!$C$4,Feuil1!$D$4,IF(D76=Feuil1!$C$5,Feuil1!$D$5,IF(D76=Feuil1!$C$6,Feuil1!$D$6,IF(D76=Feuil1!$C$7,Feuil1!$D$7,IF(D76=Feuil1!$C$8,Feuil1!$D$8,IF(D76=Feuil1!$C$9,Feuil1!$D$9,IF(D76=Feuil1!$C$10,Feuil1!$D$10,IF(D76=Feuil1!$C$11,Feuil1!$D$11,IF(D76=Feuil1!$C$12,Feuil1!$D$12,IF(D76=Feuil1!$C$15,Feuil1!$D$15,IF(D76=Feuil1!$C$16,Feuil1!$D$16,IF(D76=Feuil1!$C$17,Feuil1!$D$17,IF(D76=Feuil1!$C$18,Feuil1!$D$18,)))))))))))))</f>
        <v>0</v>
      </c>
      <c r="F76" s="29"/>
      <c r="G76" s="27">
        <f>Tableau1485[[#This Row],[Montant 
PU]]*Tableau1485[[#This Row],[Durée]]</f>
        <v>0</v>
      </c>
      <c r="H76" s="27">
        <f>Tableau1485[[#This Row],[MONTANT 
TTC]]*0.01</f>
        <v>0</v>
      </c>
      <c r="I76" s="39">
        <f>Tableau1485[[#This Row],[MONTANT 
TTC]]+Tableau1485[[#This Row],[Droit 
de timbre]]</f>
        <v>0</v>
      </c>
      <c r="J76" s="51"/>
    </row>
    <row r="77" spans="1:10" x14ac:dyDescent="0.25">
      <c r="A77" s="51"/>
      <c r="B77" s="35">
        <f t="shared" si="0"/>
        <v>66</v>
      </c>
      <c r="C77" s="33"/>
      <c r="D77" s="28"/>
      <c r="E77" s="27">
        <f>IF(D77=Feuil1!$C$4,Feuil1!$D$4,IF(D77=Feuil1!$C$5,Feuil1!$D$5,IF(D77=Feuil1!$C$6,Feuil1!$D$6,IF(D77=Feuil1!$C$7,Feuil1!$D$7,IF(D77=Feuil1!$C$8,Feuil1!$D$8,IF(D77=Feuil1!$C$9,Feuil1!$D$9,IF(D77=Feuil1!$C$10,Feuil1!$D$10,IF(D77=Feuil1!$C$11,Feuil1!$D$11,IF(D77=Feuil1!$C$12,Feuil1!$D$12,IF(D77=Feuil1!$C$15,Feuil1!$D$15,IF(D77=Feuil1!$C$16,Feuil1!$D$16,IF(D77=Feuil1!$C$17,Feuil1!$D$17,IF(D77=Feuil1!$C$18,Feuil1!$D$18,)))))))))))))</f>
        <v>0</v>
      </c>
      <c r="F77" s="29"/>
      <c r="G77" s="27">
        <f>Tableau1485[[#This Row],[Montant 
PU]]*Tableau1485[[#This Row],[Durée]]</f>
        <v>0</v>
      </c>
      <c r="H77" s="27">
        <f>Tableau1485[[#This Row],[MONTANT 
TTC]]*0.01</f>
        <v>0</v>
      </c>
      <c r="I77" s="39">
        <f>Tableau1485[[#This Row],[MONTANT 
TTC]]+Tableau1485[[#This Row],[Droit 
de timbre]]</f>
        <v>0</v>
      </c>
      <c r="J77" s="51"/>
    </row>
    <row r="78" spans="1:10" x14ac:dyDescent="0.25">
      <c r="A78" s="51"/>
      <c r="B78" s="35">
        <f t="shared" si="0"/>
        <v>67</v>
      </c>
      <c r="C78" s="33"/>
      <c r="D78" s="28"/>
      <c r="E78" s="27">
        <f>IF(D78=Feuil1!$C$4,Feuil1!$D$4,IF(D78=Feuil1!$C$5,Feuil1!$D$5,IF(D78=Feuil1!$C$6,Feuil1!$D$6,IF(D78=Feuil1!$C$7,Feuil1!$D$7,IF(D78=Feuil1!$C$8,Feuil1!$D$8,IF(D78=Feuil1!$C$9,Feuil1!$D$9,IF(D78=Feuil1!$C$10,Feuil1!$D$10,IF(D78=Feuil1!$C$11,Feuil1!$D$11,IF(D78=Feuil1!$C$12,Feuil1!$D$12,IF(D78=Feuil1!$C$15,Feuil1!$D$15,IF(D78=Feuil1!$C$16,Feuil1!$D$16,IF(D78=Feuil1!$C$17,Feuil1!$D$17,IF(D78=Feuil1!$C$18,Feuil1!$D$18,)))))))))))))</f>
        <v>0</v>
      </c>
      <c r="F78" s="29"/>
      <c r="G78" s="27">
        <f>Tableau1485[[#This Row],[Montant 
PU]]*Tableau1485[[#This Row],[Durée]]</f>
        <v>0</v>
      </c>
      <c r="H78" s="27">
        <f>Tableau1485[[#This Row],[MONTANT 
TTC]]*0.01</f>
        <v>0</v>
      </c>
      <c r="I78" s="39">
        <f>Tableau1485[[#This Row],[MONTANT 
TTC]]+Tableau1485[[#This Row],[Droit 
de timbre]]</f>
        <v>0</v>
      </c>
      <c r="J78" s="51"/>
    </row>
    <row r="79" spans="1:10" x14ac:dyDescent="0.25">
      <c r="A79" s="51"/>
      <c r="B79" s="35">
        <f t="shared" ref="B79:B110" si="2">1+B78</f>
        <v>68</v>
      </c>
      <c r="C79" s="33"/>
      <c r="D79" s="28"/>
      <c r="E79" s="27">
        <f>IF(D79=Feuil1!$C$4,Feuil1!$D$4,IF(D79=Feuil1!$C$5,Feuil1!$D$5,IF(D79=Feuil1!$C$6,Feuil1!$D$6,IF(D79=Feuil1!$C$7,Feuil1!$D$7,IF(D79=Feuil1!$C$8,Feuil1!$D$8,IF(D79=Feuil1!$C$9,Feuil1!$D$9,IF(D79=Feuil1!$C$10,Feuil1!$D$10,IF(D79=Feuil1!$C$11,Feuil1!$D$11,IF(D79=Feuil1!$C$12,Feuil1!$D$12,IF(D79=Feuil1!$C$15,Feuil1!$D$15,IF(D79=Feuil1!$C$16,Feuil1!$D$16,IF(D79=Feuil1!$C$17,Feuil1!$D$17,IF(D79=Feuil1!$C$18,Feuil1!$D$18,)))))))))))))</f>
        <v>0</v>
      </c>
      <c r="F79" s="29"/>
      <c r="G79" s="27">
        <f>Tableau1485[[#This Row],[Montant 
PU]]*Tableau1485[[#This Row],[Durée]]</f>
        <v>0</v>
      </c>
      <c r="H79" s="27">
        <f>Tableau1485[[#This Row],[MONTANT 
TTC]]*0.01</f>
        <v>0</v>
      </c>
      <c r="I79" s="39">
        <f>Tableau1485[[#This Row],[MONTANT 
TTC]]+Tableau1485[[#This Row],[Droit 
de timbre]]</f>
        <v>0</v>
      </c>
      <c r="J79" s="51"/>
    </row>
    <row r="80" spans="1:10" x14ac:dyDescent="0.25">
      <c r="A80" s="51"/>
      <c r="B80" s="35">
        <f t="shared" si="2"/>
        <v>69</v>
      </c>
      <c r="C80" s="33"/>
      <c r="D80" s="28"/>
      <c r="E80" s="27">
        <f>IF(D80=Feuil1!$C$4,Feuil1!$D$4,IF(D80=Feuil1!$C$5,Feuil1!$D$5,IF(D80=Feuil1!$C$6,Feuil1!$D$6,IF(D80=Feuil1!$C$7,Feuil1!$D$7,IF(D80=Feuil1!$C$8,Feuil1!$D$8,IF(D80=Feuil1!$C$9,Feuil1!$D$9,IF(D80=Feuil1!$C$10,Feuil1!$D$10,IF(D80=Feuil1!$C$11,Feuil1!$D$11,IF(D80=Feuil1!$C$12,Feuil1!$D$12,IF(D80=Feuil1!$C$15,Feuil1!$D$15,IF(D80=Feuil1!$C$16,Feuil1!$D$16,IF(D80=Feuil1!$C$17,Feuil1!$D$17,IF(D80=Feuil1!$C$18,Feuil1!$D$18,)))))))))))))</f>
        <v>0</v>
      </c>
      <c r="F80" s="29"/>
      <c r="G80" s="27">
        <f>Tableau1485[[#This Row],[Montant 
PU]]*Tableau1485[[#This Row],[Durée]]</f>
        <v>0</v>
      </c>
      <c r="H80" s="27">
        <f>Tableau1485[[#This Row],[MONTANT 
TTC]]*0.01</f>
        <v>0</v>
      </c>
      <c r="I80" s="39">
        <f>Tableau1485[[#This Row],[MONTANT 
TTC]]+Tableau1485[[#This Row],[Droit 
de timbre]]</f>
        <v>0</v>
      </c>
      <c r="J80" s="51"/>
    </row>
    <row r="81" spans="1:10" x14ac:dyDescent="0.25">
      <c r="A81" s="51"/>
      <c r="B81" s="35">
        <f t="shared" si="2"/>
        <v>70</v>
      </c>
      <c r="C81" s="33"/>
      <c r="D81" s="28"/>
      <c r="E81" s="27">
        <f>IF(D81=Feuil1!$C$4,Feuil1!$D$4,IF(D81=Feuil1!$C$5,Feuil1!$D$5,IF(D81=Feuil1!$C$6,Feuil1!$D$6,IF(D81=Feuil1!$C$7,Feuil1!$D$7,IF(D81=Feuil1!$C$8,Feuil1!$D$8,IF(D81=Feuil1!$C$9,Feuil1!$D$9,IF(D81=Feuil1!$C$10,Feuil1!$D$10,IF(D81=Feuil1!$C$11,Feuil1!$D$11,IF(D81=Feuil1!$C$12,Feuil1!$D$12,IF(D81=Feuil1!$C$15,Feuil1!$D$15,IF(D81=Feuil1!$C$16,Feuil1!$D$16,IF(D81=Feuil1!$C$17,Feuil1!$D$17,IF(D81=Feuil1!$C$18,Feuil1!$D$18,)))))))))))))</f>
        <v>0</v>
      </c>
      <c r="F81" s="29"/>
      <c r="G81" s="27">
        <f>Tableau1485[[#This Row],[Montant 
PU]]*Tableau1485[[#This Row],[Durée]]</f>
        <v>0</v>
      </c>
      <c r="H81" s="27">
        <f>Tableau1485[[#This Row],[MONTANT 
TTC]]*0.01</f>
        <v>0</v>
      </c>
      <c r="I81" s="39">
        <f>Tableau1485[[#This Row],[MONTANT 
TTC]]+Tableau1485[[#This Row],[Droit 
de timbre]]</f>
        <v>0</v>
      </c>
      <c r="J81" s="51"/>
    </row>
    <row r="82" spans="1:10" x14ac:dyDescent="0.25">
      <c r="A82" s="51"/>
      <c r="B82" s="35">
        <f t="shared" si="2"/>
        <v>71</v>
      </c>
      <c r="C82" s="33"/>
      <c r="D82" s="28"/>
      <c r="E82" s="27">
        <f>IF(D82=Feuil1!$C$4,Feuil1!$D$4,IF(D82=Feuil1!$C$5,Feuil1!$D$5,IF(D82=Feuil1!$C$6,Feuil1!$D$6,IF(D82=Feuil1!$C$7,Feuil1!$D$7,IF(D82=Feuil1!$C$8,Feuil1!$D$8,IF(D82=Feuil1!$C$9,Feuil1!$D$9,IF(D82=Feuil1!$C$10,Feuil1!$D$10,IF(D82=Feuil1!$C$11,Feuil1!$D$11,IF(D82=Feuil1!$C$12,Feuil1!$D$12,IF(D82=Feuil1!$C$15,Feuil1!$D$15,IF(D82=Feuil1!$C$16,Feuil1!$D$16,IF(D82=Feuil1!$C$17,Feuil1!$D$17,IF(D82=Feuil1!$C$18,Feuil1!$D$18,)))))))))))))</f>
        <v>0</v>
      </c>
      <c r="F82" s="29"/>
      <c r="G82" s="27">
        <f>Tableau1485[[#This Row],[Montant 
PU]]*Tableau1485[[#This Row],[Durée]]</f>
        <v>0</v>
      </c>
      <c r="H82" s="27">
        <f>Tableau1485[[#This Row],[MONTANT 
TTC]]*0.01</f>
        <v>0</v>
      </c>
      <c r="I82" s="39">
        <f>Tableau1485[[#This Row],[MONTANT 
TTC]]+Tableau1485[[#This Row],[Droit 
de timbre]]</f>
        <v>0</v>
      </c>
      <c r="J82" s="51"/>
    </row>
    <row r="83" spans="1:10" x14ac:dyDescent="0.25">
      <c r="A83" s="51"/>
      <c r="B83" s="35">
        <f t="shared" si="2"/>
        <v>72</v>
      </c>
      <c r="C83" s="33"/>
      <c r="D83" s="28"/>
      <c r="E83" s="27">
        <f>IF(D83=Feuil1!$C$4,Feuil1!$D$4,IF(D83=Feuil1!$C$5,Feuil1!$D$5,IF(D83=Feuil1!$C$6,Feuil1!$D$6,IF(D83=Feuil1!$C$7,Feuil1!$D$7,IF(D83=Feuil1!$C$8,Feuil1!$D$8,IF(D83=Feuil1!$C$9,Feuil1!$D$9,IF(D83=Feuil1!$C$10,Feuil1!$D$10,IF(D83=Feuil1!$C$11,Feuil1!$D$11,IF(D83=Feuil1!$C$12,Feuil1!$D$12,IF(D83=Feuil1!$C$15,Feuil1!$D$15,IF(D83=Feuil1!$C$16,Feuil1!$D$16,IF(D83=Feuil1!$C$17,Feuil1!$D$17,IF(D83=Feuil1!$C$18,Feuil1!$D$18,)))))))))))))</f>
        <v>0</v>
      </c>
      <c r="F83" s="29"/>
      <c r="G83" s="27">
        <f>Tableau1485[[#This Row],[Montant 
PU]]*Tableau1485[[#This Row],[Durée]]</f>
        <v>0</v>
      </c>
      <c r="H83" s="27">
        <f>Tableau1485[[#This Row],[MONTANT 
TTC]]*0.01</f>
        <v>0</v>
      </c>
      <c r="I83" s="39">
        <f>Tableau1485[[#This Row],[MONTANT 
TTC]]+Tableau1485[[#This Row],[Droit 
de timbre]]</f>
        <v>0</v>
      </c>
      <c r="J83" s="51"/>
    </row>
    <row r="84" spans="1:10" x14ac:dyDescent="0.25">
      <c r="A84" s="51"/>
      <c r="B84" s="35">
        <f t="shared" si="2"/>
        <v>73</v>
      </c>
      <c r="C84" s="33"/>
      <c r="D84" s="28"/>
      <c r="E84" s="27">
        <f>IF(D84=Feuil1!$C$4,Feuil1!$D$4,IF(D84=Feuil1!$C$5,Feuil1!$D$5,IF(D84=Feuil1!$C$6,Feuil1!$D$6,IF(D84=Feuil1!$C$7,Feuil1!$D$7,IF(D84=Feuil1!$C$8,Feuil1!$D$8,IF(D84=Feuil1!$C$9,Feuil1!$D$9,IF(D84=Feuil1!$C$10,Feuil1!$D$10,IF(D84=Feuil1!$C$11,Feuil1!$D$11,IF(D84=Feuil1!$C$12,Feuil1!$D$12,IF(D84=Feuil1!$C$15,Feuil1!$D$15,IF(D84=Feuil1!$C$16,Feuil1!$D$16,IF(D84=Feuil1!$C$17,Feuil1!$D$17,IF(D84=Feuil1!$C$18,Feuil1!$D$18,)))))))))))))</f>
        <v>0</v>
      </c>
      <c r="F84" s="29"/>
      <c r="G84" s="27">
        <f>Tableau1485[[#This Row],[Montant 
PU]]*Tableau1485[[#This Row],[Durée]]</f>
        <v>0</v>
      </c>
      <c r="H84" s="27">
        <f>Tableau1485[[#This Row],[MONTANT 
TTC]]*0.01</f>
        <v>0</v>
      </c>
      <c r="I84" s="39">
        <f>Tableau1485[[#This Row],[MONTANT 
TTC]]+Tableau1485[[#This Row],[Droit 
de timbre]]</f>
        <v>0</v>
      </c>
      <c r="J84" s="51"/>
    </row>
    <row r="85" spans="1:10" x14ac:dyDescent="0.25">
      <c r="A85" s="51"/>
      <c r="B85" s="35">
        <f t="shared" si="2"/>
        <v>74</v>
      </c>
      <c r="C85" s="33"/>
      <c r="D85" s="28"/>
      <c r="E85" s="27">
        <f>IF(D85=Feuil1!$C$4,Feuil1!$D$4,IF(D85=Feuil1!$C$5,Feuil1!$D$5,IF(D85=Feuil1!$C$6,Feuil1!$D$6,IF(D85=Feuil1!$C$7,Feuil1!$D$7,IF(D85=Feuil1!$C$8,Feuil1!$D$8,IF(D85=Feuil1!$C$9,Feuil1!$D$9,IF(D85=Feuil1!$C$10,Feuil1!$D$10,IF(D85=Feuil1!$C$11,Feuil1!$D$11,IF(D85=Feuil1!$C$12,Feuil1!$D$12,IF(D85=Feuil1!$C$15,Feuil1!$D$15,IF(D85=Feuil1!$C$16,Feuil1!$D$16,IF(D85=Feuil1!$C$17,Feuil1!$D$17,IF(D85=Feuil1!$C$18,Feuil1!$D$18,)))))))))))))</f>
        <v>0</v>
      </c>
      <c r="F85" s="29"/>
      <c r="G85" s="27">
        <f>Tableau1485[[#This Row],[Montant 
PU]]*Tableau1485[[#This Row],[Durée]]</f>
        <v>0</v>
      </c>
      <c r="H85" s="27">
        <f>Tableau1485[[#This Row],[MONTANT 
TTC]]*0.01</f>
        <v>0</v>
      </c>
      <c r="I85" s="39">
        <f>Tableau1485[[#This Row],[MONTANT 
TTC]]+Tableau1485[[#This Row],[Droit 
de timbre]]</f>
        <v>0</v>
      </c>
      <c r="J85" s="51"/>
    </row>
    <row r="86" spans="1:10" x14ac:dyDescent="0.25">
      <c r="A86" s="51"/>
      <c r="B86" s="35">
        <f t="shared" si="2"/>
        <v>75</v>
      </c>
      <c r="C86" s="33"/>
      <c r="D86" s="28"/>
      <c r="E86" s="27">
        <f>IF(D86=Feuil1!$C$4,Feuil1!$D$4,IF(D86=Feuil1!$C$5,Feuil1!$D$5,IF(D86=Feuil1!$C$6,Feuil1!$D$6,IF(D86=Feuil1!$C$7,Feuil1!$D$7,IF(D86=Feuil1!$C$8,Feuil1!$D$8,IF(D86=Feuil1!$C$9,Feuil1!$D$9,IF(D86=Feuil1!$C$10,Feuil1!$D$10,IF(D86=Feuil1!$C$11,Feuil1!$D$11,IF(D86=Feuil1!$C$12,Feuil1!$D$12,IF(D86=Feuil1!$C$15,Feuil1!$D$15,IF(D86=Feuil1!$C$16,Feuil1!$D$16,IF(D86=Feuil1!$C$17,Feuil1!$D$17,IF(D86=Feuil1!$C$18,Feuil1!$D$18,)))))))))))))</f>
        <v>0</v>
      </c>
      <c r="F86" s="29"/>
      <c r="G86" s="27">
        <f>Tableau1485[[#This Row],[Montant 
PU]]*Tableau1485[[#This Row],[Durée]]</f>
        <v>0</v>
      </c>
      <c r="H86" s="27">
        <f>Tableau1485[[#This Row],[MONTANT 
TTC]]*0.01</f>
        <v>0</v>
      </c>
      <c r="I86" s="39">
        <f>Tableau1485[[#This Row],[MONTANT 
TTC]]+Tableau1485[[#This Row],[Droit 
de timbre]]</f>
        <v>0</v>
      </c>
      <c r="J86" s="51"/>
    </row>
    <row r="87" spans="1:10" x14ac:dyDescent="0.25">
      <c r="A87" s="51"/>
      <c r="B87" s="35">
        <f t="shared" si="2"/>
        <v>76</v>
      </c>
      <c r="C87" s="33"/>
      <c r="D87" s="28"/>
      <c r="E87" s="27">
        <f>IF(D87=Feuil1!$C$4,Feuil1!$D$4,IF(D87=Feuil1!$C$5,Feuil1!$D$5,IF(D87=Feuil1!$C$6,Feuil1!$D$6,IF(D87=Feuil1!$C$7,Feuil1!$D$7,IF(D87=Feuil1!$C$8,Feuil1!$D$8,IF(D87=Feuil1!$C$9,Feuil1!$D$9,IF(D87=Feuil1!$C$10,Feuil1!$D$10,IF(D87=Feuil1!$C$11,Feuil1!$D$11,IF(D87=Feuil1!$C$12,Feuil1!$D$12,IF(D87=Feuil1!$C$15,Feuil1!$D$15,IF(D87=Feuil1!$C$16,Feuil1!$D$16,IF(D87=Feuil1!$C$17,Feuil1!$D$17,IF(D87=Feuil1!$C$18,Feuil1!$D$18,)))))))))))))</f>
        <v>0</v>
      </c>
      <c r="F87" s="29"/>
      <c r="G87" s="27">
        <f>Tableau1485[[#This Row],[Montant 
PU]]*Tableau1485[[#This Row],[Durée]]</f>
        <v>0</v>
      </c>
      <c r="H87" s="27">
        <f>Tableau1485[[#This Row],[MONTANT 
TTC]]*0.01</f>
        <v>0</v>
      </c>
      <c r="I87" s="39">
        <f>Tableau1485[[#This Row],[MONTANT 
TTC]]+Tableau1485[[#This Row],[Droit 
de timbre]]</f>
        <v>0</v>
      </c>
      <c r="J87" s="51"/>
    </row>
    <row r="88" spans="1:10" x14ac:dyDescent="0.25">
      <c r="A88" s="51"/>
      <c r="B88" s="35">
        <f t="shared" si="2"/>
        <v>77</v>
      </c>
      <c r="C88" s="33"/>
      <c r="D88" s="28"/>
      <c r="E88" s="27">
        <f>IF(D88=Feuil1!$C$4,Feuil1!$D$4,IF(D88=Feuil1!$C$5,Feuil1!$D$5,IF(D88=Feuil1!$C$6,Feuil1!$D$6,IF(D88=Feuil1!$C$7,Feuil1!$D$7,IF(D88=Feuil1!$C$8,Feuil1!$D$8,IF(D88=Feuil1!$C$9,Feuil1!$D$9,IF(D88=Feuil1!$C$10,Feuil1!$D$10,IF(D88=Feuil1!$C$11,Feuil1!$D$11,IF(D88=Feuil1!$C$12,Feuil1!$D$12,IF(D88=Feuil1!$C$15,Feuil1!$D$15,IF(D88=Feuil1!$C$16,Feuil1!$D$16,IF(D88=Feuil1!$C$17,Feuil1!$D$17,IF(D88=Feuil1!$C$18,Feuil1!$D$18,)))))))))))))</f>
        <v>0</v>
      </c>
      <c r="F88" s="29"/>
      <c r="G88" s="27">
        <f>Tableau1485[[#This Row],[Montant 
PU]]*Tableau1485[[#This Row],[Durée]]</f>
        <v>0</v>
      </c>
      <c r="H88" s="27">
        <f>Tableau1485[[#This Row],[MONTANT 
TTC]]*0.01</f>
        <v>0</v>
      </c>
      <c r="I88" s="39">
        <f>Tableau1485[[#This Row],[MONTANT 
TTC]]+Tableau1485[[#This Row],[Droit 
de timbre]]</f>
        <v>0</v>
      </c>
      <c r="J88" s="51"/>
    </row>
    <row r="89" spans="1:10" x14ac:dyDescent="0.25">
      <c r="A89" s="51"/>
      <c r="B89" s="35">
        <f t="shared" si="2"/>
        <v>78</v>
      </c>
      <c r="C89" s="33"/>
      <c r="D89" s="28"/>
      <c r="E89" s="27">
        <f>IF(D89=Feuil1!$C$4,Feuil1!$D$4,IF(D89=Feuil1!$C$5,Feuil1!$D$5,IF(D89=Feuil1!$C$6,Feuil1!$D$6,IF(D89=Feuil1!$C$7,Feuil1!$D$7,IF(D89=Feuil1!$C$8,Feuil1!$D$8,IF(D89=Feuil1!$C$9,Feuil1!$D$9,IF(D89=Feuil1!$C$10,Feuil1!$D$10,IF(D89=Feuil1!$C$11,Feuil1!$D$11,IF(D89=Feuil1!$C$12,Feuil1!$D$12,IF(D89=Feuil1!$C$15,Feuil1!$D$15,IF(D89=Feuil1!$C$16,Feuil1!$D$16,IF(D89=Feuil1!$C$17,Feuil1!$D$17,IF(D89=Feuil1!$C$18,Feuil1!$D$18,)))))))))))))</f>
        <v>0</v>
      </c>
      <c r="F89" s="29"/>
      <c r="G89" s="27">
        <f>Tableau1485[[#This Row],[Montant 
PU]]*Tableau1485[[#This Row],[Durée]]</f>
        <v>0</v>
      </c>
      <c r="H89" s="27">
        <f>Tableau1485[[#This Row],[MONTANT 
TTC]]*0.01</f>
        <v>0</v>
      </c>
      <c r="I89" s="39">
        <f>Tableau1485[[#This Row],[MONTANT 
TTC]]+Tableau1485[[#This Row],[Droit 
de timbre]]</f>
        <v>0</v>
      </c>
      <c r="J89" s="51"/>
    </row>
    <row r="90" spans="1:10" x14ac:dyDescent="0.25">
      <c r="A90" s="51"/>
      <c r="B90" s="35">
        <f t="shared" si="2"/>
        <v>79</v>
      </c>
      <c r="C90" s="33"/>
      <c r="D90" s="28"/>
      <c r="E90" s="27">
        <f>IF(D90=Feuil1!$C$4,Feuil1!$D$4,IF(D90=Feuil1!$C$5,Feuil1!$D$5,IF(D90=Feuil1!$C$6,Feuil1!$D$6,IF(D90=Feuil1!$C$7,Feuil1!$D$7,IF(D90=Feuil1!$C$8,Feuil1!$D$8,IF(D90=Feuil1!$C$9,Feuil1!$D$9,IF(D90=Feuil1!$C$10,Feuil1!$D$10,IF(D90=Feuil1!$C$11,Feuil1!$D$11,IF(D90=Feuil1!$C$12,Feuil1!$D$12,IF(D90=Feuil1!$C$15,Feuil1!$D$15,IF(D90=Feuil1!$C$16,Feuil1!$D$16,IF(D90=Feuil1!$C$17,Feuil1!$D$17,IF(D90=Feuil1!$C$18,Feuil1!$D$18,)))))))))))))</f>
        <v>0</v>
      </c>
      <c r="F90" s="29"/>
      <c r="G90" s="27">
        <f>Tableau1485[[#This Row],[Montant 
PU]]*Tableau1485[[#This Row],[Durée]]</f>
        <v>0</v>
      </c>
      <c r="H90" s="27">
        <f>Tableau1485[[#This Row],[MONTANT 
TTC]]*0.01</f>
        <v>0</v>
      </c>
      <c r="I90" s="39">
        <f>Tableau1485[[#This Row],[MONTANT 
TTC]]+Tableau1485[[#This Row],[Droit 
de timbre]]</f>
        <v>0</v>
      </c>
      <c r="J90" s="51"/>
    </row>
    <row r="91" spans="1:10" x14ac:dyDescent="0.25">
      <c r="A91" s="51"/>
      <c r="B91" s="35">
        <f t="shared" si="2"/>
        <v>80</v>
      </c>
      <c r="C91" s="33"/>
      <c r="D91" s="28"/>
      <c r="E91" s="27">
        <f>IF(D91=Feuil1!$C$4,Feuil1!$D$4,IF(D91=Feuil1!$C$5,Feuil1!$D$5,IF(D91=Feuil1!$C$6,Feuil1!$D$6,IF(D91=Feuil1!$C$7,Feuil1!$D$7,IF(D91=Feuil1!$C$8,Feuil1!$D$8,IF(D91=Feuil1!$C$9,Feuil1!$D$9,IF(D91=Feuil1!$C$10,Feuil1!$D$10,IF(D91=Feuil1!$C$11,Feuil1!$D$11,IF(D91=Feuil1!$C$12,Feuil1!$D$12,IF(D91=Feuil1!$C$15,Feuil1!$D$15,IF(D91=Feuil1!$C$16,Feuil1!$D$16,IF(D91=Feuil1!$C$17,Feuil1!$D$17,IF(D91=Feuil1!$C$18,Feuil1!$D$18,)))))))))))))</f>
        <v>0</v>
      </c>
      <c r="F91" s="29"/>
      <c r="G91" s="27">
        <f>Tableau1485[[#This Row],[Montant 
PU]]*Tableau1485[[#This Row],[Durée]]</f>
        <v>0</v>
      </c>
      <c r="H91" s="27">
        <f>Tableau1485[[#This Row],[MONTANT 
TTC]]*0.01</f>
        <v>0</v>
      </c>
      <c r="I91" s="39">
        <f>Tableau1485[[#This Row],[MONTANT 
TTC]]+Tableau1485[[#This Row],[Droit 
de timbre]]</f>
        <v>0</v>
      </c>
      <c r="J91" s="51"/>
    </row>
    <row r="92" spans="1:10" x14ac:dyDescent="0.25">
      <c r="A92" s="51"/>
      <c r="B92" s="35">
        <f t="shared" si="2"/>
        <v>81</v>
      </c>
      <c r="C92" s="33"/>
      <c r="D92" s="28"/>
      <c r="E92" s="27">
        <f>IF(D92=Feuil1!$C$4,Feuil1!$D$4,IF(D92=Feuil1!$C$5,Feuil1!$D$5,IF(D92=Feuil1!$C$6,Feuil1!$D$6,IF(D92=Feuil1!$C$7,Feuil1!$D$7,IF(D92=Feuil1!$C$8,Feuil1!$D$8,IF(D92=Feuil1!$C$9,Feuil1!$D$9,IF(D92=Feuil1!$C$10,Feuil1!$D$10,IF(D92=Feuil1!$C$11,Feuil1!$D$11,IF(D92=Feuil1!$C$12,Feuil1!$D$12,IF(D92=Feuil1!$C$15,Feuil1!$D$15,IF(D92=Feuil1!$C$16,Feuil1!$D$16,IF(D92=Feuil1!$C$17,Feuil1!$D$17,IF(D92=Feuil1!$C$18,Feuil1!$D$18,)))))))))))))</f>
        <v>0</v>
      </c>
      <c r="F92" s="29"/>
      <c r="G92" s="27">
        <f>Tableau1485[[#This Row],[Montant 
PU]]*Tableau1485[[#This Row],[Durée]]</f>
        <v>0</v>
      </c>
      <c r="H92" s="27">
        <f>Tableau1485[[#This Row],[MONTANT 
TTC]]*0.01</f>
        <v>0</v>
      </c>
      <c r="I92" s="39">
        <f>Tableau1485[[#This Row],[MONTANT 
TTC]]+Tableau1485[[#This Row],[Droit 
de timbre]]</f>
        <v>0</v>
      </c>
      <c r="J92" s="51"/>
    </row>
    <row r="93" spans="1:10" x14ac:dyDescent="0.25">
      <c r="A93" s="51"/>
      <c r="B93" s="35">
        <f t="shared" si="2"/>
        <v>82</v>
      </c>
      <c r="C93" s="33"/>
      <c r="D93" s="28"/>
      <c r="E93" s="27">
        <f>IF(D93=Feuil1!$C$4,Feuil1!$D$4,IF(D93=Feuil1!$C$5,Feuil1!$D$5,IF(D93=Feuil1!$C$6,Feuil1!$D$6,IF(D93=Feuil1!$C$7,Feuil1!$D$7,IF(D93=Feuil1!$C$8,Feuil1!$D$8,IF(D93=Feuil1!$C$9,Feuil1!$D$9,IF(D93=Feuil1!$C$10,Feuil1!$D$10,IF(D93=Feuil1!$C$11,Feuil1!$D$11,IF(D93=Feuil1!$C$12,Feuil1!$D$12,IF(D93=Feuil1!$C$15,Feuil1!$D$15,IF(D93=Feuil1!$C$16,Feuil1!$D$16,IF(D93=Feuil1!$C$17,Feuil1!$D$17,IF(D93=Feuil1!$C$18,Feuil1!$D$18,)))))))))))))</f>
        <v>0</v>
      </c>
      <c r="F93" s="29"/>
      <c r="G93" s="27">
        <f>Tableau1485[[#This Row],[Montant 
PU]]*Tableau1485[[#This Row],[Durée]]</f>
        <v>0</v>
      </c>
      <c r="H93" s="27">
        <f>Tableau1485[[#This Row],[MONTANT 
TTC]]*0.01</f>
        <v>0</v>
      </c>
      <c r="I93" s="39">
        <f>Tableau1485[[#This Row],[MONTANT 
TTC]]+Tableau1485[[#This Row],[Droit 
de timbre]]</f>
        <v>0</v>
      </c>
      <c r="J93" s="51"/>
    </row>
    <row r="94" spans="1:10" x14ac:dyDescent="0.25">
      <c r="A94" s="51"/>
      <c r="B94" s="35">
        <f t="shared" si="2"/>
        <v>83</v>
      </c>
      <c r="C94" s="33"/>
      <c r="D94" s="28"/>
      <c r="E94" s="27">
        <f>IF(D94=Feuil1!$C$4,Feuil1!$D$4,IF(D94=Feuil1!$C$5,Feuil1!$D$5,IF(D94=Feuil1!$C$6,Feuil1!$D$6,IF(D94=Feuil1!$C$7,Feuil1!$D$7,IF(D94=Feuil1!$C$8,Feuil1!$D$8,IF(D94=Feuil1!$C$9,Feuil1!$D$9,IF(D94=Feuil1!$C$10,Feuil1!$D$10,IF(D94=Feuil1!$C$11,Feuil1!$D$11,IF(D94=Feuil1!$C$12,Feuil1!$D$12,IF(D94=Feuil1!$C$15,Feuil1!$D$15,IF(D94=Feuil1!$C$16,Feuil1!$D$16,IF(D94=Feuil1!$C$17,Feuil1!$D$17,IF(D94=Feuil1!$C$18,Feuil1!$D$18,)))))))))))))</f>
        <v>0</v>
      </c>
      <c r="F94" s="29"/>
      <c r="G94" s="27">
        <f>Tableau1485[[#This Row],[Montant 
PU]]*Tableau1485[[#This Row],[Durée]]</f>
        <v>0</v>
      </c>
      <c r="H94" s="27">
        <f>Tableau1485[[#This Row],[MONTANT 
TTC]]*0.01</f>
        <v>0</v>
      </c>
      <c r="I94" s="39">
        <f>Tableau1485[[#This Row],[MONTANT 
TTC]]+Tableau1485[[#This Row],[Droit 
de timbre]]</f>
        <v>0</v>
      </c>
      <c r="J94" s="51"/>
    </row>
    <row r="95" spans="1:10" x14ac:dyDescent="0.25">
      <c r="A95" s="51"/>
      <c r="B95" s="35">
        <f t="shared" si="2"/>
        <v>84</v>
      </c>
      <c r="C95" s="33"/>
      <c r="D95" s="28"/>
      <c r="E95" s="27">
        <f>IF(D95=Feuil1!$C$4,Feuil1!$D$4,IF(D95=Feuil1!$C$5,Feuil1!$D$5,IF(D95=Feuil1!$C$6,Feuil1!$D$6,IF(D95=Feuil1!$C$7,Feuil1!$D$7,IF(D95=Feuil1!$C$8,Feuil1!$D$8,IF(D95=Feuil1!$C$9,Feuil1!$D$9,IF(D95=Feuil1!$C$10,Feuil1!$D$10,IF(D95=Feuil1!$C$11,Feuil1!$D$11,IF(D95=Feuil1!$C$12,Feuil1!$D$12,IF(D95=Feuil1!$C$15,Feuil1!$D$15,IF(D95=Feuil1!$C$16,Feuil1!$D$16,IF(D95=Feuil1!$C$17,Feuil1!$D$17,IF(D95=Feuil1!$C$18,Feuil1!$D$18,)))))))))))))</f>
        <v>0</v>
      </c>
      <c r="F95" s="29"/>
      <c r="G95" s="27">
        <f>Tableau1485[[#This Row],[Montant 
PU]]*Tableau1485[[#This Row],[Durée]]</f>
        <v>0</v>
      </c>
      <c r="H95" s="27">
        <f>Tableau1485[[#This Row],[MONTANT 
TTC]]*0.01</f>
        <v>0</v>
      </c>
      <c r="I95" s="39">
        <f>Tableau1485[[#This Row],[MONTANT 
TTC]]+Tableau1485[[#This Row],[Droit 
de timbre]]</f>
        <v>0</v>
      </c>
      <c r="J95" s="51"/>
    </row>
    <row r="96" spans="1:10" x14ac:dyDescent="0.25">
      <c r="A96" s="51"/>
      <c r="B96" s="35">
        <f t="shared" si="2"/>
        <v>85</v>
      </c>
      <c r="C96" s="33"/>
      <c r="D96" s="28"/>
      <c r="E96" s="27">
        <f>IF(D96=Feuil1!$C$4,Feuil1!$D$4,IF(D96=Feuil1!$C$5,Feuil1!$D$5,IF(D96=Feuil1!$C$6,Feuil1!$D$6,IF(D96=Feuil1!$C$7,Feuil1!$D$7,IF(D96=Feuil1!$C$8,Feuil1!$D$8,IF(D96=Feuil1!$C$9,Feuil1!$D$9,IF(D96=Feuil1!$C$10,Feuil1!$D$10,IF(D96=Feuil1!$C$11,Feuil1!$D$11,IF(D96=Feuil1!$C$12,Feuil1!$D$12,IF(D96=Feuil1!$C$15,Feuil1!$D$15,IF(D96=Feuil1!$C$16,Feuil1!$D$16,IF(D96=Feuil1!$C$17,Feuil1!$D$17,IF(D96=Feuil1!$C$18,Feuil1!$D$18,)))))))))))))</f>
        <v>0</v>
      </c>
      <c r="F96" s="29"/>
      <c r="G96" s="27">
        <f>Tableau1485[[#This Row],[Montant 
PU]]*Tableau1485[[#This Row],[Durée]]</f>
        <v>0</v>
      </c>
      <c r="H96" s="27">
        <f>Tableau1485[[#This Row],[MONTANT 
TTC]]*0.01</f>
        <v>0</v>
      </c>
      <c r="I96" s="39">
        <f>Tableau1485[[#This Row],[MONTANT 
TTC]]+Tableau1485[[#This Row],[Droit 
de timbre]]</f>
        <v>0</v>
      </c>
      <c r="J96" s="51"/>
    </row>
    <row r="97" spans="1:10" x14ac:dyDescent="0.25">
      <c r="A97" s="51"/>
      <c r="B97" s="35">
        <f t="shared" si="2"/>
        <v>86</v>
      </c>
      <c r="C97" s="33"/>
      <c r="D97" s="28"/>
      <c r="E97" s="27">
        <f>IF(D97=Feuil1!$C$4,Feuil1!$D$4,IF(D97=Feuil1!$C$5,Feuil1!$D$5,IF(D97=Feuil1!$C$6,Feuil1!$D$6,IF(D97=Feuil1!$C$7,Feuil1!$D$7,IF(D97=Feuil1!$C$8,Feuil1!$D$8,IF(D97=Feuil1!$C$9,Feuil1!$D$9,IF(D97=Feuil1!$C$10,Feuil1!$D$10,IF(D97=Feuil1!$C$11,Feuil1!$D$11,IF(D97=Feuil1!$C$12,Feuil1!$D$12,IF(D97=Feuil1!$C$15,Feuil1!$D$15,IF(D97=Feuil1!$C$16,Feuil1!$D$16,IF(D97=Feuil1!$C$17,Feuil1!$D$17,IF(D97=Feuil1!$C$18,Feuil1!$D$18,)))))))))))))</f>
        <v>0</v>
      </c>
      <c r="F97" s="29"/>
      <c r="G97" s="27">
        <f>Tableau1485[[#This Row],[Montant 
PU]]*Tableau1485[[#This Row],[Durée]]</f>
        <v>0</v>
      </c>
      <c r="H97" s="27">
        <f>Tableau1485[[#This Row],[MONTANT 
TTC]]*0.01</f>
        <v>0</v>
      </c>
      <c r="I97" s="39">
        <f>Tableau1485[[#This Row],[MONTANT 
TTC]]+Tableau1485[[#This Row],[Droit 
de timbre]]</f>
        <v>0</v>
      </c>
      <c r="J97" s="51"/>
    </row>
    <row r="98" spans="1:10" x14ac:dyDescent="0.25">
      <c r="A98" s="51"/>
      <c r="B98" s="35">
        <f t="shared" si="2"/>
        <v>87</v>
      </c>
      <c r="C98" s="33"/>
      <c r="D98" s="28"/>
      <c r="E98" s="27">
        <f>IF(D98=Feuil1!$C$4,Feuil1!$D$4,IF(D98=Feuil1!$C$5,Feuil1!$D$5,IF(D98=Feuil1!$C$6,Feuil1!$D$6,IF(D98=Feuil1!$C$7,Feuil1!$D$7,IF(D98=Feuil1!$C$8,Feuil1!$D$8,IF(D98=Feuil1!$C$9,Feuil1!$D$9,IF(D98=Feuil1!$C$10,Feuil1!$D$10,IF(D98=Feuil1!$C$11,Feuil1!$D$11,IF(D98=Feuil1!$C$12,Feuil1!$D$12,IF(D98=Feuil1!$C$15,Feuil1!$D$15,IF(D98=Feuil1!$C$16,Feuil1!$D$16,IF(D98=Feuil1!$C$17,Feuil1!$D$17,IF(D98=Feuil1!$C$18,Feuil1!$D$18,)))))))))))))</f>
        <v>0</v>
      </c>
      <c r="F98" s="29"/>
      <c r="G98" s="27">
        <f>Tableau1485[[#This Row],[Montant 
PU]]*Tableau1485[[#This Row],[Durée]]</f>
        <v>0</v>
      </c>
      <c r="H98" s="27">
        <f>Tableau1485[[#This Row],[MONTANT 
TTC]]*0.01</f>
        <v>0</v>
      </c>
      <c r="I98" s="39">
        <f>Tableau1485[[#This Row],[MONTANT 
TTC]]+Tableau1485[[#This Row],[Droit 
de timbre]]</f>
        <v>0</v>
      </c>
      <c r="J98" s="51"/>
    </row>
    <row r="99" spans="1:10" x14ac:dyDescent="0.25">
      <c r="A99" s="51"/>
      <c r="B99" s="35">
        <f t="shared" si="2"/>
        <v>88</v>
      </c>
      <c r="C99" s="33"/>
      <c r="D99" s="28"/>
      <c r="E99" s="27">
        <f>IF(D99=Feuil1!$C$4,Feuil1!$D$4,IF(D99=Feuil1!$C$5,Feuil1!$D$5,IF(D99=Feuil1!$C$6,Feuil1!$D$6,IF(D99=Feuil1!$C$7,Feuil1!$D$7,IF(D99=Feuil1!$C$8,Feuil1!$D$8,IF(D99=Feuil1!$C$9,Feuil1!$D$9,IF(D99=Feuil1!$C$10,Feuil1!$D$10,IF(D99=Feuil1!$C$11,Feuil1!$D$11,IF(D99=Feuil1!$C$12,Feuil1!$D$12,IF(D99=Feuil1!$C$15,Feuil1!$D$15,IF(D99=Feuil1!$C$16,Feuil1!$D$16,IF(D99=Feuil1!$C$17,Feuil1!$D$17,IF(D99=Feuil1!$C$18,Feuil1!$D$18,)))))))))))))</f>
        <v>0</v>
      </c>
      <c r="F99" s="29"/>
      <c r="G99" s="27">
        <f>Tableau1485[[#This Row],[Montant 
PU]]*Tableau1485[[#This Row],[Durée]]</f>
        <v>0</v>
      </c>
      <c r="H99" s="27">
        <f>Tableau1485[[#This Row],[MONTANT 
TTC]]*0.01</f>
        <v>0</v>
      </c>
      <c r="I99" s="39">
        <f>Tableau1485[[#This Row],[MONTANT 
TTC]]+Tableau1485[[#This Row],[Droit 
de timbre]]</f>
        <v>0</v>
      </c>
      <c r="J99" s="51"/>
    </row>
    <row r="100" spans="1:10" x14ac:dyDescent="0.25">
      <c r="A100" s="51"/>
      <c r="B100" s="35">
        <f t="shared" si="2"/>
        <v>89</v>
      </c>
      <c r="C100" s="33"/>
      <c r="D100" s="28"/>
      <c r="E100" s="27">
        <f>IF(D100=Feuil1!$C$4,Feuil1!$D$4,IF(D100=Feuil1!$C$5,Feuil1!$D$5,IF(D100=Feuil1!$C$6,Feuil1!$D$6,IF(D100=Feuil1!$C$7,Feuil1!$D$7,IF(D100=Feuil1!$C$8,Feuil1!$D$8,IF(D100=Feuil1!$C$9,Feuil1!$D$9,IF(D100=Feuil1!$C$10,Feuil1!$D$10,IF(D100=Feuil1!$C$11,Feuil1!$D$11,IF(D100=Feuil1!$C$12,Feuil1!$D$12,IF(D100=Feuil1!$C$15,Feuil1!$D$15,IF(D100=Feuil1!$C$16,Feuil1!$D$16,IF(D100=Feuil1!$C$17,Feuil1!$D$17,IF(D100=Feuil1!$C$18,Feuil1!$D$18,)))))))))))))</f>
        <v>0</v>
      </c>
      <c r="F100" s="29"/>
      <c r="G100" s="27">
        <f>Tableau1485[[#This Row],[Montant 
PU]]*Tableau1485[[#This Row],[Durée]]</f>
        <v>0</v>
      </c>
      <c r="H100" s="27">
        <f>Tableau1485[[#This Row],[MONTANT 
TTC]]*0.01</f>
        <v>0</v>
      </c>
      <c r="I100" s="39">
        <f>Tableau1485[[#This Row],[MONTANT 
TTC]]+Tableau1485[[#This Row],[Droit 
de timbre]]</f>
        <v>0</v>
      </c>
      <c r="J100" s="51"/>
    </row>
    <row r="101" spans="1:10" x14ac:dyDescent="0.25">
      <c r="A101" s="51"/>
      <c r="B101" s="35">
        <f t="shared" si="2"/>
        <v>90</v>
      </c>
      <c r="C101" s="33"/>
      <c r="D101" s="28"/>
      <c r="E101" s="27">
        <f>IF(D101=Feuil1!$C$4,Feuil1!$D$4,IF(D101=Feuil1!$C$5,Feuil1!$D$5,IF(D101=Feuil1!$C$6,Feuil1!$D$6,IF(D101=Feuil1!$C$7,Feuil1!$D$7,IF(D101=Feuil1!$C$8,Feuil1!$D$8,IF(D101=Feuil1!$C$9,Feuil1!$D$9,IF(D101=Feuil1!$C$10,Feuil1!$D$10,IF(D101=Feuil1!$C$11,Feuil1!$D$11,IF(D101=Feuil1!$C$12,Feuil1!$D$12,IF(D101=Feuil1!$C$15,Feuil1!$D$15,IF(D101=Feuil1!$C$16,Feuil1!$D$16,IF(D101=Feuil1!$C$17,Feuil1!$D$17,IF(D101=Feuil1!$C$18,Feuil1!$D$18,)))))))))))))</f>
        <v>0</v>
      </c>
      <c r="F101" s="29"/>
      <c r="G101" s="27">
        <f>Tableau1485[[#This Row],[Montant 
PU]]*Tableau1485[[#This Row],[Durée]]</f>
        <v>0</v>
      </c>
      <c r="H101" s="27">
        <f>Tableau1485[[#This Row],[MONTANT 
TTC]]*0.01</f>
        <v>0</v>
      </c>
      <c r="I101" s="39">
        <f>Tableau1485[[#This Row],[MONTANT 
TTC]]+Tableau1485[[#This Row],[Droit 
de timbre]]</f>
        <v>0</v>
      </c>
      <c r="J101" s="51"/>
    </row>
    <row r="102" spans="1:10" x14ac:dyDescent="0.25">
      <c r="A102" s="51"/>
      <c r="B102" s="35">
        <f t="shared" si="2"/>
        <v>91</v>
      </c>
      <c r="C102" s="33"/>
      <c r="D102" s="28"/>
      <c r="E102" s="27">
        <f>IF(D102=Feuil1!$C$4,Feuil1!$D$4,IF(D102=Feuil1!$C$5,Feuil1!$D$5,IF(D102=Feuil1!$C$6,Feuil1!$D$6,IF(D102=Feuil1!$C$7,Feuil1!$D$7,IF(D102=Feuil1!$C$8,Feuil1!$D$8,IF(D102=Feuil1!$C$9,Feuil1!$D$9,IF(D102=Feuil1!$C$10,Feuil1!$D$10,IF(D102=Feuil1!$C$11,Feuil1!$D$11,IF(D102=Feuil1!$C$12,Feuil1!$D$12,IF(D102=Feuil1!$C$15,Feuil1!$D$15,IF(D102=Feuil1!$C$16,Feuil1!$D$16,IF(D102=Feuil1!$C$17,Feuil1!$D$17,IF(D102=Feuil1!$C$18,Feuil1!$D$18,)))))))))))))</f>
        <v>0</v>
      </c>
      <c r="F102" s="29"/>
      <c r="G102" s="27">
        <f>Tableau1485[[#This Row],[Montant 
PU]]*Tableau1485[[#This Row],[Durée]]</f>
        <v>0</v>
      </c>
      <c r="H102" s="27">
        <f>Tableau1485[[#This Row],[MONTANT 
TTC]]*0.01</f>
        <v>0</v>
      </c>
      <c r="I102" s="39">
        <f>Tableau1485[[#This Row],[MONTANT 
TTC]]+Tableau1485[[#This Row],[Droit 
de timbre]]</f>
        <v>0</v>
      </c>
      <c r="J102" s="51"/>
    </row>
    <row r="103" spans="1:10" x14ac:dyDescent="0.25">
      <c r="A103" s="51"/>
      <c r="B103" s="35">
        <f t="shared" si="2"/>
        <v>92</v>
      </c>
      <c r="C103" s="33"/>
      <c r="D103" s="28"/>
      <c r="E103" s="27">
        <f>IF(D103=Feuil1!$C$4,Feuil1!$D$4,IF(D103=Feuil1!$C$5,Feuil1!$D$5,IF(D103=Feuil1!$C$6,Feuil1!$D$6,IF(D103=Feuil1!$C$7,Feuil1!$D$7,IF(D103=Feuil1!$C$8,Feuil1!$D$8,IF(D103=Feuil1!$C$9,Feuil1!$D$9,IF(D103=Feuil1!$C$10,Feuil1!$D$10,IF(D103=Feuil1!$C$11,Feuil1!$D$11,IF(D103=Feuil1!$C$12,Feuil1!$D$12,IF(D103=Feuil1!$C$15,Feuil1!$D$15,IF(D103=Feuil1!$C$16,Feuil1!$D$16,IF(D103=Feuil1!$C$17,Feuil1!$D$17,IF(D103=Feuil1!$C$18,Feuil1!$D$18,)))))))))))))</f>
        <v>0</v>
      </c>
      <c r="F103" s="29"/>
      <c r="G103" s="27">
        <f>Tableau1485[[#This Row],[Montant 
PU]]*Tableau1485[[#This Row],[Durée]]</f>
        <v>0</v>
      </c>
      <c r="H103" s="27">
        <f>Tableau1485[[#This Row],[MONTANT 
TTC]]*0.01</f>
        <v>0</v>
      </c>
      <c r="I103" s="39">
        <f>Tableau1485[[#This Row],[MONTANT 
TTC]]+Tableau1485[[#This Row],[Droit 
de timbre]]</f>
        <v>0</v>
      </c>
      <c r="J103" s="51"/>
    </row>
    <row r="104" spans="1:10" x14ac:dyDescent="0.25">
      <c r="A104" s="51"/>
      <c r="B104" s="35">
        <f t="shared" si="2"/>
        <v>93</v>
      </c>
      <c r="C104" s="33"/>
      <c r="D104" s="28"/>
      <c r="E104" s="27">
        <f>IF(D104=Feuil1!$C$4,Feuil1!$D$4,IF(D104=Feuil1!$C$5,Feuil1!$D$5,IF(D104=Feuil1!$C$6,Feuil1!$D$6,IF(D104=Feuil1!$C$7,Feuil1!$D$7,IF(D104=Feuil1!$C$8,Feuil1!$D$8,IF(D104=Feuil1!$C$9,Feuil1!$D$9,IF(D104=Feuil1!$C$10,Feuil1!$D$10,IF(D104=Feuil1!$C$11,Feuil1!$D$11,IF(D104=Feuil1!$C$12,Feuil1!$D$12,IF(D104=Feuil1!$C$15,Feuil1!$D$15,IF(D104=Feuil1!$C$16,Feuil1!$D$16,IF(D104=Feuil1!$C$17,Feuil1!$D$17,IF(D104=Feuil1!$C$18,Feuil1!$D$18,)))))))))))))</f>
        <v>0</v>
      </c>
      <c r="F104" s="29"/>
      <c r="G104" s="27">
        <f>Tableau1485[[#This Row],[Montant 
PU]]*Tableau1485[[#This Row],[Durée]]</f>
        <v>0</v>
      </c>
      <c r="H104" s="27">
        <f>Tableau1485[[#This Row],[MONTANT 
TTC]]*0.01</f>
        <v>0</v>
      </c>
      <c r="I104" s="39">
        <f>Tableau1485[[#This Row],[MONTANT 
TTC]]+Tableau1485[[#This Row],[Droit 
de timbre]]</f>
        <v>0</v>
      </c>
      <c r="J104" s="51"/>
    </row>
    <row r="105" spans="1:10" x14ac:dyDescent="0.25">
      <c r="A105" s="51"/>
      <c r="B105" s="35">
        <f t="shared" si="2"/>
        <v>94</v>
      </c>
      <c r="C105" s="33"/>
      <c r="D105" s="28"/>
      <c r="E105" s="27">
        <f>IF(D105=Feuil1!$C$4,Feuil1!$D$4,IF(D105=Feuil1!$C$5,Feuil1!$D$5,IF(D105=Feuil1!$C$6,Feuil1!$D$6,IF(D105=Feuil1!$C$7,Feuil1!$D$7,IF(D105=Feuil1!$C$8,Feuil1!$D$8,IF(D105=Feuil1!$C$9,Feuil1!$D$9,IF(D105=Feuil1!$C$10,Feuil1!$D$10,IF(D105=Feuil1!$C$11,Feuil1!$D$11,IF(D105=Feuil1!$C$12,Feuil1!$D$12,IF(D105=Feuil1!$C$15,Feuil1!$D$15,IF(D105=Feuil1!$C$16,Feuil1!$D$16,IF(D105=Feuil1!$C$17,Feuil1!$D$17,IF(D105=Feuil1!$C$18,Feuil1!$D$18,)))))))))))))</f>
        <v>0</v>
      </c>
      <c r="F105" s="29"/>
      <c r="G105" s="27">
        <f>Tableau1485[[#This Row],[Montant 
PU]]*Tableau1485[[#This Row],[Durée]]</f>
        <v>0</v>
      </c>
      <c r="H105" s="27">
        <f>Tableau1485[[#This Row],[MONTANT 
TTC]]*0.01</f>
        <v>0</v>
      </c>
      <c r="I105" s="39">
        <f>Tableau1485[[#This Row],[MONTANT 
TTC]]+Tableau1485[[#This Row],[Droit 
de timbre]]</f>
        <v>0</v>
      </c>
      <c r="J105" s="51"/>
    </row>
    <row r="106" spans="1:10" x14ac:dyDescent="0.25">
      <c r="A106" s="51"/>
      <c r="B106" s="35">
        <f t="shared" si="2"/>
        <v>95</v>
      </c>
      <c r="C106" s="33"/>
      <c r="D106" s="28"/>
      <c r="E106" s="27">
        <f>IF(D106=Feuil1!$C$4,Feuil1!$D$4,IF(D106=Feuil1!$C$5,Feuil1!$D$5,IF(D106=Feuil1!$C$6,Feuil1!$D$6,IF(D106=Feuil1!$C$7,Feuil1!$D$7,IF(D106=Feuil1!$C$8,Feuil1!$D$8,IF(D106=Feuil1!$C$9,Feuil1!$D$9,IF(D106=Feuil1!$C$10,Feuil1!$D$10,IF(D106=Feuil1!$C$11,Feuil1!$D$11,IF(D106=Feuil1!$C$12,Feuil1!$D$12,IF(D106=Feuil1!$C$15,Feuil1!$D$15,IF(D106=Feuil1!$C$16,Feuil1!$D$16,IF(D106=Feuil1!$C$17,Feuil1!$D$17,IF(D106=Feuil1!$C$18,Feuil1!$D$18,)))))))))))))</f>
        <v>0</v>
      </c>
      <c r="F106" s="29"/>
      <c r="G106" s="27">
        <f>Tableau1485[[#This Row],[Montant 
PU]]*Tableau1485[[#This Row],[Durée]]</f>
        <v>0</v>
      </c>
      <c r="H106" s="27">
        <f>Tableau1485[[#This Row],[MONTANT 
TTC]]*0.01</f>
        <v>0</v>
      </c>
      <c r="I106" s="39">
        <f>Tableau1485[[#This Row],[MONTANT 
TTC]]+Tableau1485[[#This Row],[Droit 
de timbre]]</f>
        <v>0</v>
      </c>
      <c r="J106" s="51"/>
    </row>
    <row r="107" spans="1:10" x14ac:dyDescent="0.25">
      <c r="A107" s="51"/>
      <c r="B107" s="35">
        <f t="shared" si="2"/>
        <v>96</v>
      </c>
      <c r="C107" s="33"/>
      <c r="D107" s="28"/>
      <c r="E107" s="27">
        <f>IF(D107=Feuil1!$C$4,Feuil1!$D$4,IF(D107=Feuil1!$C$5,Feuil1!$D$5,IF(D107=Feuil1!$C$6,Feuil1!$D$6,IF(D107=Feuil1!$C$7,Feuil1!$D$7,IF(D107=Feuil1!$C$8,Feuil1!$D$8,IF(D107=Feuil1!$C$9,Feuil1!$D$9,IF(D107=Feuil1!$C$10,Feuil1!$D$10,IF(D107=Feuil1!$C$11,Feuil1!$D$11,IF(D107=Feuil1!$C$12,Feuil1!$D$12,IF(D107=Feuil1!$C$15,Feuil1!$D$15,IF(D107=Feuil1!$C$16,Feuil1!$D$16,IF(D107=Feuil1!$C$17,Feuil1!$D$17,IF(D107=Feuil1!$C$18,Feuil1!$D$18,)))))))))))))</f>
        <v>0</v>
      </c>
      <c r="F107" s="29"/>
      <c r="G107" s="27">
        <f>Tableau1485[[#This Row],[Montant 
PU]]*Tableau1485[[#This Row],[Durée]]</f>
        <v>0</v>
      </c>
      <c r="H107" s="27">
        <f>Tableau1485[[#This Row],[MONTANT 
TTC]]*0.01</f>
        <v>0</v>
      </c>
      <c r="I107" s="39">
        <f>Tableau1485[[#This Row],[MONTANT 
TTC]]+Tableau1485[[#This Row],[Droit 
de timbre]]</f>
        <v>0</v>
      </c>
      <c r="J107" s="51"/>
    </row>
    <row r="108" spans="1:10" x14ac:dyDescent="0.25">
      <c r="A108" s="51"/>
      <c r="B108" s="35">
        <f t="shared" si="2"/>
        <v>97</v>
      </c>
      <c r="C108" s="33"/>
      <c r="D108" s="28"/>
      <c r="E108" s="27">
        <f>IF(D108=Feuil1!$C$4,Feuil1!$D$4,IF(D108=Feuil1!$C$5,Feuil1!$D$5,IF(D108=Feuil1!$C$6,Feuil1!$D$6,IF(D108=Feuil1!$C$7,Feuil1!$D$7,IF(D108=Feuil1!$C$8,Feuil1!$D$8,IF(D108=Feuil1!$C$9,Feuil1!$D$9,IF(D108=Feuil1!$C$10,Feuil1!$D$10,IF(D108=Feuil1!$C$11,Feuil1!$D$11,IF(D108=Feuil1!$C$12,Feuil1!$D$12,IF(D108=Feuil1!$C$15,Feuil1!$D$15,IF(D108=Feuil1!$C$16,Feuil1!$D$16,IF(D108=Feuil1!$C$17,Feuil1!$D$17,IF(D108=Feuil1!$C$18,Feuil1!$D$18,)))))))))))))</f>
        <v>0</v>
      </c>
      <c r="F108" s="29"/>
      <c r="G108" s="27">
        <f>Tableau1485[[#This Row],[Montant 
PU]]*Tableau1485[[#This Row],[Durée]]</f>
        <v>0</v>
      </c>
      <c r="H108" s="27">
        <f>Tableau1485[[#This Row],[MONTANT 
TTC]]*0.01</f>
        <v>0</v>
      </c>
      <c r="I108" s="39">
        <f>Tableau1485[[#This Row],[MONTANT 
TTC]]+Tableau1485[[#This Row],[Droit 
de timbre]]</f>
        <v>0</v>
      </c>
      <c r="J108" s="51"/>
    </row>
    <row r="109" spans="1:10" x14ac:dyDescent="0.25">
      <c r="A109" s="51"/>
      <c r="B109" s="35">
        <f t="shared" si="2"/>
        <v>98</v>
      </c>
      <c r="C109" s="33"/>
      <c r="D109" s="28"/>
      <c r="E109" s="27">
        <f>IF(D109=Feuil1!$C$4,Feuil1!$D$4,IF(D109=Feuil1!$C$5,Feuil1!$D$5,IF(D109=Feuil1!$C$6,Feuil1!$D$6,IF(D109=Feuil1!$C$7,Feuil1!$D$7,IF(D109=Feuil1!$C$8,Feuil1!$D$8,IF(D109=Feuil1!$C$9,Feuil1!$D$9,IF(D109=Feuil1!$C$10,Feuil1!$D$10,IF(D109=Feuil1!$C$11,Feuil1!$D$11,IF(D109=Feuil1!$C$12,Feuil1!$D$12,IF(D109=Feuil1!$C$15,Feuil1!$D$15,IF(D109=Feuil1!$C$16,Feuil1!$D$16,IF(D109=Feuil1!$C$17,Feuil1!$D$17,IF(D109=Feuil1!$C$18,Feuil1!$D$18,)))))))))))))</f>
        <v>0</v>
      </c>
      <c r="F109" s="29"/>
      <c r="G109" s="27">
        <f>Tableau1485[[#This Row],[Montant 
PU]]*Tableau1485[[#This Row],[Durée]]</f>
        <v>0</v>
      </c>
      <c r="H109" s="27">
        <f>Tableau1485[[#This Row],[MONTANT 
TTC]]*0.01</f>
        <v>0</v>
      </c>
      <c r="I109" s="39">
        <f>Tableau1485[[#This Row],[MONTANT 
TTC]]+Tableau1485[[#This Row],[Droit 
de timbre]]</f>
        <v>0</v>
      </c>
      <c r="J109" s="51"/>
    </row>
    <row r="110" spans="1:10" ht="16.5" thickBot="1" x14ac:dyDescent="0.3">
      <c r="A110" s="51"/>
      <c r="B110" s="42">
        <f t="shared" si="2"/>
        <v>99</v>
      </c>
      <c r="C110" s="38"/>
      <c r="D110" s="43"/>
      <c r="E110" s="40">
        <f>IF(D110=Feuil1!$C$4,Feuil1!$D$4,IF(D110=Feuil1!$C$5,Feuil1!$D$5,IF(D110=Feuil1!$C$6,Feuil1!$D$6,IF(D110=Feuil1!$C$7,Feuil1!$D$7,IF(D110=Feuil1!$C$8,Feuil1!$D$8,IF(D110=Feuil1!$C$9,Feuil1!$D$9,IF(D110=Feuil1!$C$10,Feuil1!$D$10,IF(D110=Feuil1!$C$11,Feuil1!$D$11,IF(D110=Feuil1!$C$12,Feuil1!$D$12,IF(D110=Feuil1!$C$15,Feuil1!$D$15,IF(D110=Feuil1!$C$16,Feuil1!$D$16,IF(D110=Feuil1!$C$17,Feuil1!$D$17,IF(D110=Feuil1!$C$18,Feuil1!$D$18,)))))))))))))</f>
        <v>0</v>
      </c>
      <c r="F110" s="44"/>
      <c r="G110" s="40">
        <f>Tableau1485[[#This Row],[Montant 
PU]]*Tableau1485[[#This Row],[Durée]]</f>
        <v>0</v>
      </c>
      <c r="H110" s="40">
        <f>Tableau1485[[#This Row],[MONTANT 
TTC]]*0.01</f>
        <v>0</v>
      </c>
      <c r="I110" s="41">
        <f>Tableau1485[[#This Row],[MONTANT 
TTC]]+Tableau1485[[#This Row],[Droit 
de timbre]]</f>
        <v>0</v>
      </c>
      <c r="J110" s="51"/>
    </row>
    <row r="111" spans="1:10" ht="47.25" thickTop="1" thickBot="1" x14ac:dyDescent="0.7">
      <c r="A111" s="56"/>
      <c r="B111" s="50"/>
      <c r="C111" s="78"/>
      <c r="D111" s="50"/>
      <c r="E111" s="110" t="s">
        <v>22</v>
      </c>
      <c r="F111" s="111"/>
      <c r="G111" s="58">
        <f>SUM(Tableau148[MONTANT 
TTC])</f>
        <v>0</v>
      </c>
      <c r="H111" s="57">
        <f>SUM(H12:H110)</f>
        <v>0</v>
      </c>
      <c r="I111" s="58">
        <f>SUM(I12:I110)</f>
        <v>0</v>
      </c>
      <c r="J111" s="56"/>
    </row>
    <row r="112" spans="1:10" ht="16.5" thickTop="1" x14ac:dyDescent="0.25">
      <c r="A112" s="56"/>
      <c r="B112" s="50"/>
      <c r="C112" s="78"/>
      <c r="D112" s="50"/>
      <c r="E112" s="76"/>
      <c r="F112" s="77"/>
      <c r="G112" s="76"/>
      <c r="H112" s="76"/>
      <c r="I112" s="76"/>
      <c r="J112" s="56"/>
    </row>
  </sheetData>
  <mergeCells count="1">
    <mergeCell ref="E111:F111"/>
  </mergeCells>
  <dataValidations count="2">
    <dataValidation type="list" allowBlank="1" showInputMessage="1" showErrorMessage="1" sqref="D12:D110">
      <formula1>listeproduit11</formula1>
    </dataValidation>
    <dataValidation type="list" allowBlank="1" showInputMessage="1" showErrorMessage="1" sqref="F12:F15">
      <formula1>$B$12:$B$35</formula1>
    </dataValidation>
  </dataValidations>
  <pageMargins left="0.25" right="0.25" top="0.55000000000000004" bottom="0.3" header="0.16" footer="0.3"/>
  <pageSetup paperSize="9" scale="91" fitToHeight="0" orientation="landscape" r:id="rId1"/>
  <rowBreaks count="1" manualBreakCount="1">
    <brk id="72" max="9" man="1"/>
  </rowBreaks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M41"/>
  <sheetViews>
    <sheetView showGridLines="0" zoomScaleNormal="100" workbookViewId="0">
      <selection activeCell="H8" sqref="H8"/>
    </sheetView>
  </sheetViews>
  <sheetFormatPr baseColWidth="10" defaultColWidth="0" defaultRowHeight="15.75" zeroHeight="1" x14ac:dyDescent="0.25"/>
  <cols>
    <col min="1" max="1" width="7.5703125" style="56" customWidth="1"/>
    <col min="2" max="2" width="7.140625" style="23" customWidth="1"/>
    <col min="3" max="3" width="17.42578125" style="23" customWidth="1"/>
    <col min="4" max="4" width="21.7109375" style="23" customWidth="1"/>
    <col min="5" max="5" width="19.28515625" style="23" customWidth="1"/>
    <col min="6" max="6" width="18" style="23" customWidth="1"/>
    <col min="7" max="7" width="27.5703125" style="23" customWidth="1"/>
    <col min="8" max="8" width="18.7109375" style="23" customWidth="1"/>
    <col min="9" max="9" width="24.7109375" style="23" customWidth="1"/>
    <col min="10" max="10" width="5.42578125" style="56" customWidth="1"/>
    <col min="11" max="11" width="2.5703125" style="22" hidden="1" customWidth="1"/>
    <col min="12" max="12" width="2.42578125" style="22" hidden="1" customWidth="1"/>
    <col min="13" max="13" width="2" style="22" hidden="1" customWidth="1"/>
    <col min="14" max="16384" width="1" style="22" hidden="1"/>
  </cols>
  <sheetData>
    <row r="1" spans="1:10" x14ac:dyDescent="0.25">
      <c r="B1" s="50"/>
      <c r="C1" s="50"/>
      <c r="D1" s="50"/>
      <c r="E1" s="50"/>
      <c r="F1" s="50"/>
      <c r="G1" s="50"/>
      <c r="H1" s="50"/>
      <c r="I1" s="50"/>
    </row>
    <row r="2" spans="1:10" x14ac:dyDescent="0.25"/>
    <row r="3" spans="1:10" x14ac:dyDescent="0.25"/>
    <row r="4" spans="1:10" x14ac:dyDescent="0.25"/>
    <row r="5" spans="1:10" x14ac:dyDescent="0.25"/>
    <row r="6" spans="1:10" x14ac:dyDescent="0.25"/>
    <row r="7" spans="1:10" x14ac:dyDescent="0.25"/>
    <row r="8" spans="1:10" x14ac:dyDescent="0.25"/>
    <row r="9" spans="1:10" x14ac:dyDescent="0.25"/>
    <row r="10" spans="1:10" x14ac:dyDescent="0.25"/>
    <row r="11" spans="1:10" s="32" customFormat="1" ht="31.5" x14ac:dyDescent="0.25">
      <c r="A11" s="59"/>
      <c r="B11" s="46" t="s">
        <v>0</v>
      </c>
      <c r="C11" s="47" t="s">
        <v>29</v>
      </c>
      <c r="D11" s="47" t="s">
        <v>30</v>
      </c>
      <c r="E11" s="47" t="s">
        <v>33</v>
      </c>
      <c r="F11" s="48" t="s">
        <v>21</v>
      </c>
      <c r="G11" s="47" t="s">
        <v>31</v>
      </c>
      <c r="H11" s="47" t="s">
        <v>32</v>
      </c>
      <c r="I11" s="49" t="s">
        <v>35</v>
      </c>
      <c r="J11" s="59"/>
    </row>
    <row r="12" spans="1:10" x14ac:dyDescent="0.25">
      <c r="B12" s="35">
        <v>1</v>
      </c>
      <c r="C12" s="36"/>
      <c r="D12" s="33"/>
      <c r="E12" s="27"/>
      <c r="F12" s="27">
        <f t="shared" ref="F12:F36" si="0">E12*0.19</f>
        <v>0</v>
      </c>
      <c r="G12" s="27">
        <f t="shared" ref="G12:G27" si="1">E12+F12</f>
        <v>0</v>
      </c>
      <c r="H12" s="27">
        <f t="shared" ref="H12:H27" si="2">G12*0.01</f>
        <v>0</v>
      </c>
      <c r="I12" s="39">
        <f t="shared" ref="I12:I27" si="3">G12+H12</f>
        <v>0</v>
      </c>
    </row>
    <row r="13" spans="1:10" x14ac:dyDescent="0.25">
      <c r="B13" s="35">
        <f>1+B12</f>
        <v>2</v>
      </c>
      <c r="C13" s="36"/>
      <c r="D13" s="33"/>
      <c r="E13" s="27"/>
      <c r="F13" s="27">
        <f t="shared" si="0"/>
        <v>0</v>
      </c>
      <c r="G13" s="27">
        <f t="shared" si="1"/>
        <v>0</v>
      </c>
      <c r="H13" s="27">
        <f t="shared" si="2"/>
        <v>0</v>
      </c>
      <c r="I13" s="39">
        <f t="shared" si="3"/>
        <v>0</v>
      </c>
    </row>
    <row r="14" spans="1:10" x14ac:dyDescent="0.25">
      <c r="B14" s="35">
        <f t="shared" ref="B14:B36" si="4">1+B13</f>
        <v>3</v>
      </c>
      <c r="C14" s="36"/>
      <c r="D14" s="33"/>
      <c r="E14" s="27"/>
      <c r="F14" s="27">
        <f t="shared" si="0"/>
        <v>0</v>
      </c>
      <c r="G14" s="27">
        <f t="shared" si="1"/>
        <v>0</v>
      </c>
      <c r="H14" s="27">
        <f t="shared" si="2"/>
        <v>0</v>
      </c>
      <c r="I14" s="39">
        <f t="shared" si="3"/>
        <v>0</v>
      </c>
    </row>
    <row r="15" spans="1:10" x14ac:dyDescent="0.25">
      <c r="B15" s="35">
        <f t="shared" si="4"/>
        <v>4</v>
      </c>
      <c r="C15" s="36"/>
      <c r="D15" s="33"/>
      <c r="E15" s="27"/>
      <c r="F15" s="27">
        <f t="shared" si="0"/>
        <v>0</v>
      </c>
      <c r="G15" s="27">
        <f t="shared" si="1"/>
        <v>0</v>
      </c>
      <c r="H15" s="27">
        <f t="shared" si="2"/>
        <v>0</v>
      </c>
      <c r="I15" s="39">
        <f t="shared" si="3"/>
        <v>0</v>
      </c>
    </row>
    <row r="16" spans="1:10" x14ac:dyDescent="0.25">
      <c r="B16" s="35">
        <f t="shared" si="4"/>
        <v>5</v>
      </c>
      <c r="C16" s="36"/>
      <c r="D16" s="33"/>
      <c r="E16" s="27"/>
      <c r="F16" s="27">
        <f t="shared" si="0"/>
        <v>0</v>
      </c>
      <c r="G16" s="27">
        <f t="shared" si="1"/>
        <v>0</v>
      </c>
      <c r="H16" s="27">
        <f t="shared" si="2"/>
        <v>0</v>
      </c>
      <c r="I16" s="39">
        <f t="shared" si="3"/>
        <v>0</v>
      </c>
    </row>
    <row r="17" spans="2:9" x14ac:dyDescent="0.25">
      <c r="B17" s="35">
        <f t="shared" si="4"/>
        <v>6</v>
      </c>
      <c r="C17" s="36"/>
      <c r="D17" s="33"/>
      <c r="E17" s="27"/>
      <c r="F17" s="27">
        <f t="shared" si="0"/>
        <v>0</v>
      </c>
      <c r="G17" s="27">
        <f t="shared" si="1"/>
        <v>0</v>
      </c>
      <c r="H17" s="27">
        <f t="shared" si="2"/>
        <v>0</v>
      </c>
      <c r="I17" s="39">
        <f t="shared" si="3"/>
        <v>0</v>
      </c>
    </row>
    <row r="18" spans="2:9" x14ac:dyDescent="0.25">
      <c r="B18" s="35">
        <f t="shared" si="4"/>
        <v>7</v>
      </c>
      <c r="C18" s="36"/>
      <c r="D18" s="33"/>
      <c r="E18" s="27"/>
      <c r="F18" s="27">
        <f t="shared" si="0"/>
        <v>0</v>
      </c>
      <c r="G18" s="27">
        <f t="shared" si="1"/>
        <v>0</v>
      </c>
      <c r="H18" s="27">
        <f t="shared" si="2"/>
        <v>0</v>
      </c>
      <c r="I18" s="39">
        <f t="shared" si="3"/>
        <v>0</v>
      </c>
    </row>
    <row r="19" spans="2:9" x14ac:dyDescent="0.25">
      <c r="B19" s="35">
        <f t="shared" si="4"/>
        <v>8</v>
      </c>
      <c r="C19" s="36"/>
      <c r="D19" s="33"/>
      <c r="E19" s="27"/>
      <c r="F19" s="27">
        <f t="shared" si="0"/>
        <v>0</v>
      </c>
      <c r="G19" s="27">
        <f t="shared" si="1"/>
        <v>0</v>
      </c>
      <c r="H19" s="27">
        <f t="shared" si="2"/>
        <v>0</v>
      </c>
      <c r="I19" s="39">
        <f t="shared" si="3"/>
        <v>0</v>
      </c>
    </row>
    <row r="20" spans="2:9" x14ac:dyDescent="0.25">
      <c r="B20" s="35">
        <f t="shared" si="4"/>
        <v>9</v>
      </c>
      <c r="C20" s="36"/>
      <c r="D20" s="33"/>
      <c r="E20" s="27"/>
      <c r="F20" s="27">
        <f t="shared" si="0"/>
        <v>0</v>
      </c>
      <c r="G20" s="27">
        <f t="shared" si="1"/>
        <v>0</v>
      </c>
      <c r="H20" s="27">
        <f t="shared" si="2"/>
        <v>0</v>
      </c>
      <c r="I20" s="39">
        <f t="shared" si="3"/>
        <v>0</v>
      </c>
    </row>
    <row r="21" spans="2:9" x14ac:dyDescent="0.25">
      <c r="B21" s="35">
        <f t="shared" si="4"/>
        <v>10</v>
      </c>
      <c r="C21" s="36"/>
      <c r="D21" s="33"/>
      <c r="E21" s="27"/>
      <c r="F21" s="27">
        <f t="shared" si="0"/>
        <v>0</v>
      </c>
      <c r="G21" s="27">
        <f t="shared" si="1"/>
        <v>0</v>
      </c>
      <c r="H21" s="27">
        <f t="shared" si="2"/>
        <v>0</v>
      </c>
      <c r="I21" s="39">
        <f t="shared" si="3"/>
        <v>0</v>
      </c>
    </row>
    <row r="22" spans="2:9" x14ac:dyDescent="0.25">
      <c r="B22" s="35">
        <f t="shared" si="4"/>
        <v>11</v>
      </c>
      <c r="C22" s="36"/>
      <c r="D22" s="33"/>
      <c r="E22" s="27"/>
      <c r="F22" s="27">
        <f t="shared" si="0"/>
        <v>0</v>
      </c>
      <c r="G22" s="27">
        <f t="shared" si="1"/>
        <v>0</v>
      </c>
      <c r="H22" s="27">
        <f t="shared" si="2"/>
        <v>0</v>
      </c>
      <c r="I22" s="39">
        <f t="shared" si="3"/>
        <v>0</v>
      </c>
    </row>
    <row r="23" spans="2:9" x14ac:dyDescent="0.25">
      <c r="B23" s="35">
        <f t="shared" si="4"/>
        <v>12</v>
      </c>
      <c r="C23" s="36"/>
      <c r="D23" s="33"/>
      <c r="E23" s="27"/>
      <c r="F23" s="27">
        <f t="shared" si="0"/>
        <v>0</v>
      </c>
      <c r="G23" s="27">
        <f t="shared" si="1"/>
        <v>0</v>
      </c>
      <c r="H23" s="27">
        <f t="shared" si="2"/>
        <v>0</v>
      </c>
      <c r="I23" s="39">
        <f t="shared" si="3"/>
        <v>0</v>
      </c>
    </row>
    <row r="24" spans="2:9" x14ac:dyDescent="0.25">
      <c r="B24" s="35">
        <f t="shared" si="4"/>
        <v>13</v>
      </c>
      <c r="C24" s="36"/>
      <c r="D24" s="33"/>
      <c r="E24" s="27"/>
      <c r="F24" s="27">
        <f t="shared" si="0"/>
        <v>0</v>
      </c>
      <c r="G24" s="27">
        <f t="shared" si="1"/>
        <v>0</v>
      </c>
      <c r="H24" s="27">
        <f t="shared" si="2"/>
        <v>0</v>
      </c>
      <c r="I24" s="39">
        <f t="shared" si="3"/>
        <v>0</v>
      </c>
    </row>
    <row r="25" spans="2:9" x14ac:dyDescent="0.25">
      <c r="B25" s="35">
        <f t="shared" si="4"/>
        <v>14</v>
      </c>
      <c r="C25" s="36"/>
      <c r="D25" s="33"/>
      <c r="E25" s="27"/>
      <c r="F25" s="27">
        <f t="shared" si="0"/>
        <v>0</v>
      </c>
      <c r="G25" s="27">
        <f t="shared" si="1"/>
        <v>0</v>
      </c>
      <c r="H25" s="27">
        <f t="shared" si="2"/>
        <v>0</v>
      </c>
      <c r="I25" s="39">
        <f t="shared" si="3"/>
        <v>0</v>
      </c>
    </row>
    <row r="26" spans="2:9" x14ac:dyDescent="0.25">
      <c r="B26" s="35">
        <f t="shared" si="4"/>
        <v>15</v>
      </c>
      <c r="C26" s="36"/>
      <c r="D26" s="33"/>
      <c r="E26" s="27"/>
      <c r="F26" s="27">
        <f t="shared" si="0"/>
        <v>0</v>
      </c>
      <c r="G26" s="27">
        <f t="shared" si="1"/>
        <v>0</v>
      </c>
      <c r="H26" s="27">
        <f t="shared" si="2"/>
        <v>0</v>
      </c>
      <c r="I26" s="39">
        <f t="shared" si="3"/>
        <v>0</v>
      </c>
    </row>
    <row r="27" spans="2:9" x14ac:dyDescent="0.25">
      <c r="B27" s="35">
        <f t="shared" si="4"/>
        <v>16</v>
      </c>
      <c r="C27" s="37"/>
      <c r="D27" s="38"/>
      <c r="E27" s="40"/>
      <c r="F27" s="40">
        <f t="shared" si="0"/>
        <v>0</v>
      </c>
      <c r="G27" s="40">
        <f t="shared" si="1"/>
        <v>0</v>
      </c>
      <c r="H27" s="40">
        <f t="shared" si="2"/>
        <v>0</v>
      </c>
      <c r="I27" s="41">
        <f t="shared" si="3"/>
        <v>0</v>
      </c>
    </row>
    <row r="28" spans="2:9" x14ac:dyDescent="0.25">
      <c r="B28" s="35">
        <f t="shared" si="4"/>
        <v>17</v>
      </c>
      <c r="C28" s="60"/>
      <c r="D28" s="61"/>
      <c r="E28" s="62"/>
      <c r="F28" s="40">
        <f t="shared" si="0"/>
        <v>0</v>
      </c>
      <c r="G28" s="62">
        <f t="shared" ref="G28:G34" si="5">E28+F28</f>
        <v>0</v>
      </c>
      <c r="H28" s="62">
        <f t="shared" ref="H28:H34" si="6">G28*0.01</f>
        <v>0</v>
      </c>
      <c r="I28" s="63">
        <f t="shared" ref="I28:I34" si="7">G28+H28</f>
        <v>0</v>
      </c>
    </row>
    <row r="29" spans="2:9" x14ac:dyDescent="0.25">
      <c r="B29" s="35">
        <f t="shared" si="4"/>
        <v>18</v>
      </c>
      <c r="C29" s="60"/>
      <c r="D29" s="61"/>
      <c r="E29" s="62"/>
      <c r="F29" s="40">
        <f t="shared" si="0"/>
        <v>0</v>
      </c>
      <c r="G29" s="62">
        <f t="shared" si="5"/>
        <v>0</v>
      </c>
      <c r="H29" s="62">
        <f t="shared" si="6"/>
        <v>0</v>
      </c>
      <c r="I29" s="63">
        <f t="shared" si="7"/>
        <v>0</v>
      </c>
    </row>
    <row r="30" spans="2:9" x14ac:dyDescent="0.25">
      <c r="B30" s="35">
        <f t="shared" si="4"/>
        <v>19</v>
      </c>
      <c r="C30" s="60"/>
      <c r="D30" s="61"/>
      <c r="E30" s="62"/>
      <c r="F30" s="40">
        <f t="shared" si="0"/>
        <v>0</v>
      </c>
      <c r="G30" s="62">
        <f t="shared" si="5"/>
        <v>0</v>
      </c>
      <c r="H30" s="62">
        <f t="shared" si="6"/>
        <v>0</v>
      </c>
      <c r="I30" s="63">
        <f t="shared" si="7"/>
        <v>0</v>
      </c>
    </row>
    <row r="31" spans="2:9" x14ac:dyDescent="0.25">
      <c r="B31" s="35">
        <f t="shared" si="4"/>
        <v>20</v>
      </c>
      <c r="C31" s="60"/>
      <c r="D31" s="61"/>
      <c r="E31" s="62"/>
      <c r="F31" s="40">
        <f t="shared" si="0"/>
        <v>0</v>
      </c>
      <c r="G31" s="62">
        <f t="shared" si="5"/>
        <v>0</v>
      </c>
      <c r="H31" s="62">
        <f t="shared" si="6"/>
        <v>0</v>
      </c>
      <c r="I31" s="63">
        <f t="shared" si="7"/>
        <v>0</v>
      </c>
    </row>
    <row r="32" spans="2:9" x14ac:dyDescent="0.25">
      <c r="B32" s="35">
        <f t="shared" si="4"/>
        <v>21</v>
      </c>
      <c r="C32" s="60"/>
      <c r="D32" s="61"/>
      <c r="E32" s="62"/>
      <c r="F32" s="40">
        <f t="shared" si="0"/>
        <v>0</v>
      </c>
      <c r="G32" s="62">
        <f t="shared" si="5"/>
        <v>0</v>
      </c>
      <c r="H32" s="62">
        <f t="shared" si="6"/>
        <v>0</v>
      </c>
      <c r="I32" s="63">
        <f t="shared" si="7"/>
        <v>0</v>
      </c>
    </row>
    <row r="33" spans="2:9" x14ac:dyDescent="0.25">
      <c r="B33" s="35">
        <f t="shared" si="4"/>
        <v>22</v>
      </c>
      <c r="C33" s="60"/>
      <c r="D33" s="61"/>
      <c r="E33" s="62"/>
      <c r="F33" s="40">
        <f t="shared" si="0"/>
        <v>0</v>
      </c>
      <c r="G33" s="62">
        <f t="shared" si="5"/>
        <v>0</v>
      </c>
      <c r="H33" s="62">
        <f t="shared" si="6"/>
        <v>0</v>
      </c>
      <c r="I33" s="63">
        <f t="shared" si="7"/>
        <v>0</v>
      </c>
    </row>
    <row r="34" spans="2:9" x14ac:dyDescent="0.25">
      <c r="B34" s="35">
        <f t="shared" si="4"/>
        <v>23</v>
      </c>
      <c r="C34" s="60"/>
      <c r="D34" s="61"/>
      <c r="E34" s="62"/>
      <c r="F34" s="40">
        <f t="shared" si="0"/>
        <v>0</v>
      </c>
      <c r="G34" s="62">
        <f t="shared" si="5"/>
        <v>0</v>
      </c>
      <c r="H34" s="62">
        <f t="shared" si="6"/>
        <v>0</v>
      </c>
      <c r="I34" s="63">
        <f t="shared" si="7"/>
        <v>0</v>
      </c>
    </row>
    <row r="35" spans="2:9" x14ac:dyDescent="0.25">
      <c r="B35" s="35">
        <f t="shared" si="4"/>
        <v>24</v>
      </c>
      <c r="C35" s="60"/>
      <c r="D35" s="61"/>
      <c r="E35" s="62"/>
      <c r="F35" s="40">
        <f t="shared" si="0"/>
        <v>0</v>
      </c>
      <c r="G35" s="62">
        <f t="shared" ref="G35:G36" si="8">E35+F35</f>
        <v>0</v>
      </c>
      <c r="H35" s="62">
        <f t="shared" ref="H35:H36" si="9">G35*0.01</f>
        <v>0</v>
      </c>
      <c r="I35" s="63">
        <f t="shared" ref="I35:I36" si="10">G35+H35</f>
        <v>0</v>
      </c>
    </row>
    <row r="36" spans="2:9" x14ac:dyDescent="0.25">
      <c r="B36" s="35">
        <f t="shared" si="4"/>
        <v>25</v>
      </c>
      <c r="C36" s="60"/>
      <c r="D36" s="61"/>
      <c r="E36" s="62"/>
      <c r="F36" s="40">
        <f t="shared" si="0"/>
        <v>0</v>
      </c>
      <c r="G36" s="62">
        <f t="shared" si="8"/>
        <v>0</v>
      </c>
      <c r="H36" s="62">
        <f t="shared" si="9"/>
        <v>0</v>
      </c>
      <c r="I36" s="63">
        <f t="shared" si="10"/>
        <v>0</v>
      </c>
    </row>
    <row r="37" spans="2:9" x14ac:dyDescent="0.25"/>
    <row r="38" spans="2:9" x14ac:dyDescent="0.25"/>
    <row r="39" spans="2:9" x14ac:dyDescent="0.25"/>
    <row r="40" spans="2:9" x14ac:dyDescent="0.25"/>
    <row r="41" spans="2:9" x14ac:dyDescent="0.25">
      <c r="B41" s="50"/>
      <c r="C41" s="50"/>
      <c r="D41" s="50"/>
      <c r="E41" s="50"/>
      <c r="F41" s="50"/>
      <c r="G41" s="50"/>
      <c r="H41" s="50"/>
      <c r="I41" s="50"/>
    </row>
  </sheetData>
  <pageMargins left="0.25" right="0.25" top="0.75" bottom="0.75" header="0.3" footer="0.3"/>
  <pageSetup paperSize="9" scale="87" fitToHeight="0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6:G23"/>
  <sheetViews>
    <sheetView showGridLines="0" workbookViewId="0">
      <selection activeCell="D3" sqref="D3"/>
    </sheetView>
  </sheetViews>
  <sheetFormatPr baseColWidth="10" defaultRowHeight="15" x14ac:dyDescent="0.25"/>
  <cols>
    <col min="1" max="1" width="16.140625" bestFit="1" customWidth="1"/>
    <col min="4" max="4" width="16.7109375" bestFit="1" customWidth="1"/>
    <col min="5" max="5" width="20.140625" bestFit="1" customWidth="1"/>
    <col min="6" max="6" width="27" customWidth="1"/>
  </cols>
  <sheetData>
    <row r="6" spans="1:7" x14ac:dyDescent="0.25">
      <c r="A6" t="s">
        <v>41</v>
      </c>
      <c r="B6" t="s">
        <v>36</v>
      </c>
      <c r="C6" t="s">
        <v>37</v>
      </c>
      <c r="D6" t="s">
        <v>38</v>
      </c>
      <c r="E6" t="s">
        <v>39</v>
      </c>
      <c r="F6" t="s">
        <v>42</v>
      </c>
      <c r="G6" t="s">
        <v>40</v>
      </c>
    </row>
    <row r="7" spans="1:7" x14ac:dyDescent="0.25">
      <c r="A7" s="108"/>
      <c r="B7" s="108"/>
      <c r="C7" s="108"/>
      <c r="D7" s="108"/>
      <c r="E7" s="108"/>
      <c r="F7" s="108"/>
      <c r="G7" s="109"/>
    </row>
    <row r="8" spans="1:7" x14ac:dyDescent="0.25">
      <c r="A8" s="108"/>
      <c r="B8" s="108"/>
      <c r="C8" s="108"/>
      <c r="D8" s="108"/>
      <c r="E8" s="108"/>
      <c r="F8" s="108"/>
      <c r="G8" s="109"/>
    </row>
    <row r="9" spans="1:7" x14ac:dyDescent="0.25">
      <c r="A9" s="108"/>
      <c r="B9" s="108"/>
      <c r="C9" s="108"/>
      <c r="D9" s="108"/>
      <c r="E9" s="108"/>
      <c r="F9" s="108"/>
      <c r="G9" s="109"/>
    </row>
    <row r="10" spans="1:7" x14ac:dyDescent="0.25">
      <c r="A10" s="108"/>
      <c r="B10" s="108"/>
      <c r="C10" s="108"/>
      <c r="D10" s="108"/>
      <c r="E10" s="108"/>
      <c r="F10" s="108"/>
      <c r="G10" s="109"/>
    </row>
    <row r="11" spans="1:7" x14ac:dyDescent="0.25">
      <c r="A11" s="108"/>
      <c r="B11" s="108"/>
      <c r="C11" s="108"/>
      <c r="D11" s="108"/>
      <c r="E11" s="108"/>
      <c r="F11" s="108"/>
      <c r="G11" s="109"/>
    </row>
    <row r="12" spans="1:7" x14ac:dyDescent="0.25">
      <c r="A12" s="108"/>
      <c r="B12" s="108"/>
      <c r="C12" s="108"/>
      <c r="D12" s="108"/>
      <c r="E12" s="108"/>
      <c r="F12" s="108"/>
      <c r="G12" s="109"/>
    </row>
    <row r="13" spans="1:7" x14ac:dyDescent="0.25">
      <c r="A13" s="108"/>
      <c r="B13" s="108"/>
      <c r="C13" s="108"/>
      <c r="D13" s="108"/>
      <c r="E13" s="108"/>
      <c r="F13" s="108"/>
      <c r="G13" s="109"/>
    </row>
    <row r="14" spans="1:7" x14ac:dyDescent="0.25">
      <c r="A14" s="108"/>
      <c r="B14" s="108"/>
      <c r="C14" s="108"/>
      <c r="D14" s="108"/>
      <c r="E14" s="108"/>
      <c r="F14" s="108"/>
      <c r="G14" s="109"/>
    </row>
    <row r="15" spans="1:7" x14ac:dyDescent="0.25">
      <c r="A15" s="108"/>
      <c r="B15" s="108"/>
      <c r="C15" s="108"/>
      <c r="D15" s="108"/>
      <c r="E15" s="108"/>
      <c r="F15" s="108"/>
      <c r="G15" s="109"/>
    </row>
    <row r="16" spans="1:7" x14ac:dyDescent="0.25">
      <c r="A16" s="108"/>
      <c r="B16" s="108"/>
      <c r="C16" s="108"/>
      <c r="D16" s="108"/>
      <c r="E16" s="108"/>
      <c r="F16" s="108"/>
      <c r="G16" s="109"/>
    </row>
    <row r="17" spans="1:7" x14ac:dyDescent="0.25">
      <c r="A17" s="108"/>
      <c r="B17" s="108"/>
      <c r="C17" s="108"/>
      <c r="D17" s="108"/>
      <c r="E17" s="108"/>
      <c r="F17" s="108"/>
      <c r="G17" s="109"/>
    </row>
    <row r="18" spans="1:7" x14ac:dyDescent="0.25">
      <c r="A18" s="108"/>
      <c r="B18" s="108"/>
      <c r="C18" s="108"/>
      <c r="D18" s="108"/>
      <c r="E18" s="108"/>
      <c r="F18" s="108"/>
      <c r="G18" s="109"/>
    </row>
    <row r="19" spans="1:7" x14ac:dyDescent="0.25">
      <c r="A19" s="108"/>
      <c r="B19" s="108"/>
      <c r="C19" s="108"/>
      <c r="D19" s="108"/>
      <c r="E19" s="108"/>
      <c r="F19" s="108"/>
      <c r="G19" s="109"/>
    </row>
    <row r="20" spans="1:7" x14ac:dyDescent="0.25">
      <c r="A20" s="108"/>
      <c r="B20" s="108"/>
      <c r="C20" s="108"/>
      <c r="D20" s="108"/>
      <c r="E20" s="108"/>
      <c r="F20" s="108"/>
      <c r="G20" s="109"/>
    </row>
    <row r="21" spans="1:7" x14ac:dyDescent="0.25">
      <c r="A21" s="108"/>
      <c r="B21" s="108"/>
      <c r="C21" s="108"/>
      <c r="D21" s="108"/>
      <c r="E21" s="108"/>
      <c r="F21" s="108"/>
      <c r="G21" s="109"/>
    </row>
    <row r="22" spans="1:7" x14ac:dyDescent="0.25">
      <c r="A22" s="108"/>
      <c r="B22" s="108"/>
      <c r="C22" s="108"/>
      <c r="D22" s="108"/>
      <c r="E22" s="108"/>
      <c r="F22" s="108"/>
      <c r="G22" s="109"/>
    </row>
    <row r="23" spans="1:7" x14ac:dyDescent="0.25">
      <c r="A23" s="108"/>
      <c r="B23" s="108"/>
      <c r="C23" s="108"/>
      <c r="D23" s="108"/>
      <c r="E23" s="108"/>
      <c r="F23" s="108"/>
      <c r="G23" s="109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5:G22"/>
  <sheetViews>
    <sheetView showGridLines="0" workbookViewId="0">
      <selection activeCell="C1" sqref="C1"/>
    </sheetView>
  </sheetViews>
  <sheetFormatPr baseColWidth="10" defaultRowHeight="15" x14ac:dyDescent="0.25"/>
  <cols>
    <col min="1" max="1" width="16.140625" bestFit="1" customWidth="1"/>
    <col min="2" max="2" width="7.5703125" bestFit="1" customWidth="1"/>
    <col min="3" max="3" width="10.28515625" bestFit="1" customWidth="1"/>
    <col min="4" max="4" width="16.7109375" bestFit="1" customWidth="1"/>
    <col min="5" max="5" width="20.140625" bestFit="1" customWidth="1"/>
    <col min="6" max="6" width="20.140625" customWidth="1"/>
    <col min="7" max="7" width="11.5703125" customWidth="1"/>
  </cols>
  <sheetData>
    <row r="5" spans="1:7" x14ac:dyDescent="0.25">
      <c r="A5" t="s">
        <v>41</v>
      </c>
      <c r="B5" t="s">
        <v>36</v>
      </c>
      <c r="C5" t="s">
        <v>37</v>
      </c>
      <c r="D5" t="s">
        <v>38</v>
      </c>
      <c r="E5" t="s">
        <v>39</v>
      </c>
      <c r="F5" t="s">
        <v>42</v>
      </c>
      <c r="G5" t="s">
        <v>40</v>
      </c>
    </row>
    <row r="6" spans="1:7" x14ac:dyDescent="0.25">
      <c r="A6" s="108"/>
      <c r="B6" s="108"/>
      <c r="C6" s="108"/>
      <c r="D6" s="108"/>
      <c r="E6" s="108"/>
      <c r="F6" s="108"/>
      <c r="G6" s="109"/>
    </row>
    <row r="7" spans="1:7" x14ac:dyDescent="0.25">
      <c r="A7" s="108"/>
      <c r="B7" s="108"/>
      <c r="C7" s="108"/>
      <c r="D7" s="108"/>
      <c r="E7" s="108"/>
      <c r="F7" s="108"/>
      <c r="G7" s="109"/>
    </row>
    <row r="8" spans="1:7" x14ac:dyDescent="0.25">
      <c r="A8" s="108"/>
      <c r="B8" s="108"/>
      <c r="C8" s="108"/>
      <c r="D8" s="108"/>
      <c r="E8" s="108"/>
      <c r="F8" s="108"/>
      <c r="G8" s="109"/>
    </row>
    <row r="9" spans="1:7" x14ac:dyDescent="0.25">
      <c r="A9" s="108"/>
      <c r="B9" s="108"/>
      <c r="C9" s="108"/>
      <c r="D9" s="108"/>
      <c r="E9" s="108"/>
      <c r="F9" s="108"/>
      <c r="G9" s="109"/>
    </row>
    <row r="10" spans="1:7" x14ac:dyDescent="0.25">
      <c r="A10" s="108"/>
      <c r="B10" s="108"/>
      <c r="C10" s="108"/>
      <c r="D10" s="108"/>
      <c r="E10" s="108"/>
      <c r="F10" s="108"/>
      <c r="G10" s="109"/>
    </row>
    <row r="11" spans="1:7" x14ac:dyDescent="0.25">
      <c r="A11" s="108"/>
      <c r="B11" s="108"/>
      <c r="C11" s="108"/>
      <c r="D11" s="108"/>
      <c r="E11" s="108"/>
      <c r="F11" s="108"/>
      <c r="G11" s="109"/>
    </row>
    <row r="12" spans="1:7" x14ac:dyDescent="0.25">
      <c r="A12" s="108"/>
      <c r="B12" s="108"/>
      <c r="C12" s="108"/>
      <c r="D12" s="108"/>
      <c r="E12" s="108"/>
      <c r="F12" s="108"/>
      <c r="G12" s="109"/>
    </row>
    <row r="13" spans="1:7" x14ac:dyDescent="0.25">
      <c r="A13" s="108"/>
      <c r="B13" s="108"/>
      <c r="C13" s="108"/>
      <c r="D13" s="108"/>
      <c r="E13" s="108"/>
      <c r="F13" s="108"/>
      <c r="G13" s="109"/>
    </row>
    <row r="14" spans="1:7" x14ac:dyDescent="0.25">
      <c r="A14" s="108"/>
      <c r="B14" s="108"/>
      <c r="C14" s="108"/>
      <c r="D14" s="108"/>
      <c r="E14" s="108"/>
      <c r="F14" s="108"/>
      <c r="G14" s="109"/>
    </row>
    <row r="15" spans="1:7" x14ac:dyDescent="0.25">
      <c r="A15" s="108"/>
      <c r="B15" s="108"/>
      <c r="C15" s="108"/>
      <c r="D15" s="108"/>
      <c r="E15" s="108"/>
      <c r="F15" s="108"/>
      <c r="G15" s="109"/>
    </row>
    <row r="16" spans="1:7" x14ac:dyDescent="0.25">
      <c r="A16" s="108"/>
      <c r="B16" s="108"/>
      <c r="C16" s="108"/>
      <c r="D16" s="108"/>
      <c r="E16" s="108"/>
      <c r="F16" s="108"/>
      <c r="G16" s="109"/>
    </row>
    <row r="17" spans="1:7" x14ac:dyDescent="0.25">
      <c r="A17" s="108"/>
      <c r="B17" s="108"/>
      <c r="C17" s="108"/>
      <c r="D17" s="108"/>
      <c r="E17" s="108"/>
      <c r="F17" s="108"/>
      <c r="G17" s="109"/>
    </row>
    <row r="18" spans="1:7" x14ac:dyDescent="0.25">
      <c r="A18" s="108"/>
      <c r="B18" s="108"/>
      <c r="C18" s="108"/>
      <c r="D18" s="108"/>
      <c r="E18" s="108"/>
      <c r="F18" s="108"/>
      <c r="G18" s="109"/>
    </row>
    <row r="19" spans="1:7" x14ac:dyDescent="0.25">
      <c r="A19" s="108"/>
      <c r="B19" s="108"/>
      <c r="C19" s="108"/>
      <c r="D19" s="108"/>
      <c r="E19" s="108"/>
      <c r="F19" s="108"/>
      <c r="G19" s="109"/>
    </row>
    <row r="20" spans="1:7" x14ac:dyDescent="0.25">
      <c r="A20" s="108"/>
      <c r="B20" s="108"/>
      <c r="C20" s="108"/>
      <c r="D20" s="108"/>
      <c r="E20" s="108"/>
      <c r="F20" s="108"/>
      <c r="G20" s="109"/>
    </row>
    <row r="21" spans="1:7" x14ac:dyDescent="0.25">
      <c r="A21" s="108"/>
      <c r="B21" s="108"/>
      <c r="C21" s="108"/>
      <c r="D21" s="108"/>
      <c r="E21" s="108"/>
      <c r="F21" s="108"/>
      <c r="G21" s="109"/>
    </row>
    <row r="22" spans="1:7" x14ac:dyDescent="0.25">
      <c r="A22" s="108"/>
      <c r="B22" s="108"/>
      <c r="C22" s="108"/>
      <c r="D22" s="108"/>
      <c r="E22" s="108"/>
      <c r="F22" s="108"/>
      <c r="G22" s="109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F27"/>
  <sheetViews>
    <sheetView topLeftCell="A7" zoomScale="80" zoomScaleNormal="80" workbookViewId="0">
      <selection activeCell="F4" sqref="F4:F27"/>
    </sheetView>
  </sheetViews>
  <sheetFormatPr baseColWidth="10" defaultRowHeight="15" x14ac:dyDescent="0.25"/>
  <cols>
    <col min="3" max="3" width="40.7109375" style="21" customWidth="1"/>
    <col min="4" max="4" width="29.42578125" style="21" customWidth="1"/>
    <col min="6" max="6" width="19.28515625" customWidth="1"/>
    <col min="7" max="7" width="11.42578125" customWidth="1"/>
  </cols>
  <sheetData>
    <row r="2" spans="3:6" ht="15.75" thickBot="1" x14ac:dyDescent="0.3"/>
    <row r="3" spans="3:6" ht="20.25" x14ac:dyDescent="0.3">
      <c r="C3" s="1" t="s">
        <v>5</v>
      </c>
      <c r="D3" s="2" t="s">
        <v>6</v>
      </c>
      <c r="F3" t="s">
        <v>20</v>
      </c>
    </row>
    <row r="4" spans="3:6" ht="20.25" x14ac:dyDescent="0.3">
      <c r="C4" s="3" t="s">
        <v>4</v>
      </c>
      <c r="D4" s="4">
        <v>1600</v>
      </c>
      <c r="F4">
        <v>1</v>
      </c>
    </row>
    <row r="5" spans="3:6" ht="20.25" x14ac:dyDescent="0.3">
      <c r="C5" s="3" t="s">
        <v>3</v>
      </c>
      <c r="D5" s="4">
        <v>2100</v>
      </c>
      <c r="F5">
        <v>2</v>
      </c>
    </row>
    <row r="6" spans="3:6" ht="20.25" x14ac:dyDescent="0.3">
      <c r="C6" s="3" t="s">
        <v>8</v>
      </c>
      <c r="D6" s="5">
        <v>3200</v>
      </c>
      <c r="F6">
        <v>3</v>
      </c>
    </row>
    <row r="7" spans="3:6" ht="20.25" x14ac:dyDescent="0.3">
      <c r="C7" s="6" t="s">
        <v>15</v>
      </c>
      <c r="D7" s="7">
        <v>5000</v>
      </c>
      <c r="F7">
        <v>4</v>
      </c>
    </row>
    <row r="8" spans="3:6" ht="21" thickBot="1" x14ac:dyDescent="0.35">
      <c r="C8" s="8" t="s">
        <v>16</v>
      </c>
      <c r="D8" s="9">
        <v>7999</v>
      </c>
      <c r="F8">
        <v>5</v>
      </c>
    </row>
    <row r="9" spans="3:6" ht="20.25" x14ac:dyDescent="0.3">
      <c r="C9" s="10" t="s">
        <v>10</v>
      </c>
      <c r="D9" s="11">
        <v>1312</v>
      </c>
      <c r="F9">
        <v>6</v>
      </c>
    </row>
    <row r="10" spans="3:6" ht="20.25" x14ac:dyDescent="0.3">
      <c r="C10" s="12" t="s">
        <v>7</v>
      </c>
      <c r="D10" s="13">
        <v>1407</v>
      </c>
      <c r="F10">
        <v>7</v>
      </c>
    </row>
    <row r="11" spans="3:6" ht="21" thickBot="1" x14ac:dyDescent="0.35">
      <c r="C11" s="14" t="s">
        <v>14</v>
      </c>
      <c r="D11" s="15">
        <v>2112</v>
      </c>
      <c r="F11">
        <v>8</v>
      </c>
    </row>
    <row r="12" spans="3:6" ht="21" thickBot="1" x14ac:dyDescent="0.35">
      <c r="C12" s="16" t="s">
        <v>9</v>
      </c>
      <c r="D12" s="17">
        <v>10000</v>
      </c>
      <c r="F12">
        <v>9</v>
      </c>
    </row>
    <row r="13" spans="3:6" ht="20.25" x14ac:dyDescent="0.3">
      <c r="C13" s="10" t="s">
        <v>12</v>
      </c>
      <c r="D13" s="11">
        <v>1817</v>
      </c>
      <c r="F13">
        <v>10</v>
      </c>
    </row>
    <row r="14" spans="3:6" ht="21" thickBot="1" x14ac:dyDescent="0.35">
      <c r="C14" s="14" t="s">
        <v>13</v>
      </c>
      <c r="D14" s="15">
        <v>1414</v>
      </c>
      <c r="F14">
        <v>11</v>
      </c>
    </row>
    <row r="15" spans="3:6" ht="20.25" x14ac:dyDescent="0.3">
      <c r="C15" s="10" t="s">
        <v>11</v>
      </c>
      <c r="D15" s="18">
        <v>800</v>
      </c>
      <c r="F15">
        <v>12</v>
      </c>
    </row>
    <row r="16" spans="3:6" ht="20.25" x14ac:dyDescent="0.3">
      <c r="C16" s="12" t="s">
        <v>17</v>
      </c>
      <c r="D16" s="19">
        <v>1050</v>
      </c>
      <c r="F16">
        <v>13</v>
      </c>
    </row>
    <row r="17" spans="3:6" ht="20.25" x14ac:dyDescent="0.3">
      <c r="C17" s="16" t="s">
        <v>18</v>
      </c>
      <c r="D17" s="19">
        <v>1600</v>
      </c>
      <c r="F17">
        <v>14</v>
      </c>
    </row>
    <row r="18" spans="3:6" ht="21" thickBot="1" x14ac:dyDescent="0.35">
      <c r="C18" s="16" t="s">
        <v>19</v>
      </c>
      <c r="D18" s="20">
        <v>2500</v>
      </c>
      <c r="F18">
        <v>15</v>
      </c>
    </row>
    <row r="19" spans="3:6" x14ac:dyDescent="0.25">
      <c r="F19">
        <v>16</v>
      </c>
    </row>
    <row r="20" spans="3:6" x14ac:dyDescent="0.25">
      <c r="F20">
        <v>17</v>
      </c>
    </row>
    <row r="21" spans="3:6" x14ac:dyDescent="0.25">
      <c r="F21">
        <v>18</v>
      </c>
    </row>
    <row r="22" spans="3:6" x14ac:dyDescent="0.25">
      <c r="F22">
        <v>19</v>
      </c>
    </row>
    <row r="23" spans="3:6" x14ac:dyDescent="0.25">
      <c r="F23">
        <v>20</v>
      </c>
    </row>
    <row r="24" spans="3:6" x14ac:dyDescent="0.25">
      <c r="F24">
        <v>21</v>
      </c>
    </row>
    <row r="25" spans="3:6" x14ac:dyDescent="0.25">
      <c r="F25">
        <v>22</v>
      </c>
    </row>
    <row r="26" spans="3:6" x14ac:dyDescent="0.25">
      <c r="F26">
        <v>23</v>
      </c>
    </row>
    <row r="27" spans="3:6" x14ac:dyDescent="0.25">
      <c r="F27">
        <v>24</v>
      </c>
    </row>
  </sheetData>
  <conditionalFormatting sqref="D4:D5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4:D1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Acceuil</vt:lpstr>
      <vt:lpstr>ANISPLUS</vt:lpstr>
      <vt:lpstr>FAWRI</vt:lpstr>
      <vt:lpstr>TELEPHONE</vt:lpstr>
      <vt:lpstr>demande TLP</vt:lpstr>
      <vt:lpstr>4g LTE</vt:lpstr>
      <vt:lpstr>Feuil1</vt:lpstr>
      <vt:lpstr>listeproduit</vt:lpstr>
      <vt:lpstr>listeproduit11</vt:lpstr>
      <vt:lpstr>Mttc</vt:lpstr>
      <vt:lpstr>nombredemois</vt:lpstr>
      <vt:lpstr>ANISPLUS!Zone_d_impression</vt:lpstr>
      <vt:lpstr>FAWRI!Zone_d_impression</vt:lpstr>
      <vt:lpstr>TELEPHONE!Zone_d_impression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benslim kamel</dc:creator>
  <cp:lastModifiedBy>benslim kamel</cp:lastModifiedBy>
  <cp:lastPrinted>2017-02-10T18:58:23Z</cp:lastPrinted>
  <dcterms:created xsi:type="dcterms:W3CDTF">2016-10-08T07:27:18Z</dcterms:created>
  <dcterms:modified xsi:type="dcterms:W3CDTF">2017-02-26T20:00:09Z</dcterms:modified>
</cp:coreProperties>
</file>