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uzzuj\Documents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E5" i="1"/>
  <c r="G5" i="1"/>
  <c r="H5" i="1"/>
  <c r="I5" i="1"/>
  <c r="J5" i="1"/>
  <c r="K5" i="1"/>
  <c r="L5" i="1"/>
  <c r="M5" i="1"/>
  <c r="N5" i="1"/>
  <c r="O5" i="1"/>
  <c r="P5" i="1"/>
  <c r="P8" i="1"/>
  <c r="O8" i="1"/>
  <c r="N8" i="1"/>
  <c r="M8" i="1"/>
  <c r="L8" i="1"/>
  <c r="K8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<sst xmlns="http://schemas.openxmlformats.org/spreadsheetml/2006/main" count="29" uniqueCount="17">
  <si>
    <t>Date</t>
  </si>
  <si>
    <t>Quantité</t>
  </si>
  <si>
    <t>Coûts</t>
  </si>
  <si>
    <t>FY17</t>
  </si>
  <si>
    <t>Oct</t>
  </si>
  <si>
    <t>Nov</t>
  </si>
  <si>
    <t>Dec</t>
  </si>
  <si>
    <t>Janv</t>
  </si>
  <si>
    <t>Fev</t>
  </si>
  <si>
    <t>Mars</t>
  </si>
  <si>
    <t>Avril</t>
  </si>
  <si>
    <t>Mai</t>
  </si>
  <si>
    <t>Juin</t>
  </si>
  <si>
    <t>Juill</t>
  </si>
  <si>
    <t xml:space="preserve">Aout </t>
  </si>
  <si>
    <t>Sept</t>
  </si>
  <si>
    <t>FY18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</si>
</sst>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4"/>
  <sheetViews>
    <sheetView tabSelected="1" workbookViewId="0">
      <selection activeCell="E6" sqref="E6:P6"/>
    </sheetView>
  </sheetViews>
  <sheetFormatPr baseColWidth="10" defaultRowHeight="15" x14ac:dyDescent="0.25"/>
  <sheetData>
    <row r="1" spans="1:16" x14ac:dyDescent="0.25">
      <c r="A1" s="1" t="s">
        <v>0</v>
      </c>
      <c r="B1" s="1" t="s">
        <v>1</v>
      </c>
      <c r="C1" s="1" t="s">
        <v>2</v>
      </c>
    </row>
    <row r="2" spans="1:16" x14ac:dyDescent="0.25">
      <c r="A2" s="2">
        <v>43137</v>
      </c>
      <c r="B2" s="3">
        <v>72</v>
      </c>
      <c r="C2" s="3">
        <v>46.8</v>
      </c>
    </row>
    <row r="3" spans="1:16" x14ac:dyDescent="0.25">
      <c r="A3" s="2">
        <v>43137</v>
      </c>
      <c r="B3" s="3">
        <v>72</v>
      </c>
      <c r="C3" s="3">
        <v>46.8</v>
      </c>
      <c r="E3" s="4" t="s">
        <v>3</v>
      </c>
      <c r="F3" s="5"/>
      <c r="G3" s="5"/>
      <c r="H3" s="5"/>
      <c r="I3" s="5"/>
      <c r="J3" s="5"/>
      <c r="K3" s="5"/>
      <c r="L3" s="5"/>
      <c r="M3" s="5"/>
      <c r="N3" s="5"/>
      <c r="O3" s="5"/>
      <c r="P3" s="6"/>
    </row>
    <row r="4" spans="1:16" x14ac:dyDescent="0.25">
      <c r="A4" s="2">
        <v>43104.675092592603</v>
      </c>
      <c r="B4" s="3">
        <v>72</v>
      </c>
      <c r="C4" s="3">
        <v>46.8</v>
      </c>
      <c r="E4" s="7" t="s">
        <v>4</v>
      </c>
      <c r="F4" s="7" t="s">
        <v>5</v>
      </c>
      <c r="G4" s="7" t="s">
        <v>6</v>
      </c>
      <c r="H4" s="7" t="s">
        <v>7</v>
      </c>
      <c r="I4" s="7" t="s">
        <v>8</v>
      </c>
      <c r="J4" s="7" t="s">
        <v>9</v>
      </c>
      <c r="K4" s="7" t="s">
        <v>10</v>
      </c>
      <c r="L4" s="7" t="s">
        <v>11</v>
      </c>
      <c r="M4" s="7" t="s">
        <v>12</v>
      </c>
      <c r="N4" s="7" t="s">
        <v>13</v>
      </c>
      <c r="O4" s="7" t="s">
        <v>14</v>
      </c>
      <c r="P4" s="7" t="s">
        <v>15</v>
      </c>
    </row>
    <row r="5" spans="1:16" x14ac:dyDescent="0.25">
      <c r="A5" s="2">
        <v>43104.675092592603</v>
      </c>
      <c r="B5" s="3">
        <v>72</v>
      </c>
      <c r="C5" s="3">
        <v>46.8</v>
      </c>
      <c r="E5" s="7">
        <f>SUMIFS($B:$B,$A:$A,"*/10/2016")</f>
        <v>0</v>
      </c>
      <c r="F5" s="7">
        <f>SUMIFS($B:$B,$A:$A,"*/11/2016")</f>
        <v>0</v>
      </c>
      <c r="G5" s="7">
        <f>COUNTIF($A:$A,"*/12/16*")</f>
        <v>0</v>
      </c>
      <c r="H5" s="7">
        <f>COUNTIF($A:$A,"*/01/17*")</f>
        <v>0</v>
      </c>
      <c r="I5" s="7">
        <f>COUNTIF($A:$A,"*/02/17*")</f>
        <v>0</v>
      </c>
      <c r="J5" s="7">
        <f>COUNTIF($A:$A,"*/03/17*")</f>
        <v>0</v>
      </c>
      <c r="K5" s="7">
        <f>COUNTIF($A:$A,"*/04/17*")</f>
        <v>0</v>
      </c>
      <c r="L5" s="7">
        <f>COUNTIF($A:$A,"*/05/17*")</f>
        <v>0</v>
      </c>
      <c r="M5" s="7">
        <f>COUNTIF($A:$A,"*/06/17*")</f>
        <v>0</v>
      </c>
      <c r="N5" s="7">
        <f>COUNTIF($A:$A,"*/07/17*")</f>
        <v>0</v>
      </c>
      <c r="O5" s="7">
        <f>COUNTIF($A:$A,"*/08/17*")</f>
        <v>0</v>
      </c>
      <c r="P5" s="7">
        <f>COUNTIF($A:$A,"*/09/17*")</f>
        <v>0</v>
      </c>
    </row>
    <row r="6" spans="1:16" x14ac:dyDescent="0.25">
      <c r="A6" s="2">
        <v>43104.675092592603</v>
      </c>
      <c r="B6" s="3">
        <v>72</v>
      </c>
      <c r="C6" s="3">
        <v>46.8</v>
      </c>
      <c r="E6" s="4" t="s">
        <v>16</v>
      </c>
      <c r="F6" s="5"/>
      <c r="G6" s="5"/>
      <c r="H6" s="5"/>
      <c r="I6" s="5"/>
      <c r="J6" s="5"/>
      <c r="K6" s="5"/>
      <c r="L6" s="5"/>
      <c r="M6" s="5"/>
      <c r="N6" s="5"/>
      <c r="O6" s="5"/>
      <c r="P6" s="6"/>
    </row>
    <row r="7" spans="1:16" x14ac:dyDescent="0.25">
      <c r="A7" s="2">
        <v>43104.675092592603</v>
      </c>
      <c r="B7" s="3">
        <v>72</v>
      </c>
      <c r="C7" s="3">
        <v>46.8</v>
      </c>
      <c r="E7" s="7" t="s">
        <v>4</v>
      </c>
      <c r="F7" s="7" t="s">
        <v>5</v>
      </c>
      <c r="G7" s="7" t="s">
        <v>6</v>
      </c>
      <c r="H7" s="7" t="s">
        <v>7</v>
      </c>
      <c r="I7" s="7" t="s">
        <v>8</v>
      </c>
      <c r="J7" s="7" t="s">
        <v>9</v>
      </c>
      <c r="K7" s="7" t="s">
        <v>10</v>
      </c>
      <c r="L7" s="7" t="s">
        <v>11</v>
      </c>
      <c r="M7" s="7" t="s">
        <v>12</v>
      </c>
      <c r="N7" s="7" t="s">
        <v>13</v>
      </c>
      <c r="O7" s="7" t="s">
        <v>14</v>
      </c>
      <c r="P7" s="7" t="s">
        <v>15</v>
      </c>
    </row>
    <row r="8" spans="1:16" x14ac:dyDescent="0.25">
      <c r="A8" s="2">
        <v>43080.443796296298</v>
      </c>
      <c r="B8" s="3">
        <v>72</v>
      </c>
      <c r="C8" s="3">
        <v>46.8</v>
      </c>
      <c r="E8" s="7">
        <f>COUNTIF($A:$A,"*/10/2017")</f>
        <v>0</v>
      </c>
      <c r="F8" s="7">
        <f>COUNTIF($A:$A,"*/11/2017*")</f>
        <v>0</v>
      </c>
      <c r="G8" s="7">
        <f>COUNTIF($A:$A,"*/12/17*")</f>
        <v>0</v>
      </c>
      <c r="H8" s="7">
        <f>COUNTIF($A:$A,"*/01/18*")</f>
        <v>0</v>
      </c>
      <c r="I8" s="7">
        <f>COUNTIF($A:$A,"*/02/18*")</f>
        <v>0</v>
      </c>
      <c r="J8" s="7">
        <f>COUNTIF($A:$A,"*/03/18*")</f>
        <v>0</v>
      </c>
      <c r="K8" s="7">
        <f>COUNTIF($A:$A,"*/04/18*")</f>
        <v>0</v>
      </c>
      <c r="L8" s="7">
        <f>COUNTIF($A:$A,"*/05/18*")</f>
        <v>0</v>
      </c>
      <c r="M8" s="7">
        <f>COUNTIF($A:$A,"*/06/17*")</f>
        <v>0</v>
      </c>
      <c r="N8" s="7">
        <f>COUNTIF($A:$A,"*/07/17*")</f>
        <v>0</v>
      </c>
      <c r="O8" s="7">
        <f>COUNTIF($A:$A,"*/08/17*")</f>
        <v>0</v>
      </c>
      <c r="P8" s="7">
        <f>COUNTIF($A:$A,"*/09/17*")</f>
        <v>0</v>
      </c>
    </row>
    <row r="9" spans="1:16" x14ac:dyDescent="0.25">
      <c r="A9" s="2">
        <v>43070.405740740702</v>
      </c>
      <c r="B9" s="3">
        <v>72</v>
      </c>
      <c r="C9" s="3">
        <v>46.8</v>
      </c>
    </row>
    <row r="10" spans="1:16" x14ac:dyDescent="0.25">
      <c r="A10" s="2">
        <v>43049.445138888899</v>
      </c>
      <c r="B10" s="3">
        <v>48</v>
      </c>
      <c r="C10" s="3">
        <v>31.2</v>
      </c>
    </row>
    <row r="11" spans="1:16" x14ac:dyDescent="0.25">
      <c r="A11" s="2">
        <v>43046.5461111111</v>
      </c>
      <c r="B11" s="3">
        <v>72</v>
      </c>
      <c r="C11" s="3">
        <v>46.8</v>
      </c>
    </row>
    <row r="12" spans="1:16" x14ac:dyDescent="0.25">
      <c r="A12" s="2">
        <v>43046.5461111111</v>
      </c>
      <c r="B12" s="3">
        <v>72</v>
      </c>
      <c r="C12" s="3">
        <v>46.8</v>
      </c>
    </row>
    <row r="13" spans="1:16" x14ac:dyDescent="0.25">
      <c r="A13" s="2">
        <v>43046.5461111111</v>
      </c>
      <c r="B13" s="3">
        <v>72</v>
      </c>
      <c r="C13" s="3">
        <v>46.8</v>
      </c>
    </row>
    <row r="14" spans="1:16" x14ac:dyDescent="0.25">
      <c r="A14" s="2">
        <v>43046.5461111111</v>
      </c>
      <c r="B14" s="3">
        <v>72</v>
      </c>
      <c r="C14" s="3">
        <v>46.8</v>
      </c>
    </row>
    <row r="15" spans="1:16" x14ac:dyDescent="0.25">
      <c r="A15" s="2">
        <v>43010.721898148098</v>
      </c>
      <c r="B15" s="3">
        <v>72</v>
      </c>
      <c r="C15" s="3">
        <v>46.8</v>
      </c>
    </row>
    <row r="16" spans="1:16" x14ac:dyDescent="0.25">
      <c r="A16" s="2">
        <v>43010.721898148098</v>
      </c>
      <c r="B16" s="3">
        <v>72</v>
      </c>
      <c r="C16" s="3">
        <v>46.8</v>
      </c>
    </row>
    <row r="17" spans="1:3" x14ac:dyDescent="0.25">
      <c r="A17" s="2">
        <v>43010.721898148098</v>
      </c>
      <c r="B17" s="3">
        <v>48</v>
      </c>
      <c r="C17" s="3">
        <v>31.2</v>
      </c>
    </row>
    <row r="18" spans="1:3" x14ac:dyDescent="0.25">
      <c r="A18" s="2">
        <v>43010.721898148098</v>
      </c>
      <c r="B18" s="3">
        <v>96</v>
      </c>
      <c r="C18" s="3">
        <v>62.4</v>
      </c>
    </row>
    <row r="19" spans="1:3" x14ac:dyDescent="0.25">
      <c r="A19" s="2">
        <v>43010.721898148098</v>
      </c>
      <c r="B19" s="3">
        <v>72</v>
      </c>
      <c r="C19" s="3">
        <v>46.8</v>
      </c>
    </row>
    <row r="20" spans="1:3" x14ac:dyDescent="0.25">
      <c r="A20" s="2">
        <v>42984.380219907398</v>
      </c>
      <c r="B20" s="3">
        <v>72</v>
      </c>
      <c r="C20" s="3">
        <v>46.8</v>
      </c>
    </row>
    <row r="21" spans="1:3" x14ac:dyDescent="0.25">
      <c r="A21" s="2">
        <v>42984.380219907398</v>
      </c>
      <c r="B21" s="3">
        <v>72</v>
      </c>
      <c r="C21" s="3">
        <v>46.8</v>
      </c>
    </row>
    <row r="22" spans="1:3" x14ac:dyDescent="0.25">
      <c r="A22" s="2">
        <v>42984.380219907398</v>
      </c>
      <c r="B22" s="3">
        <v>92</v>
      </c>
      <c r="C22" s="3">
        <v>59.8</v>
      </c>
    </row>
    <row r="23" spans="1:3" x14ac:dyDescent="0.25">
      <c r="A23" s="2">
        <v>42984.380219907398</v>
      </c>
      <c r="B23" s="3">
        <v>72</v>
      </c>
      <c r="C23" s="3">
        <v>46.8</v>
      </c>
    </row>
    <row r="24" spans="1:3" x14ac:dyDescent="0.25">
      <c r="A24" s="2">
        <v>42984.380219907398</v>
      </c>
      <c r="B24" s="3">
        <v>72</v>
      </c>
      <c r="C24" s="3">
        <v>46.8</v>
      </c>
    </row>
    <row r="25" spans="1:3" x14ac:dyDescent="0.25">
      <c r="A25" s="2">
        <v>42949.343124999999</v>
      </c>
      <c r="B25" s="3">
        <v>120</v>
      </c>
      <c r="C25" s="3">
        <v>78</v>
      </c>
    </row>
    <row r="26" spans="1:3" x14ac:dyDescent="0.25">
      <c r="A26" s="2">
        <v>42949.343124999999</v>
      </c>
      <c r="B26" s="3">
        <v>72</v>
      </c>
      <c r="C26" s="3">
        <v>46.8</v>
      </c>
    </row>
    <row r="27" spans="1:3" x14ac:dyDescent="0.25">
      <c r="A27" s="2">
        <v>42933.580671296302</v>
      </c>
      <c r="B27" s="3">
        <v>64</v>
      </c>
      <c r="C27" s="3">
        <v>41.6</v>
      </c>
    </row>
    <row r="28" spans="1:3" x14ac:dyDescent="0.25">
      <c r="A28" s="2">
        <v>42921.6567013889</v>
      </c>
      <c r="B28" s="3">
        <v>48</v>
      </c>
      <c r="C28" s="3">
        <v>31.2</v>
      </c>
    </row>
    <row r="29" spans="1:3" x14ac:dyDescent="0.25">
      <c r="A29" s="2">
        <v>42921.6567013889</v>
      </c>
      <c r="B29" s="3">
        <v>24</v>
      </c>
      <c r="C29" s="3">
        <v>15.6</v>
      </c>
    </row>
    <row r="30" spans="1:3" x14ac:dyDescent="0.25">
      <c r="A30" s="2">
        <v>42888.359548611101</v>
      </c>
      <c r="B30" s="3">
        <v>96</v>
      </c>
      <c r="C30" s="3">
        <v>62.4</v>
      </c>
    </row>
    <row r="31" spans="1:3" x14ac:dyDescent="0.25">
      <c r="A31" s="2">
        <v>42888.359548611101</v>
      </c>
      <c r="B31" s="3">
        <v>96</v>
      </c>
      <c r="C31" s="3">
        <v>62.4</v>
      </c>
    </row>
    <row r="32" spans="1:3" x14ac:dyDescent="0.25">
      <c r="A32" s="2">
        <v>42888.359548611101</v>
      </c>
      <c r="B32" s="3">
        <v>48</v>
      </c>
      <c r="C32" s="3">
        <v>31.2</v>
      </c>
    </row>
    <row r="33" spans="1:3" x14ac:dyDescent="0.25">
      <c r="A33" s="2">
        <v>42888.359548611101</v>
      </c>
      <c r="B33" s="3">
        <v>72</v>
      </c>
      <c r="C33" s="3">
        <v>46.8</v>
      </c>
    </row>
    <row r="34" spans="1:3" x14ac:dyDescent="0.25">
      <c r="A34" s="2">
        <v>42888.359548611101</v>
      </c>
      <c r="B34" s="3">
        <v>72</v>
      </c>
      <c r="C34" s="3">
        <v>46.8</v>
      </c>
    </row>
    <row r="35" spans="1:3" x14ac:dyDescent="0.25">
      <c r="A35" s="2">
        <v>42873.626145833303</v>
      </c>
      <c r="B35" s="3">
        <v>96</v>
      </c>
      <c r="C35" s="3">
        <v>62.4</v>
      </c>
    </row>
    <row r="36" spans="1:3" x14ac:dyDescent="0.25">
      <c r="A36" s="2">
        <v>42859.380324074104</v>
      </c>
      <c r="B36" s="3">
        <v>96</v>
      </c>
      <c r="C36" s="3">
        <v>62.4</v>
      </c>
    </row>
    <row r="37" spans="1:3" x14ac:dyDescent="0.25">
      <c r="A37" s="2">
        <v>42859.380324074104</v>
      </c>
      <c r="B37" s="3">
        <v>96</v>
      </c>
      <c r="C37" s="3">
        <v>62.4</v>
      </c>
    </row>
    <row r="38" spans="1:3" x14ac:dyDescent="0.25">
      <c r="A38" s="2">
        <v>42859.380324074104</v>
      </c>
      <c r="B38" s="3">
        <v>200</v>
      </c>
      <c r="C38" s="3">
        <v>130</v>
      </c>
    </row>
    <row r="39" spans="1:3" x14ac:dyDescent="0.25">
      <c r="A39" s="2">
        <v>42828.664699074099</v>
      </c>
      <c r="B39" s="3">
        <v>96</v>
      </c>
      <c r="C39" s="3">
        <v>62.4</v>
      </c>
    </row>
    <row r="40" spans="1:3" x14ac:dyDescent="0.25">
      <c r="A40" s="2">
        <v>42828.664699074099</v>
      </c>
      <c r="B40" s="3">
        <v>48</v>
      </c>
      <c r="C40" s="3">
        <v>31.2</v>
      </c>
    </row>
    <row r="41" spans="1:3" x14ac:dyDescent="0.25">
      <c r="A41" s="2">
        <v>42795.5878703704</v>
      </c>
      <c r="B41" s="3">
        <v>92</v>
      </c>
      <c r="C41" s="3">
        <v>59.8</v>
      </c>
    </row>
    <row r="42" spans="1:3" x14ac:dyDescent="0.25">
      <c r="A42" s="2">
        <v>42795.5878703704</v>
      </c>
      <c r="B42" s="3">
        <v>48</v>
      </c>
      <c r="C42" s="3">
        <v>31.2</v>
      </c>
    </row>
    <row r="43" spans="1:3" x14ac:dyDescent="0.25">
      <c r="A43" s="2">
        <v>42795.5878703704</v>
      </c>
      <c r="B43" s="3">
        <v>96</v>
      </c>
      <c r="C43" s="3">
        <v>62.4</v>
      </c>
    </row>
    <row r="44" spans="1:3" x14ac:dyDescent="0.25">
      <c r="A44" s="2">
        <v>42795.5878703704</v>
      </c>
      <c r="B44" s="3">
        <v>92</v>
      </c>
      <c r="C44" s="3">
        <v>59.8</v>
      </c>
    </row>
    <row r="45" spans="1:3" x14ac:dyDescent="0.25">
      <c r="A45" s="2">
        <v>42794.368055555598</v>
      </c>
      <c r="B45" s="3">
        <v>96</v>
      </c>
      <c r="C45" s="3">
        <v>62.4</v>
      </c>
    </row>
    <row r="46" spans="1:3" x14ac:dyDescent="0.25">
      <c r="A46" s="2">
        <v>42768.3684490741</v>
      </c>
      <c r="B46" s="3">
        <v>48</v>
      </c>
      <c r="C46" s="3">
        <v>31.2</v>
      </c>
    </row>
    <row r="47" spans="1:3" x14ac:dyDescent="0.25">
      <c r="A47" s="2">
        <v>42768.3684490741</v>
      </c>
      <c r="B47" s="3">
        <v>72</v>
      </c>
      <c r="C47" s="3">
        <v>46.8</v>
      </c>
    </row>
    <row r="48" spans="1:3" x14ac:dyDescent="0.25">
      <c r="A48" s="2">
        <v>42768.3684490741</v>
      </c>
      <c r="B48" s="3">
        <v>72</v>
      </c>
      <c r="C48" s="3">
        <v>46.8</v>
      </c>
    </row>
    <row r="49" spans="1:3" x14ac:dyDescent="0.25">
      <c r="A49" s="2">
        <v>42739.3119560185</v>
      </c>
      <c r="B49" s="3">
        <v>120</v>
      </c>
      <c r="C49" s="3">
        <v>78</v>
      </c>
    </row>
    <row r="50" spans="1:3" x14ac:dyDescent="0.25">
      <c r="A50" s="2">
        <v>42739.3119560185</v>
      </c>
      <c r="B50" s="3">
        <v>72</v>
      </c>
      <c r="C50" s="3">
        <v>46.8</v>
      </c>
    </row>
    <row r="51" spans="1:3" x14ac:dyDescent="0.25">
      <c r="A51" s="2">
        <v>42739</v>
      </c>
      <c r="B51" s="3">
        <v>72</v>
      </c>
      <c r="C51" s="3">
        <v>46.8</v>
      </c>
    </row>
    <row r="52" spans="1:3" x14ac:dyDescent="0.25">
      <c r="A52" s="2">
        <v>42709</v>
      </c>
      <c r="B52" s="3">
        <v>72</v>
      </c>
      <c r="C52" s="3">
        <v>46.8</v>
      </c>
    </row>
    <row r="53" spans="1:3" x14ac:dyDescent="0.25">
      <c r="A53" s="2">
        <v>42676</v>
      </c>
      <c r="B53" s="3">
        <v>72</v>
      </c>
      <c r="C53" s="3">
        <v>46.8</v>
      </c>
    </row>
    <row r="54" spans="1:3" x14ac:dyDescent="0.25">
      <c r="A54" s="2">
        <v>42676</v>
      </c>
      <c r="B54" s="3">
        <v>74</v>
      </c>
      <c r="C54" s="3">
        <v>48.1</v>
      </c>
    </row>
  </sheetData>
  <mergeCells count="2">
    <mergeCell ref="E3:P3"/>
    <mergeCell ref="E6:P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Adient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>Jean Pascal Cuzzupi</dc:creator>
  <cp:lastModifiedBy>Jean Pascal Cuzzupi</cp:lastModifiedBy>
  <dcterms:created xsi:type="dcterms:W3CDTF">2018-02-16T07:34:42Z</dcterms:created>
  <dcterms:modified xsi:type="dcterms:W3CDTF">2018-02-16T07:37:00Z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5210792-6e5f-4945-9946-e33b2c1b77aa_Enabled">
    <vt:lpwstr>True</vt:lpwstr>
  </property>
  <property fmtid="{D5CDD505-2E9C-101B-9397-08002B2CF9AE}" pid="3" name="MSIP_Label_f5210792-6e5f-4945-9946-e33b2c1b77aa_SiteId">
    <vt:lpwstr>21f195bc-13e5-4339-82ea-ef8b8ecdd0a9</vt:lpwstr>
  </property>
  <property fmtid="{D5CDD505-2E9C-101B-9397-08002B2CF9AE}" pid="4" name="MSIP_Label_f5210792-6e5f-4945-9946-e33b2c1b77aa_Ref">
    <vt:lpwstr>https://api.informationprotection.azure.com/api/21f195bc-13e5-4339-82ea-ef8b8ecdd0a9</vt:lpwstr>
  </property>
  <property fmtid="{D5CDD505-2E9C-101B-9397-08002B2CF9AE}" pid="5" name="MSIP_Label_f5210792-6e5f-4945-9946-e33b2c1b77aa_SetBy">
    <vt:lpwstr>acuzzuj@adient.com</vt:lpwstr>
  </property>
  <property fmtid="{D5CDD505-2E9C-101B-9397-08002B2CF9AE}" pid="6" name="MSIP_Label_f5210792-6e5f-4945-9946-e33b2c1b77aa_SetDate">
    <vt:lpwstr>2018-02-16T08:36:54.7355570+01:00</vt:lpwstr>
  </property>
  <property fmtid="{D5CDD505-2E9C-101B-9397-08002B2CF9AE}" pid="7" name="MSIP_Label_f5210792-6e5f-4945-9946-e33b2c1b77aa_Name">
    <vt:lpwstr>Internal</vt:lpwstr>
  </property>
  <property fmtid="{D5CDD505-2E9C-101B-9397-08002B2CF9AE}" pid="8" name="MSIP_Label_f5210792-6e5f-4945-9946-e33b2c1b77aa_Application">
    <vt:lpwstr>Microsoft Azure Information Protection</vt:lpwstr>
  </property>
  <property fmtid="{D5CDD505-2E9C-101B-9397-08002B2CF9AE}" pid="9" name="MSIP_Label_f5210792-6e5f-4945-9946-e33b2c1b77aa_Extended_MSFT_Method">
    <vt:lpwstr>Automatic</vt:lpwstr>
  </property>
  <property fmtid="{D5CDD505-2E9C-101B-9397-08002B2CF9AE}" pid="10" name="MSIP_Label_dd77c177-921f-4c67-aad2-9844fb8189cd_Enabled">
    <vt:lpwstr>True</vt:lpwstr>
  </property>
  <property fmtid="{D5CDD505-2E9C-101B-9397-08002B2CF9AE}" pid="11" name="MSIP_Label_dd77c177-921f-4c67-aad2-9844fb8189cd_SiteId">
    <vt:lpwstr>21f195bc-13e5-4339-82ea-ef8b8ecdd0a9</vt:lpwstr>
  </property>
  <property fmtid="{D5CDD505-2E9C-101B-9397-08002B2CF9AE}" pid="12" name="MSIP_Label_dd77c177-921f-4c67-aad2-9844fb8189cd_Ref">
    <vt:lpwstr>https://api.informationprotection.azure.com/api/21f195bc-13e5-4339-82ea-ef8b8ecdd0a9</vt:lpwstr>
  </property>
  <property fmtid="{D5CDD505-2E9C-101B-9397-08002B2CF9AE}" pid="13" name="MSIP_Label_dd77c177-921f-4c67-aad2-9844fb8189cd_SetBy">
    <vt:lpwstr>acuzzuj@adient.com</vt:lpwstr>
  </property>
  <property fmtid="{D5CDD505-2E9C-101B-9397-08002B2CF9AE}" pid="14" name="MSIP_Label_dd77c177-921f-4c67-aad2-9844fb8189cd_SetDate">
    <vt:lpwstr>2018-02-16T08:36:54.7360861+01:00</vt:lpwstr>
  </property>
  <property fmtid="{D5CDD505-2E9C-101B-9397-08002B2CF9AE}" pid="15" name="MSIP_Label_dd77c177-921f-4c67-aad2-9844fb8189cd_Name">
    <vt:lpwstr>Adient INTERNAL</vt:lpwstr>
  </property>
  <property fmtid="{D5CDD505-2E9C-101B-9397-08002B2CF9AE}" pid="16" name="MSIP_Label_dd77c177-921f-4c67-aad2-9844fb8189cd_Application">
    <vt:lpwstr>Microsoft Azure Information Protection</vt:lpwstr>
  </property>
  <property fmtid="{D5CDD505-2E9C-101B-9397-08002B2CF9AE}" pid="17" name="MSIP_Label_dd77c177-921f-4c67-aad2-9844fb8189cd_Extended_MSFT_Method">
    <vt:lpwstr>Automatic</vt:lpwstr>
  </property>
  <property fmtid="{D5CDD505-2E9C-101B-9397-08002B2CF9AE}" pid="18" name="MSIP_Label_dd77c177-921f-4c67-aad2-9844fb8189cd_Parent">
    <vt:lpwstr>f5210792-6e5f-4945-9946-e33b2c1b77aa</vt:lpwstr>
  </property>
  <property fmtid="{D5CDD505-2E9C-101B-9397-08002B2CF9AE}" pid="19" name="Sensitivity">
    <vt:lpwstr>Internal Adient INTERNAL</vt:lpwstr>
  </property>
</Properties>
</file>