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slicers/slicer1.xml" ContentType="application/vnd.ms-excel.slicer+xml"/>
  <Override PartName="/xl/pivotTables/pivotTable1.xml" ContentType="application/vnd.openxmlformats-officedocument.spreadsheetml.pivotTable+xml"/>
  <Override PartName="/xl/pivotTables/pivotTable2.xml" ContentType="application/vnd.openxmlformats-officedocument.spreadsheetml.pivot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730" codeName="{3D1A710C-6663-3D7B-7F91-EC182F24A4BC}"/>
  <workbookPr codeName="ThisWorkbook" defaultThemeVersion="124226"/>
  <mc:AlternateContent xmlns:mc="http://schemas.openxmlformats.org/markup-compatibility/2006">
    <mc:Choice Requires="x15">
      <x15ac:absPath xmlns:x15ac="http://schemas.microsoft.com/office/spreadsheetml/2010/11/ac" url="C:\Users\vaney\Desktop\"/>
    </mc:Choice>
  </mc:AlternateContent>
  <xr:revisionPtr revIDLastSave="0" documentId="13_ncr:1_{BFFCFCEB-5EFA-4ABE-B4CB-8912CE051A84}" xr6:coauthVersionLast="36" xr6:coauthVersionMax="36" xr10:uidLastSave="{00000000-0000-0000-0000-000000000000}"/>
  <bookViews>
    <workbookView xWindow="0" yWindow="0" windowWidth="28800" windowHeight="12015" activeTab="3" xr2:uid="{00000000-000D-0000-FFFF-FFFF00000000}"/>
  </bookViews>
  <sheets>
    <sheet name="Refs" sheetId="100" r:id="rId1"/>
    <sheet name="Faculty Master" sheetId="85" state="hidden" r:id="rId2"/>
    <sheet name="Faculty Allocations" sheetId="80" state="hidden" r:id="rId3"/>
    <sheet name="Export" sheetId="87" r:id="rId4"/>
    <sheet name="Pivots" sheetId="89" r:id="rId5"/>
    <sheet name="TeachersList" sheetId="101" r:id="rId6"/>
  </sheets>
  <definedNames>
    <definedName name="_xlnm._FilterDatabase" localSheetId="2" hidden="1">'Faculty Allocations'!$A$1:$M$1</definedName>
    <definedName name="_xlnm._FilterDatabase" localSheetId="1" hidden="1">'Faculty Master'!$A$3:$F$3</definedName>
    <definedName name="_palopasteviewstyle" hidden="1">"White"</definedName>
    <definedName name="ContractType">Refs!$I$2:$I$4</definedName>
    <definedName name="CourseTypes">Refs!$A$2:$A$8</definedName>
    <definedName name="CourseValue">Refs!$A$2:$B$8</definedName>
    <definedName name="Dpt">Refs!$D$2:$D$4</definedName>
    <definedName name="ExportTeachingPercent">Export!$F$1</definedName>
    <definedName name="FA_Competence">'Faculty Allocations'!#REF!</definedName>
    <definedName name="FA_ContactHours">'Faculty Allocations'!$I:$I</definedName>
    <definedName name="FA_CourseCodeTitle">'Faculty Allocations'!$C:$D</definedName>
    <definedName name="FA_CourseID">'Faculty Allocations'!$O:$O</definedName>
    <definedName name="FA_Faculty">'Faculty Allocations'!$M:$M</definedName>
    <definedName name="FA_PrepGrading">'Faculty Allocations'!$J:$J</definedName>
    <definedName name="FA_Term">'Faculty Allocations'!$A:$A</definedName>
    <definedName name="FacultyName">#REF!</definedName>
    <definedName name="FM_Availability">'Faculty Master'!$C$5:$F$91</definedName>
    <definedName name="FM_Faculty">OFFSET('Faculty Master'!$C$3,1,0,COUNTA('Faculty Master'!$C$4:$C$186))</definedName>
    <definedName name="FM_FacultyAndTitle">'Faculty Master'!$C:$C</definedName>
    <definedName name="FM_ScholarlyActivities">'Faculty Master'!#REF!</definedName>
    <definedName name="FM_StudentCommunityServices">'Faculty Master'!#REF!</definedName>
    <definedName name="FM_TeachingPercent">'Faculty Master'!$E:$E</definedName>
    <definedName name="FM_Term1">'Faculty Master'!#REF!</definedName>
    <definedName name="FM_Term2">'Faculty Master'!#REF!</definedName>
    <definedName name="FM_TermYear">'Faculty Master'!#REF!</definedName>
    <definedName name="FM_Title">'Faculty Master'!#REF!</definedName>
    <definedName name="MaxContactHours">'Faculty Master'!#REF!</definedName>
    <definedName name="MaxTotalHours">'Faculty Master'!#REF!</definedName>
    <definedName name="_xlnm.Print_Area" localSheetId="3">Export!$A$1:$G$45</definedName>
    <definedName name="Ranking">Refs!$G$2:$G$11</definedName>
    <definedName name="Slicer_Dpt">#N/A</definedName>
    <definedName name="Slicer_Faculty">#N/A</definedName>
    <definedName name="WeeklyWorkload">#REF!</definedName>
  </definedNames>
  <calcPr calcId="191029"/>
  <pivotCaches>
    <pivotCache cacheId="0" r:id="rId7"/>
    <pivotCache cacheId="1" r:id="rId8"/>
  </pivotCaches>
  <extLst>
    <ext xmlns:x14="http://schemas.microsoft.com/office/spreadsheetml/2009/9/main" uri="{BBE1A952-AA13-448e-AADC-164F8A28A991}">
      <x14:slicerCaches>
        <x14:slicerCache r:id="rId9"/>
        <x14:slicerCache r:id="rId10"/>
      </x14:slicerCaches>
    </ext>
    <ext xmlns:x14="http://schemas.microsoft.com/office/spreadsheetml/2009/9/main" uri="{79F54976-1DA5-4618-B147-4CDE4B953A38}">
      <x14:workbookPr/>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B8" i="87" l="1"/>
  <c r="C8" i="87" s="1"/>
  <c r="B1" i="87" l="1"/>
  <c r="A1" i="101" l="1"/>
  <c r="A2" i="101"/>
  <c r="A3" i="101"/>
  <c r="A4" i="101"/>
  <c r="A5" i="101"/>
  <c r="A6" i="101"/>
  <c r="A7" i="101"/>
  <c r="A8" i="101"/>
  <c r="A9" i="101"/>
  <c r="A10" i="101"/>
  <c r="A11" i="101"/>
  <c r="A12" i="101"/>
  <c r="A13" i="101"/>
  <c r="A14" i="101"/>
  <c r="A15" i="101"/>
  <c r="A16" i="101"/>
  <c r="A17" i="101"/>
  <c r="A18" i="101"/>
  <c r="A19" i="101"/>
  <c r="A20" i="101"/>
  <c r="A21" i="101"/>
  <c r="A22" i="101"/>
  <c r="A23" i="101"/>
  <c r="A24" i="101"/>
  <c r="A25" i="101"/>
  <c r="A26" i="101"/>
  <c r="A27" i="101"/>
  <c r="A28" i="101"/>
  <c r="A29" i="101"/>
  <c r="A30" i="101"/>
  <c r="A31" i="101"/>
  <c r="A32" i="101"/>
  <c r="A33" i="101"/>
  <c r="A34" i="101"/>
  <c r="A35" i="101"/>
  <c r="A36" i="101"/>
  <c r="A37" i="101"/>
  <c r="A38" i="101"/>
  <c r="A39" i="101"/>
  <c r="A40" i="101"/>
  <c r="A41" i="101"/>
  <c r="A42" i="101"/>
  <c r="A43" i="101"/>
  <c r="A44" i="101"/>
  <c r="A45" i="101"/>
  <c r="A46" i="101"/>
  <c r="A47" i="101"/>
  <c r="A48" i="101"/>
  <c r="A49" i="101"/>
  <c r="A50" i="101"/>
  <c r="A51" i="101"/>
  <c r="A52" i="101"/>
  <c r="A53" i="101"/>
  <c r="A54" i="101"/>
  <c r="A55" i="101"/>
  <c r="A56" i="101"/>
  <c r="A57" i="101"/>
  <c r="A58" i="101"/>
  <c r="A59" i="101"/>
  <c r="A60" i="101"/>
  <c r="A61" i="101"/>
  <c r="A62" i="101"/>
  <c r="A63" i="101"/>
  <c r="A64" i="101"/>
  <c r="A65" i="101"/>
  <c r="A66" i="101"/>
  <c r="A67" i="101"/>
  <c r="A68" i="101"/>
  <c r="A69" i="101"/>
  <c r="A70" i="101"/>
  <c r="A71" i="101"/>
  <c r="A72" i="101"/>
  <c r="A73" i="101"/>
  <c r="A74" i="101"/>
  <c r="A75" i="101"/>
  <c r="A76" i="101"/>
  <c r="A77" i="101"/>
  <c r="A78" i="101"/>
  <c r="A79" i="101"/>
  <c r="A80" i="101"/>
  <c r="A81" i="101"/>
  <c r="A82" i="101"/>
  <c r="A83" i="101"/>
  <c r="A84" i="101"/>
  <c r="A85" i="101"/>
  <c r="A86" i="101"/>
  <c r="A87" i="101"/>
  <c r="A88" i="101"/>
  <c r="A89" i="101"/>
  <c r="A90" i="101"/>
  <c r="A91" i="101"/>
  <c r="A92" i="101"/>
  <c r="A93" i="101"/>
  <c r="A94" i="101"/>
  <c r="A95" i="101"/>
  <c r="A96" i="101"/>
  <c r="A97" i="101"/>
  <c r="A98" i="101"/>
  <c r="A99" i="101"/>
  <c r="A100" i="101"/>
  <c r="A101" i="101"/>
  <c r="A102" i="101"/>
  <c r="A103" i="101"/>
  <c r="A104" i="101"/>
  <c r="A105" i="101"/>
  <c r="A106" i="101"/>
  <c r="A107" i="101"/>
  <c r="A108" i="101"/>
  <c r="A109" i="101"/>
  <c r="A110" i="101"/>
  <c r="A111" i="101"/>
  <c r="A112" i="101"/>
  <c r="A113" i="101"/>
  <c r="A114" i="101"/>
  <c r="A115" i="101"/>
  <c r="A116" i="101"/>
  <c r="A117" i="101"/>
  <c r="A118" i="101"/>
  <c r="A119" i="101"/>
  <c r="A120" i="101"/>
  <c r="A121" i="101"/>
  <c r="A122" i="101"/>
  <c r="A123" i="101"/>
  <c r="A124" i="101"/>
  <c r="A125" i="101"/>
  <c r="A126" i="101"/>
  <c r="A127" i="101"/>
  <c r="A128" i="101"/>
  <c r="A129" i="101"/>
  <c r="A130" i="101"/>
  <c r="A131" i="101"/>
  <c r="A132" i="101"/>
  <c r="A133" i="101"/>
  <c r="A134" i="101"/>
  <c r="A135" i="101"/>
  <c r="A136" i="101"/>
  <c r="A137" i="101"/>
  <c r="A138" i="101"/>
  <c r="A139" i="101"/>
  <c r="A140" i="101"/>
  <c r="A141" i="101"/>
  <c r="A142" i="101"/>
  <c r="A143" i="101"/>
  <c r="A144" i="101"/>
  <c r="A145" i="101"/>
  <c r="A146" i="101"/>
  <c r="A147" i="101"/>
  <c r="A148" i="101"/>
  <c r="A149" i="101"/>
  <c r="A150" i="101"/>
  <c r="A151" i="101"/>
  <c r="A152" i="101"/>
  <c r="A153" i="101"/>
  <c r="A154" i="101"/>
  <c r="A155" i="101"/>
  <c r="A156" i="101"/>
  <c r="A157" i="101"/>
  <c r="A158" i="101"/>
  <c r="A159" i="101"/>
  <c r="A160" i="101"/>
  <c r="A161" i="101"/>
  <c r="A162" i="101"/>
  <c r="A163" i="101"/>
  <c r="A164" i="101"/>
  <c r="A165" i="101"/>
  <c r="A166" i="101"/>
  <c r="A167" i="101"/>
  <c r="A168" i="101"/>
  <c r="A169" i="101"/>
  <c r="A170" i="101"/>
  <c r="A171" i="101"/>
  <c r="A172" i="101"/>
  <c r="A173" i="101"/>
  <c r="A174" i="101"/>
  <c r="A175" i="101"/>
  <c r="A176" i="101"/>
  <c r="A177" i="101"/>
  <c r="A178" i="101"/>
  <c r="A179" i="101"/>
  <c r="A180" i="101"/>
  <c r="A181" i="101"/>
  <c r="A182" i="101"/>
  <c r="A183" i="101"/>
  <c r="A184" i="101"/>
  <c r="A185" i="101"/>
  <c r="A186" i="101"/>
  <c r="A187" i="101"/>
  <c r="A188" i="101"/>
  <c r="A189" i="101"/>
  <c r="A190" i="101"/>
  <c r="A191" i="101"/>
  <c r="A192" i="101"/>
  <c r="A193" i="101"/>
  <c r="A194" i="101"/>
  <c r="A195" i="101"/>
  <c r="A196" i="101"/>
  <c r="A197" i="101"/>
  <c r="A198" i="101"/>
  <c r="A199" i="101"/>
  <c r="A200" i="101"/>
  <c r="A201" i="101"/>
  <c r="A202" i="101"/>
  <c r="A203" i="101"/>
  <c r="A204" i="101"/>
  <c r="A205" i="101"/>
  <c r="A206" i="101"/>
  <c r="A207" i="101"/>
  <c r="A208" i="101"/>
  <c r="A209" i="101"/>
  <c r="A210" i="101"/>
  <c r="A211" i="101"/>
  <c r="A212" i="101"/>
  <c r="A213" i="101"/>
  <c r="A214" i="101"/>
  <c r="A215" i="101"/>
  <c r="A216" i="101"/>
  <c r="A217" i="101"/>
  <c r="A218" i="101"/>
  <c r="A219" i="101"/>
  <c r="A220" i="101"/>
  <c r="A221" i="101"/>
  <c r="A222" i="101"/>
  <c r="A223" i="101"/>
  <c r="A224" i="101"/>
  <c r="A225" i="101"/>
  <c r="A226" i="101"/>
  <c r="A227" i="101"/>
  <c r="A228" i="101"/>
  <c r="A229" i="101"/>
  <c r="A230" i="101"/>
  <c r="A231" i="101"/>
  <c r="A232" i="101"/>
  <c r="A233" i="101"/>
  <c r="A234" i="101"/>
  <c r="A235" i="101"/>
  <c r="A236" i="101"/>
  <c r="A237" i="101"/>
  <c r="A238" i="101"/>
  <c r="A239" i="101"/>
  <c r="A240" i="101"/>
  <c r="A241" i="101"/>
  <c r="A242" i="101"/>
  <c r="A243" i="101"/>
  <c r="A244" i="101"/>
  <c r="A245" i="101"/>
  <c r="A246" i="101"/>
  <c r="A247" i="101"/>
  <c r="A248" i="101"/>
  <c r="A249" i="101"/>
  <c r="A250" i="101"/>
  <c r="A251" i="101"/>
  <c r="A252" i="101"/>
  <c r="A253" i="101"/>
  <c r="A254" i="101"/>
  <c r="A255" i="101"/>
  <c r="A256" i="101"/>
  <c r="A257" i="101"/>
  <c r="A258" i="101"/>
  <c r="A259" i="101"/>
  <c r="A260" i="101"/>
  <c r="A261" i="101"/>
  <c r="A262" i="101"/>
  <c r="A263" i="101"/>
  <c r="A264" i="101"/>
  <c r="A265" i="101"/>
  <c r="A266" i="101"/>
  <c r="A267" i="101"/>
  <c r="A268" i="101"/>
  <c r="A269" i="101"/>
  <c r="A270" i="101"/>
  <c r="A271" i="101"/>
  <c r="A272" i="101"/>
  <c r="A273" i="101"/>
  <c r="A274" i="101"/>
  <c r="A275" i="101"/>
  <c r="A276" i="101"/>
  <c r="A277" i="101"/>
  <c r="A278" i="101"/>
  <c r="A279" i="101"/>
  <c r="A280" i="101"/>
  <c r="A281" i="101"/>
  <c r="A282" i="101"/>
  <c r="A283" i="101"/>
  <c r="A284" i="101"/>
  <c r="A285" i="101"/>
  <c r="A286" i="101"/>
  <c r="A287" i="101"/>
  <c r="A288" i="101"/>
  <c r="A289" i="101"/>
  <c r="A290" i="101"/>
  <c r="A291" i="101"/>
  <c r="A292" i="101"/>
  <c r="A293" i="101"/>
  <c r="A294" i="101"/>
  <c r="A295" i="101"/>
  <c r="A296" i="101"/>
  <c r="A297" i="101"/>
  <c r="A298" i="101"/>
  <c r="A299" i="101"/>
  <c r="A300" i="101"/>
  <c r="A301" i="101"/>
  <c r="A302" i="101"/>
  <c r="A303" i="101"/>
  <c r="A304" i="101"/>
  <c r="A305" i="101"/>
  <c r="A306" i="101"/>
  <c r="A307" i="101"/>
  <c r="A308" i="101"/>
  <c r="C35" i="85" l="1"/>
  <c r="C89" i="85" l="1"/>
  <c r="C72" i="85" l="1"/>
  <c r="C9" i="85" l="1"/>
  <c r="C50" i="85"/>
  <c r="P4" i="80" l="1"/>
  <c r="O4" i="80"/>
  <c r="C4" i="85" l="1"/>
  <c r="C66" i="85" l="1"/>
  <c r="C5" i="85" l="1"/>
  <c r="C6" i="85"/>
  <c r="C7" i="85"/>
  <c r="C8" i="85"/>
  <c r="C10" i="85"/>
  <c r="C11" i="85"/>
  <c r="C12" i="85"/>
  <c r="C13" i="85"/>
  <c r="C14" i="85"/>
  <c r="C15" i="85"/>
  <c r="C16" i="85"/>
  <c r="C17" i="85"/>
  <c r="C18" i="85"/>
  <c r="C19" i="85"/>
  <c r="C20" i="85"/>
  <c r="C21" i="85"/>
  <c r="C22" i="85"/>
  <c r="C23" i="85"/>
  <c r="C24" i="85"/>
  <c r="C25" i="85"/>
  <c r="C26" i="85"/>
  <c r="C27" i="85"/>
  <c r="C28" i="85"/>
  <c r="C29" i="85"/>
  <c r="C30" i="85"/>
  <c r="C31" i="85"/>
  <c r="C32" i="85"/>
  <c r="C33" i="85"/>
  <c r="C34" i="85"/>
  <c r="C36" i="85"/>
  <c r="C37" i="85"/>
  <c r="C38" i="85"/>
  <c r="C39" i="85"/>
  <c r="C40" i="85"/>
  <c r="C41" i="85"/>
  <c r="C42" i="85"/>
  <c r="C43" i="85"/>
  <c r="C44" i="85"/>
  <c r="C45" i="85"/>
  <c r="C46" i="85"/>
  <c r="C47" i="85"/>
  <c r="C48" i="85"/>
  <c r="C49" i="85"/>
  <c r="C51" i="85"/>
  <c r="C52" i="85"/>
  <c r="C53" i="85"/>
  <c r="C54" i="85"/>
  <c r="C55" i="85"/>
  <c r="C56" i="85"/>
  <c r="C57" i="85"/>
  <c r="C58" i="85"/>
  <c r="C59" i="85"/>
  <c r="C60" i="85"/>
  <c r="C61" i="85"/>
  <c r="C62" i="85"/>
  <c r="C63" i="85"/>
  <c r="C64" i="85"/>
  <c r="C65" i="85"/>
  <c r="C67" i="85"/>
  <c r="C68" i="85"/>
  <c r="C69" i="85"/>
  <c r="C70" i="85"/>
  <c r="C71" i="85"/>
  <c r="C73" i="85"/>
  <c r="C74" i="85"/>
  <c r="C75" i="85"/>
  <c r="C76" i="85"/>
  <c r="C77" i="85"/>
  <c r="C78" i="85"/>
  <c r="C79" i="85"/>
  <c r="C80" i="85"/>
  <c r="C81" i="85"/>
  <c r="C82" i="85"/>
  <c r="C83" i="85"/>
  <c r="C84" i="85"/>
  <c r="C85" i="85"/>
  <c r="C86" i="85"/>
  <c r="C87" i="85"/>
  <c r="C88" i="85"/>
  <c r="C90" i="85"/>
  <c r="C91" i="85"/>
  <c r="N4" i="80" l="1"/>
  <c r="N5" i="80"/>
  <c r="N9" i="80"/>
  <c r="N7" i="80"/>
  <c r="N8" i="80"/>
  <c r="N6" i="80"/>
  <c r="N10" i="80"/>
  <c r="N2" i="80"/>
  <c r="N3" i="80"/>
  <c r="O2" i="80" l="1"/>
  <c r="O3" i="80"/>
  <c r="O5" i="80"/>
  <c r="O6" i="80"/>
  <c r="O7" i="80"/>
  <c r="O8" i="80"/>
  <c r="O9" i="80"/>
  <c r="O10" i="80"/>
  <c r="P2" i="80"/>
  <c r="P3" i="80"/>
  <c r="P5" i="80"/>
  <c r="P6" i="80"/>
  <c r="P7" i="80"/>
  <c r="P8" i="80"/>
  <c r="P9" i="80"/>
  <c r="P10" i="80"/>
  <c r="H37" i="87" l="1"/>
  <c r="B37" i="87" s="1"/>
  <c r="H36" i="87"/>
  <c r="B36" i="87" s="1"/>
  <c r="H35" i="87"/>
  <c r="B35" i="87" s="1"/>
  <c r="H34" i="87"/>
  <c r="B34" i="87" s="1"/>
  <c r="H33" i="87"/>
  <c r="B33" i="87" s="1"/>
  <c r="H32" i="87"/>
  <c r="B32" i="87" s="1"/>
  <c r="H31" i="87"/>
  <c r="B31" i="87" s="1"/>
  <c r="H30" i="87"/>
  <c r="B30" i="87" s="1"/>
  <c r="H29" i="87"/>
  <c r="B29" i="87" s="1"/>
  <c r="H28" i="87"/>
  <c r="B28" i="87" s="1"/>
  <c r="H27" i="87"/>
  <c r="B27" i="87" s="1"/>
  <c r="H26" i="87"/>
  <c r="B26" i="87" s="1"/>
  <c r="H25" i="87"/>
  <c r="B25" i="87" s="1"/>
  <c r="E25" i="87" s="1"/>
  <c r="H24" i="87"/>
  <c r="B24" i="87" s="1"/>
  <c r="H23" i="87"/>
  <c r="B23" i="87" s="1"/>
  <c r="H22" i="87"/>
  <c r="B22" i="87" s="1"/>
  <c r="H21" i="87"/>
  <c r="B21" i="87" s="1"/>
  <c r="H20" i="87"/>
  <c r="B20" i="87" s="1"/>
  <c r="H19" i="87"/>
  <c r="B19" i="87" s="1"/>
  <c r="H18" i="87"/>
  <c r="B18" i="87" s="1"/>
  <c r="H17" i="87"/>
  <c r="B17" i="87" s="1"/>
  <c r="H16" i="87"/>
  <c r="B16" i="87" s="1"/>
  <c r="H15" i="87"/>
  <c r="B15" i="87" s="1"/>
  <c r="H14" i="87"/>
  <c r="B14" i="87" s="1"/>
  <c r="H13" i="87"/>
  <c r="B13" i="87" s="1"/>
  <c r="H12" i="87"/>
  <c r="B12" i="87" s="1"/>
  <c r="H11" i="87"/>
  <c r="B11" i="87" s="1"/>
  <c r="H10" i="87"/>
  <c r="B10" i="87" s="1"/>
  <c r="H9" i="87"/>
  <c r="B9" i="87" s="1"/>
  <c r="E9" i="87" s="1"/>
  <c r="H8" i="87"/>
  <c r="F44" i="87" l="1"/>
  <c r="F43" i="87"/>
  <c r="F1" i="87"/>
  <c r="E31" i="87"/>
  <c r="C15" i="87"/>
  <c r="E27" i="87"/>
  <c r="E17" i="87"/>
  <c r="C16" i="87"/>
  <c r="C26" i="87"/>
  <c r="C18" i="87"/>
  <c r="E30" i="87"/>
  <c r="E34" i="87"/>
  <c r="E35" i="87"/>
  <c r="E19" i="87"/>
  <c r="G10" i="87"/>
  <c r="G34" i="87"/>
  <c r="G33" i="87"/>
  <c r="G12" i="87"/>
  <c r="E8" i="87"/>
  <c r="C10" i="87"/>
  <c r="E15" i="87"/>
  <c r="G20" i="87"/>
  <c r="E14" i="87"/>
  <c r="G14" i="87"/>
  <c r="C14" i="87"/>
  <c r="C13" i="87"/>
  <c r="G13" i="87"/>
  <c r="E13" i="87"/>
  <c r="E22" i="87"/>
  <c r="G22" i="87"/>
  <c r="C22" i="87"/>
  <c r="G36" i="87"/>
  <c r="E36" i="87"/>
  <c r="C36" i="87"/>
  <c r="C11" i="87"/>
  <c r="G11" i="87"/>
  <c r="E11" i="87"/>
  <c r="E16" i="87"/>
  <c r="G16" i="87"/>
  <c r="G28" i="87"/>
  <c r="E28" i="87"/>
  <c r="C28" i="87"/>
  <c r="E20" i="87"/>
  <c r="C20" i="87"/>
  <c r="E24" i="87"/>
  <c r="G24" i="87"/>
  <c r="C24" i="87"/>
  <c r="G30" i="87"/>
  <c r="E12" i="87"/>
  <c r="C12" i="87"/>
  <c r="G18" i="87"/>
  <c r="C21" i="87"/>
  <c r="G21" i="87"/>
  <c r="E21" i="87"/>
  <c r="G26" i="87"/>
  <c r="G31" i="87"/>
  <c r="G32" i="87"/>
  <c r="E32" i="87"/>
  <c r="C32" i="87"/>
  <c r="G38" i="87"/>
  <c r="C19" i="87"/>
  <c r="G19" i="87"/>
  <c r="E23" i="87"/>
  <c r="C27" i="87"/>
  <c r="G27" i="87"/>
  <c r="C29" i="87"/>
  <c r="E29" i="87"/>
  <c r="C37" i="87"/>
  <c r="E37" i="87"/>
  <c r="C34" i="87"/>
  <c r="C30" i="87"/>
  <c r="G8" i="87"/>
  <c r="C9" i="87"/>
  <c r="G9" i="87"/>
  <c r="C17" i="87"/>
  <c r="G17" i="87"/>
  <c r="C25" i="87"/>
  <c r="G25" i="87"/>
  <c r="G29" i="87"/>
  <c r="G35" i="87"/>
  <c r="G37" i="87"/>
  <c r="E10" i="87"/>
  <c r="G15" i="87"/>
  <c r="E18" i="87"/>
  <c r="C23" i="87"/>
  <c r="G23" i="87"/>
  <c r="E26" i="87"/>
  <c r="C33" i="87"/>
  <c r="E33" i="87"/>
  <c r="C31" i="87"/>
  <c r="C35" i="87"/>
  <c r="F10" i="87" l="1"/>
  <c r="F14" i="87"/>
  <c r="F18" i="87"/>
  <c r="F22" i="87"/>
  <c r="F26" i="87"/>
  <c r="F30" i="87"/>
  <c r="F34" i="87"/>
  <c r="F15" i="87"/>
  <c r="F23" i="87"/>
  <c r="F31" i="87"/>
  <c r="F8" i="87"/>
  <c r="F20" i="87"/>
  <c r="F32" i="87"/>
  <c r="F9" i="87"/>
  <c r="F13" i="87"/>
  <c r="F17" i="87"/>
  <c r="F21" i="87"/>
  <c r="F25" i="87"/>
  <c r="F29" i="87"/>
  <c r="F33" i="87"/>
  <c r="F37" i="87"/>
  <c r="F11" i="87"/>
  <c r="F19" i="87"/>
  <c r="F27" i="87"/>
  <c r="F35" i="87"/>
  <c r="F12" i="87"/>
  <c r="F16" i="87"/>
  <c r="F24" i="87"/>
  <c r="F28" i="87"/>
  <c r="F36" i="87"/>
  <c r="E38" i="87"/>
  <c r="F41" i="87" s="1"/>
  <c r="F38" i="87" l="1"/>
  <c r="F42" i="87" s="1"/>
  <c r="G42" i="87" s="1"/>
  <c r="G44" i="87"/>
  <c r="G43" i="87"/>
  <c r="G41" i="87"/>
  <c r="F45" i="87" l="1"/>
  <c r="G45" i="87" s="1"/>
</calcChain>
</file>

<file path=xl/sharedStrings.xml><?xml version="1.0" encoding="utf-8"?>
<sst xmlns="http://schemas.openxmlformats.org/spreadsheetml/2006/main" count="540" uniqueCount="362">
  <si>
    <t>Course number</t>
  </si>
  <si>
    <t>Course title</t>
  </si>
  <si>
    <t>Hours</t>
  </si>
  <si>
    <t>Faculty</t>
  </si>
  <si>
    <t>TOTAL</t>
  </si>
  <si>
    <t>Program</t>
  </si>
  <si>
    <t>Max Class size</t>
  </si>
  <si>
    <t>%</t>
  </si>
  <si>
    <t>Semester</t>
  </si>
  <si>
    <t>NAME</t>
  </si>
  <si>
    <t>Firstname</t>
  </si>
  <si>
    <t>Instructor</t>
  </si>
  <si>
    <t>% contractual</t>
  </si>
  <si>
    <t>TEACHING</t>
  </si>
  <si>
    <t>Course
Codes</t>
  </si>
  <si>
    <t>Total courses hours</t>
  </si>
  <si>
    <t>TEACHING TOTALS</t>
  </si>
  <si>
    <t>Row Labels</t>
  </si>
  <si>
    <t>Term</t>
  </si>
  <si>
    <t>CourseID</t>
  </si>
  <si>
    <t>Contact Hours</t>
  </si>
  <si>
    <t>Sum of Contact Hours</t>
  </si>
  <si>
    <t>Title</t>
  </si>
  <si>
    <t>Number of classes out of total classes</t>
  </si>
  <si>
    <t>TEACHING HOURS</t>
  </si>
  <si>
    <t>Course types</t>
  </si>
  <si>
    <t>Value</t>
  </si>
  <si>
    <t>Course Type</t>
  </si>
  <si>
    <t>Preparation &amp; grading</t>
  </si>
  <si>
    <t>Sum of Preparation &amp; grading</t>
  </si>
  <si>
    <t>Start academic period</t>
  </si>
  <si>
    <t>End academic period</t>
  </si>
  <si>
    <t>Course
details</t>
  </si>
  <si>
    <t>Scholarly activities (contractual percentage)</t>
  </si>
  <si>
    <t>Student &amp; Community services (contractual percentage)</t>
  </si>
  <si>
    <t>Field trip</t>
  </si>
  <si>
    <t>Academic Semester</t>
  </si>
  <si>
    <t>Nbr of students</t>
  </si>
  <si>
    <t>UG</t>
  </si>
  <si>
    <t>Dpt</t>
  </si>
  <si>
    <t>School</t>
  </si>
  <si>
    <t>Undergraduate school</t>
  </si>
  <si>
    <t>Undergraduate course</t>
  </si>
  <si>
    <t>Graduate course</t>
  </si>
  <si>
    <t>Course number simplified</t>
  </si>
  <si>
    <t>Professor</t>
  </si>
  <si>
    <t>Associate Professor</t>
  </si>
  <si>
    <t>Graduate school</t>
  </si>
  <si>
    <t>Clinical Professor</t>
  </si>
  <si>
    <t>Assistant Professor</t>
  </si>
  <si>
    <t>Senior Lecturer</t>
  </si>
  <si>
    <t>Lecturer</t>
  </si>
  <si>
    <t>Visiting Lecturer</t>
  </si>
  <si>
    <t>Senior Instructor</t>
  </si>
  <si>
    <t>Grad</t>
  </si>
  <si>
    <t>P.A.</t>
  </si>
  <si>
    <t>Practical Arts</t>
  </si>
  <si>
    <t>Undergraduate online course</t>
  </si>
  <si>
    <t>Graduate online course</t>
  </si>
  <si>
    <t>Undergraduate supervision course</t>
  </si>
  <si>
    <t>Graduate supervision course</t>
  </si>
  <si>
    <t>January 2021</t>
  </si>
  <si>
    <t>February 2020</t>
  </si>
  <si>
    <t>Fullname</t>
  </si>
  <si>
    <t>2020.02</t>
  </si>
  <si>
    <t/>
  </si>
  <si>
    <t>Contract %</t>
  </si>
  <si>
    <t>Teaching %</t>
  </si>
  <si>
    <t>Consultant (legal)</t>
  </si>
  <si>
    <t>Credits</t>
  </si>
  <si>
    <t>(blank)</t>
  </si>
  <si>
    <t>Faculty ranking</t>
  </si>
  <si>
    <t>Visiting Professor</t>
  </si>
  <si>
    <t>Contract type</t>
  </si>
  <si>
    <t>Sum of Teaching %</t>
  </si>
  <si>
    <t>Nom 1</t>
  </si>
  <si>
    <t>Nom 2</t>
  </si>
  <si>
    <t>Nom 3</t>
  </si>
  <si>
    <t>Nom 4</t>
  </si>
  <si>
    <t>Nom 5</t>
  </si>
  <si>
    <t>Nom 6</t>
  </si>
  <si>
    <t>Nom 7</t>
  </si>
  <si>
    <t>Nom 8</t>
  </si>
  <si>
    <t>Nom 9</t>
  </si>
  <si>
    <t>Nom 10</t>
  </si>
  <si>
    <t>Nom 11</t>
  </si>
  <si>
    <t>Nom 12</t>
  </si>
  <si>
    <t>Nom 13</t>
  </si>
  <si>
    <t>Nom 14</t>
  </si>
  <si>
    <t>Nom 15</t>
  </si>
  <si>
    <t>Nom 16</t>
  </si>
  <si>
    <t>Nom 17</t>
  </si>
  <si>
    <t>Nom 18</t>
  </si>
  <si>
    <t>Nom 19</t>
  </si>
  <si>
    <t>Nom 20</t>
  </si>
  <si>
    <t>Nom 21</t>
  </si>
  <si>
    <t>Nom 22</t>
  </si>
  <si>
    <t>Nom 23</t>
  </si>
  <si>
    <t>Nom 24</t>
  </si>
  <si>
    <t>Nom 25</t>
  </si>
  <si>
    <t>Nom 26</t>
  </si>
  <si>
    <t>Nom 27</t>
  </si>
  <si>
    <t>Nom 28</t>
  </si>
  <si>
    <t>Nom 29</t>
  </si>
  <si>
    <t>Nom 30</t>
  </si>
  <si>
    <t>Nom 31</t>
  </si>
  <si>
    <t>Nom 32</t>
  </si>
  <si>
    <t>Nom 33</t>
  </si>
  <si>
    <t>Nom 34</t>
  </si>
  <si>
    <t>Nom 35</t>
  </si>
  <si>
    <t>Nom 36</t>
  </si>
  <si>
    <t>Nom 37</t>
  </si>
  <si>
    <t>Nom 38</t>
  </si>
  <si>
    <t>Nom 39</t>
  </si>
  <si>
    <t>Nom 40</t>
  </si>
  <si>
    <t>Nom 41</t>
  </si>
  <si>
    <t>Nom 42</t>
  </si>
  <si>
    <t>Nom 43</t>
  </si>
  <si>
    <t>Nom 44</t>
  </si>
  <si>
    <t>Nom 45</t>
  </si>
  <si>
    <t>Nom 46</t>
  </si>
  <si>
    <t>Nom 47</t>
  </si>
  <si>
    <t>Nom 48</t>
  </si>
  <si>
    <t>Nom 49</t>
  </si>
  <si>
    <t>Nom 50</t>
  </si>
  <si>
    <t>Nom 51</t>
  </si>
  <si>
    <t>Nom 52</t>
  </si>
  <si>
    <t>Nom 53</t>
  </si>
  <si>
    <t>Nom 54</t>
  </si>
  <si>
    <t>Nom 55</t>
  </si>
  <si>
    <t>Nom 56</t>
  </si>
  <si>
    <t>Nom 57</t>
  </si>
  <si>
    <t>Nom 58</t>
  </si>
  <si>
    <t>Nom 59</t>
  </si>
  <si>
    <t>Nom 60</t>
  </si>
  <si>
    <t>Nom 61</t>
  </si>
  <si>
    <t>Nom 62</t>
  </si>
  <si>
    <t>Nom 63</t>
  </si>
  <si>
    <t>Nom 64</t>
  </si>
  <si>
    <t>Nom 65</t>
  </si>
  <si>
    <t>Nom 66</t>
  </si>
  <si>
    <t>Nom 67</t>
  </si>
  <si>
    <t>Nom 68</t>
  </si>
  <si>
    <t>Nom 69</t>
  </si>
  <si>
    <t>Nom 70</t>
  </si>
  <si>
    <t>Nom 71</t>
  </si>
  <si>
    <t>Nom 72</t>
  </si>
  <si>
    <t>Nom 73</t>
  </si>
  <si>
    <t>Nom 74</t>
  </si>
  <si>
    <t>Nom 75</t>
  </si>
  <si>
    <t>Nom 76</t>
  </si>
  <si>
    <t>Nom 77</t>
  </si>
  <si>
    <t>Nom 78</t>
  </si>
  <si>
    <t>Nom 79</t>
  </si>
  <si>
    <t>Nom 80</t>
  </si>
  <si>
    <t>Nom 81</t>
  </si>
  <si>
    <t>Nom 82</t>
  </si>
  <si>
    <t>Nom 83</t>
  </si>
  <si>
    <t>Nom 84</t>
  </si>
  <si>
    <t>Nom 85</t>
  </si>
  <si>
    <t>Nom 86</t>
  </si>
  <si>
    <t>Nom 87</t>
  </si>
  <si>
    <t>Nom 88</t>
  </si>
  <si>
    <t>Prénom 1</t>
  </si>
  <si>
    <t>Prénom 2</t>
  </si>
  <si>
    <t>Prénom 3</t>
  </si>
  <si>
    <t>Prénom 4</t>
  </si>
  <si>
    <t>Prénom 5</t>
  </si>
  <si>
    <t>Prénom 6</t>
  </si>
  <si>
    <t>Prénom 7</t>
  </si>
  <si>
    <t>Prénom 8</t>
  </si>
  <si>
    <t>Prénom 9</t>
  </si>
  <si>
    <t>Prénom 10</t>
  </si>
  <si>
    <t>Prénom 11</t>
  </si>
  <si>
    <t>Prénom 12</t>
  </si>
  <si>
    <t>Prénom 13</t>
  </si>
  <si>
    <t>Prénom 14</t>
  </si>
  <si>
    <t>Prénom 15</t>
  </si>
  <si>
    <t>Prénom 16</t>
  </si>
  <si>
    <t>Prénom 17</t>
  </si>
  <si>
    <t>Prénom 18</t>
  </si>
  <si>
    <t>Prénom 19</t>
  </si>
  <si>
    <t>Prénom 20</t>
  </si>
  <si>
    <t>Prénom 21</t>
  </si>
  <si>
    <t>Prénom 22</t>
  </si>
  <si>
    <t>Prénom 23</t>
  </si>
  <si>
    <t>Prénom 24</t>
  </si>
  <si>
    <t>Prénom 25</t>
  </si>
  <si>
    <t>Prénom 26</t>
  </si>
  <si>
    <t>Prénom 27</t>
  </si>
  <si>
    <t>Prénom 28</t>
  </si>
  <si>
    <t>Prénom 29</t>
  </si>
  <si>
    <t>Prénom 30</t>
  </si>
  <si>
    <t>Prénom 31</t>
  </si>
  <si>
    <t>Prénom 32</t>
  </si>
  <si>
    <t>Prénom 33</t>
  </si>
  <si>
    <t>Prénom 34</t>
  </si>
  <si>
    <t>Prénom 35</t>
  </si>
  <si>
    <t>Prénom 36</t>
  </si>
  <si>
    <t>Prénom 37</t>
  </si>
  <si>
    <t>Prénom 38</t>
  </si>
  <si>
    <t>Prénom 39</t>
  </si>
  <si>
    <t>Prénom 40</t>
  </si>
  <si>
    <t>Prénom 41</t>
  </si>
  <si>
    <t>Prénom 42</t>
  </si>
  <si>
    <t>Prénom 43</t>
  </si>
  <si>
    <t>Prénom 44</t>
  </si>
  <si>
    <t>Prénom 45</t>
  </si>
  <si>
    <t>Prénom 46</t>
  </si>
  <si>
    <t>Prénom 47</t>
  </si>
  <si>
    <t>Prénom 48</t>
  </si>
  <si>
    <t>Prénom 49</t>
  </si>
  <si>
    <t>Prénom 50</t>
  </si>
  <si>
    <t>Prénom 51</t>
  </si>
  <si>
    <t>Prénom 52</t>
  </si>
  <si>
    <t>Prénom 53</t>
  </si>
  <si>
    <t>Prénom 54</t>
  </si>
  <si>
    <t>Prénom 55</t>
  </si>
  <si>
    <t>Prénom 56</t>
  </si>
  <si>
    <t>Prénom 57</t>
  </si>
  <si>
    <t>Prénom 58</t>
  </si>
  <si>
    <t>Prénom 59</t>
  </si>
  <si>
    <t>Prénom 60</t>
  </si>
  <si>
    <t>Prénom 61</t>
  </si>
  <si>
    <t>Prénom 62</t>
  </si>
  <si>
    <t>Prénom 63</t>
  </si>
  <si>
    <t>Prénom 64</t>
  </si>
  <si>
    <t>Prénom 65</t>
  </si>
  <si>
    <t>Prénom 66</t>
  </si>
  <si>
    <t>Prénom 67</t>
  </si>
  <si>
    <t>Prénom 68</t>
  </si>
  <si>
    <t>Prénom 69</t>
  </si>
  <si>
    <t>Prénom 70</t>
  </si>
  <si>
    <t>Prénom 71</t>
  </si>
  <si>
    <t>Prénom 72</t>
  </si>
  <si>
    <t>Prénom 73</t>
  </si>
  <si>
    <t>Prénom 74</t>
  </si>
  <si>
    <t>Prénom 75</t>
  </si>
  <si>
    <t>Prénom 76</t>
  </si>
  <si>
    <t>Prénom 77</t>
  </si>
  <si>
    <t>Prénom 78</t>
  </si>
  <si>
    <t>Prénom 79</t>
  </si>
  <si>
    <t>Prénom 80</t>
  </si>
  <si>
    <t>Prénom 81</t>
  </si>
  <si>
    <t>Prénom 82</t>
  </si>
  <si>
    <t>Prénom 83</t>
  </si>
  <si>
    <t>Prénom 84</t>
  </si>
  <si>
    <t>Prénom 85</t>
  </si>
  <si>
    <t>Prénom 86</t>
  </si>
  <si>
    <t>Prénom 87</t>
  </si>
  <si>
    <t>Prénom 88</t>
  </si>
  <si>
    <t>Nom 1 Prénom 1</t>
  </si>
  <si>
    <t>Nom 10 Prénom 10</t>
  </si>
  <si>
    <t>Nom 11 Prénom 11</t>
  </si>
  <si>
    <t>Nom 12 Prénom 12</t>
  </si>
  <si>
    <t>Nom 13 Prénom 13</t>
  </si>
  <si>
    <t>Nom 14 Prénom 14</t>
  </si>
  <si>
    <t>Nom 15 Prénom 15</t>
  </si>
  <si>
    <t>Nom 16 Prénom 16</t>
  </si>
  <si>
    <t>Nom 17 Prénom 17</t>
  </si>
  <si>
    <t>Nom 18 Prénom 18</t>
  </si>
  <si>
    <t>Nom 19 Prénom 19</t>
  </si>
  <si>
    <t>Nom 2 Prénom 2</t>
  </si>
  <si>
    <t>Nom 20 Prénom 20</t>
  </si>
  <si>
    <t>Nom 21 Prénom 21</t>
  </si>
  <si>
    <t>Nom 22 Prénom 22</t>
  </si>
  <si>
    <t>Nom 23 Prénom 23</t>
  </si>
  <si>
    <t>Nom 24 Prénom 24</t>
  </si>
  <si>
    <t>Nom 25 Prénom 25</t>
  </si>
  <si>
    <t>Nom 26 Prénom 26</t>
  </si>
  <si>
    <t>Nom 27 Prénom 27</t>
  </si>
  <si>
    <t>Nom 28 Prénom 28</t>
  </si>
  <si>
    <t>Nom 29 Prénom 29</t>
  </si>
  <si>
    <t>Nom 3 Prénom 3</t>
  </si>
  <si>
    <t>Nom 30 Prénom 30</t>
  </si>
  <si>
    <t>Nom 31 Prénom 31</t>
  </si>
  <si>
    <t>Nom 32 Prénom 32</t>
  </si>
  <si>
    <t>Nom 33 Prénom 33</t>
  </si>
  <si>
    <t>Nom 34 Prénom 34</t>
  </si>
  <si>
    <t>Nom 35 Prénom 35</t>
  </si>
  <si>
    <t>Nom 36 Prénom 36</t>
  </si>
  <si>
    <t>Nom 37 Prénom 37</t>
  </si>
  <si>
    <t>Nom 38 Prénom 38</t>
  </si>
  <si>
    <t>Nom 39 Prénom 39</t>
  </si>
  <si>
    <t>Nom 4 Prénom 4</t>
  </si>
  <si>
    <t>Nom 40 Prénom 40</t>
  </si>
  <si>
    <t>Nom 41 Prénom 41</t>
  </si>
  <si>
    <t>Nom 42 Prénom 42</t>
  </si>
  <si>
    <t>Nom 43 Prénom 43</t>
  </si>
  <si>
    <t>Nom 44 Prénom 44</t>
  </si>
  <si>
    <t>Nom 45 Prénom 45</t>
  </si>
  <si>
    <t>Nom 46 Prénom 46</t>
  </si>
  <si>
    <t>Nom 47 Prénom 47</t>
  </si>
  <si>
    <t>Nom 48 Prénom 48</t>
  </si>
  <si>
    <t>Nom 49 Prénom 49</t>
  </si>
  <si>
    <t>Nom 5 Prénom 5</t>
  </si>
  <si>
    <t>Nom 50 Prénom 50</t>
  </si>
  <si>
    <t>Nom 51 Prénom 51</t>
  </si>
  <si>
    <t>Nom 52 Prénom 52</t>
  </si>
  <si>
    <t>Nom 53 Prénom 53</t>
  </si>
  <si>
    <t>Nom 54 Prénom 54</t>
  </si>
  <si>
    <t>Nom 55 Prénom 55</t>
  </si>
  <si>
    <t>Nom 56 Prénom 56</t>
  </si>
  <si>
    <t>Nom 57 Prénom 57</t>
  </si>
  <si>
    <t>Nom 58 Prénom 58</t>
  </si>
  <si>
    <t>Nom 59 Prénom 59</t>
  </si>
  <si>
    <t>Nom 6 Prénom 6</t>
  </si>
  <si>
    <t>Nom 60 Prénom 60</t>
  </si>
  <si>
    <t>Nom 61 Prénom 61</t>
  </si>
  <si>
    <t>Nom 62 Prénom 62</t>
  </si>
  <si>
    <t>Nom 63 Prénom 63</t>
  </si>
  <si>
    <t>Nom 64 Prénom 64</t>
  </si>
  <si>
    <t>Nom 65 Prénom 65</t>
  </si>
  <si>
    <t>Nom 66 Prénom 66</t>
  </si>
  <si>
    <t>Nom 67 Prénom 67</t>
  </si>
  <si>
    <t>Nom 68 Prénom 68</t>
  </si>
  <si>
    <t>Nom 69 Prénom 69</t>
  </si>
  <si>
    <t>Nom 7 Prénom 7</t>
  </si>
  <si>
    <t>Nom 70 Prénom 70</t>
  </si>
  <si>
    <t>Nom 71 Prénom 71</t>
  </si>
  <si>
    <t>Nom 72 Prénom 72</t>
  </si>
  <si>
    <t>Nom 73 Prénom 73</t>
  </si>
  <si>
    <t>Nom 74 Prénom 74</t>
  </si>
  <si>
    <t>Nom 75 Prénom 75</t>
  </si>
  <si>
    <t>Nom 76 Prénom 76</t>
  </si>
  <si>
    <t>Nom 77 Prénom 77</t>
  </si>
  <si>
    <t>Nom 78 Prénom 78</t>
  </si>
  <si>
    <t>Nom 79 Prénom 79</t>
  </si>
  <si>
    <t>Nom 8 Prénom 8</t>
  </si>
  <si>
    <t>Nom 80 Prénom 80</t>
  </si>
  <si>
    <t>Nom 81 Prénom 81</t>
  </si>
  <si>
    <t>Nom 82 Prénom 82</t>
  </si>
  <si>
    <t>Nom 83 Prénom 83</t>
  </si>
  <si>
    <t>Nom 84 Prénom 84</t>
  </si>
  <si>
    <t>Nom 85 Prénom 85</t>
  </si>
  <si>
    <t>Nom 86 Prénom 86</t>
  </si>
  <si>
    <t>Nom 87 Prénom 87</t>
  </si>
  <si>
    <t>Nom 88 Prénom 88</t>
  </si>
  <si>
    <t>Nom 9 Prénom 9</t>
  </si>
  <si>
    <t>Cours 0001</t>
  </si>
  <si>
    <t>Cours 0002</t>
  </si>
  <si>
    <t>Cours 0003</t>
  </si>
  <si>
    <t>Cours 0004</t>
  </si>
  <si>
    <t>Cours 0005</t>
  </si>
  <si>
    <t>Cours 0006</t>
  </si>
  <si>
    <t>Cours 0007</t>
  </si>
  <si>
    <t>Cours 0008</t>
  </si>
  <si>
    <t>Cours 0009</t>
  </si>
  <si>
    <t>Nom du cours 1</t>
  </si>
  <si>
    <t>Nom du cours 2</t>
  </si>
  <si>
    <t>Nom du cours 3</t>
  </si>
  <si>
    <t>Nom du cours 4</t>
  </si>
  <si>
    <t>Nom du cours 5</t>
  </si>
  <si>
    <t>Nom du cours 6</t>
  </si>
  <si>
    <t>Nom du cours 7</t>
  </si>
  <si>
    <t>Nom du cours 8</t>
  </si>
  <si>
    <t>Nom du cours 9</t>
  </si>
  <si>
    <t>Prof</t>
  </si>
  <si>
    <t>#REF!</t>
  </si>
  <si>
    <t>2020.02-Cours 0005</t>
  </si>
  <si>
    <t>2020.02-Cours 0006</t>
  </si>
  <si>
    <t>2020.02-Cours 0007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</si>
</sst>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_ * #,##0.00_ ;_ * \-#,##0.00_ ;_ * &quot;-&quot;??_ ;_ @_ "/>
    <numFmt numFmtId="165" formatCode=";;;"/>
    <numFmt numFmtId="166" formatCode="_(* #,##0.00_);_(* \(#,##0.00\);_(* &quot;-&quot;??_);_(@_)"/>
    <numFmt numFmtId="167" formatCode="0.000"/>
  </numFmts>
  <fonts count="53" x14ac:knownFonts="1">
    <font>
      <sz val="11"/>
      <color theme="1"/>
      <name val="Calibri"/>
      <family val="2"/>
      <scheme val="minor"/>
    </font>
    <font>
      <sz val="10"/>
      <color theme="1"/>
      <name val="Arial"/>
      <family val="2"/>
    </font>
    <font>
      <sz val="11"/>
      <color theme="1"/>
      <name val="Arial"/>
      <family val="2"/>
    </font>
    <font>
      <sz val="11"/>
      <color theme="1"/>
      <name val="Arial"/>
      <family val="2"/>
    </font>
    <font>
      <sz val="11"/>
      <color theme="1"/>
      <name val="Arial"/>
      <family val="2"/>
    </font>
    <font>
      <sz val="11"/>
      <color theme="1"/>
      <name val="Arial"/>
      <family val="2"/>
    </font>
    <font>
      <sz val="11"/>
      <color theme="1"/>
      <name val="Arial"/>
      <family val="2"/>
    </font>
    <font>
      <b/>
      <sz val="11"/>
      <color theme="1"/>
      <name val="Calibri"/>
      <family val="2"/>
      <scheme val="minor"/>
    </font>
    <font>
      <sz val="12"/>
      <color theme="1"/>
      <name val="Calibri"/>
      <family val="2"/>
      <scheme val="minor"/>
    </font>
    <font>
      <sz val="10"/>
      <name val="Arial"/>
      <family val="2"/>
    </font>
    <font>
      <sz val="11"/>
      <color theme="1"/>
      <name val="Calibri"/>
      <family val="2"/>
      <scheme val="minor"/>
    </font>
    <font>
      <sz val="10"/>
      <name val="Arial"/>
      <family val="2"/>
    </font>
    <font>
      <sz val="11"/>
      <name val="Calibri"/>
      <family val="2"/>
    </font>
    <font>
      <sz val="9"/>
      <color theme="0"/>
      <name val="Segoe UI"/>
      <family val="2"/>
    </font>
    <font>
      <sz val="9"/>
      <color rgb="FF004C93"/>
      <name val="Segoe UI"/>
      <family val="2"/>
    </font>
    <font>
      <b/>
      <sz val="10"/>
      <color indexed="9"/>
      <name val="Arial"/>
      <family val="2"/>
    </font>
    <font>
      <sz val="9"/>
      <name val="Segoe UI"/>
      <family val="2"/>
    </font>
    <font>
      <i/>
      <sz val="9"/>
      <name val="Segoe UI"/>
      <family val="2"/>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11"/>
      <color theme="0"/>
      <name val="Calibri"/>
      <family val="2"/>
      <scheme val="minor"/>
    </font>
    <font>
      <sz val="18"/>
      <color theme="3"/>
      <name val="Cambria"/>
      <family val="2"/>
      <scheme val="major"/>
    </font>
    <font>
      <sz val="11"/>
      <color rgb="FF9C5700"/>
      <name val="Calibri"/>
      <family val="2"/>
      <scheme val="minor"/>
    </font>
    <font>
      <sz val="11"/>
      <color theme="1"/>
      <name val="Arial"/>
      <family val="2"/>
    </font>
    <font>
      <sz val="11"/>
      <name val="Arial"/>
      <family val="2"/>
    </font>
    <font>
      <b/>
      <sz val="11"/>
      <color rgb="FFFFFFFF"/>
      <name val="Arial"/>
      <family val="2"/>
    </font>
    <font>
      <b/>
      <sz val="14"/>
      <color theme="0"/>
      <name val="Arial"/>
      <family val="2"/>
    </font>
    <font>
      <sz val="11"/>
      <color theme="0"/>
      <name val="Arial"/>
      <family val="2"/>
    </font>
    <font>
      <b/>
      <sz val="16"/>
      <color theme="0"/>
      <name val="Arial"/>
      <family val="2"/>
    </font>
    <font>
      <sz val="8"/>
      <color theme="0"/>
      <name val="Arial"/>
      <family val="2"/>
    </font>
    <font>
      <b/>
      <sz val="11"/>
      <color theme="0"/>
      <name val="Arial"/>
      <family val="2"/>
    </font>
    <font>
      <sz val="11"/>
      <color rgb="FFFF0000"/>
      <name val="Arial"/>
      <family val="2"/>
    </font>
    <font>
      <sz val="11"/>
      <name val="Calibri"/>
      <family val="2"/>
      <scheme val="minor"/>
    </font>
    <font>
      <b/>
      <sz val="18"/>
      <name val="Arial"/>
      <family val="2"/>
    </font>
    <font>
      <sz val="10"/>
      <color theme="0"/>
      <name val="Arial"/>
      <family val="2"/>
    </font>
    <font>
      <sz val="10"/>
      <color theme="1"/>
      <name val="Arial"/>
      <family val="2"/>
    </font>
    <font>
      <b/>
      <sz val="16"/>
      <color theme="1" tint="0.249977111117893"/>
      <name val="Arial"/>
      <family val="2"/>
    </font>
    <font>
      <b/>
      <sz val="20"/>
      <color theme="0"/>
      <name val="Arial"/>
      <family val="2"/>
    </font>
    <font>
      <sz val="12"/>
      <color theme="0"/>
      <name val="Arial"/>
      <family val="2"/>
    </font>
    <font>
      <b/>
      <sz val="10"/>
      <color theme="1"/>
      <name val="Arial"/>
      <family val="2"/>
    </font>
    <font>
      <b/>
      <sz val="10"/>
      <color theme="0" tint="-0.249977111117893"/>
      <name val="Arial"/>
      <family val="2"/>
    </font>
    <font>
      <sz val="10"/>
      <color theme="0" tint="-0.249977111117893"/>
      <name val="Arial"/>
      <family val="2"/>
    </font>
    <font>
      <sz val="11"/>
      <color theme="0"/>
      <name val="Arial"/>
    </font>
  </fonts>
  <fills count="48">
    <fill>
      <patternFill patternType="none"/>
    </fill>
    <fill>
      <patternFill patternType="gray125"/>
    </fill>
    <fill>
      <patternFill patternType="solid">
        <fgColor theme="0" tint="-0.14999847407452621"/>
        <bgColor indexed="64"/>
      </patternFill>
    </fill>
    <fill>
      <patternFill patternType="solid">
        <fgColor rgb="FF0072AB"/>
        <bgColor indexed="64"/>
      </patternFill>
    </fill>
    <fill>
      <patternFill patternType="solid">
        <fgColor indexed="9"/>
        <bgColor indexed="64"/>
      </patternFill>
    </fill>
    <fill>
      <patternFill patternType="solid">
        <fgColor rgb="FFD2D2D2"/>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8" tint="0.79998168889431442"/>
        <bgColor indexed="64"/>
      </patternFill>
    </fill>
    <fill>
      <patternFill patternType="solid">
        <fgColor theme="1" tint="0.249977111117893"/>
        <bgColor indexed="64"/>
      </patternFill>
    </fill>
    <fill>
      <patternFill patternType="solid">
        <fgColor theme="1" tint="0.499984740745262"/>
        <bgColor indexed="64"/>
      </patternFill>
    </fill>
    <fill>
      <patternFill patternType="solid">
        <fgColor theme="0"/>
        <bgColor indexed="64"/>
      </patternFill>
    </fill>
    <fill>
      <patternFill patternType="solid">
        <fgColor rgb="FF003E59"/>
        <bgColor indexed="64"/>
      </patternFill>
    </fill>
    <fill>
      <patternFill patternType="solid">
        <fgColor rgb="FFBEE3F4"/>
        <bgColor indexed="64"/>
      </patternFill>
    </fill>
    <fill>
      <patternFill patternType="solid">
        <fgColor theme="0" tint="-4.9989318521683403E-2"/>
        <bgColor indexed="64"/>
      </patternFill>
    </fill>
    <fill>
      <patternFill patternType="solid">
        <fgColor theme="1" tint="0.34998626667073579"/>
        <bgColor indexed="64"/>
      </patternFill>
    </fill>
    <fill>
      <patternFill patternType="solid">
        <fgColor rgb="FF00B0F0"/>
        <bgColor indexed="64"/>
      </patternFill>
    </fill>
    <fill>
      <patternFill patternType="solid">
        <fgColor rgb="FF7030A0"/>
        <bgColor indexed="64"/>
      </patternFill>
    </fill>
    <fill>
      <patternFill patternType="solid">
        <fgColor theme="0" tint="-0.34998626667073579"/>
        <bgColor rgb="FF000000"/>
      </patternFill>
    </fill>
  </fills>
  <borders count="66">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rgb="FFE8F7FE"/>
      </left>
      <right style="thin">
        <color rgb="FFE8F7FE"/>
      </right>
      <top style="thin">
        <color rgb="FFE8F7FE"/>
      </top>
      <bottom style="thin">
        <color rgb="FFE8F7FE"/>
      </bottom>
      <diagonal/>
    </border>
    <border>
      <left/>
      <right/>
      <top/>
      <bottom style="thin">
        <color rgb="FFE8F7FE"/>
      </bottom>
      <diagonal/>
    </border>
    <border>
      <left/>
      <right style="thin">
        <color theme="0"/>
      </right>
      <top style="hair">
        <color rgb="FFD7F1FD"/>
      </top>
      <bottom/>
      <diagonal/>
    </border>
    <border>
      <left style="thin">
        <color theme="0"/>
      </left>
      <right style="thin">
        <color theme="0"/>
      </right>
      <top/>
      <bottom/>
      <diagonal/>
    </border>
    <border>
      <left/>
      <right/>
      <top style="thin">
        <color theme="0"/>
      </top>
      <bottom style="thin">
        <color theme="0"/>
      </bottom>
      <diagonal/>
    </border>
    <border>
      <left/>
      <right style="thin">
        <color theme="0"/>
      </right>
      <top style="thin">
        <color theme="0"/>
      </top>
      <bottom/>
      <diagonal/>
    </border>
    <border>
      <left/>
      <right/>
      <top/>
      <bottom style="hair">
        <color rgb="FF004C93"/>
      </bottom>
      <diagonal/>
    </border>
    <border>
      <left/>
      <right/>
      <top style="hair">
        <color rgb="FFD7F1FD"/>
      </top>
      <bottom/>
      <diagonal/>
    </border>
    <border>
      <left/>
      <right/>
      <top style="thin">
        <color rgb="FFE8F7FE"/>
      </top>
      <bottom/>
      <diagonal/>
    </border>
    <border>
      <left/>
      <right/>
      <top style="hair">
        <color rgb="FF004C93"/>
      </top>
      <bottom style="hair">
        <color rgb="FFE8F7FE"/>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indexed="64"/>
      </left>
      <right/>
      <top style="thin">
        <color indexed="64"/>
      </top>
      <bottom/>
      <diagonal/>
    </border>
    <border>
      <left/>
      <right/>
      <top style="thin">
        <color indexed="64"/>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rgb="FF002536"/>
      </left>
      <right/>
      <top style="thin">
        <color rgb="FF002536"/>
      </top>
      <bottom/>
      <diagonal/>
    </border>
    <border>
      <left/>
      <right/>
      <top style="thin">
        <color rgb="FF002536"/>
      </top>
      <bottom/>
      <diagonal/>
    </border>
    <border>
      <left style="thin">
        <color rgb="FF002536"/>
      </left>
      <right/>
      <top/>
      <bottom/>
      <diagonal/>
    </border>
    <border>
      <left/>
      <right style="hair">
        <color rgb="FF003E59"/>
      </right>
      <top style="hair">
        <color rgb="FF003E59"/>
      </top>
      <bottom style="hair">
        <color rgb="FF003E59"/>
      </bottom>
      <diagonal/>
    </border>
    <border>
      <left style="hair">
        <color rgb="FF003E59"/>
      </left>
      <right style="thin">
        <color rgb="FF002536"/>
      </right>
      <top style="hair">
        <color rgb="FF003E59"/>
      </top>
      <bottom style="hair">
        <color rgb="FF003E59"/>
      </bottom>
      <diagonal/>
    </border>
    <border>
      <left style="hair">
        <color rgb="FF003E59"/>
      </left>
      <right style="hair">
        <color rgb="FF003E59"/>
      </right>
      <top/>
      <bottom style="hair">
        <color rgb="FF003E59"/>
      </bottom>
      <diagonal/>
    </border>
    <border>
      <left style="thin">
        <color rgb="FF002536"/>
      </left>
      <right/>
      <top/>
      <bottom style="thin">
        <color rgb="FF002536"/>
      </bottom>
      <diagonal/>
    </border>
    <border>
      <left style="thin">
        <color indexed="64"/>
      </left>
      <right style="thin">
        <color indexed="64"/>
      </right>
      <top/>
      <bottom style="thin">
        <color indexed="64"/>
      </bottom>
      <diagonal/>
    </border>
    <border>
      <left style="hair">
        <color rgb="FF002536"/>
      </left>
      <right style="hair">
        <color rgb="FF002536"/>
      </right>
      <top style="thin">
        <color rgb="FF002536"/>
      </top>
      <bottom/>
      <diagonal/>
    </border>
    <border>
      <left style="hair">
        <color rgb="FF002536"/>
      </left>
      <right style="thin">
        <color rgb="FF002536"/>
      </right>
      <top style="thin">
        <color rgb="FF002536"/>
      </top>
      <bottom/>
      <diagonal/>
    </border>
    <border>
      <left style="hair">
        <color rgb="FF002536"/>
      </left>
      <right style="hair">
        <color rgb="FF002536"/>
      </right>
      <top/>
      <bottom style="hair">
        <color rgb="FF002536"/>
      </bottom>
      <diagonal/>
    </border>
    <border>
      <left/>
      <right style="hair">
        <color rgb="FF002536"/>
      </right>
      <top/>
      <bottom style="hair">
        <color rgb="FF002536"/>
      </bottom>
      <diagonal/>
    </border>
    <border>
      <left style="hair">
        <color rgb="FF002536"/>
      </left>
      <right style="thin">
        <color rgb="FF002536"/>
      </right>
      <top/>
      <bottom style="hair">
        <color rgb="FF002536"/>
      </bottom>
      <diagonal/>
    </border>
    <border>
      <left style="hair">
        <color rgb="FF003E59"/>
      </left>
      <right/>
      <top/>
      <bottom style="hair">
        <color rgb="FF003E59"/>
      </bottom>
      <diagonal/>
    </border>
    <border>
      <left/>
      <right/>
      <top/>
      <bottom style="hair">
        <color rgb="FF003E59"/>
      </bottom>
      <diagonal/>
    </border>
    <border>
      <left/>
      <right style="hair">
        <color rgb="FF003E59"/>
      </right>
      <top style="hair">
        <color rgb="FF003E59"/>
      </top>
      <bottom style="thin">
        <color rgb="FF002536"/>
      </bottom>
      <diagonal/>
    </border>
    <border>
      <left style="hair">
        <color rgb="FF003E59"/>
      </left>
      <right style="hair">
        <color rgb="FF003E59"/>
      </right>
      <top style="hair">
        <color rgb="FF003E59"/>
      </top>
      <bottom style="thin">
        <color rgb="FF002536"/>
      </bottom>
      <diagonal/>
    </border>
    <border>
      <left style="hair">
        <color rgb="FF003E59"/>
      </left>
      <right style="thin">
        <color rgb="FF002536"/>
      </right>
      <top style="hair">
        <color rgb="FF003E59"/>
      </top>
      <bottom style="thin">
        <color rgb="FF002536"/>
      </bottom>
      <diagonal/>
    </border>
    <border>
      <left style="thin">
        <color rgb="FF002536"/>
      </left>
      <right style="thin">
        <color rgb="FF002536"/>
      </right>
      <top/>
      <bottom/>
      <diagonal/>
    </border>
    <border>
      <left/>
      <right/>
      <top style="thin">
        <color rgb="FF002536"/>
      </top>
      <bottom style="hair">
        <color rgb="FF002536"/>
      </bottom>
      <diagonal/>
    </border>
    <border>
      <left style="hair">
        <color rgb="FF002536"/>
      </left>
      <right style="hair">
        <color rgb="FF002536"/>
      </right>
      <top style="thin">
        <color rgb="FF002536"/>
      </top>
      <bottom style="hair">
        <color rgb="FF002536"/>
      </bottom>
      <diagonal/>
    </border>
    <border>
      <left style="hair">
        <color rgb="FF002536"/>
      </left>
      <right style="thin">
        <color rgb="FF002536"/>
      </right>
      <top style="thin">
        <color rgb="FF002536"/>
      </top>
      <bottom style="hair">
        <color rgb="FF002536"/>
      </bottom>
      <diagonal/>
    </border>
    <border>
      <left/>
      <right style="hair">
        <color rgb="FF002536"/>
      </right>
      <top style="hair">
        <color rgb="FF002536"/>
      </top>
      <bottom style="hair">
        <color rgb="FF002536"/>
      </bottom>
      <diagonal/>
    </border>
    <border>
      <left style="hair">
        <color rgb="FF002536"/>
      </left>
      <right style="hair">
        <color rgb="FF002536"/>
      </right>
      <top style="hair">
        <color rgb="FF002536"/>
      </top>
      <bottom style="hair">
        <color rgb="FF002536"/>
      </bottom>
      <diagonal/>
    </border>
    <border>
      <left style="hair">
        <color rgb="FF002536"/>
      </left>
      <right style="thin">
        <color rgb="FF002536"/>
      </right>
      <top style="hair">
        <color rgb="FF002536"/>
      </top>
      <bottom style="hair">
        <color rgb="FF002536"/>
      </bottom>
      <diagonal/>
    </border>
    <border>
      <left/>
      <right style="hair">
        <color rgb="FF002536"/>
      </right>
      <top style="hair">
        <color rgb="FF002536"/>
      </top>
      <bottom style="thin">
        <color rgb="FF002536"/>
      </bottom>
      <diagonal/>
    </border>
    <border>
      <left style="hair">
        <color rgb="FF002536"/>
      </left>
      <right style="hair">
        <color rgb="FF002536"/>
      </right>
      <top style="hair">
        <color rgb="FF002536"/>
      </top>
      <bottom style="thin">
        <color rgb="FF002536"/>
      </bottom>
      <diagonal/>
    </border>
    <border>
      <left style="hair">
        <color rgb="FF002536"/>
      </left>
      <right style="thin">
        <color rgb="FF002536"/>
      </right>
      <top style="hair">
        <color rgb="FF002536"/>
      </top>
      <bottom style="thin">
        <color rgb="FF002536"/>
      </bottom>
      <diagonal/>
    </border>
    <border>
      <left/>
      <right style="hair">
        <color rgb="FF002536"/>
      </right>
      <top/>
      <bottom/>
      <diagonal/>
    </border>
    <border>
      <left style="hair">
        <color indexed="64"/>
      </left>
      <right style="hair">
        <color indexed="64"/>
      </right>
      <top style="thin">
        <color indexed="64"/>
      </top>
      <bottom style="hair">
        <color indexed="64"/>
      </bottom>
      <diagonal/>
    </border>
    <border>
      <left style="hair">
        <color indexed="64"/>
      </left>
      <right style="thin">
        <color indexed="64"/>
      </right>
      <top style="thin">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right style="hair">
        <color indexed="64"/>
      </right>
      <top style="thin">
        <color indexed="64"/>
      </top>
      <bottom/>
      <diagonal/>
    </border>
    <border>
      <left/>
      <right style="hair">
        <color indexed="64"/>
      </right>
      <top/>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bottom style="hair">
        <color indexed="64"/>
      </bottom>
      <diagonal/>
    </border>
  </borders>
  <cellStyleXfs count="88">
    <xf numFmtId="0" fontId="0" fillId="0" borderId="0"/>
    <xf numFmtId="0" fontId="8" fillId="0" borderId="0"/>
    <xf numFmtId="0" fontId="9" fillId="0" borderId="0"/>
    <xf numFmtId="0" fontId="8" fillId="0" borderId="0"/>
    <xf numFmtId="9" fontId="10" fillId="0" borderId="0" applyFont="0" applyFill="0" applyBorder="0" applyAlignment="0" applyProtection="0"/>
    <xf numFmtId="0" fontId="8" fillId="0" borderId="0"/>
    <xf numFmtId="0" fontId="9" fillId="0" borderId="0"/>
    <xf numFmtId="0" fontId="11" fillId="0" borderId="0"/>
    <xf numFmtId="0" fontId="10" fillId="0" borderId="0"/>
    <xf numFmtId="0" fontId="12" fillId="0" borderId="0"/>
    <xf numFmtId="0" fontId="13" fillId="3" borderId="3">
      <alignment horizontal="center" vertical="center"/>
    </xf>
    <xf numFmtId="0" fontId="14" fillId="0" borderId="0">
      <alignment horizontal="right"/>
    </xf>
    <xf numFmtId="0" fontId="14" fillId="0" borderId="0">
      <alignment horizontal="right"/>
    </xf>
    <xf numFmtId="0" fontId="14" fillId="0" borderId="0">
      <alignment horizontal="right"/>
    </xf>
    <xf numFmtId="0" fontId="14" fillId="0" borderId="4">
      <alignment horizontal="center"/>
    </xf>
    <xf numFmtId="0" fontId="14" fillId="0" borderId="4">
      <alignment horizontal="left"/>
    </xf>
    <xf numFmtId="0" fontId="14" fillId="0" borderId="5">
      <alignment horizontal="left"/>
    </xf>
    <xf numFmtId="0" fontId="14" fillId="0" borderId="5">
      <alignment horizontal="left"/>
    </xf>
    <xf numFmtId="165" fontId="14" fillId="0" borderId="6">
      <alignment horizontal="left"/>
    </xf>
    <xf numFmtId="165" fontId="14" fillId="0" borderId="6">
      <alignment horizontal="left"/>
    </xf>
    <xf numFmtId="165" fontId="15" fillId="0" borderId="6">
      <alignment horizontal="left"/>
    </xf>
    <xf numFmtId="0" fontId="14" fillId="0" borderId="0">
      <alignment horizontal="center"/>
    </xf>
    <xf numFmtId="165" fontId="14" fillId="0" borderId="7"/>
    <xf numFmtId="165" fontId="14" fillId="0" borderId="8"/>
    <xf numFmtId="165" fontId="14" fillId="0" borderId="8"/>
    <xf numFmtId="0" fontId="14" fillId="0" borderId="9">
      <alignment horizontal="right"/>
    </xf>
    <xf numFmtId="0" fontId="14" fillId="0" borderId="0">
      <alignment horizontal="right"/>
    </xf>
    <xf numFmtId="0" fontId="14" fillId="0" borderId="0">
      <alignment horizontal="right"/>
    </xf>
    <xf numFmtId="3" fontId="16" fillId="4" borderId="10"/>
    <xf numFmtId="3" fontId="17" fillId="5" borderId="0"/>
    <xf numFmtId="0" fontId="14" fillId="0" borderId="11">
      <alignment horizontal="center"/>
    </xf>
    <xf numFmtId="0" fontId="14" fillId="0" borderId="12">
      <alignment horizontal="left"/>
    </xf>
    <xf numFmtId="0" fontId="14" fillId="0" borderId="12">
      <alignment horizontal="left"/>
    </xf>
    <xf numFmtId="0" fontId="14" fillId="0" borderId="12">
      <alignment horizontal="left"/>
    </xf>
    <xf numFmtId="166" fontId="10" fillId="0" borderId="0" applyFont="0" applyFill="0" applyBorder="0" applyAlignment="0" applyProtection="0"/>
    <xf numFmtId="166" fontId="10" fillId="0" borderId="0" applyFont="0" applyFill="0" applyBorder="0" applyAlignment="0" applyProtection="0"/>
    <xf numFmtId="166" fontId="10" fillId="0" borderId="0" applyFont="0" applyFill="0" applyBorder="0" applyAlignment="0" applyProtection="0"/>
    <xf numFmtId="166" fontId="10" fillId="0" borderId="0" applyFont="0" applyFill="0" applyBorder="0" applyAlignment="0" applyProtection="0"/>
    <xf numFmtId="0" fontId="10" fillId="0" borderId="0"/>
    <xf numFmtId="0" fontId="10" fillId="0" borderId="0"/>
    <xf numFmtId="9" fontId="10" fillId="0" borderId="0" applyFont="0" applyFill="0" applyBorder="0" applyAlignment="0" applyProtection="0"/>
    <xf numFmtId="0" fontId="18" fillId="0" borderId="13" applyNumberFormat="0" applyFill="0" applyAlignment="0" applyProtection="0"/>
    <xf numFmtId="0" fontId="19" fillId="0" borderId="14" applyNumberFormat="0" applyFill="0" applyAlignment="0" applyProtection="0"/>
    <xf numFmtId="0" fontId="20" fillId="0" borderId="15" applyNumberFormat="0" applyFill="0" applyAlignment="0" applyProtection="0"/>
    <xf numFmtId="0" fontId="20" fillId="0" borderId="0" applyNumberFormat="0" applyFill="0" applyBorder="0" applyAlignment="0" applyProtection="0"/>
    <xf numFmtId="0" fontId="21" fillId="6" borderId="0" applyNumberFormat="0" applyBorder="0" applyAlignment="0" applyProtection="0"/>
    <xf numFmtId="0" fontId="22" fillId="7" borderId="0" applyNumberFormat="0" applyBorder="0" applyAlignment="0" applyProtection="0"/>
    <xf numFmtId="0" fontId="23" fillId="9" borderId="16" applyNumberFormat="0" applyAlignment="0" applyProtection="0"/>
    <xf numFmtId="0" fontId="24" fillId="10" borderId="17" applyNumberFormat="0" applyAlignment="0" applyProtection="0"/>
    <xf numFmtId="0" fontId="25" fillId="10" borderId="16" applyNumberFormat="0" applyAlignment="0" applyProtection="0"/>
    <xf numFmtId="0" fontId="26" fillId="0" borderId="18" applyNumberFormat="0" applyFill="0" applyAlignment="0" applyProtection="0"/>
    <xf numFmtId="0" fontId="27" fillId="11" borderId="19" applyNumberFormat="0" applyAlignment="0" applyProtection="0"/>
    <xf numFmtId="0" fontId="28" fillId="0" borderId="0" applyNumberFormat="0" applyFill="0" applyBorder="0" applyAlignment="0" applyProtection="0"/>
    <xf numFmtId="0" fontId="10" fillId="12" borderId="20" applyNumberFormat="0" applyFont="0" applyAlignment="0" applyProtection="0"/>
    <xf numFmtId="0" fontId="29" fillId="0" borderId="0" applyNumberFormat="0" applyFill="0" applyBorder="0" applyAlignment="0" applyProtection="0"/>
    <xf numFmtId="0" fontId="7" fillId="0" borderId="21" applyNumberFormat="0" applyFill="0" applyAlignment="0" applyProtection="0"/>
    <xf numFmtId="0" fontId="30" fillId="13" borderId="0" applyNumberFormat="0" applyBorder="0" applyAlignment="0" applyProtection="0"/>
    <xf numFmtId="0" fontId="10" fillId="14" borderId="0" applyNumberFormat="0" applyBorder="0" applyAlignment="0" applyProtection="0"/>
    <xf numFmtId="0" fontId="10" fillId="15" borderId="0" applyNumberFormat="0" applyBorder="0" applyAlignment="0" applyProtection="0"/>
    <xf numFmtId="0" fontId="30" fillId="17" borderId="0" applyNumberFormat="0" applyBorder="0" applyAlignment="0" applyProtection="0"/>
    <xf numFmtId="0" fontId="10" fillId="18" borderId="0" applyNumberFormat="0" applyBorder="0" applyAlignment="0" applyProtection="0"/>
    <xf numFmtId="0" fontId="10" fillId="19" borderId="0" applyNumberFormat="0" applyBorder="0" applyAlignment="0" applyProtection="0"/>
    <xf numFmtId="0" fontId="30" fillId="21" borderId="0" applyNumberFormat="0" applyBorder="0" applyAlignment="0" applyProtection="0"/>
    <xf numFmtId="0" fontId="10" fillId="22" borderId="0" applyNumberFormat="0" applyBorder="0" applyAlignment="0" applyProtection="0"/>
    <xf numFmtId="0" fontId="10" fillId="23" borderId="0" applyNumberFormat="0" applyBorder="0" applyAlignment="0" applyProtection="0"/>
    <xf numFmtId="0" fontId="30" fillId="25" borderId="0" applyNumberFormat="0" applyBorder="0" applyAlignment="0" applyProtection="0"/>
    <xf numFmtId="0" fontId="10" fillId="26" borderId="0" applyNumberFormat="0" applyBorder="0" applyAlignment="0" applyProtection="0"/>
    <xf numFmtId="0" fontId="10" fillId="27" borderId="0" applyNumberFormat="0" applyBorder="0" applyAlignment="0" applyProtection="0"/>
    <xf numFmtId="0" fontId="30" fillId="29" borderId="0" applyNumberFormat="0" applyBorder="0" applyAlignment="0" applyProtection="0"/>
    <xf numFmtId="0" fontId="10" fillId="30" borderId="0" applyNumberFormat="0" applyBorder="0" applyAlignment="0" applyProtection="0"/>
    <xf numFmtId="0" fontId="10" fillId="31" borderId="0" applyNumberFormat="0" applyBorder="0" applyAlignment="0" applyProtection="0"/>
    <xf numFmtId="0" fontId="30" fillId="33" borderId="0" applyNumberFormat="0" applyBorder="0" applyAlignment="0" applyProtection="0"/>
    <xf numFmtId="0" fontId="10" fillId="34" borderId="0" applyNumberFormat="0" applyBorder="0" applyAlignment="0" applyProtection="0"/>
    <xf numFmtId="0" fontId="10" fillId="35" borderId="0" applyNumberFormat="0" applyBorder="0" applyAlignment="0" applyProtection="0"/>
    <xf numFmtId="0" fontId="10" fillId="0" borderId="0"/>
    <xf numFmtId="0" fontId="31" fillId="0" borderId="0" applyNumberFormat="0" applyFill="0" applyBorder="0" applyAlignment="0" applyProtection="0"/>
    <xf numFmtId="0" fontId="32" fillId="8" borderId="0" applyNumberFormat="0" applyBorder="0" applyAlignment="0" applyProtection="0"/>
    <xf numFmtId="0" fontId="9" fillId="0" borderId="0"/>
    <xf numFmtId="0" fontId="10" fillId="16" borderId="0" applyNumberFormat="0" applyBorder="0" applyAlignment="0" applyProtection="0"/>
    <xf numFmtId="0" fontId="10" fillId="20" borderId="0" applyNumberFormat="0" applyBorder="0" applyAlignment="0" applyProtection="0"/>
    <xf numFmtId="0" fontId="10" fillId="24" borderId="0" applyNumberFormat="0" applyBorder="0" applyAlignment="0" applyProtection="0"/>
    <xf numFmtId="0" fontId="10" fillId="28" borderId="0" applyNumberFormat="0" applyBorder="0" applyAlignment="0" applyProtection="0"/>
    <xf numFmtId="0" fontId="10" fillId="32" borderId="0" applyNumberFormat="0" applyBorder="0" applyAlignment="0" applyProtection="0"/>
    <xf numFmtId="0" fontId="10" fillId="36" borderId="0" applyNumberFormat="0" applyBorder="0" applyAlignment="0" applyProtection="0"/>
    <xf numFmtId="164" fontId="10" fillId="0" borderId="0" applyFont="0" applyFill="0" applyBorder="0" applyAlignment="0" applyProtection="0"/>
    <xf numFmtId="164" fontId="10" fillId="0" borderId="0" applyFont="0" applyFill="0" applyBorder="0" applyAlignment="0" applyProtection="0"/>
    <xf numFmtId="164" fontId="10" fillId="0" borderId="0" applyFont="0" applyFill="0" applyBorder="0" applyAlignment="0" applyProtection="0"/>
    <xf numFmtId="164" fontId="10" fillId="0" borderId="0" applyFont="0" applyFill="0" applyBorder="0" applyAlignment="0" applyProtection="0"/>
  </cellStyleXfs>
  <cellXfs count="127">
    <xf numFmtId="0" fontId="0" fillId="0" borderId="0" xfId="0"/>
    <xf numFmtId="0" fontId="0" fillId="0" borderId="0" xfId="0"/>
    <xf numFmtId="0" fontId="33" fillId="0" borderId="0" xfId="0" applyFont="1"/>
    <xf numFmtId="0" fontId="33" fillId="0" borderId="0" xfId="0" applyFont="1" applyAlignment="1">
      <alignment horizontal="center"/>
    </xf>
    <xf numFmtId="0" fontId="33" fillId="41" borderId="28" xfId="0" applyFont="1" applyFill="1" applyBorder="1"/>
    <xf numFmtId="0" fontId="33" fillId="41" borderId="30" xfId="0" applyFont="1" applyFill="1" applyBorder="1"/>
    <xf numFmtId="0" fontId="33" fillId="41" borderId="30" xfId="0" applyFont="1" applyFill="1" applyBorder="1" applyAlignment="1">
      <alignment vertical="center"/>
    </xf>
    <xf numFmtId="0" fontId="34" fillId="42" borderId="31" xfId="0" applyNumberFormat="1" applyFont="1" applyFill="1" applyBorder="1" applyAlignment="1">
      <alignment vertical="center"/>
    </xf>
    <xf numFmtId="0" fontId="33" fillId="0" borderId="0" xfId="0" applyFont="1" applyAlignment="1">
      <alignment vertical="center"/>
    </xf>
    <xf numFmtId="0" fontId="33" fillId="0" borderId="0" xfId="0" applyFont="1" applyBorder="1"/>
    <xf numFmtId="0" fontId="33" fillId="0" borderId="0" xfId="0" applyFont="1" applyBorder="1" applyAlignment="1">
      <alignment horizontal="center"/>
    </xf>
    <xf numFmtId="0" fontId="33" fillId="41" borderId="34" xfId="0" applyFont="1" applyFill="1" applyBorder="1" applyAlignment="1">
      <alignment vertical="center"/>
    </xf>
    <xf numFmtId="0" fontId="33" fillId="0" borderId="0" xfId="0" applyFont="1" applyAlignment="1">
      <alignment horizontal="right"/>
    </xf>
    <xf numFmtId="0" fontId="0" fillId="0" borderId="0" xfId="0" applyAlignment="1">
      <alignment horizontal="left"/>
    </xf>
    <xf numFmtId="0" fontId="0" fillId="0" borderId="0" xfId="0" applyNumberFormat="1"/>
    <xf numFmtId="0" fontId="0" fillId="0" borderId="0" xfId="0" pivotButton="1"/>
    <xf numFmtId="0" fontId="37" fillId="0" borderId="0" xfId="0" applyFont="1" applyAlignment="1">
      <alignment vertical="center"/>
    </xf>
    <xf numFmtId="0" fontId="37" fillId="0" borderId="0" xfId="0" applyFont="1"/>
    <xf numFmtId="0" fontId="42" fillId="45" borderId="0" xfId="0" applyFont="1" applyFill="1"/>
    <xf numFmtId="0" fontId="43" fillId="45" borderId="0" xfId="0" applyFont="1" applyFill="1" applyAlignment="1">
      <alignment horizontal="center"/>
    </xf>
    <xf numFmtId="0" fontId="33" fillId="41" borderId="46" xfId="0" applyFont="1" applyFill="1" applyBorder="1"/>
    <xf numFmtId="0" fontId="44" fillId="41" borderId="48" xfId="0" applyFont="1" applyFill="1" applyBorder="1" applyAlignment="1">
      <alignment horizontal="center" vertical="center"/>
    </xf>
    <xf numFmtId="0" fontId="44" fillId="41" borderId="49" xfId="0" applyFont="1" applyFill="1" applyBorder="1" applyAlignment="1">
      <alignment horizontal="center" vertical="center"/>
    </xf>
    <xf numFmtId="2" fontId="33" fillId="0" borderId="51" xfId="0" applyNumberFormat="1" applyFont="1" applyBorder="1" applyAlignment="1">
      <alignment horizontal="right" vertical="center"/>
    </xf>
    <xf numFmtId="10" fontId="33" fillId="0" borderId="52" xfId="0" applyNumberFormat="1" applyFont="1" applyBorder="1" applyAlignment="1">
      <alignment horizontal="right" vertical="center"/>
    </xf>
    <xf numFmtId="2" fontId="40" fillId="41" borderId="54" xfId="0" applyNumberFormat="1" applyFont="1" applyFill="1" applyBorder="1" applyAlignment="1">
      <alignment horizontal="right" vertical="center"/>
    </xf>
    <xf numFmtId="10" fontId="40" fillId="41" borderId="55" xfId="4" applyNumberFormat="1" applyFont="1" applyFill="1" applyBorder="1" applyAlignment="1">
      <alignment horizontal="right" vertical="center"/>
    </xf>
    <xf numFmtId="0" fontId="40" fillId="41" borderId="56" xfId="0" applyFont="1" applyFill="1" applyBorder="1" applyAlignment="1">
      <alignment horizontal="left" wrapText="1"/>
    </xf>
    <xf numFmtId="0" fontId="0" fillId="0" borderId="0" xfId="0" applyAlignment="1">
      <alignment horizontal="left" indent="1"/>
    </xf>
    <xf numFmtId="2" fontId="33" fillId="0" borderId="33" xfId="0" applyNumberFormat="1" applyFont="1" applyBorder="1" applyAlignment="1">
      <alignment horizontal="right" vertical="center" indent="1"/>
    </xf>
    <xf numFmtId="167" fontId="33" fillId="0" borderId="32" xfId="0" applyNumberFormat="1" applyFont="1" applyBorder="1" applyAlignment="1">
      <alignment horizontal="right" vertical="center" indent="1"/>
    </xf>
    <xf numFmtId="2" fontId="40" fillId="41" borderId="44" xfId="0" applyNumberFormat="1" applyFont="1" applyFill="1" applyBorder="1" applyAlignment="1">
      <alignment horizontal="right" vertical="center" indent="1"/>
    </xf>
    <xf numFmtId="1" fontId="40" fillId="41" borderId="45" xfId="0" applyNumberFormat="1" applyFont="1" applyFill="1" applyBorder="1" applyAlignment="1">
      <alignment horizontal="right" vertical="center" indent="1"/>
    </xf>
    <xf numFmtId="0" fontId="46" fillId="38" borderId="24" xfId="0" applyFont="1" applyFill="1" applyBorder="1" applyAlignment="1">
      <alignment horizontal="left" vertical="center"/>
    </xf>
    <xf numFmtId="0" fontId="47" fillId="38" borderId="22" xfId="0" applyFont="1" applyFill="1" applyBorder="1" applyAlignment="1">
      <alignment vertical="center"/>
    </xf>
    <xf numFmtId="0" fontId="47" fillId="38" borderId="24" xfId="0" applyFont="1" applyFill="1" applyBorder="1" applyAlignment="1">
      <alignment vertical="center"/>
    </xf>
    <xf numFmtId="0" fontId="33" fillId="38" borderId="25" xfId="0" applyFont="1" applyFill="1" applyBorder="1"/>
    <xf numFmtId="0" fontId="33" fillId="0" borderId="0" xfId="0" applyFont="1" applyAlignment="1" applyProtection="1">
      <alignment wrapText="1"/>
      <protection locked="0"/>
    </xf>
    <xf numFmtId="0" fontId="33" fillId="0" borderId="0" xfId="0" applyFont="1" applyProtection="1">
      <protection locked="0"/>
    </xf>
    <xf numFmtId="9" fontId="33" fillId="0" borderId="0" xfId="4" applyFont="1" applyProtection="1">
      <protection locked="0"/>
    </xf>
    <xf numFmtId="0" fontId="36" fillId="44" borderId="0" xfId="0" applyFont="1" applyFill="1" applyBorder="1" applyAlignment="1" applyProtection="1">
      <alignment vertical="center"/>
      <protection locked="0"/>
    </xf>
    <xf numFmtId="0" fontId="36" fillId="44" borderId="0" xfId="0" applyFont="1" applyFill="1" applyBorder="1" applyAlignment="1" applyProtection="1">
      <protection locked="0"/>
    </xf>
    <xf numFmtId="0" fontId="33" fillId="0" borderId="0" xfId="0" applyFont="1" applyAlignment="1" applyProtection="1">
      <alignment horizontal="left"/>
      <protection locked="0"/>
    </xf>
    <xf numFmtId="0" fontId="33" fillId="0" borderId="1" xfId="0" applyFont="1" applyFill="1" applyBorder="1" applyAlignment="1" applyProtection="1">
      <alignment horizontal="left"/>
      <protection locked="0"/>
    </xf>
    <xf numFmtId="0" fontId="33" fillId="0" borderId="1" xfId="0" applyFont="1" applyBorder="1" applyProtection="1">
      <protection locked="0"/>
    </xf>
    <xf numFmtId="0" fontId="6" fillId="0" borderId="1" xfId="0" applyFont="1" applyFill="1" applyBorder="1" applyAlignment="1" applyProtection="1">
      <alignment horizontal="left"/>
      <protection locked="0"/>
    </xf>
    <xf numFmtId="0" fontId="33" fillId="0" borderId="0" xfId="0" applyFont="1" applyProtection="1"/>
    <xf numFmtId="0" fontId="45" fillId="0" borderId="0" xfId="0" applyFont="1" applyAlignment="1">
      <alignment horizontal="center"/>
    </xf>
    <xf numFmtId="0" fontId="5" fillId="0" borderId="0" xfId="0" applyFont="1" applyBorder="1" applyAlignment="1" applyProtection="1">
      <alignment horizontal="left"/>
      <protection locked="0"/>
    </xf>
    <xf numFmtId="0" fontId="49" fillId="2" borderId="27" xfId="0" applyFont="1" applyFill="1" applyBorder="1" applyAlignment="1">
      <alignment horizontal="left" vertical="top" wrapText="1"/>
    </xf>
    <xf numFmtId="0" fontId="49" fillId="2" borderId="35" xfId="0" applyFont="1" applyFill="1" applyBorder="1" applyAlignment="1">
      <alignment horizontal="left" vertical="top" wrapText="1"/>
    </xf>
    <xf numFmtId="0" fontId="49" fillId="2" borderId="35" xfId="0" applyFont="1" applyFill="1" applyBorder="1" applyAlignment="1">
      <alignment horizontal="center" vertical="top" wrapText="1"/>
    </xf>
    <xf numFmtId="0" fontId="50" fillId="43" borderId="35" xfId="0" applyFont="1" applyFill="1" applyBorder="1" applyAlignment="1">
      <alignment horizontal="left" vertical="top" wrapText="1"/>
    </xf>
    <xf numFmtId="0" fontId="49" fillId="2" borderId="35" xfId="0" applyFont="1" applyFill="1" applyBorder="1" applyAlignment="1">
      <alignment horizontal="center" vertical="top" textRotation="90" wrapText="1"/>
    </xf>
    <xf numFmtId="0" fontId="45" fillId="0" borderId="0" xfId="0" applyFont="1" applyAlignment="1">
      <alignment vertical="top" wrapText="1"/>
    </xf>
    <xf numFmtId="0" fontId="9" fillId="2" borderId="2" xfId="0" quotePrefix="1" applyFont="1" applyFill="1" applyBorder="1" applyAlignment="1">
      <alignment horizontal="left" vertical="center"/>
    </xf>
    <xf numFmtId="0" fontId="45" fillId="2" borderId="1" xfId="0" applyFont="1" applyFill="1" applyBorder="1" applyAlignment="1">
      <alignment horizontal="left"/>
    </xf>
    <xf numFmtId="0" fontId="45" fillId="2" borderId="1" xfId="0" applyFont="1" applyFill="1" applyBorder="1" applyAlignment="1">
      <alignment horizontal="center"/>
    </xf>
    <xf numFmtId="1" fontId="45" fillId="2" borderId="1" xfId="0" applyNumberFormat="1" applyFont="1" applyFill="1" applyBorder="1" applyAlignment="1">
      <alignment horizontal="center"/>
    </xf>
    <xf numFmtId="1" fontId="45" fillId="2" borderId="1" xfId="0" applyNumberFormat="1" applyFont="1" applyFill="1" applyBorder="1" applyAlignment="1">
      <alignment horizontal="left"/>
    </xf>
    <xf numFmtId="0" fontId="51" fillId="43" borderId="1" xfId="0" applyNumberFormat="1" applyFont="1" applyFill="1" applyBorder="1" applyAlignment="1">
      <alignment horizontal="left"/>
    </xf>
    <xf numFmtId="0" fontId="45" fillId="0" borderId="0" xfId="0" applyFont="1" applyAlignment="1"/>
    <xf numFmtId="0" fontId="45" fillId="0" borderId="0" xfId="0" applyFont="1" applyAlignment="1">
      <alignment horizontal="left" vertical="center"/>
    </xf>
    <xf numFmtId="0" fontId="45" fillId="0" borderId="0" xfId="0" applyFont="1" applyAlignment="1">
      <alignment horizontal="left"/>
    </xf>
    <xf numFmtId="0" fontId="51" fillId="0" borderId="0" xfId="0" applyFont="1" applyFill="1" applyAlignment="1"/>
    <xf numFmtId="0" fontId="33" fillId="0" borderId="0" xfId="0" applyFont="1" applyAlignment="1" applyProtection="1">
      <protection locked="0"/>
    </xf>
    <xf numFmtId="9" fontId="0" fillId="0" borderId="0" xfId="0" applyNumberFormat="1"/>
    <xf numFmtId="0" fontId="4" fillId="0" borderId="1" xfId="0" applyFont="1" applyFill="1" applyBorder="1" applyAlignment="1" applyProtection="1">
      <alignment horizontal="left"/>
      <protection locked="0"/>
    </xf>
    <xf numFmtId="0" fontId="33" fillId="37" borderId="63" xfId="0" applyFont="1" applyFill="1" applyBorder="1" applyAlignment="1" applyProtection="1">
      <alignment horizontal="left" vertical="center"/>
    </xf>
    <xf numFmtId="9" fontId="33" fillId="0" borderId="63" xfId="4" applyFont="1" applyFill="1" applyBorder="1" applyAlignment="1" applyProtection="1">
      <alignment horizontal="center" vertical="center"/>
      <protection locked="0"/>
    </xf>
    <xf numFmtId="9" fontId="33" fillId="0" borderId="63" xfId="0" applyNumberFormat="1" applyFont="1" applyFill="1" applyBorder="1" applyAlignment="1" applyProtection="1">
      <alignment horizontal="center" vertical="center"/>
    </xf>
    <xf numFmtId="0" fontId="33" fillId="37" borderId="64" xfId="0" applyFont="1" applyFill="1" applyBorder="1" applyAlignment="1" applyProtection="1">
      <alignment horizontal="left" vertical="center"/>
    </xf>
    <xf numFmtId="9" fontId="33" fillId="0" borderId="64" xfId="4" applyFont="1" applyFill="1" applyBorder="1" applyAlignment="1" applyProtection="1">
      <alignment horizontal="center" vertical="center"/>
      <protection locked="0"/>
    </xf>
    <xf numFmtId="9" fontId="33" fillId="0" borderId="64" xfId="0" applyNumberFormat="1" applyFont="1" applyFill="1" applyBorder="1" applyAlignment="1" applyProtection="1">
      <alignment horizontal="center" vertical="center"/>
    </xf>
    <xf numFmtId="9" fontId="33" fillId="0" borderId="64" xfId="0" applyNumberFormat="1" applyFont="1" applyFill="1" applyBorder="1" applyAlignment="1" applyProtection="1">
      <alignment horizontal="center" vertical="center"/>
      <protection locked="0"/>
    </xf>
    <xf numFmtId="9" fontId="5" fillId="0" borderId="64" xfId="0" applyNumberFormat="1" applyFont="1" applyFill="1" applyBorder="1" applyAlignment="1" applyProtection="1">
      <alignment horizontal="center" vertical="center"/>
      <protection locked="0"/>
    </xf>
    <xf numFmtId="9" fontId="6" fillId="0" borderId="64" xfId="0" applyNumberFormat="1" applyFont="1" applyFill="1" applyBorder="1" applyAlignment="1" applyProtection="1">
      <alignment horizontal="center" vertical="center"/>
      <protection locked="0"/>
    </xf>
    <xf numFmtId="9" fontId="41" fillId="0" borderId="64" xfId="4" applyFont="1" applyFill="1" applyBorder="1" applyAlignment="1" applyProtection="1">
      <alignment horizontal="center" vertical="center"/>
      <protection locked="0"/>
    </xf>
    <xf numFmtId="0" fontId="3" fillId="0" borderId="1" xfId="0" applyFont="1" applyFill="1" applyBorder="1" applyAlignment="1" applyProtection="1">
      <alignment horizontal="left"/>
      <protection locked="0"/>
    </xf>
    <xf numFmtId="9" fontId="3" fillId="0" borderId="64" xfId="0" applyNumberFormat="1" applyFont="1" applyFill="1" applyBorder="1" applyAlignment="1" applyProtection="1">
      <alignment horizontal="center" vertical="center"/>
      <protection locked="0"/>
    </xf>
    <xf numFmtId="0" fontId="33" fillId="37" borderId="65" xfId="0" applyFont="1" applyFill="1" applyBorder="1" applyAlignment="1" applyProtection="1">
      <alignment horizontal="left" vertical="center"/>
    </xf>
    <xf numFmtId="9" fontId="33" fillId="0" borderId="65" xfId="4" applyFont="1" applyFill="1" applyBorder="1" applyAlignment="1" applyProtection="1">
      <alignment horizontal="center" vertical="center"/>
      <protection locked="0"/>
    </xf>
    <xf numFmtId="9" fontId="33" fillId="0" borderId="65" xfId="0" applyNumberFormat="1" applyFont="1" applyFill="1" applyBorder="1" applyAlignment="1" applyProtection="1">
      <alignment horizontal="center" vertical="center"/>
    </xf>
    <xf numFmtId="9" fontId="33" fillId="0" borderId="65" xfId="0" applyNumberFormat="1" applyFont="1" applyFill="1" applyBorder="1" applyAlignment="1" applyProtection="1">
      <alignment horizontal="center" vertical="center"/>
      <protection locked="0"/>
    </xf>
    <xf numFmtId="9" fontId="5" fillId="0" borderId="63" xfId="0" applyNumberFormat="1" applyFont="1" applyFill="1" applyBorder="1" applyAlignment="1" applyProtection="1">
      <alignment horizontal="center" vertical="center"/>
      <protection locked="0"/>
    </xf>
    <xf numFmtId="1" fontId="49" fillId="2" borderId="1" xfId="0" applyNumberFormat="1" applyFont="1" applyFill="1" applyBorder="1" applyAlignment="1">
      <alignment horizontal="center"/>
    </xf>
    <xf numFmtId="9" fontId="41" fillId="0" borderId="64" xfId="0" applyNumberFormat="1" applyFont="1" applyFill="1" applyBorder="1" applyAlignment="1" applyProtection="1">
      <alignment horizontal="center" vertical="center"/>
    </xf>
    <xf numFmtId="9" fontId="2" fillId="0" borderId="64" xfId="0" applyNumberFormat="1" applyFont="1" applyFill="1" applyBorder="1" applyAlignment="1" applyProtection="1">
      <alignment horizontal="center" vertical="center"/>
      <protection locked="0"/>
    </xf>
    <xf numFmtId="0" fontId="2" fillId="0" borderId="63" xfId="0" applyFont="1" applyFill="1" applyBorder="1" applyAlignment="1" applyProtection="1">
      <alignment horizontal="left" vertical="center"/>
      <protection locked="0"/>
    </xf>
    <xf numFmtId="0" fontId="52" fillId="46" borderId="0" xfId="0" applyFont="1" applyFill="1"/>
    <xf numFmtId="0" fontId="1" fillId="2" borderId="1" xfId="0" applyFont="1" applyFill="1" applyBorder="1" applyAlignment="1">
      <alignment horizontal="left"/>
    </xf>
    <xf numFmtId="0" fontId="35" fillId="47" borderId="1" xfId="0" applyFont="1" applyFill="1" applyBorder="1" applyAlignment="1" applyProtection="1">
      <alignment horizontal="left" wrapText="1"/>
      <protection locked="0"/>
    </xf>
    <xf numFmtId="0" fontId="35" fillId="47" borderId="1" xfId="0" applyFont="1" applyFill="1" applyBorder="1" applyAlignment="1" applyProtection="1">
      <alignment horizontal="left" wrapText="1"/>
    </xf>
    <xf numFmtId="0" fontId="35" fillId="47" borderId="1" xfId="0" applyFont="1" applyFill="1" applyBorder="1" applyAlignment="1" applyProtection="1">
      <alignment horizontal="left" textRotation="90" wrapText="1"/>
      <protection locked="0"/>
    </xf>
    <xf numFmtId="9" fontId="35" fillId="47" borderId="1" xfId="4" applyFont="1" applyFill="1" applyBorder="1" applyAlignment="1" applyProtection="1">
      <alignment horizontal="left" textRotation="90" wrapText="1"/>
      <protection locked="0"/>
    </xf>
    <xf numFmtId="0" fontId="48" fillId="38" borderId="26" xfId="0" applyFont="1" applyFill="1" applyBorder="1" applyAlignment="1">
      <alignment horizontal="left"/>
    </xf>
    <xf numFmtId="0" fontId="48" fillId="38" borderId="27" xfId="0" applyFont="1" applyFill="1" applyBorder="1" applyAlignment="1">
      <alignment horizontal="left"/>
    </xf>
    <xf numFmtId="0" fontId="47" fillId="38" borderId="23" xfId="0" applyFont="1" applyFill="1" applyBorder="1" applyAlignment="1">
      <alignment horizontal="left" vertical="center"/>
    </xf>
    <xf numFmtId="0" fontId="47" fillId="38" borderId="61" xfId="0" applyFont="1" applyFill="1" applyBorder="1" applyAlignment="1">
      <alignment horizontal="left" vertical="center"/>
    </xf>
    <xf numFmtId="0" fontId="47" fillId="38" borderId="0" xfId="0" applyFont="1" applyFill="1" applyBorder="1" applyAlignment="1">
      <alignment horizontal="left" vertical="center"/>
    </xf>
    <xf numFmtId="0" fontId="47" fillId="38" borderId="62" xfId="0" applyFont="1" applyFill="1" applyBorder="1" applyAlignment="1">
      <alignment horizontal="left" vertical="center"/>
    </xf>
    <xf numFmtId="0" fontId="37" fillId="39" borderId="57" xfId="0" applyFont="1" applyFill="1" applyBorder="1" applyAlignment="1">
      <alignment horizontal="left" vertical="center"/>
    </xf>
    <xf numFmtId="9" fontId="34" fillId="40" borderId="57" xfId="4" applyFont="1" applyFill="1" applyBorder="1" applyAlignment="1">
      <alignment horizontal="center" vertical="center"/>
    </xf>
    <xf numFmtId="9" fontId="34" fillId="40" borderId="58" xfId="4" applyFont="1" applyFill="1" applyBorder="1" applyAlignment="1">
      <alignment horizontal="center" vertical="center"/>
    </xf>
    <xf numFmtId="0" fontId="40" fillId="41" borderId="38" xfId="0" applyFont="1" applyFill="1" applyBorder="1" applyAlignment="1">
      <alignment horizontal="left" wrapText="1"/>
    </xf>
    <xf numFmtId="0" fontId="37" fillId="39" borderId="59" xfId="0" applyFont="1" applyFill="1" applyBorder="1" applyAlignment="1">
      <alignment horizontal="left" vertical="center"/>
    </xf>
    <xf numFmtId="14" fontId="34" fillId="40" borderId="59" xfId="0" applyNumberFormat="1" applyFont="1" applyFill="1" applyBorder="1" applyAlignment="1">
      <alignment horizontal="center" vertical="center"/>
    </xf>
    <xf numFmtId="14" fontId="34" fillId="40" borderId="60" xfId="0" applyNumberFormat="1" applyFont="1" applyFill="1" applyBorder="1" applyAlignment="1">
      <alignment horizontal="center" vertical="center"/>
    </xf>
    <xf numFmtId="14" fontId="33" fillId="0" borderId="59" xfId="0" applyNumberFormat="1" applyFont="1" applyBorder="1" applyAlignment="1">
      <alignment horizontal="center" vertical="center"/>
    </xf>
    <xf numFmtId="0" fontId="33" fillId="0" borderId="60" xfId="0" applyFont="1" applyBorder="1" applyAlignment="1">
      <alignment horizontal="center" vertical="center"/>
    </xf>
    <xf numFmtId="0" fontId="38" fillId="41" borderId="29" xfId="0" applyFont="1" applyFill="1" applyBorder="1" applyAlignment="1">
      <alignment horizontal="left" vertical="center" wrapText="1"/>
    </xf>
    <xf numFmtId="0" fontId="39" fillId="41" borderId="36" xfId="0" applyFont="1" applyFill="1" applyBorder="1" applyAlignment="1">
      <alignment horizontal="center" textRotation="90" wrapText="1"/>
    </xf>
    <xf numFmtId="0" fontId="39" fillId="41" borderId="39" xfId="0" applyFont="1" applyFill="1" applyBorder="1" applyAlignment="1">
      <alignment horizontal="center" textRotation="90" wrapText="1"/>
    </xf>
    <xf numFmtId="0" fontId="39" fillId="41" borderId="38" xfId="0" applyFont="1" applyFill="1" applyBorder="1" applyAlignment="1">
      <alignment horizontal="center" textRotation="90" wrapText="1"/>
    </xf>
    <xf numFmtId="0" fontId="39" fillId="41" borderId="37" xfId="0" applyFont="1" applyFill="1" applyBorder="1" applyAlignment="1">
      <alignment horizontal="center" textRotation="90" wrapText="1"/>
    </xf>
    <xf numFmtId="0" fontId="39" fillId="41" borderId="40" xfId="0" applyFont="1" applyFill="1" applyBorder="1" applyAlignment="1">
      <alignment horizontal="center" textRotation="90" wrapText="1"/>
    </xf>
    <xf numFmtId="0" fontId="44" fillId="38" borderId="0" xfId="0" applyFont="1" applyFill="1" applyBorder="1" applyAlignment="1">
      <alignment horizontal="left" vertical="top"/>
    </xf>
    <xf numFmtId="0" fontId="44" fillId="38" borderId="62" xfId="0" applyFont="1" applyFill="1" applyBorder="1" applyAlignment="1">
      <alignment horizontal="left" vertical="top"/>
    </xf>
    <xf numFmtId="0" fontId="34" fillId="42" borderId="41" xfId="0" applyNumberFormat="1" applyFont="1" applyFill="1" applyBorder="1" applyAlignment="1">
      <alignment horizontal="left" vertical="center"/>
    </xf>
    <xf numFmtId="0" fontId="34" fillId="42" borderId="42" xfId="0" applyNumberFormat="1" applyFont="1" applyFill="1" applyBorder="1" applyAlignment="1">
      <alignment horizontal="left" vertical="center"/>
    </xf>
    <xf numFmtId="0" fontId="40" fillId="41" borderId="53" xfId="0" applyFont="1" applyFill="1" applyBorder="1" applyAlignment="1">
      <alignment horizontal="left" vertical="center"/>
    </xf>
    <xf numFmtId="0" fontId="40" fillId="41" borderId="54" xfId="0" applyFont="1" applyFill="1" applyBorder="1" applyAlignment="1">
      <alignment horizontal="left" vertical="center"/>
    </xf>
    <xf numFmtId="0" fontId="40" fillId="41" borderId="43" xfId="0" applyFont="1" applyFill="1" applyBorder="1" applyAlignment="1">
      <alignment horizontal="left" vertical="center"/>
    </xf>
    <xf numFmtId="0" fontId="40" fillId="41" borderId="44" xfId="0" applyFont="1" applyFill="1" applyBorder="1" applyAlignment="1">
      <alignment horizontal="left" vertical="center"/>
    </xf>
    <xf numFmtId="0" fontId="40" fillId="41" borderId="47" xfId="0" applyFont="1" applyFill="1" applyBorder="1" applyAlignment="1">
      <alignment horizontal="left" vertical="center"/>
    </xf>
    <xf numFmtId="0" fontId="34" fillId="42" borderId="50" xfId="0" applyFont="1" applyFill="1" applyBorder="1" applyAlignment="1">
      <alignment horizontal="left" vertical="center"/>
    </xf>
    <xf numFmtId="0" fontId="34" fillId="42" borderId="51" xfId="0" applyFont="1" applyFill="1" applyBorder="1" applyAlignment="1">
      <alignment horizontal="left" vertical="center"/>
    </xf>
  </cellXfs>
  <cellStyles count="88">
    <cellStyle name="____page" xfId="10" xr:uid="{00000000-0005-0000-0000-000000000000}"/>
    <cellStyle name="___col1" xfId="11" xr:uid="{00000000-0005-0000-0000-000001000000}"/>
    <cellStyle name="___col2" xfId="12" xr:uid="{00000000-0005-0000-0000-000002000000}"/>
    <cellStyle name="___col3" xfId="13" xr:uid="{00000000-0005-0000-0000-000003000000}"/>
    <cellStyle name="___page" xfId="14" xr:uid="{00000000-0005-0000-0000-000004000000}"/>
    <cellStyle name="___row1" xfId="15" xr:uid="{00000000-0005-0000-0000-000005000000}"/>
    <cellStyle name="___row2" xfId="16" xr:uid="{00000000-0005-0000-0000-000006000000}"/>
    <cellStyle name="___row3" xfId="17" xr:uid="{00000000-0005-0000-0000-000007000000}"/>
    <cellStyle name="__col1" xfId="18" xr:uid="{00000000-0005-0000-0000-000008000000}"/>
    <cellStyle name="__col2" xfId="19" xr:uid="{00000000-0005-0000-0000-000009000000}"/>
    <cellStyle name="__col3" xfId="20" xr:uid="{00000000-0005-0000-0000-00000A000000}"/>
    <cellStyle name="__page" xfId="21" xr:uid="{00000000-0005-0000-0000-00000B000000}"/>
    <cellStyle name="__row1" xfId="22" xr:uid="{00000000-0005-0000-0000-00000C000000}"/>
    <cellStyle name="__row2" xfId="23" xr:uid="{00000000-0005-0000-0000-00000D000000}"/>
    <cellStyle name="__row3" xfId="24" xr:uid="{00000000-0005-0000-0000-00000E000000}"/>
    <cellStyle name="_col1" xfId="25" xr:uid="{00000000-0005-0000-0000-00000F000000}"/>
    <cellStyle name="_col2" xfId="26" xr:uid="{00000000-0005-0000-0000-000010000000}"/>
    <cellStyle name="_col3" xfId="27" xr:uid="{00000000-0005-0000-0000-000011000000}"/>
    <cellStyle name="_data" xfId="28" xr:uid="{00000000-0005-0000-0000-000012000000}"/>
    <cellStyle name="_freeze" xfId="29" xr:uid="{00000000-0005-0000-0000-000013000000}"/>
    <cellStyle name="_page" xfId="30" xr:uid="{00000000-0005-0000-0000-000014000000}"/>
    <cellStyle name="_row1" xfId="31" xr:uid="{00000000-0005-0000-0000-000015000000}"/>
    <cellStyle name="_row2" xfId="32" xr:uid="{00000000-0005-0000-0000-000016000000}"/>
    <cellStyle name="_row3" xfId="33" xr:uid="{00000000-0005-0000-0000-000017000000}"/>
    <cellStyle name="20% - Accent1" xfId="57" builtinId="30" customBuiltin="1"/>
    <cellStyle name="20% - Accent2" xfId="60" builtinId="34" customBuiltin="1"/>
    <cellStyle name="20% - Accent3" xfId="63" builtinId="38" customBuiltin="1"/>
    <cellStyle name="20% - Accent4" xfId="66" builtinId="42" customBuiltin="1"/>
    <cellStyle name="20% - Accent5" xfId="69" builtinId="46" customBuiltin="1"/>
    <cellStyle name="20% - Accent6" xfId="72" builtinId="50" customBuiltin="1"/>
    <cellStyle name="40% - Accent1" xfId="58" builtinId="31" customBuiltin="1"/>
    <cellStyle name="40% - Accent2" xfId="61" builtinId="35" customBuiltin="1"/>
    <cellStyle name="40% - Accent3" xfId="64" builtinId="39" customBuiltin="1"/>
    <cellStyle name="40% - Accent4" xfId="67" builtinId="43" customBuiltin="1"/>
    <cellStyle name="40% - Accent5" xfId="70" builtinId="47" customBuiltin="1"/>
    <cellStyle name="40% - Accent6" xfId="73" builtinId="51" customBuiltin="1"/>
    <cellStyle name="60% - Accent1 2" xfId="78" xr:uid="{00000000-0005-0000-0000-000024000000}"/>
    <cellStyle name="60% - Accent2 2" xfId="79" xr:uid="{00000000-0005-0000-0000-000025000000}"/>
    <cellStyle name="60% - Accent3 2" xfId="80" xr:uid="{00000000-0005-0000-0000-000026000000}"/>
    <cellStyle name="60% - Accent4 2" xfId="81" xr:uid="{00000000-0005-0000-0000-000027000000}"/>
    <cellStyle name="60% - Accent5 2" xfId="82" xr:uid="{00000000-0005-0000-0000-000028000000}"/>
    <cellStyle name="60% - Accent6 2" xfId="83" xr:uid="{00000000-0005-0000-0000-000029000000}"/>
    <cellStyle name="Accent1" xfId="56" builtinId="29" customBuiltin="1"/>
    <cellStyle name="Accent2" xfId="59" builtinId="33" customBuiltin="1"/>
    <cellStyle name="Accent3" xfId="62" builtinId="37" customBuiltin="1"/>
    <cellStyle name="Accent4" xfId="65" builtinId="41" customBuiltin="1"/>
    <cellStyle name="Accent5" xfId="68" builtinId="45" customBuiltin="1"/>
    <cellStyle name="Accent6" xfId="71" builtinId="49" customBuiltin="1"/>
    <cellStyle name="Bad" xfId="46" builtinId="27" customBuiltin="1"/>
    <cellStyle name="Calculation" xfId="49" builtinId="22" customBuiltin="1"/>
    <cellStyle name="Check Cell" xfId="51" builtinId="23" customBuiltin="1"/>
    <cellStyle name="Comma 2" xfId="34" xr:uid="{00000000-0005-0000-0000-000033000000}"/>
    <cellStyle name="Comma 2 2" xfId="35" xr:uid="{00000000-0005-0000-0000-000034000000}"/>
    <cellStyle name="Comma 2 2 2" xfId="85" xr:uid="{00000000-0005-0000-0000-000035000000}"/>
    <cellStyle name="Comma 2 3" xfId="84" xr:uid="{00000000-0005-0000-0000-000036000000}"/>
    <cellStyle name="Comma 3" xfId="36" xr:uid="{00000000-0005-0000-0000-000037000000}"/>
    <cellStyle name="Comma 3 2" xfId="86" xr:uid="{00000000-0005-0000-0000-000038000000}"/>
    <cellStyle name="Comma 4" xfId="37" xr:uid="{00000000-0005-0000-0000-000039000000}"/>
    <cellStyle name="Comma 4 2" xfId="87" xr:uid="{00000000-0005-0000-0000-00003A000000}"/>
    <cellStyle name="Explanatory Text" xfId="54" builtinId="53" customBuiltin="1"/>
    <cellStyle name="Good" xfId="45" builtinId="26" customBuiltin="1"/>
    <cellStyle name="Heading 1" xfId="41" builtinId="16" customBuiltin="1"/>
    <cellStyle name="Heading 2" xfId="42" builtinId="17" customBuiltin="1"/>
    <cellStyle name="Heading 3" xfId="43" builtinId="18" customBuiltin="1"/>
    <cellStyle name="Heading 4" xfId="44" builtinId="19" customBuiltin="1"/>
    <cellStyle name="Input" xfId="47" builtinId="20" customBuiltin="1"/>
    <cellStyle name="Linked Cell" xfId="50" builtinId="24" customBuiltin="1"/>
    <cellStyle name="Neutral 2" xfId="76" xr:uid="{00000000-0005-0000-0000-000044000000}"/>
    <cellStyle name="Normal" xfId="0" builtinId="0"/>
    <cellStyle name="Normal 2" xfId="1" xr:uid="{00000000-0005-0000-0000-000046000000}"/>
    <cellStyle name="Normal 2 2" xfId="2" xr:uid="{00000000-0005-0000-0000-000047000000}"/>
    <cellStyle name="Normal 2 2 2" xfId="6" xr:uid="{00000000-0005-0000-0000-000048000000}"/>
    <cellStyle name="Normal 2 2 2 2" xfId="74" xr:uid="{00000000-0005-0000-0000-000049000000}"/>
    <cellStyle name="Normal 2 2 3" xfId="5" xr:uid="{00000000-0005-0000-0000-00004A000000}"/>
    <cellStyle name="Normal 3" xfId="3" xr:uid="{00000000-0005-0000-0000-00004B000000}"/>
    <cellStyle name="Normal 4" xfId="7" xr:uid="{00000000-0005-0000-0000-00004C000000}"/>
    <cellStyle name="Normal 4 2" xfId="38" xr:uid="{00000000-0005-0000-0000-00004D000000}"/>
    <cellStyle name="Normal 4 3" xfId="77" xr:uid="{00000000-0005-0000-0000-00004E000000}"/>
    <cellStyle name="Normal 45" xfId="8" xr:uid="{00000000-0005-0000-0000-00004F000000}"/>
    <cellStyle name="Normal 45 2" xfId="39" xr:uid="{00000000-0005-0000-0000-000050000000}"/>
    <cellStyle name="Normal 5" xfId="9" xr:uid="{00000000-0005-0000-0000-000051000000}"/>
    <cellStyle name="Note" xfId="53" builtinId="10" customBuiltin="1"/>
    <cellStyle name="Output" xfId="48" builtinId="21" customBuiltin="1"/>
    <cellStyle name="Percent" xfId="4" builtinId="5"/>
    <cellStyle name="Percent 2" xfId="40" xr:uid="{00000000-0005-0000-0000-000055000000}"/>
    <cellStyle name="Title 2" xfId="75" xr:uid="{00000000-0005-0000-0000-000056000000}"/>
    <cellStyle name="Total" xfId="55" builtinId="25" customBuiltin="1"/>
    <cellStyle name="Warning Text" xfId="52" builtinId="11" customBuiltin="1"/>
  </cellStyles>
  <dxfs count="44">
    <dxf>
      <font>
        <color auto="1"/>
      </font>
      <fill>
        <patternFill patternType="solid">
          <fgColor indexed="64"/>
          <bgColor rgb="FF00B0F0"/>
        </patternFill>
      </fill>
    </dxf>
    <dxf>
      <fill>
        <patternFill patternType="solid">
          <bgColor rgb="FF00B0F0"/>
        </patternFill>
      </fill>
    </dxf>
    <dxf>
      <fill>
        <patternFill patternType="solid">
          <bgColor rgb="FF00B0F0"/>
        </patternFill>
      </fill>
    </dxf>
    <dxf>
      <font>
        <color auto="1"/>
      </font>
    </dxf>
    <dxf>
      <font>
        <color auto="1"/>
      </font>
    </dxf>
    <dxf>
      <font>
        <name val="Arial"/>
        <scheme val="none"/>
      </font>
    </dxf>
    <dxf>
      <font>
        <name val="Arial"/>
        <scheme val="none"/>
      </font>
    </dxf>
    <dxf>
      <font>
        <color theme="0"/>
      </font>
    </dxf>
    <dxf>
      <font>
        <color theme="0"/>
      </font>
    </dxf>
    <dxf>
      <fill>
        <patternFill patternType="solid">
          <bgColor rgb="FF7030A0"/>
        </patternFill>
      </fill>
    </dxf>
    <dxf>
      <fill>
        <patternFill patternType="solid">
          <bgColor rgb="FF7030A0"/>
        </patternFill>
      </fill>
    </dxf>
    <dxf>
      <numFmt numFmtId="13" formatCode="0%"/>
    </dxf>
    <dxf>
      <font>
        <color theme="0"/>
      </font>
    </dxf>
    <dxf>
      <font>
        <color theme="0"/>
      </font>
    </dxf>
    <dxf>
      <font>
        <color theme="0"/>
      </font>
    </dxf>
    <dxf>
      <font>
        <color theme="1" tint="0.499984740745262"/>
      </font>
    </dxf>
    <dxf>
      <font>
        <color rgb="FF003E59"/>
      </font>
    </dxf>
    <dxf>
      <font>
        <color theme="0"/>
      </font>
    </dxf>
    <dxf>
      <font>
        <color theme="1" tint="0.499984740745262"/>
      </font>
    </dxf>
    <dxf>
      <font>
        <color rgb="FF003E59"/>
      </font>
    </dxf>
    <dxf>
      <font>
        <color theme="0"/>
      </font>
    </dxf>
    <dxf>
      <font>
        <b val="0"/>
        <strike val="0"/>
        <outline val="0"/>
        <shadow val="0"/>
        <u val="none"/>
        <vertAlign val="baseline"/>
        <sz val="10"/>
        <name val="Arial"/>
        <family val="2"/>
        <scheme val="none"/>
      </font>
      <numFmt numFmtId="1" formatCode="0"/>
      <fill>
        <patternFill patternType="solid">
          <fgColor indexed="64"/>
          <bgColor theme="6" tint="-0.249977111117893"/>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theme="0" tint="-0.249977111117893"/>
        <name val="Arial"/>
        <family val="2"/>
        <scheme val="none"/>
      </font>
      <numFmt numFmtId="0" formatCode="General"/>
      <fill>
        <patternFill patternType="solid">
          <fgColor indexed="64"/>
          <bgColor theme="0" tint="-4.9989318521683403E-2"/>
        </patternFill>
      </fill>
      <alignment horizontal="left"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0" tint="-0.249977111117893"/>
        <name val="Arial"/>
        <family val="2"/>
        <scheme val="none"/>
      </font>
      <numFmt numFmtId="0" formatCode="General"/>
      <fill>
        <patternFill patternType="solid">
          <fgColor indexed="64"/>
          <bgColor theme="0" tint="-4.9989318521683403E-2"/>
        </patternFill>
      </fill>
      <alignment horizontal="left"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family val="2"/>
        <scheme val="none"/>
      </font>
      <numFmt numFmtId="1" formatCode="0"/>
      <fill>
        <patternFill patternType="solid">
          <fgColor indexed="64"/>
          <bgColor rgb="FF92D050"/>
        </patternFill>
      </fill>
      <alignment horizontal="left"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family val="2"/>
        <scheme val="none"/>
      </font>
      <numFmt numFmtId="1" formatCode="0"/>
      <fill>
        <patternFill patternType="solid">
          <fgColor indexed="64"/>
          <bgColor rgb="FF92D050"/>
        </patternFill>
      </fill>
      <alignment horizontal="left"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0"/>
        <color theme="1"/>
        <name val="Arial"/>
        <family val="2"/>
        <scheme val="none"/>
      </font>
      <numFmt numFmtId="1" formatCode="0"/>
      <fill>
        <patternFill patternType="solid">
          <fgColor indexed="64"/>
          <bgColor rgb="FF92D050"/>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family val="2"/>
        <scheme val="none"/>
      </font>
      <fill>
        <patternFill patternType="solid">
          <fgColor indexed="64"/>
          <bgColor rgb="FF92D050"/>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family val="2"/>
        <scheme val="none"/>
      </font>
      <fill>
        <patternFill patternType="solid">
          <fgColor indexed="64"/>
          <bgColor rgb="FF92D050"/>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family val="2"/>
        <scheme val="none"/>
      </font>
      <fill>
        <patternFill patternType="solid">
          <fgColor indexed="64"/>
          <bgColor rgb="FF92D050"/>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family val="2"/>
        <scheme val="none"/>
      </font>
      <fill>
        <patternFill patternType="solid">
          <fgColor indexed="64"/>
          <bgColor rgb="FF92D050"/>
        </patternFill>
      </fill>
      <alignment horizontal="left"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family val="2"/>
        <scheme val="none"/>
      </font>
      <fill>
        <patternFill patternType="solid">
          <fgColor indexed="64"/>
          <bgColor rgb="FF92D050"/>
        </patternFill>
      </fill>
      <alignment horizontal="left"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family val="2"/>
        <scheme val="none"/>
      </font>
      <fill>
        <patternFill patternType="solid">
          <fgColor indexed="64"/>
          <bgColor rgb="FF92D050"/>
        </patternFill>
      </fill>
      <alignment horizontal="left"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family val="2"/>
        <scheme val="none"/>
      </font>
      <fill>
        <patternFill patternType="solid">
          <fgColor indexed="64"/>
          <bgColor rgb="FF92D050"/>
        </patternFill>
      </fill>
      <alignment horizontal="left"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family val="2"/>
        <scheme val="none"/>
      </font>
      <fill>
        <patternFill patternType="solid">
          <fgColor indexed="64"/>
          <bgColor rgb="FF92D050"/>
        </patternFill>
      </fill>
      <alignment horizontal="left"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family val="2"/>
        <scheme val="none"/>
      </font>
      <fill>
        <patternFill patternType="solid">
          <fgColor indexed="64"/>
          <bgColor theme="0" tint="-0.14999847407452621"/>
        </patternFill>
      </fill>
      <alignment horizontal="left"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family val="2"/>
        <scheme val="none"/>
      </font>
      <fill>
        <patternFill patternType="solid">
          <fgColor indexed="64"/>
          <bgColor rgb="FF92D050"/>
        </patternFill>
      </fill>
      <alignment horizontal="left"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0"/>
        <name val="Arial"/>
        <family val="2"/>
        <scheme val="none"/>
      </font>
      <fill>
        <patternFill patternType="solid">
          <fgColor indexed="64"/>
          <bgColor theme="1" tint="0.34998626667073579"/>
        </patternFill>
      </fill>
      <alignment horizontal="left" vertical="center" textRotation="0" wrapText="0" indent="0" justifyLastLine="0" shrinkToFit="0" readingOrder="0"/>
      <border diagonalUp="0" diagonalDown="0" outline="0">
        <left/>
        <right style="thin">
          <color indexed="64"/>
        </right>
        <top/>
        <bottom style="thin">
          <color indexed="64"/>
        </bottom>
      </border>
    </dxf>
    <dxf>
      <border outline="0">
        <left style="thin">
          <color indexed="64"/>
        </left>
        <right style="thin">
          <color indexed="64"/>
        </right>
        <top style="thin">
          <color indexed="64"/>
        </top>
        <bottom style="thin">
          <color indexed="64"/>
        </bottom>
      </border>
    </dxf>
    <dxf>
      <font>
        <b val="0"/>
        <strike val="0"/>
        <outline val="0"/>
        <shadow val="0"/>
        <u val="none"/>
        <vertAlign val="baseline"/>
        <sz val="10"/>
        <name val="Arial"/>
        <family val="2"/>
        <scheme val="none"/>
      </font>
      <alignment horizontal="left" textRotation="0" indent="0" justifyLastLine="0" shrinkToFit="0" readingOrder="0"/>
    </dxf>
    <dxf>
      <border outline="0">
        <bottom style="thin">
          <color indexed="64"/>
        </bottom>
      </border>
    </dxf>
    <dxf>
      <font>
        <b/>
        <i val="0"/>
        <strike val="0"/>
        <condense val="0"/>
        <extend val="0"/>
        <outline val="0"/>
        <shadow val="0"/>
        <u val="none"/>
        <vertAlign val="baseline"/>
        <sz val="10"/>
        <color theme="1"/>
        <name val="Arial"/>
        <family val="2"/>
        <scheme val="none"/>
      </font>
      <fill>
        <patternFill patternType="solid">
          <fgColor indexed="64"/>
          <bgColor theme="0" tint="-0.14999847407452621"/>
        </patternFill>
      </fill>
      <alignment horizontal="left" vertical="top" textRotation="0" wrapText="1" indent="0" justifyLastLine="0" shrinkToFit="0" readingOrder="0"/>
      <border diagonalUp="0" diagonalDown="0" outline="0">
        <left style="thin">
          <color indexed="64"/>
        </left>
        <right style="thin">
          <color indexed="64"/>
        </right>
        <top/>
        <bottom/>
      </border>
    </dxf>
    <dxf>
      <font>
        <color rgb="FF9C0006"/>
      </font>
      <fill>
        <patternFill>
          <bgColor rgb="FFFFC7CE"/>
        </patternFill>
      </fill>
    </dxf>
    <dxf>
      <font>
        <color rgb="FF9C0006"/>
      </font>
      <fill>
        <patternFill>
          <bgColor rgb="FFFFC7CE"/>
        </patternFill>
      </fill>
    </dxf>
  </dxfs>
  <tableStyles count="0" defaultTableStyle="TableStyleMedium2" defaultPivotStyle="PivotStyleLight16"/>
  <colors>
    <mruColors>
      <color rgb="FFC4E59F"/>
      <color rgb="FF00A479"/>
      <color rgb="FF00BC8B"/>
      <color rgb="FF00C467"/>
      <color rgb="FF008A52"/>
      <color rgb="FF005828"/>
      <color rgb="FFC1FFC2"/>
      <color rgb="FFCCFFCC"/>
      <color rgb="FFCCFF99"/>
      <color rgb="FFBEE39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2.xml"/><Relationship Id="rId13" Type="http://schemas.openxmlformats.org/officeDocument/2006/relationships/sharedStrings" Target="sharedStrings.xml"/><Relationship Id="rId1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pivotCacheDefinition" Target="pivotCache/pivotCacheDefinition1.xml"/><Relationship Id="rId12" Type="http://schemas.openxmlformats.org/officeDocument/2006/relationships/styles" Target="styles.xml"/><Relationship Id="rId17" Type="http://schemas.openxmlformats.org/officeDocument/2006/relationships/customXml" Target="../customXml/item3.xml"/><Relationship Id="rId2" Type="http://schemas.openxmlformats.org/officeDocument/2006/relationships/worksheet" Target="worksheets/sheet2.xml"/><Relationship Id="rId16" Type="http://schemas.openxmlformats.org/officeDocument/2006/relationships/customXml" Target="../customXml/item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customXml" Target="../customXml/item1.xml"/><Relationship Id="rId10" Type="http://schemas.microsoft.com/office/2007/relationships/slicerCache" Target="slicerCaches/slicerCache2.xml"/><Relationship Id="rId4" Type="http://schemas.openxmlformats.org/officeDocument/2006/relationships/worksheet" Target="worksheets/sheet4.xml"/><Relationship Id="rId9" Type="http://schemas.microsoft.com/office/2007/relationships/slicerCache" Target="slicerCaches/slicerCache1.xml"/><Relationship Id="rId14"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11</xdr:col>
      <xdr:colOff>347785</xdr:colOff>
      <xdr:row>4</xdr:row>
      <xdr:rowOff>521575</xdr:rowOff>
    </xdr:from>
    <xdr:to>
      <xdr:col>14</xdr:col>
      <xdr:colOff>208722</xdr:colOff>
      <xdr:row>5</xdr:row>
      <xdr:rowOff>649645</xdr:rowOff>
    </xdr:to>
    <xdr:pic macro="[0]!SaveOnePDF2020">
      <xdr:nvPicPr>
        <xdr:cNvPr id="3" name="Picture 2">
          <a:extLst>
            <a:ext uri="{FF2B5EF4-FFF2-40B4-BE49-F238E27FC236}">
              <a16:creationId xmlns:a16="http://schemas.microsoft.com/office/drawing/2014/main" id="{63AAAF0D-81FE-4DD9-A874-B5E616E002B8}"/>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0796710" y="1235950"/>
          <a:ext cx="1689737" cy="651945"/>
        </a:xfrm>
        <a:prstGeom prst="rect">
          <a:avLst/>
        </a:prstGeom>
        <a:effectLst>
          <a:outerShdw blurRad="50800" dist="38100" dir="2700000" algn="tl" rotWithShape="0">
            <a:prstClr val="black">
              <a:alpha val="40000"/>
            </a:prstClr>
          </a:outerShdw>
        </a:effectLst>
      </xdr:spPr>
    </xdr:pic>
    <xdr:clientData/>
  </xdr:twoCellAnchor>
  <xdr:twoCellAnchor editAs="oneCell">
    <xdr:from>
      <xdr:col>11</xdr:col>
      <xdr:colOff>342072</xdr:colOff>
      <xdr:row>1</xdr:row>
      <xdr:rowOff>163438</xdr:rowOff>
    </xdr:from>
    <xdr:to>
      <xdr:col>14</xdr:col>
      <xdr:colOff>206323</xdr:colOff>
      <xdr:row>4</xdr:row>
      <xdr:rowOff>196256</xdr:rowOff>
    </xdr:to>
    <xdr:pic macro="[0]!Refresh">
      <xdr:nvPicPr>
        <xdr:cNvPr id="6" name="Picture 5">
          <a:extLst>
            <a:ext uri="{FF2B5EF4-FFF2-40B4-BE49-F238E27FC236}">
              <a16:creationId xmlns:a16="http://schemas.microsoft.com/office/drawing/2014/main" id="{8BD679A6-4D96-425A-A0E6-FE5B4965828D}"/>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10933872" y="353938"/>
          <a:ext cx="1693051" cy="661468"/>
        </a:xfrm>
        <a:prstGeom prst="rect">
          <a:avLst/>
        </a:prstGeom>
        <a:effectLst>
          <a:outerShdw blurRad="50800" dist="38100" dir="2700000" algn="tl" rotWithShape="0">
            <a:prstClr val="black">
              <a:alpha val="40000"/>
            </a:prstClr>
          </a:outerShdw>
        </a:effectLst>
      </xdr:spPr>
    </xdr:pic>
    <xdr:clientData/>
  </xdr:twoCellAnchor>
  <xdr:twoCellAnchor editAs="oneCell">
    <xdr:from>
      <xdr:col>8</xdr:col>
      <xdr:colOff>0</xdr:colOff>
      <xdr:row>5</xdr:row>
      <xdr:rowOff>323849</xdr:rowOff>
    </xdr:from>
    <xdr:to>
      <xdr:col>11</xdr:col>
      <xdr:colOff>0</xdr:colOff>
      <xdr:row>19</xdr:row>
      <xdr:rowOff>247649</xdr:rowOff>
    </xdr:to>
    <mc:AlternateContent xmlns:mc="http://schemas.openxmlformats.org/markup-compatibility/2006" xmlns:a14="http://schemas.microsoft.com/office/drawing/2010/main">
      <mc:Choice Requires="a14">
        <xdr:graphicFrame macro="">
          <xdr:nvGraphicFramePr>
            <xdr:cNvPr id="8" name="Faculty">
              <a:extLst>
                <a:ext uri="{FF2B5EF4-FFF2-40B4-BE49-F238E27FC236}">
                  <a16:creationId xmlns:a16="http://schemas.microsoft.com/office/drawing/2014/main" id="{7469C562-24E4-44D6-8812-800D3EB37C20}"/>
                </a:ext>
              </a:extLst>
            </xdr:cNvPr>
            <xdr:cNvGraphicFramePr/>
          </xdr:nvGraphicFramePr>
          <xdr:xfrm>
            <a:off x="0" y="0"/>
            <a:ext cx="0" cy="0"/>
          </xdr:xfrm>
          <a:graphic>
            <a:graphicData uri="http://schemas.microsoft.com/office/drawing/2010/slicer">
              <sle:slicer xmlns:sle="http://schemas.microsoft.com/office/drawing/2010/slicer" name="Faculty"/>
            </a:graphicData>
          </a:graphic>
        </xdr:graphicFrame>
      </mc:Choice>
      <mc:Fallback xmlns="">
        <xdr:sp macro="" textlink="">
          <xdr:nvSpPr>
            <xdr:cNvPr id="0" name=""/>
            <xdr:cNvSpPr>
              <a:spLocks noTextEdit="1"/>
            </xdr:cNvSpPr>
          </xdr:nvSpPr>
          <xdr:spPr>
            <a:xfrm>
              <a:off x="8458200" y="1514474"/>
              <a:ext cx="1828800" cy="4305300"/>
            </a:xfrm>
            <a:prstGeom prst="rect">
              <a:avLst/>
            </a:prstGeom>
            <a:solidFill>
              <a:prstClr val="white"/>
            </a:solidFill>
            <a:ln w="1">
              <a:solidFill>
                <a:prstClr val="green"/>
              </a:solidFill>
            </a:ln>
          </xdr:spPr>
          <xdr:txBody>
            <a:bodyPr vertOverflow="clip" horzOverflow="clip"/>
            <a:lstStyle/>
            <a:p>
              <a:r>
                <a:rPr lang="fr-CH"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8</xdr:col>
      <xdr:colOff>0</xdr:colOff>
      <xdr:row>0</xdr:row>
      <xdr:rowOff>0</xdr:rowOff>
    </xdr:from>
    <xdr:to>
      <xdr:col>11</xdr:col>
      <xdr:colOff>0</xdr:colOff>
      <xdr:row>5</xdr:row>
      <xdr:rowOff>161925</xdr:rowOff>
    </xdr:to>
    <mc:AlternateContent xmlns:mc="http://schemas.openxmlformats.org/markup-compatibility/2006" xmlns:a14="http://schemas.microsoft.com/office/drawing/2010/main">
      <mc:Choice Requires="a14">
        <xdr:graphicFrame macro="">
          <xdr:nvGraphicFramePr>
            <xdr:cNvPr id="5" name="Department">
              <a:extLst>
                <a:ext uri="{FF2B5EF4-FFF2-40B4-BE49-F238E27FC236}">
                  <a16:creationId xmlns:a16="http://schemas.microsoft.com/office/drawing/2014/main" id="{FD61D9CA-FD86-47F1-8172-194C085A8E69}"/>
                </a:ext>
              </a:extLst>
            </xdr:cNvPr>
            <xdr:cNvGraphicFramePr/>
          </xdr:nvGraphicFramePr>
          <xdr:xfrm>
            <a:off x="0" y="0"/>
            <a:ext cx="0" cy="0"/>
          </xdr:xfrm>
          <a:graphic>
            <a:graphicData uri="http://schemas.microsoft.com/office/drawing/2010/slicer">
              <sle:slicer xmlns:sle="http://schemas.microsoft.com/office/drawing/2010/slicer" name="Department"/>
            </a:graphicData>
          </a:graphic>
        </xdr:graphicFrame>
      </mc:Choice>
      <mc:Fallback xmlns="">
        <xdr:sp macro="" textlink="">
          <xdr:nvSpPr>
            <xdr:cNvPr id="0" name=""/>
            <xdr:cNvSpPr>
              <a:spLocks noTextEdit="1"/>
            </xdr:cNvSpPr>
          </xdr:nvSpPr>
          <xdr:spPr>
            <a:xfrm>
              <a:off x="8458200" y="0"/>
              <a:ext cx="1828800" cy="1428750"/>
            </a:xfrm>
            <a:prstGeom prst="rect">
              <a:avLst/>
            </a:prstGeom>
            <a:solidFill>
              <a:prstClr val="white"/>
            </a:solidFill>
            <a:ln w="1">
              <a:solidFill>
                <a:prstClr val="green"/>
              </a:solidFill>
            </a:ln>
          </xdr:spPr>
          <xdr:txBody>
            <a:bodyPr vertOverflow="clip" horzOverflow="clip"/>
            <a:lstStyle/>
            <a:p>
              <a:r>
                <a:rPr lang="fr-CH"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Damien Vaney" refreshedDate="43809.385995370372" createdVersion="6" refreshedVersion="6" minRefreshableVersion="3" recordCount="9" xr:uid="{00000000-000A-0000-FFFF-FFFF61000000}">
  <cacheSource type="worksheet">
    <worksheetSource name="WorkloadTable"/>
  </cacheSource>
  <cacheFields count="17">
    <cacheField name="Term" numFmtId="0">
      <sharedItems/>
    </cacheField>
    <cacheField name="Course number" numFmtId="0">
      <sharedItems/>
    </cacheField>
    <cacheField name="Course number simplified" numFmtId="0">
      <sharedItems/>
    </cacheField>
    <cacheField name="Course title" numFmtId="0">
      <sharedItems/>
    </cacheField>
    <cacheField name="Course Type" numFmtId="0">
      <sharedItems/>
    </cacheField>
    <cacheField name="Program" numFmtId="0">
      <sharedItems/>
    </cacheField>
    <cacheField name="Semester" numFmtId="0">
      <sharedItems containsSemiMixedTypes="0" containsString="0" containsNumber="1" containsInteger="1" minValue="2020" maxValue="2020"/>
    </cacheField>
    <cacheField name="Academic Semester" numFmtId="0">
      <sharedItems containsSemiMixedTypes="0" containsString="0" containsNumber="1" minValue="2020.01" maxValue="2020.01"/>
    </cacheField>
    <cacheField name="Contact Hours" numFmtId="0">
      <sharedItems containsSemiMixedTypes="0" containsString="0" containsNumber="1" containsInteger="1" minValue="12" maxValue="24"/>
    </cacheField>
    <cacheField name="Preparation &amp; grading" numFmtId="0">
      <sharedItems containsSemiMixedTypes="0" containsString="0" containsNumber="1" minValue="13.8" maxValue="27.6"/>
    </cacheField>
    <cacheField name="Max Class size" numFmtId="0">
      <sharedItems containsSemiMixedTypes="0" containsString="0" containsNumber="1" containsInteger="1" minValue="20" maxValue="20"/>
    </cacheField>
    <cacheField name="Nbr of students" numFmtId="1">
      <sharedItems containsSemiMixedTypes="0" containsString="0" containsNumber="1" containsInteger="1" minValue="2" maxValue="5"/>
    </cacheField>
    <cacheField name="Faculty" numFmtId="1">
      <sharedItems containsBlank="1" count="182">
        <s v="Nom 1 Prénom 1"/>
        <s v="Nom 5 Prénom 5"/>
        <s v="Nom 2 Prénom 2"/>
        <s v="Nom 4 Prénom 4"/>
        <s v="Liu Xinxin" u="1"/>
        <s v="Bland Nigel" u="1"/>
        <m u="1"/>
        <s v="TBC HR" u="1"/>
        <s v="Vlasich Sebastian" u="1"/>
        <s v="Macdonald Michael" u="1"/>
        <s v="Demen-Meier Christine" u="1"/>
        <s v="Grace Lucy" u="1"/>
        <s v="Pauriche Olivier" u="1"/>
        <s v="Diamantis Dimitrios" u="1"/>
        <s v="TBC Revenue Management" u="1"/>
        <s v="Cervera Paolo" u="1"/>
        <s v="Rauch Martina" u="1"/>
        <s v="Mielly Michelle" u="1"/>
        <s v="Virchaux Maryam" u="1"/>
        <s v="Dyngosz Anna" u="1"/>
        <s v="Gervaix Alain" u="1"/>
        <s v="Maver Andrea" u="1"/>
        <s v="Godfrey Susan" u="1"/>
        <s v="Hoy Ernest Michael" u="1"/>
        <s v="Manfredini Giovanni" u="1"/>
        <s v="Maliki Lucy" u="1"/>
        <s v="Fuchs Daniel" u="1"/>
        <s v="Kawalek Paul" u="1"/>
        <s v="Abson Michael" u="1"/>
        <s v="Downing Lester" u="1"/>
        <s v="Salvi Anthony" u="1"/>
        <s v="Urfer Cyril" u="1"/>
        <s v="Asselin Bruno" u="1"/>
        <s v="Giusti Nicoletta" u="1"/>
        <s v="Moss Alex" u="1"/>
        <s v="Senior Martin" u="1"/>
        <s v="Cirilli Nicola" u="1"/>
        <s v="Tran-Van Matthieu" u="1"/>
        <s v="Johanson Katrine" u="1"/>
        <s v="Czyzewska Barbara" u="1"/>
        <s v="Kitchen Instructor" u="1"/>
        <s v="Boukli Anys" u="1"/>
        <s v="TBC Languages (Sign)" u="1"/>
        <s v="Tranchier Didier" u="1"/>
        <s v="Chevallier Mathilde" u="1"/>
        <s v="Karcher Yves" u="1"/>
        <s v="Mabilon Eric" u="1"/>
        <s v="TBC Snapshot" u="1"/>
        <s v="Godwin Margaret" u="1"/>
        <s v="Johnson Alphy" u="1"/>
        <s v="Milcheva Stanimira" u="1"/>
        <s v="Herbin Marc" u="1"/>
        <s v="Huh Nyun Pia" u="1"/>
        <s v="New Faculty 2" u="1"/>
        <s v="Ehret Bertrand" u="1"/>
        <s v="TBC Maths/Stats" u="1"/>
        <s v="Fradin Chris" u="1"/>
        <s v="Lana Gillian" u="1"/>
        <s v="TBC Communication" u="1"/>
        <s v="Grinberg Katerzyna" u="1"/>
        <s v="Underwood Josephine" u="1"/>
        <s v="N/A" u="1"/>
        <s v="Gulli Christophe" u="1"/>
        <s v="Tzvetanova Vergini" u="1"/>
        <s v="Graf Andrea" u="1"/>
        <s v="Calboli Irene" u="1"/>
        <s v="Rosenthal Bernd" u="1"/>
        <s v="Teppe Benoît" u="1"/>
        <s v="Schofield John Ed" u="1"/>
        <s v="not running" u="1"/>
        <s v="Desmet Kristof" u="1"/>
        <s v="Grinberg Kasia" u="1"/>
        <s v="Perchiazzi Daniele" u="1"/>
        <s v="Sauvageat-Contla Landa Lilia" u="1"/>
        <s v="Gueuning Frank" u="1"/>
        <s v="A NOTHER" u="1"/>
        <s v="Mokrane Mahdi" u="1"/>
        <s v="Russell Simon" u="1"/>
        <s v="Fauster Maurane" u="1"/>
        <s v="Vasilako Athina" u="1"/>
        <s v="Screti Francesco" u="1"/>
        <s v="Leclerc Fabrice" u="1"/>
        <s v="Pulfrey Caroline" u="1"/>
        <s v="Rousmant Sylvain" u="1"/>
        <s v="Newnham Denise" u="1"/>
        <s v="Philips Nicole" u="1"/>
        <s v="Snell Anna" u="1"/>
        <s v="Keohane Andrew" u="1"/>
        <s v="Dang Jackson" u="1"/>
        <s v="Heurteux Manuel" u="1"/>
        <s v="Palmeiro Mariana" u="1"/>
        <s v="Derderian Marie-France" u="1"/>
        <s v="Shah Jane" u="1"/>
        <s v="Khan Roohie" u="1"/>
        <s v="Blandin Frédéric" u="1"/>
        <s v="Lissorgues Anton" u="1"/>
        <s v="Wittmann Chantal" u="1"/>
        <s v="Bloch-Mechkour Anna" u="1"/>
        <s v="Roverato-De Rocquigny Marie-Aline" u="1"/>
        <s v="Dind Carine" u="1"/>
        <s v="Farmer Mary" u="1"/>
        <s v="Mosca Renato" u="1"/>
        <s v="Catenazzo Giuseppe" u="1"/>
        <s v="Romana Francesca" u="1"/>
        <s v="Godart Olivier" u="1"/>
        <s v="Service Instructor" u="1"/>
        <s v="Leeming Tom" u="1"/>
        <s v="Bernard Jean-Pierre" u="1"/>
        <s v="Laukkala Anu" u="1"/>
        <s v="Boutang Denis" u="1"/>
        <s v="Hoesli Martin" u="1"/>
        <s v="Lowney Catherine" u="1"/>
        <s v="TBC Languages (French)" u="1"/>
        <s v="TBC Languages (Mandarin)" u="1"/>
        <s v="TBC Marketing" u="1"/>
        <s v="Schwaar Yves Alain" u="1"/>
        <s v="Snel Ana" u="1"/>
        <s v="Zucco Claudio" u="1"/>
        <s v="Sleeman Darren" u="1"/>
        <s v="TBC " u="1"/>
        <s v="TBC Languages" u="1"/>
        <s v="Tini Tiziana" u="1"/>
        <s v="Mur Christian" u="1"/>
        <s v="Wells Michelle" u="1"/>
        <s v="Mariotte Nicolas" u="1"/>
        <s v="Michael Michalakis" u="1"/>
        <s v="Mc Loughlin Martina" u="1"/>
        <s v="Vikram Zabin" u="1"/>
        <s v="Donnelly Alison" u="1"/>
        <s v="Rabetanety Andri" u="1"/>
        <s v="Hawley Tom" u="1"/>
        <s v="Khan Roohi" u="1"/>
        <s v="Bosman Jerôme" u="1"/>
        <s v="Hanson Philippe" u="1"/>
        <s v="D" u="1"/>
        <s v="Chappel Paul" u="1"/>
        <s v="Landtwing Susan" u="1"/>
        <s v="Humphries Jonathan Mark" u="1"/>
        <s v="TBC Wells" u="1"/>
        <s v="Chatonnier Laury" u="1"/>
        <s v="Jacquier-Roux Mylène" u="1"/>
        <s v="Helou Stanislas" u="1"/>
        <s v="Le Quesne Katherine" u="1"/>
        <s v="White Ben" u="1"/>
        <s v="Schutzendorf Frank" u="1"/>
        <s v="Fabbri Luca" u="1"/>
        <s v="Herbin Christelle" u="1"/>
        <s v="TBC" u="1"/>
        <s v="Adams Debra" u="1"/>
        <s v="Demarchi Naike" u="1"/>
        <s v="Vokrinek Boris" u="1"/>
        <s v="Nicolot Fabrice" u="1"/>
        <s v="Snapshot" u="1"/>
        <s v="Lowney Cathy" u="1"/>
        <s v="Peverelli Cecilia" u="1"/>
        <s v="Rueda P J" u="1"/>
        <s v="New Faculty" u="1"/>
        <s v="TBC Finance" u="1"/>
        <s v="Christian Pascal" u="1"/>
        <s v="TBC Hotel Development" u="1"/>
        <s v="Debra Adams" u="1"/>
        <s v="Davin Alexandre" u="1"/>
        <s v="Varini Catherine" u="1"/>
        <s v="Le Quesne Katharine" u="1"/>
        <s v="Lazarev Zivanovic Marija" u="1"/>
        <s v="TBC Luxury" u="1"/>
        <s v="Del Sol Javier" u="1"/>
        <s v="Alessandria David" u="1"/>
        <s v="Jurzenko Emmanuel" u="1"/>
        <s v="TBC Hoy" u="1"/>
        <s v="Bois Yoann" u="1"/>
        <s v="De Maria Cyril" u="1"/>
        <s v="Martini Adolfo" u="1"/>
        <s v="Litzenberger John" u="1"/>
        <s v="Beldjilali Sidi Mohammed" u="1"/>
        <s v="Wagner Johanna" u="1"/>
        <s v="Wittman Chantal" u="1"/>
        <s v="Gueuning Franck" u="1"/>
        <s v="Rinaldi Francesca" u="1"/>
        <s v="Peverlli Cécilia" u="1"/>
        <s v="TBC Strategy" u="1"/>
        <s v="Chenevier Jordan" u="1"/>
      </sharedItems>
    </cacheField>
    <cacheField name="Dpt" numFmtId="1">
      <sharedItems containsMixedTypes="1" containsNumber="1" minValue="0" maxValue="1" count="16">
        <e v="#REF!"/>
        <n v="0" u="1"/>
        <n v="0.2" u="1"/>
        <n v="0.6" u="1"/>
        <n v="0.75" u="1"/>
        <n v="0.79999999999999993" u="1"/>
        <n v="0.3" u="1"/>
        <n v="0.8" u="1"/>
        <n v="0.30000000000000004" u="1"/>
        <n v="0.9" u="1"/>
        <n v="0.35" u="1"/>
        <n v="0.99999999999999989" u="1"/>
        <n v="1" u="1"/>
        <n v="0.4" u="1"/>
        <n v="0.45" u="1"/>
        <n v="0.5" u="1"/>
      </sharedItems>
    </cacheField>
    <cacheField name="CourseID" numFmtId="0">
      <sharedItems containsBlank="1" count="3272">
        <s v="2020.02-Cours 0001"/>
        <s v="2020.02-Cours 0002"/>
        <s v="2020.02-Cours 0003"/>
        <s v="2020.02-Cours 0004"/>
        <s v="2020.02-Cours 0005"/>
        <s v="2020.02-Cours 0006"/>
        <s v="2020.02-Cours 0007"/>
        <s v="2020.02-Cours 0008"/>
        <s v="2020.02-Cours 0009"/>
        <s v=" 2018.04-MSc2833" u="1"/>
        <s v=" 2019.04-MSc2833" u="1"/>
        <m u="1"/>
        <s v="2018.02-BBA5002" u="1"/>
        <s v="2018.02-Other83" u="1"/>
        <s v="2018.04-Other114" u="1"/>
        <s v="2018.04-Other130" u="1"/>
        <s v=" 2020.02-BBA2003" u="1"/>
        <s v=" 2020.02-BBA6012" u="1"/>
        <s v=" 2019.04-MSc-LMGE1002" u="1"/>
        <s v=" 2019.02-GMGM2803_2a" u="1"/>
        <s v="•2018.02-Other14" u="1"/>
        <s v="_2018.02-Other10" u="1"/>
        <s v="•2018.02-Other30" u="1"/>
        <s v="2048.04-Other130" u="1"/>
        <s v="2020.02-BBA3024-4024" u="1"/>
        <s v="2020.04-BBA3024-4024" u="1"/>
        <s v="2018.04-BBA5002" u="1"/>
        <s v=" 2019.02-BBAE70700_2" u="1"/>
        <s v=" 2019.04-BBAE70700_2" u="1"/>
        <s v="2018.04-Other108" u="1"/>
        <s v="2018.02-Other84" u="1"/>
        <s v="2018.04-Other124" u="1"/>
        <s v="2018.02-Other70" u="1"/>
        <s v="•2018.02-Other08" u="1"/>
        <s v=" 2019.02-BBA7027_RS4" u="1"/>
        <s v="_2018.02-Other04" u="1"/>
        <s v="•2018.02-Other24" u="1"/>
        <s v="_2018.02-Other20" u="1"/>
        <s v="•2018.02-Other40" u="1"/>
        <s v=" 2020.04-BBA4006" u="1"/>
        <s v="BBAH3006-2018.04" u="1"/>
        <s v="BBAH4006-2018.04" u="1"/>
        <s v="2018.04-Other118" u="1"/>
        <s v="2018.02-Other85" u="1"/>
        <s v="2018.04-Other134" u="1"/>
        <s v=" 2019.04-MSc-LMGE1022" u="1"/>
        <s v=" 2020.04-MSc-LMGE1006" u="1"/>
        <s v="2018.02-Other71" u="1"/>
        <s v=" 2020.02-BBAE70700_2b" u="1"/>
        <s v="•2018.02-Other18" u="1"/>
        <s v=" 2020.02-GMGM2803_1a" u="1"/>
        <s v="_2018.02-Other14" u="1"/>
        <s v="•2018.02-Other34" u="1"/>
        <s v=" 2018.02-Other10" u="1"/>
        <s v="_2018.02-Other30" u="1"/>
        <s v="•2018.02-Other50" u="1"/>
        <s v="2018.02-BBA6005_1" u="1"/>
        <s v=" 2020.04-MSc2807" u="1"/>
        <s v="2018.04-Other128" u="1"/>
        <s v="2018.02-Other86" u="1"/>
        <s v="2018.02-Other72" u="1"/>
        <s v=" 2019.02-BBA7027_RS6" u="1"/>
        <s v="_2018.02-Other08" u="1"/>
        <s v="•2018.02-Other28" u="1"/>
        <s v=" 2018.02-Other04" u="1"/>
        <s v="_2018.02-Other24" u="1"/>
        <s v="•2018.02-Other44" u="1"/>
        <s v=" 2020.02-BBA7027_RS2" u="1"/>
        <s v="2020.02-MSc-FREHD1002" u="1"/>
        <s v="2020.04-MSc-FREHD1002" u="1"/>
        <s v=" 2018.02-Other20" u="1"/>
        <s v="_2018.02-Other40" u="1"/>
        <s v="•2018.02-Other60" u="1"/>
        <s v="2020.02-MSc-FREHD2002" u="1"/>
        <s v="2020.04-MSc-FREHD2002" u="1"/>
        <s v=" 2018.04-BBA5002" u="1"/>
        <s v=" 2019.04-BBA5002" u="1"/>
        <s v=" 2020.02-MSc3897" u="1"/>
        <s v="2018.02-M03E956" u="1"/>
        <s v="2018.02-M01E943" u="1"/>
        <s v=" 2018.02-BBA3003" u="1"/>
        <s v=" 2019.02-BBA3003" u="1"/>
        <s v="2018.02-Other87" u="1"/>
        <s v=" 2018.02-M01P822" u="1"/>
        <s v="BBAH10111-2018.02" u="1"/>
        <s v="BBAH10121-2018.02" u="1"/>
        <s v="BBAH10131-2018.02" u="1"/>
        <s v="BBAH10141-2018.02" u="1"/>
        <s v="BBAH10151-2018.02" u="1"/>
        <s v=" 2019.04-MSc-LMGE1042" u="1"/>
        <s v="2018.02-Other73" u="1"/>
        <s v="2020.02-BBA7006" u="1"/>
        <s v=" 2019.04-MSc-HREF1003" u="1"/>
        <s v=" 2020.04-MSc-LMGE1002" u="1"/>
        <s v="_2018.02-Other18" u="1"/>
        <s v="•2018.02-Other38" u="1"/>
        <s v=" 2020.02-GMGM2803_2a" u="1"/>
        <s v=" 2018.02-Other14" u="1"/>
        <s v="_2018.02-Other34" u="1"/>
        <s v="•2018.02-Other54" u="1"/>
        <s v=" 2018.02-Other30" u="1"/>
        <s v="_2018.02-Other50" u="1"/>
        <s v="•2018.02-Other70" u="1"/>
        <s v=" 2019.04-BBAHXX06" u="1"/>
        <s v=" 2020.04-BBAE70700_2" u="1"/>
        <s v="2020.04-BBA7006" u="1"/>
        <s v="2018.02-BBAH10122" u="1"/>
        <s v="2018.04-BBAH10122" u="1"/>
        <s v=" 2018.02-BBA7006" u="1"/>
        <s v=" 2018.02-M03P955" u="1"/>
        <s v=" 2019.02-BBA7006" u="1"/>
        <s v="2018.02-Other74" u="1"/>
        <s v=" 2018.02-MSc1804" u="1"/>
        <s v=" 2018.02-Other08" u="1"/>
        <s v=" 2019.02-MSc1804" u="1"/>
        <s v="_2018.02-Other28" u="1"/>
        <s v="•2018.02-Other48" u="1"/>
        <s v=" 2020.02-BBA7027_RS4" u="1"/>
        <s v="2020.02-MSc-FREHD1022" u="1"/>
        <s v="2020.04-MSc-FREHD1022" u="1"/>
        <s v="2018.02-Other60" u="1"/>
        <s v=" 2018.02-Other24" u="1"/>
        <s v="_2018.02-Other44" u="1"/>
        <s v="•2018.02-Other64" u="1"/>
        <s v="2020.02-MSc-FREHD2022" u="1"/>
        <s v="2020.04-MSc-FREHD2022" u="1"/>
        <s v=" 2018.02-Other40" u="1"/>
        <s v="_2018.02-Other60" u="1"/>
        <s v="•2018.02-Other80" u="1"/>
        <s v=" 2018.04-BBA1013" u="1"/>
        <s v=" 2019.04-BBA1013" u="1"/>
        <s v="2018.02-MSc1801" u="1"/>
        <s v="2018.02-BBAH10154" u="1"/>
        <s v="2018.04-BBAH10154" u="1"/>
        <s v="2020.02-MSc-LMGE2004" u="1"/>
        <s v="2020.04-MSc-LMGE2004" u="1"/>
        <s v=" 2019.02-BBA3007" u="1"/>
        <s v=" 2019.02-BBA7016" u="1"/>
        <s v="2018.02-M01E931" u="1"/>
        <s v="2018.04-MSc1801" u="1"/>
        <s v=" 2020.04-MSc-LMGE1022" u="1"/>
        <s v="2018.02-Other75" u="1"/>
        <s v="BBA7010-2018.02" u="1"/>
        <s v=" 2018.02-Other18" u="1"/>
        <s v=" 2019.02-MSc1814" u="1"/>
        <s v="_2018.02-Other38" u="1"/>
        <s v="•2018.02-Other58" u="1"/>
        <s v="2018.02-Other61" u="1"/>
        <s v=" 2018.02-Other34" u="1"/>
        <s v="_2018.02-Other54" u="1"/>
        <s v="•2018.02-Other74" u="1"/>
        <s v=" 2018.04-BBAH4003_1" u="1"/>
        <s v=" 2018.02-Other50" u="1"/>
        <s v="_2018.02-Other70" u="1"/>
        <s v="M02A201-2018.02" u="1"/>
        <s v=" 2018.04-BBA1023" u="1"/>
        <s v=" 2019.04-BBA1023" u="1"/>
        <s v="2020.02-BBA3016-4016" u="1"/>
        <s v="2020.04-BBA3016-4016" u="1"/>
        <s v="2018.02-MSc1802" u="1"/>
        <s v=" 2018.04-BBAH3007" u="1"/>
        <s v=" 2019.04-BBAH3007" u="1"/>
        <s v="M02A202-2018.02" u="1"/>
        <s v=" 2019.04-GLI009A740_4" u="1"/>
        <s v="2018.02-M01E932" u="1"/>
        <s v="2020.02-IHELP0031_BBA" u="1"/>
        <s v="2020.04-IHELP0031_BBA" u="1"/>
        <s v="2018.04-MSc1802" u="1"/>
        <s v="2020.02-GLI004T820_2" u="1"/>
        <s v="2020.04-GLI004T820_2" u="1"/>
        <s v="2018.02-Other76" u="1"/>
        <s v=" 2020.02-BBA7027_RS6" u="1"/>
        <s v=" 2018.02-Other28" u="1"/>
        <s v="_2018.02-Other48" u="1"/>
        <s v="•2018.02-Other68" u="1"/>
        <s v="2020.02-MSc-LMGE2002_1" u="1"/>
        <s v="2020.04-MSc-LMGE2002_1" u="1"/>
        <s v="2018.02-Other62" u="1"/>
        <s v=" 2018.02-Other44" u="1"/>
        <s v="_2018.02-Other64" u="1"/>
        <s v="•2018.02-Other84" u="1"/>
        <s v="2020.02-BBAH70400_2a" u="1"/>
        <s v="2020.02-BBAH70600_1a" u="1"/>
        <s v="2020.04-BBAH70400_2a" u="1"/>
        <s v=" 2018.02-Other60" u="1"/>
        <s v="_2018.02-Other80" u="1"/>
        <s v="2020.02-MSc-LMGE2002_2" u="1"/>
        <s v="2020.04-MSc-LMGE2002_2" u="1"/>
        <s v=" 2018.04-BBA1033" u="1"/>
        <s v=" 2019.04-BBA1033" u="1"/>
        <s v="BBA7015-2018.02" u="1"/>
        <s v="2020.04-BBAH70501_Lon7a" u="1"/>
        <s v=" 2019.02-M02A200_2" u="1"/>
        <s v="2018.02-MSc1803" u="1"/>
        <s v="BBA7016-2018.02" u="1"/>
        <s v=" 2018.04-M02A901" u="1"/>
        <s v=" 2019.04-M02A901" u="1"/>
        <s v="2020.02-MSc-LMGE2022" u="1"/>
        <s v="2020.04-MSc-LMGE2022" u="1"/>
        <s v=" 2019.02-BBA3027" u="1"/>
        <s v=" 2019.02-BBA7036" u="1"/>
        <s v="BBAH10112-2018.02" u="1"/>
        <s v="BBAH10122-2018.02" u="1"/>
        <s v="BBAH10132-2018.02" u="1"/>
        <s v="BBAH10142-2018.02" u="1"/>
        <s v="BBAH10152-2018.02" u="1"/>
        <s v="BBA7017-2018.02" u="1"/>
        <s v=" 2020.04-MSc-LMGE1042" u="1"/>
        <s v="2018.04-MSc1803" u="1"/>
        <s v="2018.02-Other77" u="1"/>
        <s v="BBA7010-2018.04" u="1"/>
        <s v="BBA7018-2018.02" u="1"/>
        <s v=" 2018.02-Other38" u="1"/>
        <s v="_2018.02-Other58" u="1"/>
        <s v="•2018.02-Other78" u="1"/>
        <s v="2018.02-Other63" u="1"/>
        <s v=" 2018.02-Other54" u="1"/>
        <s v="_2018.02-Other74" u="1"/>
        <s v="2020.02-BBAH70500_2a" u="1"/>
        <s v="2020.04-BBAH70500_2a" u="1"/>
        <s v=" 2018.02-Other70" u="1"/>
        <s v="M02A201-2018.04" u="1"/>
        <s v=" 2018.04-BBA1043" u="1"/>
        <s v=" 2019.04-BBA1043" u="1"/>
        <s v="2018.02-IHELP0002" u="1"/>
        <s v="2018.04-IHELP0002" u="1"/>
        <s v="2018.02-MSc1804" u="1"/>
        <s v="2018.02-BBA7023_1" u="1"/>
        <s v="M02A202-2018.04" u="1"/>
        <s v="2018.04-MSc2830" u="1"/>
        <s v=" 2020.02-BBA7006" u="1"/>
        <s v="2020.02-GLI004T820_4" u="1"/>
        <s v="2020.04-GLI004T820_4" u="1"/>
        <s v="2020.02-MSc-FREHD2022_1" u="1"/>
        <s v="2018.04-MSc1804" u="1"/>
        <s v="2018.02-Other78" u="1"/>
        <s v=" 2018.02-Other48" u="1"/>
        <s v=" 2020.02-MSc1804" u="1"/>
        <s v="_2018.02-Other68" u="1"/>
        <s v="2020.02-BBAH70400_2c" u="1"/>
        <s v="2020.02-BBAH70600_1c" u="1"/>
        <s v="2018.02-Other64" u="1"/>
        <s v=" 2018.02-Other64" u="1"/>
        <s v="_2018.02-Other84" u="1"/>
        <s v="2020.02-BBAH70400_3a" u="1"/>
        <s v="2020.02-BBAH70600_2a" u="1"/>
        <s v="2020.04-BBAH70400_3a" u="1"/>
        <s v=" 2018.02-Other80" u="1"/>
        <s v="2018.02-Other50" u="1"/>
        <s v=" 2018.04-BBA1053" u="1"/>
        <s v=" 2019.04-BBA1053" u="1"/>
        <s v=" 2018.02-BBAH7004_1" u="1"/>
        <s v="BBA7015-2018.04" u="1"/>
        <s v="2018.02-MSc1805" u="1"/>
        <s v="2020.02-IHELP0020" u="1"/>
        <s v="2020.04-IHELP0020" u="1"/>
        <s v="•2018.04-Other119" u="1"/>
        <s v="2018.04-MSc2831" u="1"/>
        <s v="BBA7016-2018.04" u="1"/>
        <s v=" 2018.02-M01E931" u="1"/>
        <s v="BBAH3007-2018.04" u="1"/>
        <s v="2018.02-BBA7010_1" u="1"/>
        <s v="2020.02-MSc-LMGE2024" u="1"/>
        <s v="2020.04-MSc-LMGE2024" u="1"/>
        <s v="BBA7017-2018.04" u="1"/>
        <s v="2018.04-MSc1805" u="1"/>
        <s v="2018.02-Other79" u="1"/>
        <s v="BBA7018-2018.04" u="1"/>
        <s v=" 2018.02-Other58" u="1"/>
        <s v=" 2020.02-MSc1814" u="1"/>
        <s v="_2018.02-Other78" u="1"/>
        <s v="2020.02-BBAH70500_2c" u="1"/>
        <s v="2020.04-BBAH70500_2c" u="1"/>
        <s v="2018.02-Other65" u="1"/>
        <s v=" 2018.02-Other74" u="1"/>
        <s v=" 2018.02-H04G01" u="1"/>
        <s v="2020.02-IHELP0029_MSc" u="1"/>
        <s v="2020.04-IHELP0029_MSc" u="1"/>
        <s v="2018.02-Other51" u="1"/>
        <s v=" 2018.02-BBAH7012_1" u="1"/>
        <s v="2020.02-BBA3018-4018" u="1"/>
        <s v="2020.04-BBA3018-4018" u="1"/>
        <s v="•2018.04-Other127" u="1"/>
        <s v="2018.04-MSc2832" u="1"/>
        <s v="•2018.04-Other103" u="1"/>
        <s v="2020.02-MSc2820_4" u="1"/>
        <s v="2020.04-MSc2820_4" u="1"/>
        <s v="2018.02-M01E922" u="1"/>
        <s v=" 2018.04-BBA6002" u="1"/>
        <s v=" 2019.04-BBA6002" u="1"/>
        <s v="2023.04-Other105" u="1"/>
        <s v=" 2018.02-Other68" u="1"/>
        <s v="2020.02-BBAH70400_3c" u="1"/>
        <s v="2020.02-BBAH70600_2c" u="1"/>
        <s v="2020.04-BBAH70400_3c" u="1"/>
        <s v=" 2019.04-BBAxxx" u="1"/>
        <s v="2018.02-Other66" u="1"/>
        <s v=" 2018.02-Other84" u="1"/>
        <s v="2020.02-BBAH70400_4a" u="1"/>
        <s v="2020.02-BBAH70600_3a" u="1"/>
        <s v="2020.04-BBAH70400_4a" u="1"/>
        <s v="2018.02-Other52" u="1"/>
        <s v=" 2018.02-BBAH7004_2" u="1"/>
        <s v=" 2018.02-BBAH7020_1" u="1"/>
        <s v="2020.04-BBAH70501_Lon7b" u="1"/>
        <s v="2020.02-IHELP00x3" u="1"/>
        <s v="2020.02-GMGM2820_1" u="1"/>
        <s v="2020.02-IHELP0060" u="1"/>
        <s v="2020.02-GMGM2820_2" u="1"/>
        <s v=" 2018.02-BBA4003" u="1"/>
        <s v=" 2019.02-BBA4003" u="1"/>
        <s v="•2018.04-Other135" u="1"/>
        <s v="2020.02-GMGM2820_3" u="1"/>
        <s v="2018.04-MSc2833" u="1"/>
        <s v="•2018.04-Other111" u="1"/>
        <s v="BBAE4001-2018.02" u="1"/>
        <s v="BBAH10123-2018.02" u="1"/>
        <s v="BBAH10133-2018.02" u="1"/>
        <s v="BBAH10143-2018.02" u="1"/>
        <s v="BBAH10153-2018.02" u="1"/>
        <s v=" 2020.02-BBA3027" u="1"/>
        <s v=" 2019.02-MSc2810" u="1"/>
        <s v=" 2018.04-BBA2003" u="1"/>
        <s v=" 2019.04-BBA2003" u="1"/>
        <s v=" 2019.04-BBA6012" u="1"/>
        <s v=" 2018.02-Other78" u="1"/>
        <s v="2018.02-Other67" u="1"/>
        <s v="2033.04-Other115" u="1"/>
        <s v=" 2018.02-BBAE4001" u="1"/>
        <s v="2020.02-BBAH70500_4a" u="1"/>
        <s v="2020.04-BBAH70500_4a" u="1"/>
        <s v="2018.02-Other53" u="1"/>
        <s v=" 2018.02-BBAH7012_2" u="1"/>
        <s v="2020.02-MSc-LMGE2950" u="1"/>
        <s v="2020.04-MSc-LMGE2950" u="1"/>
        <s v=" 2019.02-GEMSPEC6" u="1"/>
        <s v=" 2019.04-GEMSPEC6" u="1"/>
        <s v=" 2019.02-BBA4013" u="1"/>
        <s v=" 2019.04-M02A901_R" u="1"/>
        <s v="2018.04-MSc2834" u="1"/>
        <s v="2018.04-MSc2820" u="1"/>
        <s v="M03P955-2018.02" u="1"/>
        <s v="2020.02-MSc-FREHD2022_2" u="1"/>
        <s v=" 2018.04-BBA6006" u="1"/>
        <s v=" 2019.04-BBA6006" u="1"/>
        <s v="2020.02-BBAH70400_4c" u="1"/>
        <s v="2020.04-BBAH70400_4c" u="1"/>
        <s v="2018.02-Other68" u="1"/>
        <s v="2018.02-BBAH7002" u="1"/>
        <s v="2018.04-BBAH7002" u="1"/>
        <s v="2020.02-BBAH70400_5a" u="1"/>
        <s v="2020.02-BBAH70600_4a" u="1"/>
        <s v="2020.04-BBAH70400_5a" u="1"/>
        <s v="2018.02-Other54" u="1"/>
        <s v="2043.04-Other125" u="1"/>
        <s v=" 2018.02-BBAH7020_2" u="1"/>
        <s v="2018.02-Other40" u="1"/>
        <s v=" 2018.02-BBA4007" u="1"/>
        <s v="2018.04-MSc2821" u="1"/>
        <s v=" 2019.02-BBA4003-R" u="1"/>
        <s v="2018.04-Other40" u="1"/>
        <s v="2018.02-Other69" u="1"/>
        <s v="2018.02-BBAH3003" u="1"/>
        <s v="2018.02-BBAH7012" u="1"/>
        <s v="2018.04-BBAH3003" u="1"/>
        <s v="2018.04-BBAH7012" u="1"/>
        <s v="2018.02-Other55" u="1"/>
        <s v="2018.02-Other41" u="1"/>
        <s v="2053.04-Other135" u="1"/>
        <s v="2018.02-BBA7015_1" u="1"/>
        <s v="2018.04-MSc2822" u="1"/>
        <s v="2018.02-BBA7001_1" u="1"/>
        <s v=" 2019.02-MSc2808" u="1"/>
        <s v=" 2019.02-MSc2824" u="1"/>
        <s v="2020.02-BBAH70400_1_a" u="1"/>
        <s v="2020.04-BBAH70400_1_a" u="1"/>
        <s v="2018.02-BBA6001" u="1"/>
        <s v="2018.04-Other41" u="1"/>
        <s v="2020.02-BBAH70400_4e" u="1"/>
        <s v="2020.04-BBAH70400_4e" u="1"/>
        <s v="2020.02-BBAH70400_5c" u="1"/>
        <s v="2020.04-BBAH70400_5c" u="1"/>
        <s v="2018.02-BBAH7022" u="1"/>
        <s v="2018.04-BBAH7022" u="1"/>
        <s v="2018.02-Other56" u="1"/>
        <s v=" 2018.04-BBAE7002" u="1"/>
        <s v=" 2019.02-BBAE7002" u="1"/>
        <s v=" 2019.04-BBAE7002" u="1"/>
        <s v=" 2018.02-BBAH7020_3" u="1"/>
        <s v="2018.02-Other42" u="1"/>
        <s v="2018.04-BBA6001" u="1"/>
        <s v="2020.02-MSc2830_4_a" u="1"/>
        <s v="2020.04-MSc2830_4_a" u="1"/>
        <s v=" 2019.04-MSc3897" u="1"/>
        <s v=" 2020.02-BBA4003" u="1"/>
        <s v="BBAH10124-2018.02" u="1"/>
        <s v="BBAH10134-2018.02" u="1"/>
        <s v="BBAH10144-2018.02" u="1"/>
        <s v="BBAH10154-2018.02" u="1"/>
        <s v="2018.02-BBA7016_1" u="1"/>
        <s v="BBAH7020-2018.02" u="1"/>
        <s v="2018.04-MSc2823" u="1"/>
        <s v="O2018.02-Other01" u="1"/>
        <s v=" 2019.02-MSc2834" u="1"/>
        <s v="2018.02-BBA6002" u="1"/>
        <s v=" 2020.02-MSc2810" u="1"/>
        <s v=" 2020.04-BBA2003" u="1"/>
        <s v=" 2020.04-BBA6012" u="1"/>
        <s v="2018.04-BBAH3007" u="1"/>
        <s v="2020.02-GMGM2803_1a" u="1"/>
        <s v="2020.02-GMGM2803_2a" u="1"/>
        <s v="2018.02-Other57" u="1"/>
        <s v="2018.02-Other43" u="1"/>
        <s v="2018.04-BBA6002" u="1"/>
        <s v=" 2020.04-M02A901_R" u="1"/>
        <s v="2018.02-BBA7017_1" u="1"/>
        <s v="2018.04-MSc2824" u="1"/>
        <s v="O2018.02-Other11" u="1"/>
        <s v="2018.02-BBA7003_1" u="1"/>
        <s v="2018.04-MSc2810" u="1"/>
        <s v=" 2018.02-E05E01" u="1"/>
        <s v="2018.02-BBA6003" u="1"/>
        <s v=" 2019.02-BBA2003_R" u="1"/>
        <s v=" 2019.04-BBA2003_R" u="1"/>
        <s v="2020.02-BBAH70400_5e" u="1"/>
        <s v="•2018.08-Other07" u="1"/>
        <s v="•2018.10-Other09" u="1"/>
        <s v="2020.04-GLI002T891" u="1"/>
        <s v="2018.02-Other58" u="1"/>
        <s v="2018.02-Other44" u="1"/>
        <s v="2018.04-BBA6003" u="1"/>
        <s v="2020.02-MSc2830_4_b" u="1"/>
        <s v="2020.04-MSc2830_4_b" u="1"/>
        <s v="2018.02-Other30" u="1"/>
        <s v="BBAH3008-2018.04" u="1"/>
        <s v="2018.02-BBA7018_1" u="1"/>
        <s v="O2018.02-Other05" u="1"/>
        <s v="O2018.02-Other21" u="1"/>
        <s v="2019.04-Other40" u="1"/>
        <s v="2018.04-Other30" u="1"/>
        <s v="•2018.18-Other17" u="1"/>
        <s v="•2018.20-Other19" u="1"/>
        <s v="2020.02-GMGM2803_1b" u="1"/>
        <s v="2020.02-GMGM2803_2b" u="1"/>
        <s v="2018.02-BBA6005_2" u="1"/>
        <s v="2018.02-Other59" u="1"/>
        <s v=" 2019.02-BBA1000" u="1"/>
        <s v="2018.02-Other45" u="1"/>
        <s v="2018.02-Other31" u="1"/>
        <s v="O2018.02-Other15" u="1"/>
        <s v="O2018.02-Other31" u="1"/>
        <s v=" 2020.02-MSc2808" u="1"/>
        <s v="2020.02-BBAH70400_3_a" u="1"/>
        <s v="2020.04-BBAH70400_3_a" u="1"/>
        <s v="2018.02-BBA6005" u="1"/>
        <s v="2019.04-Other41" u="1"/>
        <s v="2018.04-Other31" u="1"/>
        <s v="•2018.28-Other27" u="1"/>
        <s v="•2018.30-Other29" u="1"/>
        <s v=" 2019.02-BBA5003" u="1"/>
        <s v="2020.04-GLI002T813" u="1"/>
        <s v=" 2019.02-BBAH70500_2d" u="1"/>
        <s v=" 2019.04-BBAH70500_2d" u="1"/>
        <s v="2018.02-Other46" u="1"/>
        <s v="2018.04-BBA6005" u="1"/>
        <s v="BBAH10155-2018.02" u="1"/>
        <s v="2018.02-Other32" u="1"/>
        <s v=" 2020.04-MSc3897" u="1"/>
        <s v="O2018.02-Other09" u="1"/>
        <s v="BBAE4002-2018.02" u="1"/>
        <s v="O2018.02-Other25" u="1"/>
        <s v="O2018.02-Other41" u="1"/>
        <s v=" 2018.04-BBA3003" u="1"/>
        <s v=" 2019.04-BBA3003" u="1"/>
        <s v="M02A901-2018.02" u="1"/>
        <s v=" 2019.02-BBAH70100_1" u="1"/>
        <s v=" 2019.04-BBAH70100_1" u="1"/>
        <s v="2018.02-BBA6006" u="1"/>
        <s v="2018.04-Other32" u="1"/>
        <s v="2018.02-BBAH10123" u="1"/>
        <s v="2018.04-BBAH10123" u="1"/>
        <s v="•2018.38-Other37" u="1"/>
        <s v="•2018.40-Other39" u="1"/>
        <s v=" 2019.02-BBAH70600_2c" u="1"/>
        <s v=" 2019.02-BBAH70400_2a" u="1"/>
        <s v=" 2019.02-BBAH70600_1a" u="1"/>
        <s v=" 2019.04-BBAH70400_2a" u="1"/>
        <s v="2018.02-Other47" u="1"/>
        <s v="2018.04-BBA6006" u="1"/>
        <s v=" 2018.02-M02A201" u="1"/>
        <s v="2018.02-Other33" u="1"/>
        <s v="O2018.02-Other19" u="1"/>
        <s v="O2018.02-Other35" u="1"/>
        <s v=" 2018.04-BBA7006" u="1"/>
        <s v=" 2019.04-BBA7006" u="1"/>
        <s v="O2018.02-Other51" u="1"/>
        <s v="2018.02-BBA7007_1" u="1"/>
        <s v="2020.02-BBAH70400_4_a" u="1"/>
        <s v="2020.04-BBAH70400_4_a" u="1"/>
        <s v="2018.02-BBA6007" u="1"/>
        <s v="2018.02-BBAH10155" u="1"/>
        <s v="2018.04-BBAH10155" u="1"/>
        <s v=" 2020.02-BBA2003_R" u="1"/>
        <s v=" 2020.04-BBA2003_R" u="1"/>
        <s v="2018.04-Other33" u="1"/>
        <s v="2018.02-BBAH10131" u="1"/>
        <s v="2018.04-BBAH10131" u="1"/>
        <s v=" 2018.04-MSc1804" u="1"/>
        <s v=" 2019.04-MSc1804" u="1"/>
        <s v="•2018.48-Other47" u="1"/>
        <s v="•2018.50-Other49" u="1"/>
        <s v=" 2019.02-BBA1014" u="1"/>
        <s v="2020.02-BBA1142" u="1"/>
        <s v="2018.02-Other48" u="1"/>
        <s v="2018.04-BBA6007" u="1"/>
        <s v="2018.02-BBAE6004" u="1"/>
        <s v="2018.04-BBAE6004" u="1"/>
        <s v="2018.02-Other34" u="1"/>
        <s v="O2018.02-Other29" u="1"/>
        <s v=" 2019.02-BBA5003-R" u="1"/>
        <s v=" 2019.02-GMGM2820_4a" u="1"/>
        <s v="2018.02-Other20" u="1"/>
        <s v="O2018.02-Other45" u="1"/>
        <s v=" 2018.04-BBA3007" u="1"/>
        <s v=" 2018.04-BBA7016" u="1"/>
        <s v=" 2019.04-BBA3007" u="1"/>
        <s v=" 2019.04-BBA7016" u="1"/>
        <s v="O2018.02-Other61" u="1"/>
        <s v=" 2019.02-BBAH70100_3" u="1"/>
        <s v=" 2019.02-BBAH70500_1" u="1"/>
        <s v=" 2019.04-BBAH70100_3" u="1"/>
        <s v=" 2019.04-BBAH70500_1" u="1"/>
        <s v="2020.04-BBA1142" u="1"/>
        <s v="M02A901-2018.04" u="1"/>
        <s v="2018.02-BBA6008" u="1"/>
        <s v="2018.02-BBAH4003" u="1"/>
        <s v="2018.04-BBAH4003" u="1"/>
        <s v=" 2018.04-BBAH3008" u="1"/>
        <s v=" 2019.04-BBAH3008" u="1"/>
        <s v="2018.04-Other34" u="1"/>
        <s v="2019.04-Other30" u="1"/>
        <s v=" 2019.04-MSc1814" u="1"/>
        <s v="•2018.58-Other57" u="1"/>
        <s v="•2018.60-Other59" u="1"/>
        <s v=" 2019.02-BBAH70600_3a" u="1"/>
        <s v=" 2020.02-BBA1000" u="1"/>
        <s v="2020.02-IHELP0032_BBA" u="1"/>
        <s v="2020.04-IHELP0032_BBA" u="1"/>
        <s v="2018.02-Other49" u="1"/>
        <s v="2018.04-BBA6008" u="1"/>
        <s v=" 2019.04-BBALang1" u="1"/>
        <s v="2020.02-GLI004T830_2" u="1"/>
        <s v="2018.02-Other35" u="1"/>
        <s v="2019.02-Other31" u="1"/>
        <s v="O2018.02-Other39" u="1"/>
        <s v="2018.02-Other21" u="1"/>
        <s v="O2018.02-Other55" u="1"/>
        <s v="2020.02-BBAH70601_1a" u="1"/>
        <s v="2020.04-BBAH70601_1a" u="1"/>
        <s v="O2018.02-Other71" u="1"/>
        <s v="2018.02-BBA7009_1" u="1"/>
        <s v="2020.02-BBAH70400_5_a" u="1"/>
        <s v="2020.04-BBAH70400_5_a" u="1"/>
        <s v=" 2019.02-BBAH7025" u="1"/>
        <s v=" 2019.04-BBAH7025" u="1"/>
        <s v="2018.04-Other35" u="1"/>
        <s v="2019.04-Other31" u="1"/>
        <s v="•2018.68-Other67" u="1"/>
        <s v="•2018.70-Other69" u="1"/>
        <s v="2018.04-Other21" u="1"/>
        <s v="•2018.05-Other04" u="1"/>
        <s v="2020.02-MSc-FREHD2910" u="1"/>
        <s v="2020.04-MSc-FREHD2910" u="1"/>
        <s v=" 2020.02-BBA5003" u="1"/>
        <s v=" 2020.02-BBAH70500_2d" u="1"/>
        <s v=" 2020.04-BBAH70500_2d" u="1"/>
        <s v="2018.02-Other36" u="1"/>
        <s v="2019.02-Other32" u="1"/>
        <s v="2020.04-GLI001T815" u="1"/>
        <s v="O2018.02-Other49" u="1"/>
        <s v="2018.02-Other22" u="1"/>
        <s v="BBAH3001-2018.02" u="1"/>
        <s v="BBAH4001-2018.02" u="1"/>
        <s v="BBAH7011-2018.02" u="1"/>
        <s v="BBAH7021-2018.02" u="1"/>
        <s v="O2018.02-Other65" u="1"/>
        <s v="2020.02-BBAH70501_2a" u="1"/>
        <s v=" 2019.04-BBA3027" u="1"/>
        <s v=" 2019.04-BBA7036" u="1"/>
        <s v="O2018.02-Other81" u="1"/>
        <s v=" 2019.02-BBAH70100_5" u="1"/>
        <s v=" 2019.02-BBAH70500_3" u="1"/>
        <s v=" 2019.04-BBAH70100_5" u="1"/>
        <s v=" 2019.04-BBAH70500_3" u="1"/>
        <s v="2018.02-IHELP0003" u="1"/>
        <s v="2018.04-IHELP0003" u="1"/>
        <s v="2018.02-BBA7023_2" u="1"/>
        <s v="2018.04-Other36" u="1"/>
        <s v="2019.04-Other32" u="1"/>
        <s v="•2018.78-Other77" u="1"/>
        <s v="•2018.80-Other79" u="1"/>
        <s v="IHELP0001-2018.02" u="1"/>
        <s v="•2018.15-Other14" u="1"/>
        <s v="2020.02-BBAE70700_1b" u="1"/>
        <s v="2020.04-BBAE70700_1b" u="1"/>
        <s v=" 2020.02-BBAH70600_2c" u="1"/>
        <s v=" 2019.02-BBAH70400_4_a" u="1"/>
        <s v=" 2019.04-BBAH70400_4_a" u="1"/>
        <s v=" 2020.02-BBAH70400_2a" u="1"/>
        <s v=" 2020.02-BBAH70600_1a" u="1"/>
        <s v=" 2020.04-BBAH70400_2a" u="1"/>
        <s v="2020.02-GLI004T830_4" u="1"/>
        <s v=" 2019.02-BBAH70400_4_b" u="1"/>
        <s v=" 2019.04-BBAH70400_4_b" u="1"/>
        <s v="2020.02-BBA1131" u="1"/>
        <s v="2018.02-Other37" u="1"/>
        <s v="2019.02-Other33" u="1"/>
        <s v="O2018.02-Other59" u="1"/>
        <s v=" 2018.02-BBA7016_1" u="1"/>
        <s v=" 2019.02-BBA7016_1" u="1"/>
        <s v="2020.02-BBAH70601_1c" u="1"/>
        <s v="2020.04-BBAH70601_1c" u="1"/>
        <s v="2018.02-BBA7023" u="1"/>
        <s v="2018.02-Other23" u="1"/>
        <s v="O2018.02-Other75" u="1"/>
        <s v=" 2018.02-BBA7016_2" u="1"/>
        <s v=" 2019.02-BBA7016_2" u="1"/>
        <s v="2020.02-BBAH70601_2a" u="1"/>
        <s v="2020.04-BBAH70601_2a" u="1"/>
        <s v=" 2020.04-BBA7006" u="1"/>
        <s v=" 2018.02-BBA7016_3" u="1"/>
        <s v="2020.02-IHELP0030_1_MSc" u="1"/>
        <s v="2020.04-IHELP0030_1_MSc" u="1"/>
        <s v=" 2019.02-GEM1" u="1"/>
        <s v="2020.04-BBA1131" u="1"/>
        <s v="2018.04-Other37" u="1"/>
        <s v="2019.04-Other33" u="1"/>
        <s v=" 2020.04-MSc1804" u="1"/>
        <s v="•2018.88-Other87" u="1"/>
        <s v="2018.02-BBA7010_2" u="1"/>
        <s v="2018.04-BBA7023" u="1"/>
        <s v="2018.04-Other23" u="1"/>
        <s v="•2018.25-Other24" u="1"/>
        <s v=" 2019.02-BBA1054" u="1"/>
        <s v="2020.02-BBA1132" u="1"/>
        <s v="2018.02-Other38" u="1"/>
        <s v="2019.02-Other34" u="1"/>
        <s v="BBAH3009-2018.04" u="1"/>
        <s v="BBAH7019-2018.04" u="1"/>
        <s v="O2018.02-Other69" u="1"/>
        <s v=" 2020.02-GMGM2820_4a" u="1"/>
        <s v="2020.02-BBAH70501_2c" u="1"/>
        <s v="2018.02-BBA7024" u="1"/>
        <s v="2018.02-Other24" u="1"/>
        <s v="2019.02-Other20" u="1"/>
        <s v="O2018.02-Other85" u="1"/>
        <s v=" 2019.02-BBAH70500_5" u="1"/>
        <s v=" 2019.04-BBAH70500_5" u="1"/>
        <s v="2018.02-BBA7010" u="1"/>
        <s v="2018.02-Other10" u="1"/>
        <s v=" 2018.02-BBAH7013_1" u="1"/>
        <s v=" 2020.02-BBAH70500_1" u="1"/>
        <s v=" 2020.04-BBAH70500_1" u="1"/>
        <s v=" 2019.04-MSc-MLGE1003" u="1"/>
        <s v="2020.04-BBA1132" u="1"/>
        <s v=" 2019.02-MSc2830_1_b" u="1"/>
        <s v=" 2019.04-MSc2830_1_b" u="1"/>
        <s v="2018.04-Other38" u="1"/>
        <s v="2019.04-Other34" u="1"/>
        <s v="•2018.04-Other128" u="1"/>
        <s v=" 2020.04-MSc1814" u="1"/>
        <s v="•2018.04-Other104" u="1"/>
        <s v="2018.04-Other24" u="1"/>
        <s v="•2018.35-Other34" u="1"/>
        <s v=" 2019.02-MSc2830_4_b" u="1"/>
        <s v=" 2019.04-MSc2830_4_b" u="1"/>
        <s v="2020.02-BBAE70700_2b" u="1"/>
        <s v="2020.04-BBAE70700_2b" u="1"/>
        <s v="2018.04-BBA7010" u="1"/>
        <s v="2018.04-Other10" u="1"/>
        <s v=" 2020.02-BBAH70600_3a" u="1"/>
        <s v="2018.02-M02A201" u="1"/>
        <s v="2018.02-Other39" u="1"/>
        <s v="2019.02-Other35" u="1"/>
        <s v="O2018.02-Other79" u="1"/>
        <s v="2018.02-BBA7025" u="1"/>
        <s v="2018.02-Other25" u="1"/>
        <s v="2019.02-Other21" u="1"/>
        <s v="2020.04-BBA7027-R" u="1"/>
        <s v="2020.02-BBAH70601_3a" u="1"/>
        <s v="2020.04-BBAH70601_3a" u="1"/>
        <s v="2018.02-Other11" u="1"/>
        <s v=" 2018.02-BBAH7021_1" u="1"/>
        <s v="2020.02-IHELP0030_2_MSc" u="1"/>
        <s v="2020.04-IHELP0030_2_MSc" u="1"/>
        <s v="2020.02-IHELP00x4" u="1"/>
        <s v="2018.04-MSc2806" u="1"/>
        <s v="2020.02-IHELP0061" u="1"/>
        <s v="2018.04-M02A201" u="1"/>
        <s v="2018.04-Other39" u="1"/>
        <s v="2019.04-Other35" u="1"/>
        <s v=" 2018.02-BBA6003" u="1"/>
        <s v=" 2019.02-BBA6003" u="1"/>
        <s v="•2018.04-Other136" u="1"/>
        <s v="•2018.04-Other112" u="1"/>
        <s v="2018.04-Other25" u="1"/>
        <s v="2019.04-Other21" u="1"/>
        <s v="•2018.45-Other44" u="1"/>
        <s v="2018.04-Other11" u="1"/>
        <s v="2018.02-M02A202" u="1"/>
        <s v=" 2018.04-BBA4003" u="1"/>
        <s v=" 2019.04-BBA4003" u="1"/>
        <s v="2018.02-Other26" u="1"/>
        <s v="2019.02-Other22" u="1"/>
        <s v=" 2019.02-MSc3890" u="1"/>
        <s v=" 2018.02-BBAE4002" u="1"/>
        <s v=" 2018.04-BBAE4002" u="1"/>
        <s v=" 2019.02-BBAE4002" u="1"/>
        <s v=" 2020.04-BBA3027" u="1"/>
        <s v=" 2020.02-BBAH70100_5" u="1"/>
        <s v=" 2020.02-BBAH70500_3" u="1"/>
        <s v=" 2020.04-BBAH70100_5" u="1"/>
        <s v=" 2020.04-BBAH70500_3" u="1"/>
        <s v=" 2019.02-GLI004T820_1" u="1"/>
        <s v=" 2019.04-GLI004T820_1" u="1"/>
        <s v="2018.02-Other12" u="1"/>
        <s v=" 2018.02-BBAH7013_2" u="1"/>
        <s v=" 2019.02-GLI004T830_1" u="1"/>
        <s v=" 2019.04-MSc-MLGE1023" u="1"/>
        <s v=" 2018.04-MSc2810" u="1"/>
        <s v=" 2019.04-MSc2810" u="1"/>
        <s v=" 2019.02-GEMSPEC7" u="1"/>
        <s v=" 2019.04-GEMSPEC7" u="1"/>
        <s v="2018.04-MSc2807" u="1"/>
        <s v="IHELP0002-2018.02" u="1"/>
        <s v="2018.04-M02A202" u="1"/>
        <s v="2019.04-Other36" u="1"/>
        <s v="2020.02-BBA1000" u="1"/>
        <s v="•2018.04-Other120" u="1"/>
        <s v="2018.04-Other26" u="1"/>
        <s v="•2018.55-Other54" u="1"/>
        <s v="2020.04-BBA7029-R1" u="1"/>
        <s v="2020.02-BBAE70700_3b" u="1"/>
        <s v="2020.04-BBAE70700_3b" u="1"/>
        <s v="2020.04-BBA7029-R2" u="1"/>
        <s v="2018.04-Other12" u="1"/>
        <s v="MSc0800-2018.02" u="1"/>
        <s v="2020.04-BBA7029-R3" u="1"/>
        <s v=" 2020.02-BBAH70400_4_a" u="1"/>
        <s v=" 2020.04-BBAH70400_4_a" u="1"/>
        <s v="2020.04-BBA7029-R4" u="1"/>
        <s v="2020.04-BBA7029-R5" u="1"/>
        <s v="2020.02-GLI009A740_1" u="1"/>
        <s v="2020.04-GLI009A740_1" u="1"/>
        <s v=" 2020.02-BBAH70400_4_b" u="1"/>
        <s v=" 2020.04-BBAH70400_4_b" u="1"/>
        <s v="2020.04-BBA7029-R6" u="1"/>
        <s v=" 2018.04-BBA4013" u="1"/>
        <s v=" 2019.04-BBA4013" u="1"/>
        <s v="2020.04-BBA7029-R7" u="1"/>
        <s v="2020.04-BBA1000" u="1"/>
        <s v="2018.02-BBA7027" u="1"/>
        <s v="2018.02-Other27" u="1"/>
        <s v="2019.02-Other23" u="1"/>
        <s v="2020.04-BBA7029-R" u="1"/>
        <s v="2020.02-BBAH70601_4a" u="1"/>
        <s v="2020.04-BBAH70601_4a" u="1"/>
        <s v="2018.02-Other13" u="1"/>
        <s v=" 2018.02-BBAH7021_2" u="1"/>
        <s v=" 2018.04-MSc2820" u="1"/>
        <s v="2018.04-MSc2808" u="1"/>
        <s v=" 2018.02-BBA6007" u="1"/>
        <s v="2018.04-Other101" u="1"/>
        <s v="2027.04-Other109" u="1"/>
        <s v="2019.04-Other37" u="1"/>
        <s v=" 2019.02-BBAE70700_2c" u="1"/>
        <s v="2020.04-Other102" u="1"/>
        <s v=" 2019.02-BBAE70700_1a" u="1"/>
        <s v="2018.04-BBA7027" u="1"/>
        <s v="2018.04-Other27" u="1"/>
        <s v="2019.04-Other23" u="1"/>
        <s v="2018.04-BBAE7004" u="1"/>
        <s v="•2018.65-Other64" u="1"/>
        <s v="•2018.02-Other01" u="1"/>
        <s v="2018.04-Other13" u="1"/>
        <s v="2018.02-Other28" u="1"/>
        <s v="2019.02-Other24" u="1"/>
        <s v=" 2020.02-BBAH70500_5" u="1"/>
        <s v=" 2020.04-BBAH70500_5" u="1"/>
        <s v="2018.02-Other14" u="1"/>
        <s v="2019.02-Other10" u="1"/>
        <s v=" 2018.02-BBAH7013_3" u="1"/>
        <s v=" 2018.04-MSc2830" u="1"/>
        <s v="2018.04-MSc2809" u="1"/>
        <s v="2018.04-Other111" u="1"/>
        <s v=" 2020.02-MSc2830_1_b" u="1"/>
        <s v=" 2020.04-MSc2830_1_b" u="1"/>
        <s v="2019.04-Other38" u="1"/>
        <s v="2037.04-Other119" u="1"/>
        <s v="2018.02-BBA7015_2" u="1"/>
        <s v="2018.04-BBA7028" u="1"/>
        <s v="2019.04-Other24" u="1"/>
        <s v="•2018.75-Other74" u="1"/>
        <s v=" 2020.02-MSc2830_4_b" u="1"/>
        <s v=" 2020.04-MSc2830_4_b" u="1"/>
        <s v="2030.04-Other112" u="1"/>
        <s v="•2018.02-Other11" u="1"/>
        <s v="•2018.12-Other11" u="1"/>
        <s v="2018.02-BBA7001_2" u="1"/>
        <s v="2019.04-Other10" u="1"/>
        <s v="MSc0800-2018.04" u="1"/>
        <s v="2020.02-GLI009A740_3" u="1"/>
        <s v="2020.04-GLI009A740_3" u="1"/>
        <s v="2020.02-BBAH70601_4c" u="1"/>
        <s v="2020.04-BBAH70601_4c" u="1"/>
        <s v="2018.02-Other29" u="1"/>
        <s v="2019.02-Other25" u="1"/>
        <s v="2020.02-BBAH70601_5a" u="1"/>
        <s v="2020.04-BBAH70601_5a" u="1"/>
        <s v="2018.02-BBA7015" u="1"/>
        <s v="2018.02-Other15" u="1"/>
        <s v="2019.02-Other11" u="1"/>
        <s v=" 2018.04-MSc2808" u="1"/>
        <s v=" 2019.04-MSc2808" u="1"/>
        <s v=" 2018.04-BBAE7003" u="1"/>
        <s v=" 2019.02-BBAE7003" u="1"/>
        <s v=" 2019.04-BBAE7003" u="1"/>
        <s v=" 2018.02-BBAH7021_3" u="1"/>
        <s v=" 2018.04-MSc2824" u="1"/>
        <s v=" 2019.04-MSc2824" u="1"/>
        <s v="2018.02-BBA7001" u="1"/>
        <s v="2018.02-Other01" u="1"/>
        <s v="2018.04-Other105" u="1"/>
        <s v="2018.04-Other121" u="1"/>
        <s v="2019.04-Other39" u="1"/>
        <s v=" 2020.02-BBA6003" u="1"/>
        <s v=" 2019.02-BBAE70700_3a" u="1"/>
        <s v=" 2019.04-MSc-LMGE1003" u="1"/>
        <s v="2018.02-BBA7016_2" u="1"/>
        <s v="2018.04-Other29" u="1"/>
        <s v="2019.04-Other25" u="1"/>
        <s v="•2018.02-Other05" u="1"/>
        <s v="•2018.85-Other84" u="1"/>
        <s v="2047.04-Other129" u="1"/>
        <s v="_2018.02-Other01" u="1"/>
        <s v="•2018.02-Other21" u="1"/>
        <s v="•2018.22-Other21" u="1"/>
        <s v="2018.04-BBA7015" u="1"/>
        <s v="2019.04-Other11" u="1"/>
        <s v="2040.04-Other122" u="1"/>
        <s v="2018.04-BBA7001" u="1"/>
        <s v=" 2020.04-BBA4003" u="1"/>
        <s v="2019.02-Other26" u="1"/>
        <s v=" 2020.02-MSc3890" u="1"/>
        <s v="BBAH3002-2018.02" u="1"/>
        <s v="BBAH4002-2018.02" u="1"/>
        <s v="BBAH7002-2018.02" u="1"/>
        <s v="BBAH7012-2018.02" u="1"/>
        <s v="BBAH7022-2018.02" u="1"/>
        <s v=" 2020.02-GLI004T820_1" u="1"/>
        <s v=" 2020.04-GLI004T820_1" u="1"/>
        <s v="2018.02-BBA7016" u="1"/>
        <s v="2018.02-Other16" u="1"/>
        <s v="2019.02-Other12" u="1"/>
        <s v=" 2018.04-MSc2820_1" u="1"/>
        <s v=" 2019.02-MSc2820_1" u="1"/>
        <s v=" 2019.04-MSc2820_1" u="1"/>
        <s v=" 2020.02-GLI004T830_1" u="1"/>
        <s v=" 2018.04-MSc2834" u="1"/>
        <s v=" 2019.04-MSc2834" u="1"/>
        <s v="IHELP0003-2018.02" u="1"/>
        <s v=" 2018.04-MSc2820_2" u="1"/>
        <s v=" 2019.02-MSc2820_2" u="1"/>
        <s v=" 2019.04-MSc2820_2" u="1"/>
        <s v="2018.02-Other02" u="1"/>
        <s v=" 2020.04-MSc2810" u="1"/>
        <s v="2018.04-Other115" u="1"/>
        <s v=" 2019.02-MSc2820_3" u="1"/>
        <s v=" 2019.04-MSc2820_3" u="1"/>
        <s v=" 2018.02-H01P01" u="1"/>
        <s v="2018.04-Other131" u="1"/>
        <s v=" 2019.02-MSc2820_4" u="1"/>
        <s v=" 2019.04-MSc2820_4" u="1"/>
        <s v="M01E943-2018.02" u="1"/>
        <s v="2018.02-BBA7017_2" u="1"/>
        <s v="2019.04-Other26" u="1"/>
        <s v="•2018.02-Other15" u="1"/>
        <s v="_2018.02-Other11" u="1"/>
        <s v="•2018.02-Other31" u="1"/>
        <s v="•2018.32-Other31" u="1"/>
        <s v="2018.02-BBA7003_2" u="1"/>
        <s v="2018.04-BBA7016" u="1"/>
        <s v="2018.04-Other16" u="1"/>
        <s v="2019.04-Other12" u="1"/>
        <s v="2018.04-Other02" u="1"/>
        <s v="2050.04-Other132" u="1"/>
        <s v=" 2019.04-BBA4003_R" u="1"/>
        <s v="MSc1801-2018.02" u="1"/>
        <s v=" 2019.02-GEM2" u="1"/>
        <s v="2019.02-Other27" u="1"/>
        <s v="2018.02-BBA7017" u="1"/>
        <s v="2018.02-Other17" u="1"/>
        <s v="2019.02-Other13" u="1"/>
        <s v="MSc1802-2018.02" u="1"/>
        <s v=" 2018.04-MSc2830_1" u="1"/>
        <s v=" 2019.02-MSc2830_1" u="1"/>
        <s v=" 2019.04-MSc2830_1" u="1"/>
        <s v="2018.04-Other109" u="1"/>
        <s v=" 2018.04-MSc2830_2" u="1"/>
        <s v=" 2019.02-MSc2830_2" u="1"/>
        <s v=" 2019.04-MSc2830_2" u="1"/>
        <s v="2018.02-BBA7003" u="1"/>
        <s v="2018.02-Other03" u="1"/>
        <s v="2018.04-Other125" u="1"/>
        <s v=" 2019.02-MSc2830_3" u="1"/>
        <s v=" 2019.04-MSc2830_3" u="1"/>
        <s v=" 2018.02-H01P02" u="1"/>
        <s v="2019.04-Other101" u="1"/>
        <s v=" 2019.02-MSc2830_4" u="1"/>
        <s v=" 2019.04-MSc2830_4" u="1"/>
        <s v=" 2019.04-MSc-LMGE1023" u="1"/>
        <s v="MSc1803-2018.02" u="1"/>
        <s v=" 2020.02-BBAE70700_2c" u="1"/>
        <s v="•2018.02-Other09" u="1"/>
        <s v="2018.02-BBA7018_2" u="1"/>
        <s v=" 2020.02-BBAE70700_1a" u="1"/>
        <s v="2019.04-Other27" u="1"/>
        <s v="_2018.02-Other05" u="1"/>
        <s v="•2018.02-Other25" u="1"/>
        <s v=" 2018.02-Other01" u="1"/>
        <s v="_2018.02-Other21" u="1"/>
        <s v="•2018.02-Other41" u="1"/>
        <s v="•2018.42-Other41" u="1"/>
        <s v="2018.04-BBA7017" u="1"/>
        <s v="2018.04-Other17" u="1"/>
        <s v="2019.04-Other13" u="1"/>
        <s v="MSc1804-2018.02" u="1"/>
        <s v="2018.04-BBA7003" u="1"/>
        <s v="2018.04-Other03" u="1"/>
        <s v="MSc1805-2018.02" u="1"/>
        <s v="2020.02-BBAH70501_7a" u="1"/>
        <s v="2020.04-BBAH70501_7a" u="1"/>
        <s v="2020.02-BBA1112" u="1"/>
        <s v="2018.02-BBA7018" u="1"/>
        <s v="2018.02-Other18" u="1"/>
        <s v="2019.02-Other14" u="1"/>
        <s v="2018.04-Other119" u="1"/>
        <s v="2018.02-Other04" u="1"/>
        <s v="M01E922-2018.02" u="1"/>
        <s v="2018.04-Other135" u="1"/>
        <s v="2029.04-Other111" u="1"/>
        <s v="•2018.02-Other19" u="1"/>
        <s v="_2018.02-Other15" u="1"/>
        <s v="•2018.02-Other35" u="1"/>
        <s v="2020.02-MSc-FREHD1003" u="1"/>
        <s v="2020.04-MSc-FREHD1003" u="1"/>
        <s v="2020.04-BBA1112" u="1"/>
        <s v=" 2018.02-Other11" u="1"/>
        <s v="_2018.02-Other31" u="1"/>
        <s v="•2018.02-Other51" u="1"/>
        <s v="•2018.52-Other51" u="1"/>
        <s v="2018.04-BBA7018" u="1"/>
        <s v="2018.04-Other18" u="1"/>
        <s v=" 2019.04-BBA1000" u="1"/>
        <s v=" 2019.02-BBA3009-4009" u="1"/>
        <s v=" 2019.04-BBA3009-4009" u="1"/>
        <s v="MSc1801-2018.04" u="1"/>
        <s v=" 2019.02-BBA3007-4007" u="1"/>
        <s v=" 2019.04-BBA3007-4007" u="1"/>
        <s v=" 2018.02-BBAH10111" u="1"/>
        <s v=" 2018.04-BBAH10111" u="1"/>
        <s v=" 2019.02-BBAH10111" u="1"/>
        <s v=" 2019.04-BBAH10111" u="1"/>
        <s v=" 2018.02-BBAH10112" u="1"/>
        <s v=" 2018.04-BBAH10112" u="1"/>
        <s v=" 2019.02-BBAH10112" u="1"/>
        <s v=" 2019.04-BBAH10112" u="1"/>
        <s v="2020.04-GLI002T822" u="1"/>
        <s v="2018.02-Other19" u="1"/>
        <s v="2019.02-Other15" u="1"/>
        <s v="MSc1802-2018.04" u="1"/>
        <s v=" 2019.02-BBA7003" u="1"/>
        <s v=" 2020.04-MSc2808" u="1"/>
        <s v="2020.04-GLI002T823" u="1"/>
        <s v="2018.04-Other129" u="1"/>
        <s v="2018.02-BBA7005" u="1"/>
        <s v="2018.02-Other05" u="1"/>
        <s v="2019.02-Other01" u="1"/>
        <s v="BBAH10111-2018.04" u="1"/>
        <s v="BBAH10121-2018.04" u="1"/>
        <s v="BBAH10131-2018.04" u="1"/>
        <s v="BBAH10141-2018.04" u="1"/>
        <s v="BBAH10151-2018.04" u="1"/>
        <s v="MSc1803-2018.04" u="1"/>
        <s v=" 2020.02-BBAE70700_3a" u="1"/>
        <s v=" 2020.04-MSc-LMGE1003" u="1"/>
        <s v="_2018.02-Other09" u="1"/>
        <s v="•2018.02-Other29" u="1"/>
        <s v="2019.04-Other29" u="1"/>
        <s v=" 2018.02-MSc1801" u="1"/>
        <s v=" 2018.02-Other05" u="1"/>
        <s v=" 2019.02-MSc1801" u="1"/>
        <s v="_2018.02-Other25" u="1"/>
        <s v="•2018.02-Other45" u="1"/>
        <s v=" 2018.02-Other21" u="1"/>
        <s v="2039.04-Other121" u="1"/>
        <s v="_2018.02-Other41" u="1"/>
        <s v="•2018.02-Other61" u="1"/>
        <s v="•2018.62-Other61" u="1"/>
        <s v="2018.04-Other19" u="1"/>
        <s v="MSc1804-2018.04" u="1"/>
        <s v=" 2019.04-BBA5003" u="1"/>
        <s v="2018.04-BBA7005" u="1"/>
        <s v="2018.04-Other05" u="1"/>
        <s v=" 2018.02-BBAH4001" u="1"/>
        <s v=" 2018.04-BBAH4001" u="1"/>
        <s v=" 2019.02-BBAH4001" u="1"/>
        <s v=" 2019.04-BBAH4001" u="1"/>
        <s v="MSc1805-2018.04" u="1"/>
        <s v="2018.02-BBAH10124" u="1"/>
        <s v="2018.04-BBAH10124" u="1"/>
        <s v="BBAE6004-2018.02" u="1"/>
        <s v="IHELP0004-2018.02" u="1"/>
        <s v="2019.02-Other16" u="1"/>
        <s v=" 2018.02-BBA3004" u="1"/>
        <s v=" 2020.02-MSc2820_1" u="1"/>
        <s v=" 2020.04-MSc2820_1" u="1"/>
        <s v="2018.02-BBA7006" u="1"/>
        <s v="2018.02-Other06" u="1"/>
        <s v="2019.02-Other02" u="1"/>
        <s v=" 2020.02-MSc2820_3" u="1"/>
        <s v=" 2020.04-MSc2820_3" u="1"/>
        <s v="2018.02-BBAE4001" u="1"/>
        <s v=" 2020.02-MSc2820_4" u="1"/>
        <s v=" 2020.04-MSc2820_4" u="1"/>
        <s v="_2018.02-Other19" u="1"/>
        <s v="•2018.02-Other39" u="1"/>
        <s v="2020.02-MSc-FREHD1023" u="1"/>
        <s v="2020.04-MSc-FREHD1023" u="1"/>
        <s v=" 2018.02-Other15" u="1"/>
        <s v="_2018.02-Other35" u="1"/>
        <s v="•2018.02-Other55" u="1"/>
        <s v="2020.02-MSc-FREHD2023" u="1"/>
        <s v="2020.04-MSc-FREHD2023" u="1"/>
        <s v="MSc2820-2018.04" u="1"/>
        <s v=" 2018.02-Other31" u="1"/>
        <s v="_2018.02-Other51" u="1"/>
        <s v="•2018.02-Other71" u="1"/>
        <s v="•2018.72-Other71" u="1"/>
        <s v="2018.02-BBA7007_2" u="1"/>
        <s v="2019.04-Other16" u="1"/>
        <s v="2049.04-Other131" u="1"/>
        <s v="2018.04-BBA7006" u="1"/>
        <s v="2019.04-Other02" u="1"/>
        <s v="2018.04-" u="1"/>
        <s v="MSc2821-2018.04" u="1"/>
        <s v=" 2018.04-M02A201" u="1"/>
        <s v="2018.04-BBAH10156" u="1"/>
        <s v=" 2020.04-BBA4003_R" u="1"/>
        <s v=" 2019.02-BBA3018-4018" u="1"/>
        <s v=" 2019.04-BBA3018-4018" u="1"/>
        <s v="2018.02-BBAH10132" u="1"/>
        <s v="2018.04-BBAH10132" u="1"/>
        <s v=" 2019.02-BBA3016-4016" u="1"/>
        <s v=" 2019.04-BBA3016-4016" u="1"/>
        <s v=" 2019.02-BBA3014-4014" u="1"/>
        <s v=" 2019.04-BBA3014-4014" u="1"/>
        <s v="2020.02-BBAH70100_2" u="1"/>
        <s v="2020.04-BBAH70100_2" u="1"/>
        <s v=" 2019.02-BBA3012-4012" u="1"/>
        <s v=" 2019.04-BBA3012-4012" u="1"/>
        <s v="MSc2822-2018.04" u="1"/>
        <s v=" 2019.02-BBA7007" u="1"/>
        <s v=" 2019.02-BBA3010-4010" u="1"/>
        <s v=" 2019.04-BBA3010-4010" u="1"/>
        <s v="2019.02-Other17" u="1"/>
        <s v=" 2018.02-BBA7023" u="1"/>
        <s v=" 2019.02-BBA3014" u="1"/>
        <s v=" 2019.02-BBA7023" u="1"/>
        <s v=" 2020.02-MSc2830_2" u="1"/>
        <s v=" 2020.04-MSc2830_2" u="1"/>
        <s v="2018.02-BBA7007" u="1"/>
        <s v="2018.02-Other07" u="1"/>
        <s v="2019.02-Other03" u="1"/>
        <s v=" 2020.02-MSc2830_3" u="1"/>
        <s v=" 2020.04-MSc2830_3" u="1"/>
        <s v="MSc2823-2018.04" u="1"/>
        <s v=" 2020.04-MSc-LMGE1023" u="1"/>
        <s v=" 2018.02-MSc1805" u="1"/>
        <s v=" 2018.02-Other09" u="1"/>
        <s v=" 2019.02-MSc1805" u="1"/>
        <s v="_2018.02-Other29" u="1"/>
        <s v="•2018.02-Other49" u="1"/>
        <s v=" 2018.02-Other25" u="1"/>
        <s v="_2018.02-Other45" u="1"/>
        <s v="•2018.02-Other65" u="1"/>
        <s v="MSc2824-2018.04" u="1"/>
        <s v=" 2018.02-Other41" u="1"/>
        <s v="_2018.02-Other61" u="1"/>
        <s v="•2018.02-Other81" u="1"/>
        <s v="•2018.82-Other81" u="1"/>
        <s v="2019.04-Other17" u="1"/>
        <s v=" 2018.04-BBA1014" u="1"/>
        <s v=" 2019.04-BBA1014" u="1"/>
        <s v="2018.04-BBA7007" u="1"/>
        <s v="2018.04-Other07" u="1"/>
        <s v="2019.04-Other03" u="1"/>
        <s v=" 2018.04-BBAH3009" u="1"/>
        <s v=" 2019.04-BBAH3009" u="1"/>
        <s v="2020.02-BBAH6004" u="1"/>
        <s v="2020.04-BBAH6004" u="1"/>
        <s v=" 2019.02-" u="1"/>
        <s v=" 2019.04-GLI009A740_5" u="1"/>
        <s v="2020.02-BBAH70400_1" u="1"/>
        <s v="2020.04-BBAH70400_1" u="1"/>
        <s v=" 2018.02-BBA3008" u="1"/>
        <s v=" 2019.02-BBA3008" u="1"/>
        <s v=" 2019.02-BBA7017" u="1"/>
        <s v="2019.02-Other18" u="1"/>
        <s v=" 2019.02-BBA7033" u="1"/>
        <s v="2020.02-IHELP0033_BBA" u="1"/>
        <s v="2020.04-IHELP0033_BBA" u="1"/>
        <s v="2018.02-BBA7008" u="1"/>
        <s v="2018.02-Other08" u="1"/>
        <s v="2019.02-Other04" u="1"/>
        <s v="2018.02-BBAE4005" u="1"/>
        <s v=" 2019.04-BBALang2" u="1"/>
        <s v=" 2018.02-Other19" u="1"/>
        <s v="_2018.02-Other39" u="1"/>
        <s v="•2018.02-Other59" u="1"/>
        <s v=" 2018.02-Other35" u="1"/>
        <s v="_2018.02-Other55" u="1"/>
        <s v="•2018.02-Other75" u="1"/>
        <s v="2020.02-BBA2003_R" u="1"/>
        <s v="2020.04-BBA2003_R" u="1"/>
        <s v=" 2018.02-Other51" u="1"/>
        <s v="_2018.02-Other71" u="1"/>
        <s v="2018.02-BBA7009_2" u="1"/>
        <s v="2019.04-Other18" u="1"/>
        <s v=" 2020.04-BBA1000" u="1"/>
        <s v="2018.04-BBA7008" u="1"/>
        <s v="2018.04-Other08" u="1"/>
        <s v=" 2019.02-BBAH7026" u="1"/>
        <s v=" 2019.04-BBAH7026" u="1"/>
        <s v=" 2018.04-BBAH7002" u="1"/>
        <s v=" 2019.02-BBAH7002" u="1"/>
        <s v=" 2019.04-BBAH7002" u="1"/>
        <s v=" 2019.02-BBA3025-4025" u="1"/>
        <s v=" 2019.04-BBA3025-4025" u="1"/>
        <s v=" 2019.02-BBA3023-4023" u="1"/>
        <s v=" 2019.04-BBA3023-4023" u="1"/>
        <s v="2020.02-BBAH70500_1" u="1"/>
        <s v="2020.04-BBAH70500_1" u="1"/>
        <s v=" 2019.04-BBA3021-4021" u="1"/>
        <s v=" 2018.02-BBA7027" u="1"/>
        <s v=" 2019.02-BBA7027" u="1"/>
        <s v="2019.02-Other19" u="1"/>
        <s v="BBAH10112-2018.04" u="1"/>
        <s v="BBAH10122-2018.04" u="1"/>
        <s v="BBAH10132-2018.04" u="1"/>
        <s v="BBAH10142-2018.04" u="1"/>
        <s v="BBAH10152-2018.04" u="1"/>
        <s v="2018.02-BBA7009" u="1"/>
        <s v="2018.02-Other09" u="1"/>
        <s v="2019.02-Other05" u="1"/>
        <s v=" 2018.02-Other29" u="1"/>
        <s v="_2018.02-Other49" u="1"/>
        <s v="•2018.02-Other69" u="1"/>
        <s v=" 2018.02-Other45" u="1"/>
        <s v=" 2020.02-MSc1801" u="1"/>
        <s v="_2018.02-Other65" u="1"/>
        <s v="•2018.02-Other85" u="1"/>
        <s v=" 2018.02-Other61" u="1"/>
        <s v="_2018.02-Other81" u="1"/>
        <s v="2019.04-Other19" u="1"/>
        <s v=" 2020.04-BBA5003" u="1"/>
        <s v="2018.04-BBA7009" u="1"/>
        <s v="2018.04-Other09" u="1"/>
        <s v="2019.04-Other05" u="1"/>
        <s v=" 2020.02-BBAH4001" u="1"/>
        <s v=" 2020.04-BBAH4001" u="1"/>
        <s v="2018.02-IHELP0004" u="1"/>
        <s v="2018.04-IHELP0004" u="1"/>
        <s v="2018.02-BBA7023_3" u="1"/>
        <s v=" 2018.02-BBAH3001" u="1"/>
        <s v=" 2018.04-BBAH3001" u="1"/>
        <s v=" 2019.02-BBAH3001" u="1"/>
        <s v=" 2019.04-BBAH3001" u="1"/>
        <s v=" 2019.02-M01A903" u="1"/>
        <s v="IHELP0005-2018.02" u="1"/>
        <s v="BBAH3003-2018.02" u="1"/>
        <s v="BBAH4003-2018.02" u="1"/>
        <s v="BBAH7013-2018.02" u="1"/>
        <s v="2020.04-BBAH70600_1" u="1"/>
        <s v=" 2019.02-GLI009A740_1" u="1"/>
        <s v=" 2019.04-GLI009A740_1" u="1"/>
        <s v=" 2019.02-BBA3028" u="1"/>
        <s v="MSc2806-2018.04" u="1"/>
        <s v="2019.02-Other06" u="1"/>
        <s v="2020.04-M02A901_R" u="1"/>
        <s v="MSc2807-2018.04" u="1"/>
        <s v=" 2018.02-Other39" u="1"/>
        <s v="_2018.02-Other59" u="1"/>
        <s v="•2018.02-Other79" u="1"/>
        <s v=" 2018.02-Other55" u="1"/>
        <s v="_2018.02-Other75" u="1"/>
        <s v=" 2018.02-Other71" u="1"/>
        <s v=" 2019.02-BBA5003_R" u="1"/>
        <s v=" 2019.04-BBA5003_R" u="1"/>
        <s v="MSc2808-2018.04" u="1"/>
        <s v=" 2019.02-GEM3" u="1"/>
        <s v=" 2020.02-BBA3018-4018" u="1"/>
        <s v=" 2020.04-BBA3018-4018" u="1"/>
        <s v="MSc2809-2018.04" u="1"/>
        <s v="2020.02-IHELP0022" u="1"/>
        <s v="2020.04-IHELP0022" u="1"/>
        <s v=" 2020.02-BBA3016-4016" u="1"/>
        <s v=" 2020.04-BBA3016-4016" u="1"/>
        <s v=" 2018.02-M01E922" u="1"/>
        <s v="2018.02-BBA7010_3" u="1"/>
        <s v=" 2020.02-BBA7023" u="1"/>
        <s v=" 2018.02-HG437" u="1"/>
        <s v="2019.02-Other07" u="1"/>
        <s v=" 2019.04-BBA7027-R" u="1"/>
        <s v=" 2018.02-Other49" u="1"/>
        <s v=" 2020.02-MSc1805" u="1"/>
        <s v="_2018.02-Other69" u="1"/>
        <s v=" 2018.04-SE" u="1"/>
        <s v=" 2018.02-Other65" u="1"/>
        <s v="_2018.02-Other85" u="1"/>
        <s v=" 2018.02-Other81" u="1"/>
        <s v=" 2018.04-BBA1054" u="1"/>
        <s v=" 2019.04-BBA1054" u="1"/>
        <s v="2019.04-Other07" u="1"/>
        <s v="•2018.04-Other129" u="1"/>
        <s v=" 2018.02-M01E932" u="1"/>
        <s v="•2018.04-Other105" u="1"/>
        <s v="2020.04-BBAH70600_2" u="1"/>
        <s v=" 2019.02-BBA7027_R1" u="1"/>
        <s v="2019.02-Other08" u="1"/>
        <s v=" 2018.02-Other59" u="1"/>
        <s v="_2018.02-Other79" u="1"/>
        <s v="M01G923-2018.02" u="1"/>
        <s v=" 2018.02-Other75" u="1"/>
        <s v=" 2018.02-BBAH7022_1" u="1"/>
        <s v="2019.04-Other08" u="1"/>
        <s v="2020.02-IHELP00x5" u="1"/>
        <s v="2020.02-IHELP0062" u="1"/>
        <s v=" 2020.02-BBA3025-4025" u="1"/>
        <s v=" 2020.04-BBA3025-4025" u="1"/>
        <s v=" 2018.02-BBA4010" u="1"/>
        <s v=" 2019.02-BBA4010" u="1"/>
        <s v="•2018.04-Other113" u="1"/>
        <s v=" 2020.02-BBA3023-4023" u="1"/>
        <s v=" 2020.04-BBA3023-4023" u="1"/>
        <s v="BBAH10123-2018.04" u="1"/>
        <s v="BBAH10133-2018.04" u="1"/>
        <s v="BBAH10143-2018.04" u="1"/>
        <s v="BBAH10153-2018.04" u="1"/>
        <s v="2020.02-BBAH70100_5" u="1"/>
        <s v="2020.02-BBAH70500_3" u="1"/>
        <s v="2020.04-BBAH70100_5" u="1"/>
        <s v="2020.04-BBAH70500_3" u="1"/>
        <s v=" 2020.04-BBA3021-4021" u="1"/>
        <s v=" 2020.02-BBA7027" u="1"/>
        <s v=" 2019.04-MSc-HEI1002" u="1"/>
        <s v="2019.02-Other09" u="1"/>
        <s v=" 2018.04-BBA6003" u="1"/>
        <s v=" 2019.04-BBA6003" u="1"/>
        <s v=" 2019.04-SE" u="1"/>
        <s v=" 2018.02-Other69" u="1"/>
        <s v=" 2018.02-Other85" u="1"/>
        <s v=" 2019.02-BBAE4003" u="1"/>
        <s v="2018.02-Other-1" u="1"/>
        <s v="2019.04-Other09" u="1"/>
        <s v="IHELP0006-2018.02" u="1"/>
        <s v=" 2020.02-M01A903" u="1"/>
        <s v="•2018.04-Other121" u="1"/>
        <s v=" 2019.04-MSc3890" u="1"/>
        <s v="BBAE4005-2018.02" u="1"/>
        <s v="2020.04-BBAH70600_3" u="1"/>
        <s v=" 2020.02-GLI009A740_1" u="1"/>
        <s v=" 2020.04-GLI009A740_1" u="1"/>
        <s v=" 2020.02-BBA3028" u="1"/>
        <s v=" 2019.02-BBA7027_R2" u="1"/>
        <s v="2018.02-M01G923" u="1"/>
        <s v=" 2018.02-Other79" u="1"/>
        <s v=" 2020.02-BBA5003_R" u="1"/>
        <s v=" 2020.04-BBA5003_R" u="1"/>
        <s v="2018.02-Other-2" u="1"/>
        <s v=" 2018.02-BBAH7022_2" u="1"/>
        <s v="2020.02-IHELP0031_MSc" u="1"/>
        <s v="2020.04-IHELP0031_MSc" u="1"/>
        <s v="2020.02-BBAH70100_6" u="1"/>
        <s v="2020.04-BBAH70100_6" u="1"/>
        <s v=" 2019.04-MSc-HEI1004" u="1"/>
        <s v=" 2019.02-MSc2821" u="1"/>
        <s v=" 2018.04-BBA6007" u="1"/>
        <s v=" 2019.04-BBA6007" u="1"/>
        <s v=" 2020.04-BBA7027-R" u="1"/>
        <s v="2018.04-BBAH3010" u="1"/>
        <s v="2018.02-Other-3" u="1"/>
        <s v="2020.04-BBAH70600_4" u="1"/>
        <s v="2018.02-BBA7001_3" u="1"/>
        <s v=" 2019.02-BBA7027_R3" u="1"/>
        <s v=" 2020.02-BBA7027_R1" u="1"/>
        <s v="2020.02-BBAH70400_1_b" u="1"/>
        <s v=" 2019.02-MSc2831" u="1"/>
        <s v=" 2018.02-CH/ H01CH01 " u="1"/>
        <s v="2018.02-BBAH3004" u="1"/>
        <s v="2018.02-BBAH7013" u="1"/>
        <s v="2018.04-BBAH3004" u="1"/>
        <s v="2018.04-BBAH7013" u="1"/>
        <s v=" 2018.04-BBAE7004" u="1"/>
        <s v=" 2019.02-BBAE7004" u="1"/>
        <s v=" 2019.04-BBAE7004" u="1"/>
        <s v=" 2018.02-BBAH7022_3" u="1"/>
        <s v="BBAH10124-2018.04" u="1"/>
        <s v="BBAH10134-2018.04" u="1"/>
        <s v="BBAH10144-2018.04" u="1"/>
        <s v="BBAH10154-2018.04" u="1"/>
        <s v="2018.02-BBA7016_3" u="1"/>
        <s v="2020.02-BBAH70500_5" u="1"/>
        <s v="2020.04-BBAH70500_5" u="1"/>
        <s v=" 2019.04-MSc-HEI1022" u="1"/>
        <s v=" 2020.04-MSc-HEI1002" u="1"/>
        <s v=" 2019.02-MSc2809" u="1"/>
        <s v=" 2020.04-BBA6003" u="1"/>
        <s v="2024.04-Other106" u="1"/>
        <s v="2020.02-BBA2003" u="1"/>
        <s v=" 2020.02-BBAE4003" u="1"/>
        <s v="IHELP0007-2018.02" u="1"/>
        <s v="2020.04-BBA2003" u="1"/>
        <s v="2018.02-BBA7017_3" u="1"/>
        <s v=" 2020.04-MSc3890" u="1"/>
        <s v="BBAH3004-2018.02" u="1"/>
        <s v="BBAH4004-2018.02" u="1"/>
        <s v="BBAH6004-2018.02" u="1"/>
        <s v="BBAH7004-2018.02" u="1"/>
        <s v="BBAH7014-2018.02" u="1"/>
        <s v="2020.02-BBAH70600_5" u="1"/>
        <s v="2020.04-BBAH70600_5" u="1"/>
        <s v="O2018.02-Other02" u="1"/>
        <s v="2018.02-BBA7003_3" u="1"/>
        <s v=" 2020.02-BBA7027_R2" u="1"/>
        <s v=" 2018.02-CH/ H01CH03 " u="1"/>
        <s v=" 2019.02-MSc1899" u="1"/>
        <s v="2018.04-BBAH3008" u="1"/>
        <s v=" 2019.02-GEM4" u="1"/>
        <s v="2034.04-Other116" u="1"/>
        <s v="2020.02-GMGM2820_4a" u="1"/>
        <s v="2018.02-BBA7018_3" u="1"/>
        <s v=" 2019.04-MSc-HEI1024" u="1"/>
        <s v=" 2020.04-MSc-HEI1004" u="1"/>
        <s v="O2018.02-Other12" u="1"/>
        <s v="2020.02-M02A901" u="1"/>
        <s v="2044.04-Other126" u="1"/>
        <s v="O2018.02-Other06" u="1"/>
        <s v="O2018.02-Other22" u="1"/>
        <s v=" 2020.02-BBA7027_R3" u="1"/>
        <s v="2020.02-BBAH70400_3_b" u="1"/>
        <s v="2020.04-BBAH70400_3_b" u="1"/>
        <s v=" 2018.02-BBAH10121" u="1"/>
        <s v=" 2018.04-BBAH10121" u="1"/>
        <s v=" 2019.02-BBAH10121" u="1"/>
        <s v=" 2019.04-BBAH10121" u="1"/>
        <s v=" 2018.02-BBAH10122" u="1"/>
        <s v=" 2018.04-BBAH10122" u="1"/>
        <s v=" 2019.02-BBAH10122" u="1"/>
        <s v=" 2019.04-BBAH10122" u="1"/>
        <s v=" 2018.02-BBAH10123" u="1"/>
        <s v=" 2018.04-BBAH10123" u="1"/>
        <s v=" 2019.02-BBAH10123" u="1"/>
        <s v=" 2019.04-BBAH10123" u="1"/>
        <s v="2020.02-MSc-LMGE1001" u="1"/>
        <s v="2020.04-MSc-LMGE1001" u="1"/>
        <s v=" 2018.02-BBAH10124" u="1"/>
        <s v=" 2018.04-BBAH10124" u="1"/>
        <s v=" 2019.02-BBAH10124" u="1"/>
        <s v=" 2019.04-BBAH10124" u="1"/>
        <s v="2020.02-GMGM2820_4b" u="1"/>
        <s v="2020.02-M01A903" u="1"/>
        <s v="2054.04-Other136" u="1"/>
        <s v=" 2018.02-BBAE6004" u="1"/>
        <s v=" 2018.04-BBAE6004" u="1"/>
        <s v=" 2019.02-BBAE6004" u="1"/>
        <s v=" 2019.04-BBAE6004" u="1"/>
        <s v="BBAH10155-2018.04" u="1"/>
        <s v="2020.02-BBA3047" u="1"/>
        <s v=" 2019.04-MSc-HEI1026" u="1"/>
        <s v="BBA2002-2018.02" u="1"/>
        <s v="O2018.02-Other16" u="1"/>
        <s v="O2018.02-Other32" u="1"/>
        <s v=" 2020.04-MSc-HEI1022" u="1"/>
        <s v=" 2018.04-BBA7003" u="1"/>
        <s v=" 2019.04-BBA7003" u="1"/>
        <s v=" 2020.02-MSc2809" u="1"/>
        <s v="2020.02-MSc-LMGE1901" u="1"/>
        <s v="2020.04-MSc-LMGE1901" u="1"/>
        <s v=" 2018.04-BBA3010" u="1"/>
        <s v=" 2018.02-BBAH4002" u="1"/>
        <s v=" 2018.04-BBAH4002" u="1"/>
        <s v=" 2019.02-BBAH4002" u="1"/>
        <s v=" 2019.04-BBAH4002" u="1"/>
        <s v="2020.04-BBA3047" u="1"/>
        <s v="2020.02-BBA3051-4051" u="1"/>
        <s v="2020.04-BBA3051-4051" u="1"/>
        <s v=" 2019.04-MSc-FREHD1021" u="1"/>
        <s v=" 2018.04-MSc1801" u="1"/>
        <s v=" 2019.04-MSc1801" u="1"/>
        <s v=" 2019.04-MSc-FREHD1022" u="1"/>
        <s v=" 2019.02-BBA1011" u="1"/>
        <s v=" 2019.02-BBAH70400_2b" u="1"/>
        <s v=" 2019.02-BBAH70600_1b" u="1"/>
        <s v=" 2019.04-BBAH70400_2b" u="1"/>
        <s v=" 2019.04-MSc-FREHD1023" u="1"/>
        <s v=" 2019.04-GMGM3801" u="1"/>
        <s v=" 2019.04-MSc-FREHD1024" u="1"/>
        <s v="2020.02-BBA3048" u="1"/>
        <s v=" 2018.04-" u="1"/>
        <s v="O2018.02-Other26" u="1"/>
        <s v="2020.02-BBA3034" u="1"/>
        <s v="O2018.02-Other42" u="1"/>
        <s v="2018.02-BBA7007_3" u="1"/>
        <s v=" 2019.04-BBA3004" u="1"/>
        <s v="2020.02-BBAH70400_4_b" u="1"/>
        <s v="2020.04-BBAH70400_4_b" u="1"/>
        <s v=" 2020.02-MSc1899" u="1"/>
        <s v="2018.02-BBAH10133" u="1"/>
        <s v="2018.04-BBAH10133" u="1"/>
        <s v="2020.04-BBA3048" u="1"/>
        <s v="2020.02-BBAH4001" u="1"/>
        <s v="2020.04-BBAH4001" u="1"/>
        <s v="2020.02-MSc-LMGE1003" u="1"/>
        <s v="2020.04-MSc-LMGE1003" u="1"/>
        <s v="2020.04-BBA3034" u="1"/>
        <s v=" 2019.02-BBA1021" u="1"/>
        <s v=" 2019.02-BBAH70500_2a" u="1"/>
        <s v=" 2019.04-BBAH70500_2a" u="1"/>
        <s v="2018.02-ESE180" u="1"/>
        <s v=" 2018.02-M02A202" u="1"/>
        <s v="2018.02-M03P955" u="1"/>
        <s v="2020.04-GMGM1890" u="1"/>
        <s v="BBA2002-2018.04" u="1"/>
        <s v="O2018.02-Other36" u="1"/>
        <s v=" 2020.04-MSc-HEI1024" u="1"/>
        <s v=" 2018.04-BBA7007" u="1"/>
        <s v=" 2019.04-BBA7007" u="1"/>
        <s v="O2018.02-Other52" u="1"/>
        <s v=" 2018.04-BBA3014" u="1"/>
        <s v=" 2018.04-BBA7023" u="1"/>
        <s v=" 2019.04-BBA3014" u="1"/>
        <s v="2020.04-BBAH70501_Lon1" u="1"/>
        <s v="2020.04-BBAH70501_Lon2" u="1"/>
        <s v=" 2018.04-BBAH7019" u="1"/>
        <s v=" 2019.02-BBAH7019" u="1"/>
        <s v=" 2019.04-BBAH7019" u="1"/>
        <s v=" 2019.04-BBAHXX01" u="1"/>
        <s v="2018.02-BBAH10141" u="1"/>
        <s v="2018.04-BBAH10141" u="1"/>
        <s v="2020.04-BBAH70501_Lon3" u="1"/>
        <s v=" 2018.04-MSc1805" u="1"/>
        <s v=" 2019.04-MSc1805" u="1"/>
        <s v="2018.02-M01P822" u="1"/>
        <s v="2020.04-BBAH70501_Lon4" u="1"/>
        <s v="2020.02-GMGM2804" u="1"/>
        <s v=" 2019.02-BBA1015" u="1"/>
        <s v=" 2019.02-BBAH70600_3b" u="1"/>
        <s v="2020.04-BBAH70501_Lon5" u="1"/>
        <s v=" 2019.02-BBA1031" u="1"/>
        <s v="2020.02-IHELP0034_BBA" u="1"/>
        <s v="2020.04-IHELP0034_BBA" u="1"/>
        <s v="2020.04-BBAH70501_Lon6" u="1"/>
        <s v=" 2019.04-" u="1"/>
        <s v="O2018.02-Other46" u="1"/>
        <s v=" 2018.02-BBA7003_1" u="1"/>
        <s v=" 2019.02-BBA7003_1" u="1"/>
        <s v="2020.04-BBAH70501_Lon8" u="1"/>
        <s v="2018.02-Other" u="1"/>
        <s v=" 2018.04-BBA3008" u="1"/>
        <s v=" 2018.04-BBA7017" u="1"/>
        <s v=" 2019.04-BBA3008" u="1"/>
        <s v=" 2019.04-BBA7017" u="1"/>
        <s v="O2018.02-Other62" u="1"/>
        <s v="2018.02-BBA7009_3" u="1"/>
        <s v=" 2018.02-BBA7003_2" u="1"/>
        <s v=" 2019.02-BBA7003_2" u="1"/>
        <s v=" 2019.04-BBA7033" u="1"/>
        <s v=" 2018.02-BBA7003_3" u="1"/>
        <s v=" 2019.02-BBAH70400_2" u="1"/>
        <s v=" 2019.02-BBAH70600_1" u="1"/>
        <s v=" 2019.04-BBAH70400_2" u="1"/>
        <s v=" 2019.04-BBAH70600_1" u="1"/>
        <s v="2020.04-BBAH70501_Lon9" u="1"/>
        <s v="2020.02-BBA3022" u="1"/>
        <s v=" 2019.02-BBA7003_4" u="1"/>
        <s v="2020.02-BBAH70400_5_b" u="1"/>
        <s v="2020.04-BBAH70400_5_b" u="1"/>
        <s v="2018.02-BBAH4004" u="1"/>
        <s v=" 2019.02-BBAH7027" u="1"/>
        <s v=" 2019.04-BBAH7027" u="1"/>
        <s v="2020.02-BBAH4005" u="1"/>
        <s v="2020.04-BBAH4005" u="1"/>
        <s v=" 2019.02-GMGM2820_1" u="1"/>
        <s v="2020.02-MSc-LMGE1005" u="1"/>
        <s v="2020.04-MSc-LMGE1005" u="1"/>
        <s v="2020.02-BBAH70501_1" u="1"/>
        <s v="2020.04-BBAH70501_1" u="1"/>
        <s v="2020.02-MSc-LMGE1021" u="1"/>
        <s v="2020.04-MSc-LMGE1021" u="1"/>
        <s v=" 2019.02-BBAH70500_4a" u="1"/>
        <s v=" 2019.04-BBAH70500_4a" u="1"/>
        <s v="2020.04-BBA3022" u="1"/>
        <s v=" 2019.02-BBA1041" u="1"/>
        <s v=" 2020.02-BBAE6004" u="1"/>
        <s v=" 2020.04-BBAE6004" u="1"/>
        <s v=" 2020.04-MSc-HEI1026" u="1"/>
        <s v="O2018.02-Other56" u="1"/>
        <s v="2018.02-BBAH7004_1" u="1"/>
        <s v=" 2018.04-BBA7027" u="1"/>
        <s v=" 2019.04-BBA7027" u="1"/>
        <s v="O2018.02-Other72" u="1"/>
        <s v="2018.02-BBAH7004_2" u="1"/>
        <s v="2018.02-BBAH7020_1" u="1"/>
        <s v="2018.02-BBAH7020_2" u="1"/>
        <s v="2018.02-BBAH7020_3" u="1"/>
        <s v=" 2020.02-BBAH4002" u="1"/>
        <s v=" 2020.04-BBAH4002" u="1"/>
        <s v="2018.02-IHELP0005" u="1"/>
        <s v="2018.04-IHELP0005" u="1"/>
        <s v=" 2018.02-BBAH3002" u="1"/>
        <s v=" 2018.02-BBAH7011" u="1"/>
        <s v=" 2018.04-BBAH3002" u="1"/>
        <s v=" 2018.04-BBAH7011" u="1"/>
        <s v=" 2019.02-BBAH3002" u="1"/>
        <s v=" 2019.02-BBAH7011" u="1"/>
        <s v=" 2019.04-BBAH3002" u="1"/>
        <s v=" 2019.04-BBAH7011" u="1"/>
        <s v="IHELP0001-2018.04" u="1"/>
        <s v=" 2020.04-MSc-FREHD1021" u="1"/>
        <s v=" 2018.02-E02P02" u="1"/>
        <s v=" 2020.04-MSc1801" u="1"/>
        <s v=" 2020.04-MSc-FREHD1022" u="1"/>
        <s v=" 2019.02-BBA1051" u="1"/>
        <s v="2020.02-BBA3031-4031" u="1"/>
        <s v="2020.04-BBA3031-4031" u="1"/>
        <s v=" 2020.02-BBAH70400_2b" u="1"/>
        <s v=" 2020.02-BBAH70600_1b" u="1"/>
        <s v=" 2020.04-BBAH70400_2b" u="1"/>
        <s v=" 2020.04-MSc-FREHD1023" u="1"/>
        <s v=" 2020.04-GMGM3801" u="1"/>
        <s v=" 2020.04-MSc-FREHD1024" u="1"/>
        <s v=" 2019.02-GMGM2801" u="1"/>
        <s v=" 2019.04-GMGM2801" u="1"/>
        <s v=" 2018.02-BBA7007_1" u="1"/>
        <s v="BBAH3005-2018.02" u="1"/>
        <s v="BBAH4005-2018.02" u="1"/>
        <s v="O2018.02-Other66" u="1"/>
        <s v=" 2018.02-BBA7007_2" u="1"/>
        <s v=" 2018.02-BBA7023_1" u="1"/>
        <s v=" 2019.04-BBA3028" u="1"/>
        <s v="O2018.02-Other82" u="1"/>
        <s v=" 2018.02-BBA7007_3" u="1"/>
        <s v=" 2018.02-BBA7023_2" u="1"/>
        <s v=" 2019.02-BBAH70400_4" u="1"/>
        <s v=" 2019.02-BBAH70600_3" u="1"/>
        <s v=" 2019.04-BBAH70400_4" u="1"/>
        <s v=" 2019.04-BBAH70600_3" u="1"/>
        <s v=" 2018.02-BBA7023_3" u="1"/>
        <s v=" 2018.04-BBAH3010" u="1"/>
        <s v=" 2019.04-BBAH3010" u="1"/>
        <s v="2020.02-IHELP0023" u="1"/>
        <s v="2020.04-IHELP0023" u="1"/>
        <s v=" 2019.02-GMGM2820_2" u="1"/>
        <s v="BBA3008-2018.02" u="1"/>
        <s v="2020.02-BBAH70501_2" u="1"/>
        <s v="2020.04-BBAH70501_2" u="1"/>
        <s v="2020.02-MSc-LMGE1023" u="1"/>
        <s v="2020.04-MSc-LMGE1023" u="1"/>
        <s v=" 2020.02-BBAH70500_2a" u="1"/>
        <s v=" 2020.04-BBAH70500_2a" u="1"/>
        <s v="BBA3009-2018.02" u="1"/>
        <s v=" 2018.02-BBA7017_1" u="1"/>
        <s v=" 2019.02-BBA7017_1" u="1"/>
        <s v="O2018.02-Other76" u="1"/>
        <s v=" 2018.02-BBA7017_2" u="1"/>
        <s v=" 2019.02-BBA7017_2" u="1"/>
        <s v=" 2018.02-BBA7017_3" u="1"/>
        <s v=" 2019.02-BBA7017_3" u="1"/>
        <s v=" 2018.02-BBA7017_4" u="1"/>
        <s v=" 2019.02-BBA7017_5" u="1"/>
        <s v=" 2019.04-MSc-MLGE1004" u="1"/>
        <s v="2020.02-IHELP0055" u="1"/>
        <s v=" 2020.04-MSc1805" u="1"/>
        <s v="•2018.09-Other08" u="1"/>
        <s v="•2018.04-Other106" u="1"/>
        <s v="2020.02-BBA3043-4043" u="1"/>
        <s v="2020.04-BBA3043-4043" u="1"/>
        <s v=" 2020.02-BBAH70600_3b" u="1"/>
        <s v=" 2019.02-BBA7024R" u="1"/>
        <s v="2020.02-BBA3021-4021" u="1"/>
        <s v="2020.04-BBA3021-4021" u="1"/>
        <s v="O2018.02-Other86" u="1"/>
        <s v=" 2019.02-BBAH70600_5" u="1"/>
        <s v=" 2019.04-BBAH70600_5" u="1"/>
        <s v=" 2020.04-BBAH70600_1" u="1"/>
        <s v="2020.02-BBA3026" u="1"/>
        <s v="2020.02-IHELP00x6" u="1"/>
        <s v="2020.02-IHELP0063" u="1"/>
        <s v=" 2019.02-BBA6010" u="1"/>
        <s v="•2018.19-Other18" u="1"/>
        <s v="•2018.04-Other114" u="1"/>
        <s v=" 2019.02-GMGM2820_3" u="1"/>
        <s v=" 2020.02-GMGM2820_1" u="1"/>
        <s v="2020.02-BBAH70501_3" u="1"/>
        <s v="2020.04-BBAH70501_3" u="1"/>
        <s v="2020.02-MSc-LMGE1041" u="1"/>
        <s v="2020.04-MSc-LMGE1041" u="1"/>
        <s v=" 2020.02-BBAH70500_4a" u="1"/>
        <s v=" 2020.04-BBAH70500_4a" u="1"/>
        <s v="2020.04-BBA3026" u="1"/>
        <s v=" 2019.02-BBA1081" u="1"/>
        <s v=" 2019.04-BBA4010" u="1"/>
        <s v=" 2019.02-BBAE4004" u="1"/>
        <s v=" 2020.04-BBA7027" u="1"/>
        <s v=" 2019.02-GLI004T820_2" u="1"/>
        <s v=" 2019.04-GLI004T820_2" u="1"/>
        <s v=" 2019.02-GLI004T830_2" u="1"/>
        <s v="2020.02-BBA3027" u="1"/>
        <s v=" 2019.04-MSc-MLGE1024" u="1"/>
        <s v="IHELP0002-2018.04" u="1"/>
        <s v=" 2019.02-BBA6004" u="1"/>
        <s v="•2018.29-Other28" u="1"/>
        <s v="•2018.04-Other122" u="1"/>
        <s v="2018.04-BBAE7001" u="1"/>
        <s v="2020.02-BBA3033-4033" u="1"/>
        <s v="2020.04-BBA3033-4033" u="1"/>
        <s v="2020.04-BBA3027" u="1"/>
        <s v=" 2019.02-BBA1091" u="1"/>
        <s v=" 2020.02-GMGM2801" u="1"/>
        <s v=" 2019.02-BBA7027_R" u="1"/>
        <s v=" 2020.04-BBA3028" u="1"/>
        <s v=" 2020.04-BBAH70600_3" u="1"/>
        <s v="2020.02-IHELP0032_MSc" u="1"/>
        <s v="2020.04-IHELP0032_MSc" u="1"/>
        <s v="2020.02-BBA3028" u="1"/>
        <s v="BBA4007-2018.02" u="1"/>
        <s v=" 2019.02-BBA6014" u="1"/>
        <s v="•2018.39-Other38" u="1"/>
        <s v="•2018.04-Other130" u="1"/>
        <s v=" 2019.02-GMGM2820_4" u="1"/>
        <s v=" 2020.02-GMGM2820_2" u="1"/>
        <s v=" 2019.02-BBAE70700_1b" u="1"/>
        <s v="2020.02-BBAH70501_4" u="1"/>
        <s v="2020.04-BBAH70501_4" u="1"/>
        <s v="2020.04-BBA3028" u="1"/>
        <s v=" 2019.04-MSc-FREHD1901" u="1"/>
        <s v=" 2018.04-MSc2821" u="1"/>
        <s v=" 2019.04-MSc2821" u="1"/>
        <s v=" 2018.02-BBA6008" u="1"/>
        <s v=" 2019.02-BBA6008" u="1"/>
        <s v="2018.04-Other102" u="1"/>
        <s v=" 2019.02-GEMSPEC1" u="1"/>
        <s v=" 2019.04-GEMSPEC1" u="1"/>
        <s v="2020.02-BBA3001" u="1"/>
        <s v="•2018.49-Other48" u="1"/>
        <s v="2020.02-BBA3045-4045" u="1"/>
        <s v="2020.04-BBA3045-4045" u="1"/>
        <s v="2018.04-BBAE7005" u="1"/>
        <s v="•2018.02-Other02" u="1"/>
        <s v=" 2019.02-BBA7027_RS1" u="1"/>
        <s v="2020.02-BBA3023-4023" u="1"/>
        <s v="2020.04-BBA3023-4023" u="1"/>
        <s v="2020.04-BBA3001" u="1"/>
        <s v=" 2020.02-BBAH70600_5" u="1"/>
        <s v=" 2020.04-BBAH70600_5" u="1"/>
        <s v=" 2018.04-BBAE7005" u="1"/>
        <s v=" 2019.02-BBAE7005" u="1"/>
        <s v=" 2019.04-BBAE7005" u="1"/>
        <s v=" 2018.02-CH/ H01CH05" u="1"/>
        <s v=" 2018.04-MSc2831" u="1"/>
        <s v=" 2019.04-MSc2831" u="1"/>
        <s v="2018.04-Other112" u="1"/>
        <s v=" 2019.02-BBAE70700_3b" u="1"/>
        <s v=" 2019.04-MSc-LMGE1004" u="1"/>
        <s v="2020.02-BBA3002" u="1"/>
        <s v=" 2020.02-BBA6010" u="1"/>
        <s v="•2018.59-Other58" u="1"/>
        <s v=" 2020.02-GMGM2820_3" u="1"/>
        <s v=" 2019.02-GMGM2803_1b" u="1"/>
        <s v="2020.02-BBAH70501_5" u="1"/>
        <s v="2020.04-BBAH70501_5" u="1"/>
        <s v="•2018.02-Other12" u="1"/>
        <s v=" 2020.02-BBA1081" u="1"/>
        <s v=" 2018.02-M01E01" u="1"/>
        <s v=" 2019.02-BBAE70700_1" u="1"/>
        <s v=" 2019.04-BBAE70700_1" u="1"/>
        <s v="2020.04-BBA3002" u="1"/>
        <s v="BBA5002-2018.02" u="1"/>
        <s v=" 2020.02-BBAE4004" u="1"/>
        <s v=" 2020.02-GLI004T820_2" u="1"/>
        <s v=" 2020.04-GLI004T820_2" u="1"/>
        <s v=" 2018.04-MSc2809" u="1"/>
        <s v=" 2019.04-MSc2809" u="1"/>
        <s v=" 2020.02-GLI004T830_2" u="1"/>
        <s v="IHELP0003-2018.04" u="1"/>
        <s v="2018.04-Other106" u="1"/>
        <s v="2018.04-Other122" u="1"/>
        <s v=" 2020.02-BBA6004" u="1"/>
        <s v="•2018.69-Other68" u="1"/>
        <s v="2018.02-BBA7017_4" u="1"/>
        <s v="•2018.02-Other06" u="1"/>
        <s v="•2018.06-Other05" u="1"/>
        <s v=" 2019.02-BBA7027_RS3" u="1"/>
        <s v="_2018.02-Other02" u="1"/>
        <s v="•2018.02-Other22" u="1"/>
        <s v=" 2020.02-BBA1091" u="1"/>
        <s v="2020.02-MSc2820_2a" u="1"/>
        <s v="2020.04-MSc2820_2a" u="1"/>
        <s v="BBAH3006-2018.02" u="1"/>
        <s v="BBAH4006-2018.02" u="1"/>
        <s v="2020.02-MSc2820_2b" u="1"/>
        <s v="2020.04-MSc2820_2b" u="1"/>
        <s v="2020.02-MSc2820_2c" u="1"/>
        <s v="2020.04-MSc2820_2c" u="1"/>
        <s v="2018.04-Other116" u="1"/>
        <s v="2018.04-Other132" u="1"/>
        <s v=" 2019.04-MSc-LMGE1024" u="1"/>
        <s v=" 2019.04-MSc1899" u="1"/>
        <s v=" 2020.02-BBA6014" u="1"/>
        <s v="•2018.79-Other78" u="1"/>
        <s v="2018.02-BBA7018_4" u="1"/>
        <s v=" 2019.02-GMGM2803_2b" u="1"/>
        <s v=" 2020.02-BBAE70700_1b" u="1"/>
        <s v="•2018.02-Other16" u="1"/>
        <s v="•2018.16-Other15" u="1"/>
        <s v="2020.02-BBAH70501_6" u="1"/>
        <s v="2020.04-BBAH70501_6" u="1"/>
        <s v="_2018.02-Other12" u="1"/>
        <s v="•2018.02-Other32" u="1"/>
        <s v=" 2019.02-BBAE70700_3" u="1"/>
        <s v=" 2019.04-BBAE70700_3" u="1"/>
        <s v="BBA5002-2018.04" u="1"/>
        <s v=" 2019.02-0" u="1"/>
        <s v=" 2020.04-MSc-FREHD1901" u="1"/>
        <s v="2018.04-Other126" u="1"/>
        <s v=" 2018.02-E02A02" u="1"/>
        <s v="2021.04-Other103" u="1"/>
        <s v=" 2019.02-BBA7027_RS5" u="1"/>
        <s v="_2018.02-Other06" u="1"/>
        <s v="•2018.02-Other26" u="1"/>
        <s v="•2018.26-Other25" u="1"/>
        <s v="2020.02-MSc-FREHD1004" u="1"/>
        <s v="2020.04-MSc-FREHD1004" u="1"/>
        <s v=" 2018.02-Other02" u="1"/>
        <s v="_2018.02-Other22" u="1"/>
        <s v="•2018.02-Other42" u="1"/>
        <s v=" 2020.02-BBA7027_RS1" u="1"/>
        <s v="2020.02-BBA3025-4025" u="1"/>
        <s v="2020.04-BBA3025-4025" u="1"/>
        <s v="2020.02-BBA4046" u="1"/>
        <s v=" 2018.02-BBAH10131" u="1"/>
        <s v=" 2018.04-BBAH10131" u="1"/>
        <s v=" 2019.02-BBAH10131" u="1"/>
        <s v=" 2019.04-BBAH10131" u="1"/>
        <s v=" 2019.02-BBAE7001_1" u="1"/>
        <s v=" 2019.04-BBAE7001_1" u="1"/>
        <s v=" 2018.02-BBAH10132" u="1"/>
        <s v=" 2018.04-BBAH10132" u="1"/>
        <s v=" 2019.02-BBAH10132" u="1"/>
        <s v=" 2019.04-BBAH10132" u="1"/>
        <s v=" 2018.02-BBAH10133" u="1"/>
        <s v=" 2018.04-BBAH10133" u="1"/>
        <s v=" 2019.02-BBAH10133" u="1"/>
        <s v=" 2019.04-BBAH10133" u="1"/>
        <s v="2020.02-MSc-LMGE2001" u="1"/>
        <s v="2020.04-MSc-LMGE2001" u="1"/>
        <s v=" 2018.02-BBAH10134" u="1"/>
        <s v=" 2018.04-BBAH10134" u="1"/>
        <s v=" 2019.02-BBAH10134" u="1"/>
        <s v=" 2019.04-BBAH10134" u="1"/>
        <s v=" 2018.02-BBA3001" u="1"/>
        <s v=" 2019.02-BBA3001" u="1"/>
        <s v=" 2019.02-BBA7010" u="1"/>
        <s v="2018.04-Other136" u="1"/>
        <s v=" 2020.02-BBAE70700_3b" u="1"/>
        <s v=" 2020.04-MSc-LMGE1004" u="1"/>
        <s v="2020.04-BBA4046" u="1"/>
        <s v=" 2020.02-GMGM2803_1b" u="1"/>
        <s v="_2018.02-Other16" u="1"/>
        <s v="•2018.02-Other36" u="1"/>
        <s v="•2018.36-Other35" u="1"/>
        <s v=" 2018.02-Other12" u="1"/>
        <s v="2031.04-Other113" u="1"/>
        <s v="_2018.02-Other32" u="1"/>
        <s v="•2018.02-Other52" u="1"/>
        <s v="2020.02-MSc-LMGE2901" u="1"/>
        <s v="2020.04-MSc-LMGE2901" u="1"/>
        <s v="BBA6001-2018.02" u="1"/>
        <s v=" 2018.02-BBAH4003" u="1"/>
        <s v=" 2018.04-BBAH4003" u="1"/>
        <s v=" 2019.02-BBAH4003" u="1"/>
        <s v=" 2019.04-BBAH4003" u="1"/>
        <s v=" 2018.02-M01E05" u="1"/>
        <s v=" 2020.04-BBAE70700_1" u="1"/>
        <s v="BBA6002-2018.02" u="1"/>
        <s v="IHELP0004-2018.04" u="1"/>
        <s v=" 2020.04-MSc2809" u="1"/>
        <s v="BBA6003-2018.02" u="1"/>
        <s v=" 2019.02-BBA3XX1" u="1"/>
        <s v=" 2019.02-BBA7027_RS7" u="1"/>
        <s v="2020.02-MSc-FREHD1024" u="1"/>
        <s v="2020.04-MSc-FREHD1024" u="1"/>
        <s v=" 2018.02-MSc1802" u="1"/>
        <s v=" 2018.02-Other06" u="1"/>
        <s v=" 2019.02-MSc1802" u="1"/>
        <s v="_2018.02-Other26" u="1"/>
        <s v="•2018.02-Other46" u="1"/>
        <s v="•2018.46-Other45" u="1"/>
        <s v=" 2020.02-BBA7027_RS3" u="1"/>
        <s v="2020.02-MSc-FREHD2024" u="1"/>
        <s v="2020.04-MSc-FREHD2024" u="1"/>
        <s v=" 2018.02-Other22" u="1"/>
        <s v="_2018.02-Other42" u="1"/>
        <s v="•2018.02-Other62" u="1"/>
        <s v=" 2018.04-BBA1011" u="1"/>
        <s v=" 2019.04-BBA1011" u="1"/>
        <s v="2041.04-Other123" u="1"/>
        <s v="BBA6005-2018.02" u="1"/>
        <s v="2018.02-BBAH10134" u="1"/>
        <s v="2018.04-BBAH10134" u="1"/>
        <s v=" 2019.02-BBAE7001_2" u="1"/>
        <s v=" 2019.04-BBAE7001_2" u="1"/>
        <s v="BBA6006-2018.02" u="1"/>
        <s v="2020.02-MSc-LMGE2003" u="1"/>
        <s v="2020.04-MSc-LMGE2003" u="1"/>
        <s v="2020.02-BBA4034" u="1"/>
        <s v=" 2018.02-BBA3005" u="1"/>
        <s v=" 2019.02-BBA3005" u="1"/>
        <s v="2020.02-IHELP0027_BBA" u="1"/>
        <s v="2020.04-IHELP0027_BBA" u="1"/>
        <s v="BBA6007-2018.02" u="1"/>
        <s v="2018.02-BBAE4002" u="1"/>
        <s v="2018.04-BBAE4002" u="1"/>
        <s v=" 2020.04-MSc-LMGE1024" u="1"/>
        <s v=" 2020.04-MSc1899" u="1"/>
        <s v="2020.02-BBAE4003" u="1"/>
        <s v=" 2020.02-GMGM2803_2b" u="1"/>
        <s v="BBA6008-2018.02" u="1"/>
        <s v=" 2018.02-Other16" u="1"/>
        <s v=" 2019.02-MSc1812" u="1"/>
        <s v="_2018.02-Other36" u="1"/>
        <s v="•2018.02-Other56" u="1"/>
        <s v="•2018.56-Other55" u="1"/>
        <s v="2020.02-BBAH70501_8" u="1"/>
        <s v="2020.04-BBAH70501_8" u="1"/>
        <s v="2020.04-BBA4034" u="1"/>
        <s v=" 2018.02-Other32" u="1"/>
        <s v="_2018.02-Other52" u="1"/>
        <s v="•2018.02-Other72" u="1"/>
        <s v=" 2018.04-BBA1021" u="1"/>
        <s v=" 2019.04-BBA1021" u="1"/>
        <s v="BBA6001-2018.04" u="1"/>
        <s v=" 2018.04-M02A202" u="1"/>
        <s v="2051.04-Other133" u="1"/>
        <s v=" 2019.04-BBAHXX02" u="1"/>
        <s v=" 2020.04-BBAE70700_3" u="1"/>
        <s v="2018.02-BBAH10142" u="1"/>
        <s v="2018.04-BBAH10142" u="1"/>
        <s v=" 2019.02-MSc2820_2a" u="1"/>
        <s v=" 2019.04-MSc2820_2a" u="1"/>
        <s v="BBA6002-2018.04" u="1"/>
        <s v=" 2018.02-BBA7008" u="1"/>
        <s v=" 2019.02-BBA7008" u="1"/>
        <s v=" 2018.02-BBA7024" u="1"/>
        <s v=" 2019.02-BBA3015" u="1"/>
        <s v="BBA7023-2018.02" u="1"/>
        <s v=" 2018.02-IHELP0001" u="1"/>
        <s v=" 2018.04-IHELP0001" u="1"/>
        <s v=" 2019.02-IHELP0001" u="1"/>
        <s v=" 2019.04-IHELP0001" u="1"/>
        <s v="BBA6003-2018.04" u="1"/>
        <s v=" 2018.02-IHELP0002" u="1"/>
        <s v=" 2018.04-IHELP0002" u="1"/>
        <s v=" 2019.02-IHELP0002" u="1"/>
        <s v=" 2019.04-IHELP0002" u="1"/>
        <s v=" 2018.02-IHELP0003" u="1"/>
        <s v=" 2018.04-IHELP0003" u="1"/>
        <s v=" 2019.02-IHELP0003" u="1"/>
        <s v=" 2019.04-IHELP0003" u="1"/>
        <s v="2020.04-BBA3049-4049" u="1"/>
        <s v=" 2018.02-IHELP0004" u="1"/>
        <s v=" 2018.04-IHELP0004" u="1"/>
        <s v=" 2019.02-IHELP0004" u="1"/>
        <s v=" 2019.04-IHELP0004" u="1"/>
        <s v=" 2019.02-BBAH4003-R" u="1"/>
        <s v="2020.02-GLI004T820_1" u="1"/>
        <s v="2020.04-GLI004T820_1" u="1"/>
        <s v=" 2018.02-IHELP0005" u="1"/>
        <s v=" 2018.04-IHELP0005" u="1"/>
        <s v=" 2019.02-IHELP0005" u="1"/>
        <s v=" 2019.04-IHELP0005" u="1"/>
        <s v=" 2020.02-BBA7027_RS5" u="1"/>
        <s v="2020.02-BBA303X-403X" u="1"/>
        <s v=" 2018.02-Other26" u="1"/>
        <s v="_2018.02-Other46" u="1"/>
        <s v="•2018.02-Other66" u="1"/>
        <s v="•2018.66-Other65" u="1"/>
        <s v=" 2018.02-IHELP0006" u="1"/>
        <s v=" 2018.04-IHELP0006" u="1"/>
        <s v=" 2019.02-IHELP0006" u="1"/>
        <s v=" 2019.04-IHELP0006" u="1"/>
        <s v=" 2018.02-Other42" u="1"/>
        <s v=" 2019.02-MSc1xx1" u="1"/>
        <s v="_2018.02-Other62" u="1"/>
        <s v="•2018.02-Other82" u="1"/>
        <s v="•2018.03-Other02" u="1"/>
        <s v="2018.02-BBA7009_4" u="1"/>
        <s v=" 2018.02-IHELP0007" u="1"/>
        <s v=" 2018.04-IHELP0007" u="1"/>
        <s v=" 2019.02-IHELP0007" u="1"/>
        <s v=" 2019.04-IHELP0007" u="1"/>
        <s v=" 2018.04-BBA1015" u="1"/>
        <s v=" 2019.04-BBA1015" u="1"/>
        <s v=" 2019.02-IHELP0008" u="1"/>
        <s v=" 2019.04-IHELP0008" u="1"/>
        <s v=" 2018.04-BBA1031" u="1"/>
        <s v=" 2019.04-BBA1031" u="1"/>
        <s v=" 2019.02-IHELP0009" u="1"/>
        <s v=" 2019.04-IHELP0009" u="1"/>
        <s v="BBA6005-2018.04" u="1"/>
        <s v="2018.02-BBAH6004" u="1"/>
        <s v="2018.04-BBAH6004" u="1"/>
        <s v=" 2018.04-BBAH7004" u="1"/>
        <s v=" 2019.02-BBAH7004" u="1"/>
        <s v=" 2019.04-BBAH7004" u="1"/>
        <s v="2020.02-IHELP0008" u="1"/>
        <s v="2020.04-IHELP0008" u="1"/>
        <s v=" 2019.02-BBAE7001_3" u="1"/>
        <s v=" 2019.04-BBAE7001_3" u="1"/>
        <s v="BBA6006-2018.04" u="1"/>
        <s v=" 2018.02-BBA3009" u="1"/>
        <s v=" 2019.02-BBA3009" u="1"/>
        <s v=" 2019.02-BBA7018" u="1"/>
        <s v="2020.02-MSc-LMGE2021" u="1"/>
        <s v="2020.04-MSc-LMGE2021" u="1"/>
        <s v="BBA7027-2018.02" u="1"/>
        <s v=" 2020.02-BBA3001" u="1"/>
        <s v="BBA6007-2018.04" u="1"/>
        <s v="2018.04-BBAE4006" u="1"/>
        <s v="BBA6008-2018.04" u="1"/>
        <s v=" 2018.02-Other36" u="1"/>
        <s v="_2018.02-Other56" u="1"/>
        <s v="•2018.02-Other76" u="1"/>
        <s v="•2018.76-Other75" u="1"/>
        <s v="2020.04-BBA4003_R" u="1"/>
        <s v="2020.02-BBAH70501_9" u="1"/>
        <s v="2020.04-BBAH70501_9" u="1"/>
        <s v=" 2018.02-Other52" u="1"/>
        <s v="_2018.02-Other72" u="1"/>
        <s v="•2018.13-Other12" u="1"/>
        <s v=" 2018.04-BBA1041" u="1"/>
        <s v=" 2019.04-BBA1041" u="1"/>
        <s v="BBA7001-2018.02" u="1"/>
        <s v="2018.02-IHELP0006" u="1"/>
        <s v="2018.04-IHELP0006" u="1"/>
        <s v="2020.02-MSc1899" u="1"/>
        <s v=" 2018.02-BBAH3003" u="1"/>
        <s v=" 2018.02-BBAH7012" u="1"/>
        <s v=" 2018.04-BBAH3003" u="1"/>
        <s v=" 2018.04-BBAH7012" u="1"/>
        <s v=" 2019.02-BBAH3003" u="1"/>
        <s v=" 2019.02-BBAH7012" u="1"/>
        <s v=" 2019.04-BBAH3003" u="1"/>
        <s v=" 2019.04-BBAH7012" u="1"/>
        <s v="IHELP0005-2018.04" u="1"/>
        <s v=" 2019.02-MSc2820_2b" u="1"/>
        <s v=" 2019.04-MSc2820_2b" u="1"/>
        <s v=" 2019.02-GLI009A740_2" u="1"/>
        <s v=" 2019.04-GLI009A740_2" u="1"/>
        <s v="BBA7023-2018.04" u="1"/>
        <s v="BBA7003-2018.02" u="1"/>
        <s v="2020.02-GLI004T820_3" u="1"/>
        <s v="2020.04-GLI004T820_3" u="1"/>
        <s v="2020.04-MSc1899" u="1"/>
        <s v=" 2019.02-GMGM2802" u="1"/>
        <s v=" 2019.04-GMGM2802" u="1"/>
        <s v=" 2020.02-BBA7027_RS7" u="1"/>
        <s v=" 2018.02-Other46" u="1"/>
        <s v="_2018.02-Other66" u="1"/>
        <s v="•2018.02-Other86" u="1"/>
        <s v="•2018.86-Other85" u="1"/>
        <s v="2020.02-BBAH70400_2b" u="1"/>
        <s v="2020.02-BBAH70600_1b" u="1"/>
        <s v="2020.04-BBAH70400_2b" u="1"/>
        <s v=" 2018.02-Other62" u="1"/>
        <s v="_2018.02-Other82" u="1"/>
        <s v="•2018.23-Other22" u="1"/>
        <s v=" 2018.04-BBA1051" u="1"/>
        <s v=" 2019.04-BBA1051" u="1"/>
        <s v="BBA7005-2018.02" u="1"/>
        <s v="2020.02-BBA3017-4017" u="1"/>
        <s v="2020.04-BBA3017-4017" u="1"/>
        <s v=" 2018.04-BBAH3011" u="1"/>
        <s v=" 2018.04-BBAH7020" u="1"/>
        <s v=" 2019.02-BBAH7020" u="1"/>
        <s v=" 2019.04-BBAH3011" u="1"/>
        <s v=" 2019.04-BBAH7020" u="1"/>
        <s v="2020.02-IHELP0024" u="1"/>
        <s v="2020.04-IHELP0024" u="1"/>
        <s v="BBA7006-2018.02" u="1"/>
        <s v="2020.02-MSc-LMGE2023" u="1"/>
        <s v="2020.04-MSc-LMGE2023" u="1"/>
        <s v=" 2019.02-BBA7038" u="1"/>
        <s v="BBA7027-2018.04" u="1"/>
        <s v="BBA7007-2018.02" u="1"/>
        <s v="BBA7028-2018.04" u="1"/>
        <s v="BBA7008-2018.02" u="1"/>
        <s v=" 2018.02-Other56" u="1"/>
        <s v=" 2020.02-MSc1812" u="1"/>
        <s v="_2018.02-Other76" u="1"/>
        <s v="2020.02-BBAH70500_2b" u="1"/>
        <s v="2020.04-BBAH70500_2b" u="1"/>
        <s v=" 2018.02-Other72" u="1"/>
        <s v="•2018.33-Other32" u="1"/>
        <s v=" 2018.04-BBAHXXX1" u="1"/>
        <s v="BBA7001-2018.04" u="1"/>
        <s v="BBA7009-2018.02" u="1"/>
        <s v="2020.02-IHELP0056" u="1"/>
        <s v="•2018.04-Other107" u="1"/>
        <s v=" 2019.02-MSc2820_2c" u="1"/>
        <s v=" 2019.04-MSc2820_2c" u="1"/>
        <s v=" 2020.02-MSc2820_2a" u="1"/>
        <s v=" 2020.04-MSc2820_2a" u="1"/>
        <s v="BBA7003-2018.04" u="1"/>
        <s v="2020.02-BBAH70400_2d" u="1"/>
        <s v=" 2018.02-Other66" u="1"/>
        <s v="_2018.02-Other86" u="1"/>
        <s v="2020.02-BBAH70400_3b" u="1"/>
        <s v="2020.02-BBAH70600_2b" u="1"/>
        <s v="2020.04-BBAH70400_3b" u="1"/>
        <s v=" 2018.02-Other82" u="1"/>
        <s v="•2018.43-Other42" u="1"/>
        <s v="2020.02-BBA3029-4029" u="1"/>
        <s v="2020.04-BBA3029-4029" u="1"/>
        <s v=" 2020.02-IHELP0008" u="1"/>
        <s v=" 2020.04-IHELP0008" u="1"/>
        <s v="BBA7005-2018.04" u="1"/>
        <s v="2020.02-IHELP00x7" u="1"/>
        <s v="•2018.04-Other115" u="1"/>
        <s v="2020.02-MSc-LMGE2025" u="1"/>
        <s v="2020.04-MSc-LMGE2025" u="1"/>
        <s v="BBA7006-2018.04" u="1"/>
        <s v=" 2018.02-BBAH6004" u="1"/>
        <s v=" 2018.04-BBAH6004" u="1"/>
        <s v=" 2019.02-BBAH6004" u="1"/>
        <s v=" 2019.04-BBAH6004" u="1"/>
        <s v="BBA7007-2018.04" u="1"/>
        <s v="2020.02-BBAH70500_2d" u="1"/>
        <s v="2020.04-BBAH70500_2d" u="1"/>
        <s v="BBA7008-2018.04" u="1"/>
        <s v=" 2018.02-Other76" u="1"/>
        <s v=" 2018.02-BBAE4005" u="1"/>
        <s v="•2018.53-Other52" u="1"/>
        <s v=" 2019.04-BBA1081" u="1"/>
        <s v="BBA7009-2018.04" u="1"/>
        <s v="IHELP0006-2018.04" u="1"/>
        <s v=" 2018.02-BBA4011" u="1"/>
        <s v=" 2018.02-M01E943" u="1"/>
        <s v=" 2019.02-BBA4011" u="1"/>
        <s v="•2018.04-Other123" u="1"/>
        <s v=" 2020.02-MSc2820_2b" u="1"/>
        <s v=" 2020.04-MSc2820_2b" u="1"/>
        <s v=" 2020.02-GLI009A740_2" u="1"/>
        <s v=" 2020.04-GLI009A740_2" u="1"/>
        <s v=" 2019.04-BBA6004" u="1"/>
        <s v=" 2020.02-GMGM2802" u="1"/>
        <s v="2020.02-MSc-LMGE2023_1" u="1"/>
        <s v=" 2018.02-Other86" u="1"/>
        <s v="2020.02-BBAH70400_4b" u="1"/>
        <s v="2020.02-BBAH70600_3b" u="1"/>
        <s v="2020.04-BBAH70400_4b" u="1"/>
        <s v="•2018.63-Other62" u="1"/>
        <s v="2020.02-MSc-LMGE2023_2" u="1"/>
        <s v="2020.02-IHELP0033_MSc" u="1"/>
        <s v="2020.04-IHELP0033_MSc" u="1"/>
        <s v=" 2019.04-BBA1091" u="1"/>
        <s v="2020.02-BBA3019-4019" u="1"/>
        <s v="2020.04-BBA3019-4019" u="1"/>
        <s v="•2018.04-Other131" u="1"/>
        <s v="BBAE7001-2018.04" u="1"/>
        <s v="M01P822-2018.02" u="1"/>
        <s v=" 2019.04-BBA6014" u="1"/>
        <s v="2020.02-BBAH70500_4b" u="1"/>
        <s v="2020.04-BBAH70500_4b" u="1"/>
        <s v="2018.02-BBAH3001" u="1"/>
        <s v="2018.04-BBAH3001" u="1"/>
        <s v="•2018.73-Other72" u="1"/>
        <s v=" 2019.02-GEMSPEC2" u="1"/>
        <s v=" 2019.04-GEMSPEC2" u="1"/>
        <s v=" 2019.02-BBA4015" u="1"/>
        <s v=" 2020.02-MSc2820_2c" u="1"/>
        <s v=" 2020.04-MSc2820_2c" u="1"/>
        <s v=" 2019.02-MSc2806" u="1"/>
        <s v=" 2019.02-MSc2822" u="1"/>
        <s v="2020.02-BBA4015" u="1"/>
        <s v=" 2018.04-BBA6008" u="1"/>
        <s v=" 2019.04-BBA6008" u="1"/>
        <s v="2020.02-BBAH70400_4d" u="1"/>
        <s v="2020.04-BBAH70400_4d" u="1"/>
        <s v="2018.02-BBAH7004" u="1"/>
        <s v="2018.04-BBAH7004" u="1"/>
        <s v="2020.02-BBAH70400_5b" u="1"/>
        <s v="2020.02-BBAH70600_4b" u="1"/>
        <s v="2020.04-BBAH70400_5b" u="1"/>
        <s v="2018.02-BBAH7020" u="1"/>
        <s v="2018.04-BBAH3011" u="1"/>
        <s v="2018.04-BBAH7020" u="1"/>
        <s v="•2018.83-Other82" u="1"/>
        <s v="2020.04-BBA4015" u="1"/>
        <s v=" 2018.02-M03E956" u="1"/>
        <s v=" 2020.02-BBAH6004" u="1"/>
        <s v=" 2020.04-BBAH6004" u="1"/>
        <s v=" 2019.02-MSc2832" u="1"/>
        <s v="2018.02-BBA2002" u="1"/>
        <s v="2018.02-BBAH3005" u="1"/>
        <s v="2018.02-BBAH7014" u="1"/>
        <s v="2018.04-BBAH3005" u="1"/>
        <s v="2018.04-BBAH7014" u="1"/>
        <s v=" 2020.04-BBA1081" u="1"/>
        <s v="IHELP0007-2018.04" u="1"/>
        <s v="2018.04-BBA2002" u="1"/>
        <s v=" 2018.04-0" u="1"/>
        <s v="-2018.04" u="1"/>
        <s v=" 2020.04-BBA6004" u="1"/>
        <s v="2020.02-BBAH70400_4f" u="1"/>
        <s v="2020.04-BBAH70400_4f" u="1"/>
        <s v="2020.02-BBA4003" u="1"/>
        <s v="2020.02-BBAH70400_5d" u="1"/>
        <s v="2020.04-BBAH70400_5d" u="1"/>
        <s v=" 2020.04-BBA1091" u="1"/>
        <s v="2020.04-BBA4003" u="1"/>
        <s v="BBAH3010-2018.04" u="1"/>
        <s v="BBAH7020-2018.04" u="1"/>
        <s v="O2018.02-Other03" u="1"/>
        <s v=" 2019.02-BBA6008_1" u="1"/>
        <s v=" 2019.04-BBA6008_1" u="1"/>
        <s v=" 2019.02-BBA6008_2" u="1"/>
        <s v=" 2019.04-BBA6008_2" u="1"/>
        <s v=" 2020.04-BBA6014" u="1"/>
        <s v=" 2019.02-GMGM1890" u="1"/>
        <s v=" 2019.04-GMGM1890" u="1"/>
        <s v="2020.02-MSc-HEI1001" u="1"/>
        <s v="2020.04-MSc-HEI1001" u="1"/>
        <s v="2020.02-PG201" u="1"/>
        <s v="2018.04-BBAH3009" u="1"/>
        <s v="2020.02-MSc-HEI1021" u="1"/>
        <s v="2020.04-MSc-HEI1021" u="1"/>
        <s v=" 2020.02-BBA4015" u="1"/>
        <s v="2020.02-IHELP00xx" u="1"/>
        <s v=" 2019.04-0" u="1"/>
        <s v="O2018.02-Other13" u="1"/>
        <s v="2018.02-M02A901" u="1"/>
        <s v=" 2020.02-MSc2806" u="1"/>
        <s v="2020.02-BBAH70400_3_c" u="1"/>
        <s v="2020.04-BBAH70400_3_c" u="1"/>
        <s v=" 2018.02-BBAH10141" u="1"/>
        <s v=" 2018.04-BBAH10141" u="1"/>
        <s v=" 2019.02-BBAH10141" u="1"/>
        <s v=" 2019.04-BBAH10141" u="1"/>
        <s v=" 2019.02-BBAE7002_1" u="1"/>
        <s v=" 2019.04-BBAE7002_1" u="1"/>
        <s v=" 2018.02-BBAH10142" u="1"/>
        <s v=" 2018.04-BBAH10142" u="1"/>
        <s v=" 2019.02-BBAH10142" u="1"/>
        <s v=" 2019.04-BBAH10142" u="1"/>
        <s v="2020.04-BBAxxxx" u="1"/>
        <s v=" 2018.02-BBAH10143" u="1"/>
        <s v=" 2018.04-BBAH10143" u="1"/>
        <s v=" 2019.02-BBAH10143" u="1"/>
        <s v=" 2019.04-BBAH10143" u="1"/>
        <s v="2018.04-M02A901" u="1"/>
        <s v=" 2018.02-BBAH10144" u="1"/>
        <s v=" 2018.04-BBAH10144" u="1"/>
        <s v=" 2019.02-BBAH10144" u="1"/>
        <s v=" 2019.04-BBAH10144" u="1"/>
        <s v="O2018.02-Other07" u="1"/>
        <s v="O2018.02-Other23" u="1"/>
        <s v=" 2018.04-BBA3001" u="1"/>
        <s v=" 2018.04-BBA7010" u="1"/>
        <s v=" 2019.04-BBA3001" u="1"/>
        <s v=" 2019.04-BBA7010" u="1"/>
        <s v=" 2018.02-BBAH4004" u="1"/>
        <s v="2020.02-MSc-HEI1002" u="1"/>
        <s v="2020.04-MSc-HEI1002" u="1"/>
        <s v="2020.02-BBA4006" u="1"/>
        <s v="2020.02-MSc-HEI1022" u="1"/>
        <s v="2020.04-MSc-HEI1022" u="1"/>
        <s v=" 2019.02-BBAH70400_2c" u="1"/>
        <s v=" 2019.02-BBAH70600_1c" u="1"/>
        <s v="2020.04-BBA4006" u="1"/>
        <s v="O2018.02-Other17" u="1"/>
        <s v="O2018.02-Other33" u="1"/>
        <s v=" 2018.04-BBA3011" u="1"/>
        <s v="2025.04-Other107" u="1"/>
        <s v="2018.02-BBAH10111" u="1"/>
        <s v="2018.04-BBAH10111" u="1"/>
        <s v=" 2019.02-BBAE7002_2" u="1"/>
        <s v=" 2019.04-BBAE7002_2" u="1"/>
        <s v=" 2018.04-MSc1802" u="1"/>
        <s v=" 2019.04-MSc1802" u="1"/>
        <s v="2020.02-GMGM2801" u="1"/>
        <s v=" 2019.02-BBA1012" u="1"/>
        <s v=" 2019.02-BBAH70500_2b" u="1"/>
        <s v=" 2019.04-BBAH70500_2b" u="1"/>
        <s v="2020.02-IHELP0028_BBA" u="1"/>
        <s v="2020.04-IHELP0028_BBA" u="1"/>
        <s v="BBAE4002-2018.04" u="1"/>
        <s v="BBAE7002-2018.04" u="1"/>
        <s v="O2018.02-Other27" u="1"/>
        <s v="O2018.02-Other43" u="1"/>
        <s v=" 2018.04-BBA3005" u="1"/>
        <s v=" 2019.04-BBA3005" u="1"/>
        <s v=" 2020.02-BBA6008_1" u="1"/>
        <s v=" 2020.04-BBA6008_1" u="1"/>
        <s v=" 2019.02-BBAH70100_2" u="1"/>
        <s v=" 2019.04-BBAH70100_2" u="1"/>
        <s v=" 2020.02-BBA6008_2" u="1"/>
        <s v=" 2020.04-BBA6008_2" u="1"/>
        <s v="2018.02-BBAH4001" u="1"/>
        <s v="2018.04-BBAH4001" u="1"/>
        <s v=" 2019.04-BBAHXX03" u="1"/>
        <s v=" 2020.04-GMGM1890" u="1"/>
        <s v="2018.02-BBAH10143" u="1"/>
        <s v="2018.04-BBAH10143" u="1"/>
        <s v="2020.02-MSc-HEI1003" u="1"/>
        <s v="2020.04-MSc-HEI1003" u="1"/>
        <s v="2020.02-BBAH4002" u="1"/>
        <s v="2020.04-BBAH4002" u="1"/>
        <s v="2035.04-Other117" u="1"/>
        <s v="2020.02-MSc-HEI1023" u="1"/>
        <s v="2020.04-MSc-HEI1023" u="1"/>
        <s v=" 2019.02-BBA1022" u="1"/>
        <s v=" 2019.02-IHELP0011" u="1"/>
        <s v=" 2019.04-IHELP0011" u="1"/>
        <s v=" 2019.02-BBAH70600_2a" u="1"/>
        <s v=" 2019.02-IHELP0012" u="1"/>
        <s v=" 2019.04-IHELP0012" u="1"/>
        <s v=" 2019.02-BBAH70400_1_a" u="1"/>
        <s v=" 2019.04-BBAH70400_1_a" u="1"/>
        <s v="2020.04-GMGM1891" u="1"/>
        <s v=" 2019.02-IHELP0014" u="1"/>
        <s v=" 2019.04-IHELP0014" u="1"/>
        <s v="2020.02-GLI004T830_1" u="1"/>
        <s v=" 2019.02-BBAH70400_1_b" u="1"/>
        <s v=" 2019.02-IHELP0015" u="1"/>
        <s v=" 2019.04-IHELP0015" u="1"/>
        <s v="O2018.02-Other37" u="1"/>
        <s v=" 2019.02-IHELP0016" u="1"/>
        <s v=" 2019.04-IHELP0016" u="1"/>
        <s v=" 2018.04-BBA7008" u="1"/>
        <s v=" 2019.04-BBA7008" u="1"/>
        <s v="O2018.02-Other53" u="1"/>
        <s v=" 2018.02-BBA7010_1" u="1"/>
        <s v=" 2019.02-IHELP0017" u="1"/>
        <s v=" 2019.04-IHELP0017" u="1"/>
        <s v=" 2018.04-BBA3015" u="1"/>
        <s v=" 2018.02-BBA7010_2" u="1"/>
        <s v=" 2019.02-IHELP0018" u="1"/>
        <s v=" 2019.04-IHELP0018" u="1"/>
        <s v=" 2018.02-BBA7010_3" u="1"/>
        <s v=" 2019.02-IHELP0019" u="1"/>
        <s v=" 2019.04-IHELP0019" u="1"/>
        <s v="2018.02-BBAH10151" u="1"/>
        <s v="2018.04-BBAH10151" u="1"/>
        <s v=" 2019.02-BBAE7002_3" u="1"/>
        <s v=" 2019.04-BBAE7002_3" u="1"/>
        <s v="2045.04-Other127" u="1"/>
        <s v=" 2019.02-BBAH70500_4b" u="1"/>
        <s v=" 2019.04-BBAH70500_4b" u="1"/>
        <s v=" 2019.02-BBA1032" u="1"/>
        <s v=" 2019.02-GMGM2820_4b" u="1"/>
        <s v="O2018.02-Other47" u="1"/>
        <s v=" 2018.04-BBA3009" u="1"/>
        <s v=" 2018.04-BBA7018" u="1"/>
        <s v=" 2019.04-BBA3009" u="1"/>
        <s v=" 2019.04-BBA7018" u="1"/>
        <s v="O2018.02-Other63" u="1"/>
        <s v=" 2019.02-BBAH70100_4" u="1"/>
        <s v=" 2019.02-BBAH70500_2" u="1"/>
        <s v=" 2019.04-BBAH70100_4" u="1"/>
        <s v=" 2019.04-BBAH70500_2" u="1"/>
        <s v=" 2020.04-BBA3001" u="1"/>
        <s v="2018.02-BBAH4005" u="1"/>
        <s v="2018.04-BBAH4005" u="1"/>
        <s v="2018.02-IHELP0007" u="1"/>
        <s v="2018.04-IHELP0007" u="1"/>
        <s v=" 2018.02-BBAH3004" u="1"/>
        <s v=" 2018.02-BBAH7013" u="1"/>
        <s v=" 2018.04-BBAH3004" u="1"/>
        <s v=" 2018.04-BBAH7013" u="1"/>
        <s v=" 2019.02-BBAH3004" u="1"/>
        <s v=" 2019.02-BBAH7013" u="1"/>
        <s v=" 2019.04-BBAH3004" u="1"/>
        <s v=" 2019.04-BBAH7013" u="1"/>
        <s v="2020.02-MSc-HEI1004" u="1"/>
        <s v="2020.04-MSc-HEI1004" u="1"/>
        <s v="2020.02-BBA5003_R" u="1"/>
        <s v="2020.04-BBA5003_R" u="1"/>
        <s v="2020.02-MSc-HEI1024" u="1"/>
        <s v="2020.04-MSc-HEI1024" u="1"/>
        <s v="2020.02-BBAE70700_1a" u="1"/>
        <s v="2020.04-BBAE70700_1a" u="1"/>
        <s v=" 2019.02-BBAH70600_4a" u="1"/>
        <s v=" 2019.02-BBA1042" u="1"/>
        <s v=" 2020.02-BBAH70400_2c" u="1"/>
        <s v=" 2020.02-BBAH70600_1c" u="1"/>
        <s v=" 2019.02-BBAH70400_3_a" u="1"/>
        <s v=" 2019.04-BBAH70400_3_a" u="1"/>
        <s v="2020.02-GLI004T830_3" u="1"/>
        <s v=" 2019.02-BBAH70400_3_b" u="1"/>
        <s v=" 2019.04-BBAH70400_3_b" u="1"/>
        <s v=" 2019.02-GMGM2803" u="1"/>
        <s v=" 2019.04-GMGM2803" u="1"/>
        <s v=" 2019.02-BBAH70400_3_c" u="1"/>
        <s v=" 2019.04-BBAH70400_3_c" u="1"/>
        <s v="O2018.02-Other57" u="1"/>
        <s v="2020.02-BBAH70601_1b" u="1"/>
        <s v="2020.04-BBAH70601_1b" u="1"/>
        <s v=" 2018.04-BBA7028" u="1"/>
        <s v="O2018.02-Other73" u="1"/>
        <s v="2018.02-BBAH7021_1" u="1"/>
        <s v=" 2019.02-BBAH70400_3_d" u="1"/>
        <s v=" 2019.04-BBAH70400_3_d" u="1"/>
        <s v="2018.02-BBAH7021_2" u="1"/>
        <s v="2018.02-BBAH7021_3" u="1"/>
        <s v=" 2018.04-BBAH3012" u="1"/>
        <s v=" 2018.04-BBAH7021" u="1"/>
        <s v=" 2019.02-BBAH7021" u="1"/>
        <s v=" 2019.04-BBAH3012" u="1"/>
        <s v=" 2019.04-BBAH7021" u="1"/>
        <s v="2020.02-IHELP0025" u="1"/>
        <s v="2020.04-IHELP0025" u="1"/>
        <s v=" 2020.04-MSc1802" u="1"/>
        <s v=" 2019.02-BBA1052" u="1"/>
        <s v=" 2020.02-BBAH70500_2b" u="1"/>
        <s v=" 2020.04-BBAH70500_2b" u="1"/>
        <s v="BBAH3001-2018.04" u="1"/>
        <s v="BBAH4001-2018.04" u="1"/>
        <s v="BBAH7011-2018.04" u="1"/>
        <s v="BBAH7019-2018.02" u="1"/>
        <s v="BBAH7021-2018.04" u="1"/>
        <s v="O2018.02-Other67" u="1"/>
        <s v="2020.02-BBAH70501_2b" u="1"/>
        <s v=" 2019.04-BBA7038" u="1"/>
        <s v="O2018.02-Other83" u="1"/>
        <s v=" 2019.02-BBAH70100_6" u="1"/>
        <s v=" 2019.02-BBAH70500_4" u="1"/>
        <s v=" 2019.04-BBAH70100_6" u="1"/>
        <s v=" 2019.04-BBAH70500_4" u="1"/>
        <s v=" 2020.02-BBAH70100_2" u="1"/>
        <s v=" 2020.04-BBAH70100_2" u="1"/>
        <s v=" 2019.04-MSc-MLGE1005" u="1"/>
        <s v="2020.02-IHELP0057" u="1"/>
        <s v="2020.02-MSc-HEI1005" u="1"/>
        <s v="2020.04-MSc-HEI1005" u="1"/>
        <s v=" 2019.02-MSc2830_1_a" u="1"/>
        <s v=" 2019.04-MSc2830_1_a" u="1"/>
        <s v=" 2018.02-M01G923" u="1"/>
        <s v="•2018.04-Other108" u="1"/>
        <s v="2020.02-MSc-HEI1025" u="1"/>
        <s v="2020.04-MSc-HEI1025" u="1"/>
        <s v="2020.02-BBAE70700_1c" u="1"/>
        <s v="2020.04-BBAE70700_1c" u="1"/>
        <s v=" 2019.02-MSc2830_4_a" u="1"/>
        <s v=" 2019.04-MSc2830_4_a" u="1"/>
        <s v="2020.02-BBAE70700_2a" u="1"/>
        <s v="2020.04-BBAE70700_2a" u="1"/>
        <s v=" 2019.02-BBAH70400_5_a" u="1"/>
        <s v=" 2019.04-BBAH70400_5_a" u="1"/>
        <s v=" 2020.02-BBAH70600_2a" u="1"/>
        <s v=" 2019.02-BBAH70400_5_b" u="1"/>
        <s v=" 2019.04-BBAH70400_5_b" u="1"/>
        <s v=" 2020.02-BBAH70400_1_a" u="1"/>
        <s v=" 2020.04-BBAH70400_1_a" u="1"/>
        <s v=" 2020.02-BBAH70400_1_b" u="1"/>
        <s v=" 2018.02-BBA7018_1" u="1"/>
        <s v=" 2019.02-BBA7018_1" u="1"/>
        <s v="O2018.02-Other77" u="1"/>
        <s v=" 2018.02-BBA7018_2" u="1"/>
        <s v=" 2019.02-BBA7018_2" u="1"/>
        <s v="2020.02-BBAH70601_2b" u="1"/>
        <s v="2020.04-BBAH70601_2b" u="1"/>
        <s v=" 2018.02-BBA7018_3" u="1"/>
        <s v=" 2018.02-BBA7018_4" u="1"/>
        <s v=" 2020.02-IHELP0018" u="1"/>
        <s v=" 2020.04-IHELP0018" u="1"/>
        <s v=" 2020.02-IHELP0019" u="1"/>
        <s v=" 2020.04-IHELP0019" u="1"/>
        <s v="2020.02-IHELP00x8" u="1"/>
        <s v=" 2018.02-BBA6001" u="1"/>
        <s v=" 2019.02-BBA6001" u="1"/>
        <s v="•2018.04-Other116" u="1"/>
        <s v=" 2020.02-BBAH70500_4b" u="1"/>
        <s v=" 2020.04-BBAH70500_4b" u="1"/>
        <s v="2018.02-BBAH7019_1" u="1"/>
        <s v=" 2020.02-GMGM2820_4b" u="1"/>
        <s v="O2018.02-Other87" u="1"/>
        <s v=" 2018.04-BBAE4006" u="1"/>
        <s v=" 2019.02-BBAE4006" u="1"/>
        <s v="2018.02-BBAH7019_2" u="1"/>
        <s v=" 2019.02-BBA7024_R" u="1"/>
        <s v="2018.02-BBAH7019_3" u="1"/>
        <s v=" 2019.02-GLI004T820_3" u="1"/>
        <s v=" 2019.04-GLI004T820_3" u="1"/>
        <s v=" 2019.02-GLI004T830_3" u="1"/>
        <s v=" 2019.02-MSc2830_1_c" u="1"/>
        <s v=" 2019.04-MSc2830_1_c" u="1"/>
        <s v=" 2019.04-MSc-MLGE1001" u="1"/>
        <s v=" 2018.02-BBA2002" u="1"/>
        <s v=" 2019.02-BBA2002" u="1"/>
        <s v="•2018.04-Other124" u="1"/>
        <s v="•2018.04-Other100" u="1"/>
        <s v="2020.02-MSc-HEI1026" u="1"/>
        <s v="2020.04-MSc-HEI1026" u="1"/>
        <s v="2020.02-BBAE70700_2c" u="1"/>
        <s v="2020.04-BBAE70700_2c" u="1"/>
        <s v="2020.02-MSc2820_1" u="1"/>
        <s v="2020.04-MSc2820_1" u="1"/>
        <s v="2020.02-BBAE70700_3a" u="1"/>
        <s v="2020.04-BBAE70700_3a" u="1"/>
        <s v=" 2020.02-BBAH70600_4a" u="1"/>
        <s v=" 2019.02-BBA1082" u="1"/>
        <s v=" 2020.02-BBAH70400_3_a" u="1"/>
        <s v=" 2020.04-BBAH70400_3_a" u="1"/>
        <s v=" 2020.02-BBAH70400_3_b" u="1"/>
        <s v=" 2020.04-BBAH70400_3_b" u="1"/>
        <s v=" 2019.04-BBA4011" u="1"/>
        <s v=" 2020.02-BBAH70400_3_c" u="1"/>
        <s v=" 2020.04-BBAH70400_3_c" u="1"/>
        <s v="2020.02-BBAH70601_3b" u="1"/>
        <s v="2020.04-BBAH70601_3b" u="1"/>
        <s v=" 2020.02-BBAH70400_3_d" u="1"/>
        <s v=" 2020.04-BBAH70400_3_d" u="1"/>
        <s v="2020.02-BBA6013_1" u="1"/>
        <s v="2020.04-BBA6013_1" u="1"/>
        <s v="2020.02-IHELP0034_MSc" u="1"/>
        <s v="2020.04-IHELP0034_MSc" u="1"/>
        <s v="2020.04-GMGM3801" u="1"/>
        <s v="•2018.04-Other132" u="1"/>
        <s v=" 2019.02-BBAE70700_1c" u="1"/>
        <s v="2018.04-BBAE7002" u="1"/>
        <s v="BBAE7003-2018.04" u="1"/>
        <s v=" 2020.02-BBAH70100_6" u="1"/>
        <s v=" 2020.04-BBAH70100_6" u="1"/>
        <s v=" 2019.04-MSc-MLGE1021" u="1"/>
        <s v=" 2019.02-GEMSPEC3" u="1"/>
        <s v=" 2019.04-GEMSPEC3" u="1"/>
        <s v=" 2020.02-MSc2830_1_a" u="1"/>
        <s v=" 2020.04-MSc2830_1_a" u="1"/>
        <s v=" 2020.02-MSc2830_4_a" u="1"/>
        <s v=" 2020.04-MSc2830_4_a" u="1"/>
        <s v=" 2018.04-1254" u="1"/>
        <s v=" 2020.02-BBAH70400_5_a" u="1"/>
        <s v=" 2020.04-BBAH70400_5_a" u="1"/>
        <s v="2020.02-GLI009A740_2" u="1"/>
        <s v="2020.04-GLI009A740_2" u="1"/>
        <s v=" 2020.02-BBAH70400_5_b" u="1"/>
        <s v=" 2020.04-BBAH70400_5_b" u="1"/>
        <s v=" 2019.04-BBA4015" u="1"/>
        <s v="2020.02-BBAH70601_4b" u="1"/>
        <s v="2020.04-BBAH70601_4b" u="1"/>
        <s v="2020.02-BBA6015_1" u="1"/>
        <s v=" 2018.04-MSc2806" u="1"/>
        <s v=" 2019.04-MSc2806" u="1"/>
        <s v=" 2018.04-MSc2822" u="1"/>
        <s v=" 2019.04-MSc2822" u="1"/>
        <s v="2018.04-Other103" u="1"/>
        <s v=" 2019.04-MSc-LMGE1005" u="1"/>
        <s v=" 2020.02-BBA6001" u="1"/>
        <s v=" 2019.02-BBAE70700_2a" u="1"/>
        <s v="•2018.02-Other03" u="1"/>
        <s v="2020.02-MSc-HEI1901" u="1"/>
        <s v="2020.04-MSc-HEI1901" u="1"/>
        <s v="2020.02-MSc3890" u="1"/>
        <s v=" 2020.02-BBA7024_R" u="1"/>
        <s v=" 2020.02-GLI004T820_3" u="1"/>
        <s v=" 2020.04-GLI004T820_3" u="1"/>
        <s v=" 2020.02-GLI004T830_3" u="1"/>
        <s v=" 2018.04-MSc2832" u="1"/>
        <s v=" 2019.04-MSc2832" u="1"/>
        <s v="2018.04-Other113" u="1"/>
        <s v=" 2020.02-MSc2830_1_c" u="1"/>
        <s v=" 2020.04-MSc2830_1_c" u="1"/>
        <s v="2020.04-MSc3890" u="1"/>
        <s v="•2018.02-Other13" u="1"/>
        <s v=" 2020.02-BBA1082" u="1"/>
        <s v="2020.02-MSc3891" u="1"/>
        <s v="2020.02-BBAH70601_5b" u="1"/>
        <s v="2020.02-BBA6017_1" u="1"/>
        <s v="2020.04-BBA6017_1" u="1"/>
        <s v="2018.04-Other107" u="1"/>
        <s v="2018.04-Other123" u="1"/>
        <s v="2020.02-MSc2830_1_a" u="1"/>
        <s v="2020.04-MSc2830_1_a" u="1"/>
        <s v="2020.04-MSc3891" u="1"/>
        <s v="2020.02-BBA5003" u="1"/>
        <s v="M03E956-2018.02" u="1"/>
        <s v=" 2019.04-MSc-LMGE1001" u="1"/>
        <s v=" 2020.02-BBAE70700_1c" u="1"/>
        <s v="•2018.02-Other07" u="1"/>
        <s v="_2018.02-Other03" u="1"/>
        <s v="•2018.02-Other23" u="1"/>
        <s v=" 2019.02-GMGM1891" u="1"/>
        <s v=" 2019.04-GMGM1891" u="1"/>
        <s v="2020.04-BBA5003" u="1"/>
        <s v="M01E931-2018.02" u="1"/>
        <s v="BBAH3002-2018.04" u="1"/>
        <s v="BBAH4002-2018.04" u="1"/>
        <s v="BBAH7002-2018.04" u="1"/>
        <s v="BBAH7012-2018.04" u="1"/>
        <s v="BBAH7022-2018.04" u="1"/>
        <s v="M01E932-2018.02" u="1"/>
        <s v="2018.04-Other117" u="1"/>
        <s v="2018.04-Other133" u="1"/>
        <s v="•2018.02-Other17" u="1"/>
        <s v="2020.02-MSc-FREHD1005" u="1"/>
        <s v="2020.04-MSc-FREHD1005" u="1"/>
        <s v="_2018.02-Other13" u="1"/>
        <s v="•2018.02-Other33" u="1"/>
        <s v="2020.02-MSc1812" u="1"/>
        <s v=" 2020.04-BBA4015" u="1"/>
        <s v=" 2018.02-BBAH10151" u="1"/>
        <s v=" 2018.04-BBAH10151" u="1"/>
        <s v=" 2019.02-BBAH10151" u="1"/>
        <s v=" 2019.04-BBAH10151" u="1"/>
        <s v=" 2019.02-BBAE7003_1" u="1"/>
        <s v=" 2019.04-BBAE7003_1" u="1"/>
        <s v=" 2018.02-BBAH10152" u="1"/>
        <s v=" 2018.04-BBAH10152" u="1"/>
        <s v=" 2019.02-BBAH10152" u="1"/>
        <s v=" 2019.04-BBAH10152" u="1"/>
        <s v=" 2018.02-BBAH10153" u="1"/>
        <s v=" 2018.04-BBAH10153" u="1"/>
        <s v=" 2019.02-BBAH10153" u="1"/>
        <s v=" 2019.04-BBAH10153" u="1"/>
        <s v=" 2018.02-BBAH10154" u="1"/>
        <s v=" 2018.04-BBAH10154" u="1"/>
        <s v=" 2019.02-BBAH10154" u="1"/>
        <s v=" 2019.04-BBAH10154" u="1"/>
        <s v=" 2019.02-BBA7001" u="1"/>
        <s v=" 2020.04-MSc2806" u="1"/>
        <s v=" 2018.02-BBAH10155" u="1"/>
        <s v=" 2018.04-BBAH10155" u="1"/>
        <s v=" 2019.02-BBAH10155" u="1"/>
        <s v=" 2019.04-BBAH10155" u="1"/>
        <s v="2018.04-Other127" u="1"/>
        <s v="2020.04-BBA6005_1" u="1"/>
        <s v=" 2019.02-BBAH10156" u="1"/>
        <s v=" 2019.04-BBAH10156" u="1"/>
        <s v="2020.02-MSc2830_1_b" u="1"/>
        <s v="2020.04-MSc2830_1_b" u="1"/>
        <s v=" 2019.04-MSc-LMGE1021" u="1"/>
        <s v=" 2020.04-MSc-LMGE1005" u="1"/>
        <s v=" 2020.02-BBAE70700_2a" u="1"/>
        <s v="_2018.02-Other07" u="1"/>
        <s v="•2018.02-Other27" u="1"/>
        <s v=" 2018.02-Other03" u="1"/>
        <s v="_2018.02-Other23" u="1"/>
        <s v="•2018.02-Other43" u="1"/>
        <s v=" 2018.02-BBAH4005" u="1"/>
        <s v=" 2018.04-BBAH4005" u="1"/>
        <s v=" 2019.02-BBAH4005" u="1"/>
        <s v=" 2019.04-BBAH4005" u="1"/>
        <s v="2020.02-MSc1813" u="1"/>
        <s v=" 2019.02-BBA3008-4008" u="1"/>
        <s v=" 2019.04-BBA3008-4008" u="1"/>
        <s v="2020.02-BBA7027_RS1" u="1"/>
        <s v="2020.02-BBAH70501_7b" u="1"/>
        <s v="2020.04-BBAH70501_7b" u="1"/>
        <s v=" 2018.02-BBA3002" u="1"/>
        <s v=" 2019.02-BBA3002" u="1"/>
        <s v="2020.04-MSc1813" u="1"/>
        <s v="_2018.02-Other17" u="1"/>
        <s v="•2018.02-Other37" u="1"/>
        <s v="2020.02-MSc-FREHD0001" u="1"/>
        <s v="2020.02-MSc-FREHD2025" u="1"/>
        <s v="2020.04-MSc-FREHD0001" u="1"/>
        <s v="2020.04-MSc-FREHD2025" u="1"/>
        <s v="MSc2830-2018.04" u="1"/>
        <s v=" 2018.02-Other13" u="1"/>
        <s v="_2018.02-Other33" u="1"/>
        <s v="•2018.02-Other53" u="1"/>
        <s v="2020.02-MSc-FREHD1001" u="1"/>
        <s v="2020.04-MSc-FREHD1001" u="1"/>
        <s v="2020.02-MSc-FREHD2001" u="1"/>
        <s v="2020.04-MSc-FREHD2001" u="1"/>
        <s v=" 2019.02-BBAH4013" u="1"/>
        <s v="MSc2831-2018.04" u="1"/>
        <s v="2020.02-MSc1814" u="1"/>
        <s v="2018.02-BBAH10112" u="1"/>
        <s v="2018.04-BBAH10112" u="1"/>
        <s v=" 2019.02-BBAE7003_2" u="1"/>
        <s v=" 2019.04-BBAE7003_2" u="1"/>
        <s v="MSc2832-2018.04" u="1"/>
        <s v=" 2018.02-BBA7005" u="1"/>
        <s v=" 2019.02-BBA7005" u="1"/>
        <s v="2020.02-IHELP0029_BBA" u="1"/>
        <s v="2020.04-IHELP0029_BBA" u="1"/>
        <s v="MSc2833-2018.04" u="1"/>
        <s v="2020.02-MSc2830_1_c" u="1"/>
        <s v="2020.04-MSc2830_1_c" u="1"/>
        <s v=" 2019.04-MSc-LMGE1041" u="1"/>
        <s v="2020.04-MSc1814" u="1"/>
        <s v=" 2020.04-MSc-LMGE1001" u="1"/>
        <s v=" 2018.02-MSc1803" u="1"/>
        <s v=" 2018.02-Other07" u="1"/>
        <s v=" 2019.02-MSc1803" u="1"/>
        <s v="_2018.02-Other27" u="1"/>
        <s v="•2018.02-Other47" u="1"/>
        <s v="MSc2834-2018.04" u="1"/>
        <s v=" 2018.02-Other23" u="1"/>
        <s v="_2018.02-Other43" u="1"/>
        <s v="•2018.02-Other63" u="1"/>
        <s v=" 2018.04-BBA1012" u="1"/>
        <s v=" 2019.04-BBA1012" u="1"/>
        <s v=" 2019.04-BBAHXX04" u="1"/>
        <s v=" 2019.02-BBA3019-4019" u="1"/>
        <s v=" 2019.04-BBA3019-4019" u="1"/>
        <s v="2020.02-MSc3896" u="1"/>
        <s v=" 2020.04-GMGM1891" u="1"/>
        <s v="2018.02-BBAH10144" u="1"/>
        <s v="2018.04-BBAH10144" u="1"/>
        <s v=" 2019.02-BBA3017-4017" u="1"/>
        <s v=" 2019.04-BBA3017-4017" u="1"/>
        <s v="2020.02-BBA7027_RS2" u="1"/>
        <s v="2020.02-BBA7029_RS1" u="1"/>
        <s v="2020.04-BBA7029_RS1" u="1"/>
        <s v="2020.02-MSc1801" u="1"/>
        <s v="BBAE6004-2018.04" u="1"/>
        <s v="BBAE7004-2018.04" u="1"/>
        <s v=" 2019.02-BBA3011-4011" u="1"/>
        <s v=" 2019.04-BBA3011-4011" u="1"/>
        <s v=" 2018.02-BBA3006" u="1"/>
        <s v=" 2019.02-BBA3006" u="1"/>
        <s v=" 2019.02-BBA7015" u="1"/>
        <s v=" 2019.02-IHELP0020" u="1"/>
        <s v=" 2019.04-IHELP0020" u="1"/>
        <s v=" 2019.02-BBA3022" u="1"/>
        <s v=" 2019.02-BBA7031" u="1"/>
        <s v="2020.02-BBA6008_1" u="1"/>
        <s v="2020.04-BBA6008_1" u="1"/>
        <s v=" 2019.02-IHELP0022" u="1"/>
        <s v=" 2019.04-IHELP0022" u="1"/>
        <s v="2018.02-BBA3008" u="1"/>
        <s v=" 2019.02-IHELP0023" u="1"/>
        <s v=" 2019.04-IHELP0023" u="1"/>
        <s v=" 2019.02-IHELP0024" u="1"/>
        <s v=" 2019.04-IHELP0024" u="1"/>
        <s v="2020.02-BBAE4004" u="1"/>
        <s v=" 2019.02-IHELP0025" u="1"/>
        <s v=" 2019.04-IHELP0025" u="1"/>
        <s v="2020.04-MSc1801" u="1"/>
        <s v=" 2018.02-Other17" u="1"/>
        <s v="_2018.02-Other37" u="1"/>
        <s v="•2018.02-Other57" u="1"/>
        <s v="2020.02-MSc-FREHD1021" u="1"/>
        <s v="2020.04-MSc-FREHD1021" u="1"/>
        <s v=" 2018.02-Other33" u="1"/>
        <s v="_2018.02-Other53" u="1"/>
        <s v="•2018.02-Other73" u="1"/>
        <s v="2020.02-MSc-FREHD2021" u="1"/>
        <s v="2020.04-MSc-FREHD2021" u="1"/>
        <s v="MSc2810-2018.04" u="1"/>
        <s v=" 2018.04-BBA1022" u="1"/>
        <s v=" 2019.04-BBA1022" u="1"/>
        <s v="2020.02-MSc3897" u="1"/>
        <s v="2018.02-BBAH10152" u="1"/>
        <s v="2018.04-BBAH10152" u="1"/>
        <s v=" 2019.02-BBAE7003_3" u="1"/>
        <s v=" 2019.04-BBAE7003_3" u="1"/>
        <s v=" 2019.02-BBA7009" u="1"/>
        <s v=" 2018.02-BBA7025" u="1"/>
        <s v="2018.02-BBA3009" u="1"/>
        <s v="2020.04-MSc3897" u="1"/>
        <s v=" 2020.04-MSc-LMGE1021" u="1"/>
        <s v="2022.04-Other104" u="1"/>
        <s v="2020.04-MSc1802" u="1"/>
        <s v=" 2018.02-Other27" u="1"/>
        <s v="_2018.02-Other47" u="1"/>
        <s v="•2018.02-Other67" u="1"/>
        <s v=" 2018.02-Other43" u="1"/>
        <s v=" 2019.02-MSc1xx2" u="1"/>
        <s v="_2018.02-Other63" u="1"/>
        <s v="•2018.02-Other83" u="1"/>
        <s v=" 2018.04-BBA1032" u="1"/>
        <s v=" 2019.04-BBA1032" u="1"/>
        <s v=" 2018.02-ESE180" u="1"/>
        <s v=" 2020.02-BBAH4005" u="1"/>
        <s v=" 2020.04-BBAH4005" u="1"/>
        <s v=" 2018.02-BBAH3005" u="1"/>
        <s v=" 2018.02-BBAH7014" u="1"/>
        <s v=" 2018.04-BBAH3005" u="1"/>
        <s v=" 2018.04-BBAH7014" u="1"/>
        <s v=" 2019.02-BBAH3005" u="1"/>
        <s v=" 2019.02-BBAH7014" u="1"/>
        <s v=" 2019.04-BBAH3005" u="1"/>
        <s v=" 2019.04-BBAH7014" u="1"/>
        <s v="2020.02-IHELP0018" u="1"/>
        <s v="2020.04-IHELP0018" u="1"/>
        <s v="2020.02-MSc2830_2" u="1"/>
        <s v="2020.04-MSc2830_2" u="1"/>
        <s v="2020.02-BBA7027_RS3" u="1"/>
        <s v="2020.02-BBA7029_RS2" u="1"/>
        <s v="2020.04-BBA7029_RS2" u="1"/>
        <s v=" 2019.02-BBA3024-4024" u="1"/>
        <s v=" 2019.04-BBA3024-4024" u="1"/>
        <s v="2020.02-MSc1803" u="1"/>
        <s v=" 2019.02-GLI009A740_3" u="1"/>
        <s v=" 2019.04-GLI009A740_3" u="1"/>
        <s v=" 2019.04-BBA3020-4020" u="1"/>
        <s v=" 2019.02-BBA3026" u="1"/>
        <s v=" 2019.02-BBA7035" u="1"/>
        <s v=" 2020.02-BBA3002" u="1"/>
        <s v="2018.04-BBAE4007" u="1"/>
        <s v="2020.02-BBAE4008" u="1"/>
        <s v=" 2019.02-GMGM2804" u="1"/>
        <s v=" 2019.04-GMGM2804" u="1"/>
        <s v="2020.04-MSc1803" u="1"/>
        <s v=" 2018.02-Other37" u="1"/>
        <s v="_2018.02-Other57" u="1"/>
        <s v="•2018.02-Other77" u="1"/>
        <s v=" 2018.02-Other53" u="1"/>
        <s v="2032.04-Other114" u="1"/>
        <s v="_2018.02-Other73" u="1"/>
        <s v=" 2018.04-BBA1042" u="1"/>
        <s v=" 2019.04-BBA1042" u="1"/>
        <s v=" 2018.04-BBAH7022" u="1"/>
        <s v=" 2019.02-BBAH7022" u="1"/>
        <s v=" 2019.04-BBAH7022" u="1"/>
        <s v="2020.02-MSc1804" u="1"/>
        <s v=" 2020.04-MSc-LMGE1041" u="1"/>
        <s v="-GEM" u="1"/>
        <s v="2020.04-MSc1804" u="1"/>
        <s v=" 2018.02-Other47" u="1"/>
        <s v=" 2020.02-MSc1803" u="1"/>
        <s v="_2018.02-Other67" u="1"/>
        <s v="•2018.02-Other87" u="1"/>
        <s v="•2018.07-Other06" u="1"/>
        <s v=" 2018.02-Other63" u="1"/>
        <s v="_2018.02-Other83" u="1"/>
        <s v=" 2018.04-BBA1052" u="1"/>
        <s v=" 2019.04-BBA1052" u="1"/>
        <s v="2042.04-Other124" u="1"/>
        <s v="2020.02-IHELP0058" u="1"/>
        <s v=" 2020.02-BBA3019-4019" u="1"/>
        <s v=" 2020.04-BBA3019-4019" u="1"/>
        <s v=" 2020.02-BBA3017-4017" u="1"/>
        <s v=" 2020.04-BBA3017-4017" u="1"/>
        <s v="•2018.04-Other109" u="1"/>
        <s v="2020.02-BBA7027_RS4" u="1"/>
        <s v="2020.02-BBA7029_RS3" u="1"/>
        <s v="2020.04-BBA7029_RS3" u="1"/>
        <s v="2020.02-MSc1805" u="1"/>
        <s v="BBAH3003-2018.04" u="1"/>
        <s v="BBAH4003-2018.04" u="1"/>
        <s v="BBAH7013-2018.04" u="1"/>
        <s v=" 2019.02-BBA7039" u="1"/>
        <s v=" 2020.02-IHELP0020" u="1"/>
        <s v=" 2020.04-IHELP0020" u="1"/>
        <s v="2018.02-BBA4010" u="1"/>
        <s v=" 2020.02-BBA3022" u="1"/>
        <s v=" 2020.02-BBA7031" u="1"/>
        <s v=" 2020.02-IHELP0022" u="1"/>
        <s v=" 2020.04-IHELP0022" u="1"/>
        <s v="2020.02-BBA6010" u="1"/>
        <s v=" 2020.02-IHELP0023" u="1"/>
        <s v=" 2020.04-IHELP0023" u="1"/>
        <s v=" 2020.02-IHELP0024" u="1"/>
        <s v=" 2020.04-IHELP0024" u="1"/>
        <s v=" 2020.02-IHELP0025" u="1"/>
        <s v=" 2020.04-IHELP0025" u="1"/>
        <s v="2020.04-MSc1805" u="1"/>
        <s v=" 2018.02-Other57" u="1"/>
        <s v="_2018.02-Other77" u="1"/>
        <s v="•2018.17-Other16" u="1"/>
        <s v=" 2018.02-Other73" u="1"/>
        <s v=" 2018.02-BBAH7002_1" u="1"/>
        <s v="2020.02-IHELP00x9" u="1"/>
        <s v="2052.04-Other134" u="1"/>
        <s v="•2018.04-Other117" u="1"/>
        <s v="2020.02-MSc1806" u="1"/>
        <s v=" 2018.02-H03E01" u="1"/>
        <s v=" 2019.04-MSc-HEI1001" u="1"/>
        <s v="2018.02-BBA4011" u="1"/>
        <s v=" 2018.04-BBA6001" u="1"/>
        <s v=" 2019.04-BBA6001" u="1"/>
        <s v="2020.04-MSc1806" u="1"/>
        <s v=" 2018.02-Other67" u="1"/>
        <s v="_2018.02-Other87" u="1"/>
        <s v="•2018.27-Other26" u="1"/>
        <s v=" 2018.04-BBAE4007" u="1"/>
        <s v=" 2019.02-BBAE4007" u="1"/>
        <s v=" 2018.02-Other83" u="1"/>
        <s v="2020.02-IHELP0027_MSc" u="1"/>
        <s v="2020.04-IHELP0027_MSc" u="1"/>
        <s v=" 2019.04-MSc-HEI1901" u="1"/>
        <s v="•2018.04-Other125" u="1"/>
        <s v="2020.02-BBA7027_RS5" u="1"/>
        <s v="2020.02-BBA7029_RS4" u="1"/>
        <s v="2020.04-BBA7029_RS4" u="1"/>
        <s v=" 2020.02-BBA3024-4024" u="1"/>
        <s v=" 2020.04-BBA3024-4024" u="1"/>
        <s v="2020.02-MSc1807" u="1"/>
        <s v="•2018.04-Other101" u="1"/>
        <s v=" 2020.02-GLI009A740_3" u="1"/>
        <s v=" 2020.04-GLI009A740_3" u="1"/>
        <s v=" 2020.04-BBA3020-4020" u="1"/>
        <s v=" 2018.02-H03E02" u="1"/>
        <s v=" 2020.02-BBA3026" u="1"/>
        <s v="2018.02-BBA4012" u="1"/>
        <s v="2020.02-BBA6012" u="1"/>
        <s v=" 2020.02-GMGM2804" u="1"/>
        <s v=" 2018.04-BBA2002" u="1"/>
        <s v=" 2019.04-BBA2002" u="1"/>
        <s v="2020.04-MSc1807" u="1"/>
        <s v=" 2018.02-Other77" u="1"/>
        <s v="•2018.37-Other36" u="1"/>
        <s v="2020.02-BBA6013_2" u="1"/>
        <s v="2020.04-BBA6013_2" u="1"/>
        <s v=" 2019.04-BBA1082" u="1"/>
        <s v=" 2018.02-BBAH7002_2" u="1"/>
        <s v="2020.04-BBA6012" u="1"/>
        <s v="2020.02-IHELP00x1" u="1"/>
        <s v="-" u="1"/>
        <s v=" 2018.02-BBA4012" u="1"/>
        <s v=" 2019.02-BBA4012" u="1"/>
        <s v="•2018.04-Other133" u="1"/>
        <s v="2020.02-MSc1808" u="1"/>
        <s v=" 2019.02-BBA4XX2" u="1"/>
        <s v=" 2019.02-MScxxxx" u="1"/>
        <s v=" 2019.04-MSc-HEI1003" u="1"/>
        <s v=" 2018.04-BBA6005" u="1"/>
        <s v=" 2019.04-BBA6005" u="1"/>
        <s v="2020.04-MSc1808" u="1"/>
        <s v=" 2018.02-Other87" u="1"/>
        <s v="•2018.47-Other46" u="1"/>
        <s v="2018.04-BBA4013" u="1"/>
        <s v=" 2019.02-GEMSPEC4" u="1"/>
        <s v=" 2019.04-GEMSPEC4" u="1"/>
        <s v=" 2018.02-BBA4006" u="1"/>
        <s v=" 2019.02-BBA4006" u="1"/>
        <s v="2020.02-BBA7027_RS6" u="1"/>
        <s v="2020.02-BBA7029_RS5" u="1"/>
        <s v="2020.04-BBA7029_RS5" u="1"/>
        <s v="2020.02-MSc1809" u="1"/>
        <s v="BBAE7005-2018.04" u="1"/>
        <s v=" 2019.04-MSc-MLGE0901" u="1"/>
        <s v="2020.02-BBA6014" u="1"/>
        <s v="2020.04-MSc1809" u="1"/>
        <s v="•2018.57-Other56" u="1"/>
        <s v="2018.02-BBAH3002" u="1"/>
        <s v="2018.02-BBAH7011" u="1"/>
        <s v="2018.04-BBAH3002" u="1"/>
        <s v="2018.04-BBAH7011" u="1"/>
        <s v="2020.02-BBA6015_2" u="1"/>
        <s v=" 2018.02-BBAH7002_3" u="1"/>
        <s v=" 2020.02-PG201" u="1"/>
        <s v="2020.04-BBA6014" u="1"/>
        <s v=" 2019.04-MSc-HEI1005" u="1"/>
        <s v=" 2019.04-MSc-HEI1021" u="1"/>
        <s v=" 2020.04-MSc-HEI1001" u="1"/>
        <s v=" 2019.02-MSc2807" u="1"/>
        <s v=" 2019.02-MSc2823" u="1"/>
        <s v=" 2018.04-BBA2002_1" u="1"/>
        <s v=" 2019.02-BBA2002_1" u="1"/>
        <s v="2020.02-BBA6001" u="1"/>
        <s v=" 2020.04-BBA6001" u="1"/>
        <s v="•2018.67-Other66" u="1"/>
        <s v="2018.02-BBAH7021" u="1"/>
        <s v="2018.04-BBAH3012" u="1"/>
        <s v="2018.04-BBAH7021" u="1"/>
        <s v="•2018.04-Other03" u="1"/>
        <s v=" 2020.04-MSc-HEI1901" u="1"/>
        <s v="2020.04-BBA6001" u="1"/>
        <s v="2020.02-BBA7027_RS7" u="1"/>
        <s v="2020.02-BBA7029_RS6" u="1"/>
        <s v="2020.04-BBA7029_RS6" u="1"/>
        <s v=" 2019.02-BBA7027_RS" u="1"/>
        <s v=" 2019.02-MSc2833" u="1"/>
        <s v=" 2018.02-BBA6005_1" u="1"/>
        <s v=" 2019.02-BBA6005_1" u="1"/>
        <s v=" 2019.04-BBA6005_1" u="1"/>
        <s v="2020.02-BBA6016" u="1"/>
        <s v=" 2018.02-BBA6005_2" u="1"/>
        <s v=" 2019.02-BBA6005_2" u="1"/>
        <s v=" 2019.04-BBA6005_2" u="1"/>
        <s v="2018.02-BBAH3006" u="1"/>
        <s v="2018.04-BBAH3006" u="1"/>
        <s v="•2018.77-Other76" u="1"/>
        <s v="•2018.14-Other13" u="1"/>
        <s v="2020.02-BBA6017_2" u="1"/>
        <s v="2020.04-BBA6017_2" u="1"/>
        <s v=" 2020.04-BBA1082" u="1"/>
        <s v="2020.04-BBA6016" u="1"/>
        <s v="2020.02-MSc2810" u="1"/>
        <s v=" 2019.04-MSc-HEI1023" u="1"/>
        <s v=" 2020.04-MSc-HEI1003" u="1"/>
        <s v="O2018.02-Other10" u="1"/>
        <s v=" 2019.04-MSc-HEI1031" u="1"/>
        <s v="2020.02-BBA7024_R" u="1"/>
        <s v=" 2019.02-BBA6015_1" u="1"/>
        <s v=" 2019.02-BBA6015_2" u="1"/>
        <s v="2020.04-MSc2810" u="1"/>
        <s v=" 2019.04-BBA2002_R" u="1"/>
        <s v="2020.02-BBA6003" u="1"/>
        <s v="•2018.87-Other86" u="1"/>
        <s v="•2018.24-Other23" u="1"/>
        <s v="2020.02-MSc2811" u="1"/>
        <s v=" 2020.02-BBA4006" u="1"/>
        <s v="2020.04-BBA6003" u="1"/>
        <s v="2020.02-BBA7029_RS7" u="1"/>
        <s v="BBAH3004-2018.04" u="1"/>
        <s v="BBAH6004-2018.04" u="1"/>
        <s v="BBAH7004-2018.04" u="1"/>
        <s v="BBAH7014-2018.04" u="1"/>
        <s v="O2018.02-Other04" u="1"/>
        <s v="O2018.02-Other20" u="1"/>
        <s v=" 2018.02-CH/ H01CH04 " u="1"/>
        <s v="2020.02-BBAH70400_3_d" u="1"/>
        <s v="2020.04-BBAH70400_3_d" u="1"/>
        <s v="2020.04-MSc2811" u="1"/>
        <s v="2020.02-MSc-HEI2001" u="1"/>
        <s v="2020.04-MSc-HEI2001" u="1"/>
        <s v="2020.02-BBA6004" u="1"/>
        <s v="2018.02-BBAH7019" u="1"/>
        <s v="2018.04-BBAH7019" u="1"/>
        <s v="2020.02-MSc-HEI2021" u="1"/>
        <s v="2020.04-MSc-HEI2021" u="1"/>
        <s v="2020.02-BBA3050-4050" u="1"/>
        <s v="•2018.34-Other33" u="1"/>
        <s v="2020.04-BBA6005_2" u="1"/>
        <s v="2020.02-MSc2812" u="1"/>
        <s v="2020.04-BBA6004" u="1"/>
        <s v=" 2019.04-MSc-HEI1025" u="1"/>
        <s v=" 2020.04-MSc-HEI1005" u="1"/>
        <s v="2020.02-BBA7031" u="1"/>
        <s v="O2018.02-Other14" u="1"/>
        <s v="O2018.02-Other30" u="1"/>
        <s v=" 2020.04-MSc-HEI1021" u="1"/>
        <s v=" 2018.04-BBA7001" u="1"/>
        <s v=" 2019.04-BBA7001" u="1"/>
        <s v=" 2020.02-MSc2807" u="1"/>
        <s v=" 2018.02-BBAH4006" u="1"/>
        <s v=" 2018.04-BBAH4006" u="1"/>
        <s v=" 2019.02-BBAH4006" u="1"/>
        <s v=" 2019.04-BBAH4006" u="1"/>
        <s v="2020.04-MSc2812" u="1"/>
        <s v=" 2019.04-MSc-LMGE1901" u="1"/>
        <s v="2020.04-BBA7031" u="1"/>
        <s v="•2018.44-Other43" u="1"/>
        <s v=" 2018.02-BBA5002" u="1"/>
        <s v=" 2019.02-BBA5002" u="1"/>
        <s v=" 2019.02-BBAH70400_2d" u="1"/>
        <s v="2020.02-BBA7027_R1" u="1"/>
        <s v="2020.02-BBA7027_R2" u="1"/>
        <s v="2020.02-BBA7027_R3" u="1"/>
        <s v=" 2019.02-BBA5002-1" u="1"/>
        <s v="O2018.02-Other08" u="1"/>
        <s v="O2018.02-Other24" u="1"/>
        <s v="O2018.02-Other40" u="1"/>
        <s v=" 2018.04-BBA3002" u="1"/>
        <s v=" 2019.04-BBA3002" u="1"/>
        <s v=" 2020.04-BBA6005_1" u="1"/>
        <s v=" 2020.04-BBA6005_2" u="1"/>
        <s v="2020.02-MSc-HEI2002" u="1"/>
        <s v="2020.04-MSc-HEI2002" u="1"/>
        <s v="2020.02-MSc-HEI2022" u="1"/>
        <s v="2020.04-MSc-HEI2022" u="1"/>
        <s v="•2018.54-Other53" u="1"/>
        <s v="2020.02-MSc-LMGE1002" u="1"/>
        <s v="2020.04-MSc-LMGE1002" u="1"/>
        <s v=" 2019.02-BBAH70500_2c" u="1"/>
        <s v=" 2019.04-BBAH70500_2c" u="1"/>
        <s v="2018.02-MSc0800" u="1"/>
        <s v=" 2019.02-M02A200" u="1"/>
        <s v="O2018.02-Other18" u="1"/>
        <s v="O2018.02-Other34" u="1"/>
        <s v=" 2020.04-MSc-HEI1023" u="1"/>
        <s v=" 2018.04-BBA7005" u="1"/>
        <s v=" 2019.04-BBA7005" u="1"/>
        <s v="O2018.02-Other50" u="1"/>
        <s v=" 2018.04-BBA3012" u="1"/>
        <s v=" 2020.02-BBA6015_1" u="1"/>
        <s v="2018.02-BBA4007" u="1"/>
        <s v=" 2019.04-BBAHXX05" u="1"/>
        <s v=" 2020.02-BBA6015_2" u="1"/>
        <s v="2018.04-MSc0800" u="1"/>
        <s v="2018.02-BBAH10121" u="1"/>
        <s v="2018.04-BBAH10121" u="1"/>
        <s v=" 2018.04-MSc1803" u="1"/>
        <s v=" 2019.04-MSc1803" u="1"/>
        <s v=" 2019.04-MSc-FREHD1001" u="1"/>
        <s v="•2018.64-Other63" u="1"/>
        <s v="2020.02-GMGM2802" u="1"/>
        <s v=" 2019.04-MSc-FREHD1002" u="1"/>
        <s v=" 2019.02-BBA1013" u="1"/>
        <s v=" 2019.02-BBAH70600_2b" u="1"/>
        <s v="2020.02-BBA6008_2" u="1"/>
        <s v="2020.04-BBA6008_2" u="1"/>
        <s v="2020.02-BBA7029_R1" u="1"/>
        <s v=" 2019.04-MSc-FREHD1003" u="1"/>
        <s v="2020.02-BBA7029_R2" u="1"/>
        <s v="2020.02-BBA7029_R3" u="1"/>
        <s v=" 2019.04-MSc-FREHD1004" u="1"/>
        <s v="2020.02-BBAE6004" u="1"/>
        <s v="2020.04-BBAE6004" u="1"/>
        <s v="2020.02-BBA7029_R4" u="1"/>
        <s v="BBAE4006-2018.04" u="1"/>
        <s v="O2018.02-Other28" u="1"/>
        <s v="2020.02-BBA7029_R5" u="1"/>
        <s v=" 2019.04-MSc-FREHD1005" u="1"/>
        <s v="O2018.02-Other44" u="1"/>
        <s v=" 2018.02-BBA7001_1" u="1"/>
        <s v=" 2018.04-BBA3006" u="1"/>
        <s v=" 2018.04-BBA7015" u="1"/>
        <s v=" 2019.04-BBA3006" u="1"/>
        <s v=" 2019.04-BBA7015" u="1"/>
        <s v="O2018.02-Other60" u="1"/>
        <s v=" 2018.02-BBA7001_2" u="1"/>
        <s v=" 2019.04-BBA3022" u="1"/>
        <s v=" 2019.04-BBA7031" u="1"/>
        <s v=" 2018.02-BBA7001_3" u="1"/>
        <s v=" 2019.02-BBAH70400_1" u="1"/>
        <s v=" 2019.04-BBAH70400_1" u="1"/>
        <s v="2018.02-BBAH4002" u="1"/>
        <s v="2018.04-BBAH4002" u="1"/>
        <s v="2018.02-BBAH10153" u="1"/>
        <s v="2018.04-BBAH10153" u="1"/>
        <s v="2020.02-MSc-HEI2003" u="1"/>
        <s v="2020.04-MSc-HEI2003" u="1"/>
        <s v="2020.02-MSc-HEI2023" u="1"/>
        <s v="2020.04-MSc-HEI2023" u="1"/>
        <s v="2020.02-MSc-LMGE1004" u="1"/>
        <s v="2020.04-MSc-LMGE1004" u="1"/>
        <s v="•2018.74-Other73" u="1"/>
        <s v="2020.02-MSc-FREHD1901" u="1"/>
        <s v="2020.04-MSc-FREHD1901" u="1"/>
        <s v="•2018.11-Other10" u="1"/>
        <s v="2020.02-MSc-FREHD2901" u="1"/>
        <s v="2020.04-MSc-FREHD2901" u="1"/>
        <s v=" 2019.02-BBA1023" u="1"/>
        <s v="2020.02-BBA3030-4030" u="1"/>
        <s v="2020.04-BBA3030-4030" u="1"/>
        <s v="O2018.02-Other38" u="1"/>
        <s v=" 2020.04-MSc-HEI1025" u="1"/>
        <s v=" 2018.04-BBA7009" u="1"/>
        <s v=" 2019.04-BBA7009" u="1"/>
        <s v="O2018.02-Other54" u="1"/>
        <s v="2018.02-BBAH7002_1" u="1"/>
        <s v="O2018.02-Other70" u="1"/>
        <s v="2018.02-BBAH7002_2" u="1"/>
        <s v="2018.02-BBAH7002_3" u="1"/>
        <s v=" 2018.02-BBAH3006" u="1"/>
        <s v=" 2018.04-BBAH3006" u="1"/>
        <s v=" 2019.02-BBAH3006" u="1"/>
        <s v=" 2019.04-BBAH3006" u="1"/>
        <s v="2020.02-IHELP0019" u="1"/>
        <s v="2020.04-IHELP0019" u="1"/>
        <s v="2020.02-MSc2830_3" u="1"/>
        <s v="2020.04-MSc2830_3" u="1"/>
        <s v=" 2020.04-MSc-LMGE1901" u="1"/>
        <s v="•2018.84-Other83" u="1"/>
        <s v="•2018.21-Other20" u="1"/>
        <s v=" 2019.02-BBAH70600_4b" u="1"/>
        <s v=" 2019.02-BBA1033" u="1"/>
        <s v=" 2020.02-BBAH70400_2d" u="1"/>
        <s v="2020.02-IHELP0030_BBA" u="1"/>
        <s v="2020.04-IHELP0030_BBA" u="1"/>
        <s v=" 2018.02-M02A901" u="1"/>
        <s v=" 2019.02-M02A901" u="1"/>
        <s v="O2018.02-Other48" u="1"/>
        <s v="O2018.02-Other64" u="1"/>
        <s v=" 2019.04-BBA3026" u="1"/>
        <s v=" 2019.04-BBA7035" u="1"/>
        <s v="O2018.02-Other80" u="1"/>
        <s v=" 2019.02-BBAH70400_3" u="1"/>
        <s v=" 2019.02-BBAH70600_2" u="1"/>
        <s v=" 2019.04-BBAH70400_3" u="1"/>
        <s v=" 2019.04-BBAH70600_2" u="1"/>
        <s v=" 2020.04-BBA3002" u="1"/>
        <s v="2018.02-BBAH4006" u="1"/>
        <s v="2018.04-BBAH4006" u="1"/>
        <s v="2020.02-BBA1091" u="1"/>
        <s v="2020.02-MSc-HEI2004" u="1"/>
        <s v="2020.04-MSc-HEI2004" u="1"/>
        <s v="2020.02-MSc-LMGE1006" u="1"/>
        <s v="2020.04-MSc-LMGE1006" u="1"/>
        <s v="2020.02-MSc-HEI2024" u="1"/>
        <s v="2020.04-MSc-HEI2024" u="1"/>
        <s v="2020.02-MSc-LMGE1022" u="1"/>
        <s v="2020.04-MSc-LMGE1022" u="1"/>
        <s v="•2018.31-Other30" u="1"/>
        <s v=" 2019.02-BBA1043" u="1"/>
        <s v=" 2020.02-BBAH70500_2c" u="1"/>
        <s v=" 2020.04-BBAH70500_2c" u="1"/>
        <s v="2018.02-E05E01" u="1"/>
        <s v="2020.04-BBA1091" u="1"/>
        <s v=" 2020.02-M02A200" u="1"/>
        <s v="2020.04-BBA3020-4020" u="1"/>
        <s v="2020.02-MSc2804" u="1"/>
        <s v="O2018.02-Other58" u="1"/>
        <s v=" 2018.02-BBA7015_1" u="1"/>
        <s v=" 2019.02-BBA7015_1" u="1"/>
        <s v="O2018.02-Other74" u="1"/>
        <s v=" 2018.02-BBA7015_2" u="1"/>
        <s v="2018.02-BBAH7022_1" u="1"/>
        <s v="2020.04-BBAE70700_1" u="1"/>
        <s v="2018.02-BBAH7022_2" u="1"/>
        <s v=" 2018.02-BBAH7019_1" u="1"/>
        <s v="2020.02-BBA7023" u="1"/>
        <s v="2018.02-BBAH7022_3" u="1"/>
        <s v=" 2019.04-MSc-MLGE1006" u="1"/>
        <s v="2018.02-IHELP0001" u="1"/>
        <s v="2018.04-IHELP0001" u="1"/>
        <s v="2020.02-IHELP0059" u="1"/>
        <s v="2026.04-Other108" u="1"/>
        <s v="2020.04-MSc2804" u="1"/>
        <s v=" 2020.04-MSc1803" u="1"/>
        <s v=" 2020.04-MSc-FREHD1001" u="1"/>
        <s v="•2018.41-Other40" u="1"/>
        <s v=" 2020.04-MSc-FREHD1002" u="1"/>
        <s v=" 2019.02-BBA1053" u="1"/>
        <s v=" 2020.02-BBAH70600_2b" u="1"/>
        <s v=" 2020.04-MSc-FREHD1003" u="1"/>
        <s v=" 2020.04-MSc-FREHD1004" u="1"/>
        <s v=" 2018.02-BBA7009_1" u="1"/>
        <s v="2020.02-MSc2805" u="1"/>
        <s v="BBAH3005-2018.04" u="1"/>
        <s v="BBAH4005-2018.04" u="1"/>
        <s v="O2018.02-Other68" u="1"/>
        <s v=" 2018.02-BBA7009_2" u="1"/>
        <s v=" 2020.04-MSc-FREHD1005" u="1"/>
        <s v="2020.02-M02A200" u="1"/>
        <s v=" 2019.04-BBA7039" u="1"/>
        <s v="O2018.02-Other84" u="1"/>
        <s v=" 2018.02-BBA7009_3" u="1"/>
        <s v=" 2019.02-BBAH70400_5" u="1"/>
        <s v=" 2019.02-BBAH70600_4" u="1"/>
        <s v=" 2019.04-BBAH70400_5" u="1"/>
        <s v=" 2019.04-BBAH70600_4" u="1"/>
        <s v=" 2018.02-BBA7009_4" u="1"/>
        <s v=" 2020.04-BBA3022" u="1"/>
        <s v=" 2020.04-BBA7031" u="1"/>
        <s v=" 2020.02-BBAH70400_1" u="1"/>
        <s v=" 2020.04-BBAH70400_1" u="1"/>
        <s v="2020.02-MSc-HEI2005" u="1"/>
        <s v="2020.04-MSc-HEI2005" u="1"/>
        <s v="•2018.04-Other118" u="1"/>
        <s v="2020.04-MSc2805" u="1"/>
        <s v="BBA4010-2018.02" u="1"/>
        <s v="2036.04-Other118" u="1"/>
        <s v="2020.02-MSc-LMGE1024" u="1"/>
        <s v="2020.04-MSc-LMGE1024" u="1"/>
        <s v="•2018.51-Other50" u="1"/>
        <s v="2020.02-BBA3032-4032" u="1"/>
        <s v="2020.04-BBA3032-4032" u="1"/>
        <s v="BBA4011-2018.02" u="1"/>
        <s v="2020.02-MSc2806" u="1"/>
        <s v="BBA4012-2018.02" u="1"/>
        <s v="O2018.02-Other78" u="1"/>
        <s v=" 2019.02-BBAE4008" u="1"/>
        <s v="2020.04-BBAE70700_2" u="1"/>
        <s v=" 2019.02-GLI004T820_4" u="1"/>
        <s v=" 2019.04-GLI004T820_4" u="1"/>
        <s v=" 2018.02-H04E01" u="1"/>
        <s v=" 2018.02-BBAH7019_2" u="1"/>
        <s v=" 2019.02-GLI004T830_4" u="1"/>
        <s v="2020.02-IHELP0028_MSc" u="1"/>
        <s v="2020.04-IHELP0028_MSc" u="1"/>
        <s v=" 2018.02-BBAH7011_1" u="1"/>
        <s v=" 2019.04-MSc-MLGE1002" u="1"/>
        <s v=" 2018.02-BBA6002" u="1"/>
        <s v=" 2019.02-BBA6002" u="1"/>
        <s v="•2018.04-Other126" u="1"/>
        <s v="2020.04-MSc2806" u="1"/>
        <s v="•2018.04-Other102" u="1"/>
        <s v=" 2019.02-BBAxxx" u="1"/>
        <s v="2020.02-MSc2820_3" u="1"/>
        <s v="2020.04-MSc2820_3" u="1"/>
        <s v="2046.04-Other128" u="1"/>
        <s v="•2018.61-Other60" u="1"/>
        <s v=" 2020.02-BBAH70600_4b" u="1"/>
        <s v=" 2018.02-MSc0800" u="1"/>
        <s v="2020.02-MSc2807" u="1"/>
        <s v=" 2020.02-M02A901" u="1"/>
        <s v=" 2020.04-BBA3026" u="1"/>
        <s v=" 2020.04-BBAH70600_2" u="1"/>
        <s v=" 2019.02-PG201" u="1"/>
        <s v="2020.02-IHELP00x2" u="1"/>
        <s v=" 2018.02-CH/ H01CH02" u="1"/>
        <s v=" 2019.02-BBA2003" u="1"/>
        <s v=" 2019.02-BBA6012" u="1"/>
        <s v="•2018.04-Other134" u="1"/>
        <s v="2020.02-BBA1081" u="1"/>
        <s v="2020.04-MSc2807" u="1"/>
        <s v="•2018.04-Other110" u="1"/>
        <s v="2020.02-BBA3044-4044" u="1"/>
        <s v="2020.04-BBA3044-4044" u="1"/>
        <s v="2020.02-MSc-LMGE1042" u="1"/>
        <s v="2020.04-MSc-LMGE1042" u="1"/>
        <s v="•2018.71-Other70" u="1"/>
        <s v=" 2019.04-BBA4012" u="1"/>
        <s v="2020.02-MSc2808" u="1"/>
        <s v="2020.04-BBA1081" u="1"/>
        <s v=" 2019.04-MScxxxx" u="1"/>
        <s v="2020.04-BBAE70700_3" u="1"/>
        <s v=" 2018.02-BBAH7019_3" u="1"/>
        <s v="2020.02-BBA7027" u="1"/>
        <s v=" 2018.02-BBAH7011_2" u="1"/>
        <s v="BBA4013-2018.04" u="1"/>
        <s v=" 2019.04-MSc-MLGE1022" u="1"/>
        <s v="2018.02-Other80" u="1"/>
        <s v=" 2019.02-GEMSPEC5" u="1"/>
        <s v=" 2019.04-GEMSPEC5" u="1"/>
        <s v=" 2018.02-BBA6006" u="1"/>
        <s v=" 2019.02-BBA6006" u="1"/>
        <s v="2018.04-Other100" u="1"/>
        <s v="2020.02-BBA1082" u="1"/>
        <s v="2020.04-MSc2808" u="1"/>
        <s v="2018.04-BBAE7003" u="1"/>
        <s v="•2018.81-Other80" u="1"/>
        <s v="2020.04-BBA7027" u="1"/>
        <s v=" 2019.04-BBA4006" u="1"/>
        <s v="2020.02-MSc-HEI2910" u="1"/>
        <s v="2020.04-MSc-HEI2910" u="1"/>
        <s v="2020.02-MSc2809" u="1"/>
        <s v="2020.04-BBA1082" u="1"/>
        <s v="BBAE4007-2018.04" u="1"/>
        <s v=" 2020.04-BBAH70600_4" u="1"/>
        <s v="2018.02-Other81" u="1"/>
        <s v="2018.04-Other110" u="1"/>
        <s v=" 2019.04-MSc-LMGE1006" u="1"/>
        <s v=" 2019.02-BBAE70700_2b" u="1"/>
        <s v="2020.04-MSc2809" u="1"/>
        <s v="2028.04-Other110" u="1"/>
        <s v=" 2019.02-GMGM2803_1a" u="1"/>
        <s v="•2018.02-Other10" u="1"/>
        <s v=" 2020.02-BBAE4008" u="1"/>
        <s v=" 2020.02-GLI004T820_4" u="1"/>
        <s v=" 2020.04-GLI004T820_4" u="1"/>
        <s v=" 2020.02-GLI004T830_4" u="1"/>
        <s v="2020.02-BBA7029" u="1"/>
        <s v=" 2018.04-MSc2807" u="1"/>
        <s v=" 2019.04-MSc2807" u="1"/>
        <s v=" 2018.02-BBAH7011_3" u="1"/>
        <s v=" 2018.04-MSc2823" u="1"/>
        <s v=" 2019.04-MSc2823" u="1"/>
        <s v="2018.02-Other82" u="1"/>
        <s v="2018.04-Other104" u="1"/>
        <s v="2018.04-Other120" u="1"/>
        <s v="•2018.02-Other04" u="1"/>
        <s v=" 2019.02-BBA7027_RS2" u="1"/>
        <s v="2038.04-Other120" u="1"/>
        <s v="•2018.02-Other20" u="1"/>
        <s v="2020.04-BBA7029" u="1"/>
        <s v="2020.02-MSc-HEI2901" u="1"/>
        <s v="2020.04-MSc-HEI2901" u="1"/>
        <s v=" 2019.02-MSc3897" u="1"/>
        <s v=" 2018.04-BBAE7001" u="1"/>
        <s v=" 2019.02-BBAE7001" u="1"/>
        <s v=" 2019.04-BBAE7001" u="1"/>
      </sharedItems>
    </cacheField>
    <cacheField name="Title" numFmtId="0">
      <sharedItems/>
    </cacheField>
    <cacheField name="Credits" numFmtId="1">
      <sharedItems containsSemiMixedTypes="0" containsString="0" containsNumber="1" containsInteger="1" minValue="0" maxValue="0"/>
    </cacheField>
  </cacheFields>
  <extLst>
    <ext xmlns:x14="http://schemas.microsoft.com/office/spreadsheetml/2009/9/main" uri="{725AE2AE-9491-48be-B2B4-4EB974FC3084}">
      <x14:pivotCacheDefinition pivotCacheId="7"/>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Damien Vaney" refreshedDate="43809.385996527781" createdVersion="6" refreshedVersion="6" minRefreshableVersion="3" recordCount="91" xr:uid="{00000000-000A-0000-FFFF-FFFF64000000}">
  <cacheSource type="worksheet">
    <worksheetSource ref="C1:E1048576" sheet="Faculty Master"/>
  </cacheSource>
  <cacheFields count="3">
    <cacheField name="Fullname" numFmtId="0">
      <sharedItems containsBlank="1" count="196">
        <m/>
        <s v="Nom 1 Prénom 1"/>
        <s v="Nom 2 Prénom 2"/>
        <s v="Nom 3 Prénom 3"/>
        <s v="Nom 4 Prénom 4"/>
        <s v="Nom 5 Prénom 5"/>
        <s v="Nom 6 Prénom 6"/>
        <s v="Nom 7 Prénom 7"/>
        <s v="Nom 8 Prénom 8"/>
        <s v="Nom 9 Prénom 9"/>
        <s v="Nom 10 Prénom 10"/>
        <s v="Nom 11 Prénom 11"/>
        <s v="Nom 12 Prénom 12"/>
        <s v="Nom 13 Prénom 13"/>
        <s v="Nom 14 Prénom 14"/>
        <s v="Nom 15 Prénom 15"/>
        <s v="Nom 16 Prénom 16"/>
        <s v="Nom 17 Prénom 17"/>
        <s v="Nom 18 Prénom 18"/>
        <s v="Nom 19 Prénom 19"/>
        <s v="Nom 20 Prénom 20"/>
        <s v="Nom 21 Prénom 21"/>
        <s v="Nom 22 Prénom 22"/>
        <s v="Nom 23 Prénom 23"/>
        <s v="Nom 24 Prénom 24"/>
        <s v="Nom 25 Prénom 25"/>
        <s v="Nom 26 Prénom 26"/>
        <s v="Nom 27 Prénom 27"/>
        <s v="Nom 28 Prénom 28"/>
        <s v="Nom 29 Prénom 29"/>
        <s v="Nom 30 Prénom 30"/>
        <s v="Nom 31 Prénom 31"/>
        <s v="Nom 32 Prénom 32"/>
        <s v="Nom 33 Prénom 33"/>
        <s v="Nom 34 Prénom 34"/>
        <s v="Nom 35 Prénom 35"/>
        <s v="Nom 36 Prénom 36"/>
        <s v="Nom 37 Prénom 37"/>
        <s v="Nom 38 Prénom 38"/>
        <s v="Nom 39 Prénom 39"/>
        <s v="Nom 40 Prénom 40"/>
        <s v="Nom 41 Prénom 41"/>
        <s v="Nom 42 Prénom 42"/>
        <s v="Nom 43 Prénom 43"/>
        <s v="Nom 44 Prénom 44"/>
        <s v="Nom 45 Prénom 45"/>
        <s v="Nom 46 Prénom 46"/>
        <s v="Nom 47 Prénom 47"/>
        <s v="Nom 48 Prénom 48"/>
        <s v="Nom 49 Prénom 49"/>
        <s v="Nom 50 Prénom 50"/>
        <s v="Nom 51 Prénom 51"/>
        <s v="Nom 52 Prénom 52"/>
        <s v="Nom 53 Prénom 53"/>
        <s v="Nom 54 Prénom 54"/>
        <s v="Nom 55 Prénom 55"/>
        <s v="Nom 56 Prénom 56"/>
        <s v="Nom 57 Prénom 57"/>
        <s v="Nom 58 Prénom 58"/>
        <s v="Nom 59 Prénom 59"/>
        <s v="Nom 60 Prénom 60"/>
        <s v="Nom 61 Prénom 61"/>
        <s v="Nom 62 Prénom 62"/>
        <s v="Nom 63 Prénom 63"/>
        <s v="Nom 64 Prénom 64"/>
        <s v="Nom 65 Prénom 65"/>
        <s v="Nom 66 Prénom 66"/>
        <s v="Nom 67 Prénom 67"/>
        <s v="Nom 68 Prénom 68"/>
        <s v="Nom 69 Prénom 69"/>
        <s v="Nom 70 Prénom 70"/>
        <s v="Nom 71 Prénom 71"/>
        <s v="Nom 72 Prénom 72"/>
        <s v="Nom 73 Prénom 73"/>
        <s v="Nom 74 Prénom 74"/>
        <s v="Nom 75 Prénom 75"/>
        <s v="Nom 76 Prénom 76"/>
        <s v="Nom 77 Prénom 77"/>
        <s v="Nom 78 Prénom 78"/>
        <s v="Nom 79 Prénom 79"/>
        <s v="Nom 80 Prénom 80"/>
        <s v="Nom 81 Prénom 81"/>
        <s v="Nom 82 Prénom 82"/>
        <s v="Nom 83 Prénom 83"/>
        <s v="Nom 84 Prénom 84"/>
        <s v="Nom 85 Prénom 85"/>
        <s v="Nom 86 Prénom 86"/>
        <s v="Nom 87 Prénom 87"/>
        <s v="Nom 88 Prénom 88"/>
        <s v="Liu Xinxin" u="1"/>
        <s v="Bland Nigel" u="1"/>
        <s v="Vlasich Sebastian" u="1"/>
        <s v="Diamantis Dimitrios" u="1"/>
        <s v="Cervera Paolo" u="1"/>
        <s v="Rauch Martina" u="1"/>
        <s v="Mielly Michelle" u="1"/>
        <s v="Dyngosz Anna" u="1"/>
        <s v="Maver Andrea" u="1"/>
        <s v="Godfrey Susan" u="1"/>
        <s v="Manfredini Giovanni" u="1"/>
        <s v="Fuchs Daniel" u="1"/>
        <s v="Kawalek Paul" u="1"/>
        <s v="Salvi Anthony" u="1"/>
        <s v="Urfer Cyril" u="1"/>
        <s v="Asselin Bruno" u="1"/>
        <s v="Giusti Nicoletta" u="1"/>
        <s v="Moss Alex" u="1"/>
        <s v="Senior Martin" u="1"/>
        <s v="Cirilli Nicola" u="1"/>
        <s v="Tran-Van Matthieu" u="1"/>
        <s v="Czyzewska Barbara" u="1"/>
        <s v="Boukli Anys" u="1"/>
        <s v="Tranchier Didier" u="1"/>
        <s v="Chevallier Mathilde" u="1"/>
        <s v="Karcher Yves" u="1"/>
        <s v="Mabilon Eric" u="1"/>
        <s v="Godwin Margaret" u="1"/>
        <s v="Johnson Alphy" u="1"/>
        <s v="Lazarev Marija" u="1"/>
        <s v="Milcheva Stanimira" u="1"/>
        <s v="Huh Nyun Pia" u="1"/>
        <s v="Lana Gillian" u="1"/>
        <s v="Grinberg Katerzyna" u="1"/>
        <s v="Underwood Josephine" u="1"/>
        <s v="Tzvetanova Vergini" u="1"/>
        <s v="Graf Andrea" u="1"/>
        <s v="Calboli Irene" u="1"/>
        <s v="Rosenthal Bernd" u="1"/>
        <s v="Schofield John Ed" u="1"/>
        <s v="Perchiazzi Daniele" u="1"/>
        <s v="Sauvageat-Contla Landa Lilia" u="1"/>
        <s v="A NOTHER" u="1"/>
        <s v="Mokrane Mahdi" u="1"/>
        <s v="Russell Simon" u="1"/>
        <s v="Fauster Maurane" u="1"/>
        <s v="Vasilako Athina" u="1"/>
        <s v="Screti Francesco" u="1"/>
        <s v="Leclerc Fabrice" u="1"/>
        <s v="Rousmant Sylvain" u="1"/>
        <s v="Newnham Denise" u="1"/>
        <s v="Keohane Andrew" u="1"/>
        <s v="Dang Jackson" u="1"/>
        <s v="Heurteux Manuel" u="1"/>
        <s v="Palmeiro Mariana" u="1"/>
        <s v="Derderian Marie-France" u="1"/>
        <s v="Shah Jane" u="1"/>
        <s v="Khan Roohie" u="1"/>
        <s v="Lissorgues Anton" u="1"/>
        <s v="Bloch-Mechkour Anna" u="1"/>
        <s v="Mosca Renato" u="1"/>
        <s v="Romana Francesca" u="1"/>
        <s v="Leeming Tom" u="1"/>
        <s v="Bernard Jean-Pierre" u="1"/>
        <s v="Laukkala Anu" u="1"/>
        <s v="Hoesli Martin" u="1"/>
        <s v="Snel Ana" u="1"/>
        <s v="Zucco Claudio" u="1"/>
        <s v="Sleeman Darren" u="1"/>
        <s v="Tini Tiziana" u="1"/>
        <s v="Mur Christian" u="1"/>
        <s v="Mariotte Nicolas" u="1"/>
        <s v="Michael Michalakis" u="1"/>
        <s v="Mc Loughlin Martina" u="1"/>
        <s v="Vikram Zabin" u="1"/>
        <s v="Donnelly Alison" u="1"/>
        <s v="Rabetanety Andri" u="1"/>
        <s v="Hawley Tom" u="1"/>
        <s v="Bosman Jerôme" u="1"/>
        <s v="Hanson Philippe" u="1"/>
        <s v="Chappel Paul" u="1"/>
        <s v="Landtwing Susan" u="1"/>
        <s v="Humphries Jonathan Mark" u="1"/>
        <s v="Chatonnier Laury" u="1"/>
        <s v="Helou Stanislas" u="1"/>
        <s v="Le Quesne Katherine" u="1"/>
        <s v="White Ben" u="1"/>
        <s v="Schutzendorf Frank" u="1"/>
        <s v="Fabbri Luca" u="1"/>
        <s v="Herbin Christelle" u="1"/>
        <s v="Vokrinek Boris" u="1"/>
        <s v="Lowney Cathy" u="1"/>
        <s v="Rueda P J" u="1"/>
        <s v="Christian Pascal" u="1"/>
        <s v="Davin Alexandre" u="1"/>
        <s v="Varini Catherine" u="1"/>
        <s v="Jurzenko Emmanuel" u="1"/>
        <s v="Bois Yoann" u="1"/>
        <s v="De Maria Cyril" u="1"/>
        <s v="Martini Adolfo" u="1"/>
        <s v="Litzenberger John" u="1"/>
        <s v="Beldjilali Sidi Mohammed" u="1"/>
        <s v="Wagner Johanna" u="1"/>
        <s v="Wittman Chantal" u="1"/>
        <s v="Gueuning Franck" u="1"/>
        <s v="Peverlli Cécilia" u="1"/>
        <s v="Chenevier Jordan" u="1"/>
      </sharedItems>
    </cacheField>
    <cacheField name="Contract %" numFmtId="9">
      <sharedItems containsString="0" containsBlank="1" containsNumber="1" minValue="0.45" maxValue="1"/>
    </cacheField>
    <cacheField name="Teaching %" numFmtId="0">
      <sharedItems containsBlank="1" containsMixedTypes="1" containsNumber="1" minValue="0.2" maxValue="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9">
  <r>
    <s v="2020.02"/>
    <s v="Cours 0001"/>
    <s v="Cours 0001"/>
    <s v="Nom du cours 1"/>
    <s v="Undergraduate course"/>
    <s v="Prof"/>
    <n v="2020"/>
    <n v="2020.01"/>
    <n v="20"/>
    <n v="23"/>
    <n v="20"/>
    <n v="5"/>
    <x v="0"/>
    <x v="0"/>
    <x v="0"/>
    <s v="Nom du cours 1"/>
    <n v="0"/>
  </r>
  <r>
    <s v="2020.02"/>
    <s v="Cours 0002"/>
    <s v="Cours 0002"/>
    <s v="Nom du cours 2"/>
    <s v="Undergraduate course"/>
    <s v="Prof"/>
    <n v="2020"/>
    <n v="2020.01"/>
    <n v="18"/>
    <n v="20.7"/>
    <n v="20"/>
    <n v="3"/>
    <x v="0"/>
    <x v="0"/>
    <x v="1"/>
    <s v="Nom du cours 2"/>
    <n v="0"/>
  </r>
  <r>
    <s v="2020.02"/>
    <s v="Cours 0003"/>
    <s v="Cours 0003"/>
    <s v="Nom du cours 3"/>
    <s v="Undergraduate course"/>
    <s v="Prof"/>
    <n v="2020"/>
    <n v="2020.01"/>
    <n v="18"/>
    <n v="20.7"/>
    <n v="20"/>
    <n v="2"/>
    <x v="0"/>
    <x v="0"/>
    <x v="2"/>
    <s v="Nom du cours 3"/>
    <n v="0"/>
  </r>
  <r>
    <s v="2020.02"/>
    <s v="Cours 0004"/>
    <s v="Cours 0004"/>
    <s v="Nom du cours 4"/>
    <s v="Undergraduate course"/>
    <s v="Prof"/>
    <n v="2020"/>
    <n v="2020.01"/>
    <n v="21"/>
    <n v="24.15"/>
    <n v="20"/>
    <n v="5"/>
    <x v="1"/>
    <x v="0"/>
    <x v="3"/>
    <s v="Nom du cours 4"/>
    <n v="0"/>
  </r>
  <r>
    <s v="2020.02"/>
    <s v="Cours 0005"/>
    <s v="Cours 0005"/>
    <s v="Nom du cours 5"/>
    <s v="Undergraduate course"/>
    <s v="Prof"/>
    <n v="2020"/>
    <n v="2020.01"/>
    <n v="24"/>
    <n v="27.6"/>
    <n v="20"/>
    <n v="5"/>
    <x v="2"/>
    <x v="0"/>
    <x v="4"/>
    <s v="Nom du cours 5"/>
    <n v="0"/>
  </r>
  <r>
    <s v="2020.02"/>
    <s v="Cours 0006"/>
    <s v="Cours 0006"/>
    <s v="Nom du cours 6"/>
    <s v="Undergraduate course"/>
    <s v="Prof"/>
    <n v="2020"/>
    <n v="2020.01"/>
    <n v="18"/>
    <n v="13.8"/>
    <n v="20"/>
    <n v="5"/>
    <x v="2"/>
    <x v="0"/>
    <x v="5"/>
    <s v="Nom du cours 6"/>
    <n v="0"/>
  </r>
  <r>
    <s v="2020.02"/>
    <s v="Cours 0007"/>
    <s v="Cours 0007"/>
    <s v="Nom du cours 7"/>
    <s v="Undergraduate course"/>
    <s v="Prof"/>
    <n v="2020"/>
    <n v="2020.01"/>
    <n v="18"/>
    <n v="27.6"/>
    <n v="20"/>
    <n v="5"/>
    <x v="2"/>
    <x v="0"/>
    <x v="6"/>
    <s v="Nom du cours 7"/>
    <n v="0"/>
  </r>
  <r>
    <s v="2020.02"/>
    <s v="Cours 0008"/>
    <s v="Cours 0008"/>
    <s v="Nom du cours 8"/>
    <s v="Undergraduate course"/>
    <s v="Prof"/>
    <n v="2020"/>
    <n v="2020.01"/>
    <n v="12"/>
    <n v="13.8"/>
    <n v="20"/>
    <n v="5"/>
    <x v="3"/>
    <x v="0"/>
    <x v="7"/>
    <s v="Nom du cours 8"/>
    <n v="0"/>
  </r>
  <r>
    <s v="2020.02"/>
    <s v="Cours 0009"/>
    <s v="Cours 0009"/>
    <s v="Nom du cours 9"/>
    <s v="Undergraduate course"/>
    <s v="Prof"/>
    <n v="2020"/>
    <n v="2020.01"/>
    <n v="24"/>
    <n v="27.6"/>
    <n v="20"/>
    <n v="5"/>
    <x v="1"/>
    <x v="0"/>
    <x v="8"/>
    <s v="Nom du cours 9"/>
    <n v="0"/>
  </r>
</pivotCacheRecords>
</file>

<file path=xl/pivotCache/pivotCacheRecords2.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91">
  <r>
    <x v="0"/>
    <m/>
    <m/>
  </r>
  <r>
    <x v="0"/>
    <m/>
    <m/>
  </r>
  <r>
    <x v="1"/>
    <m/>
    <m/>
  </r>
  <r>
    <x v="2"/>
    <m/>
    <s v=""/>
  </r>
  <r>
    <x v="3"/>
    <n v="0.6"/>
    <n v="0.6"/>
  </r>
  <r>
    <x v="4"/>
    <m/>
    <s v=""/>
  </r>
  <r>
    <x v="5"/>
    <n v="0.6"/>
    <n v="0.6"/>
  </r>
  <r>
    <x v="6"/>
    <m/>
    <m/>
  </r>
  <r>
    <x v="7"/>
    <m/>
    <s v=""/>
  </r>
  <r>
    <x v="8"/>
    <m/>
    <s v=""/>
  </r>
  <r>
    <x v="9"/>
    <m/>
    <m/>
  </r>
  <r>
    <x v="10"/>
    <n v="1"/>
    <n v="1"/>
  </r>
  <r>
    <x v="11"/>
    <n v="0.6"/>
    <n v="0.6"/>
  </r>
  <r>
    <x v="12"/>
    <m/>
    <m/>
  </r>
  <r>
    <x v="13"/>
    <n v="0.8"/>
    <n v="0.8"/>
  </r>
  <r>
    <x v="14"/>
    <n v="0.6"/>
    <n v="0.6"/>
  </r>
  <r>
    <x v="15"/>
    <m/>
    <m/>
  </r>
  <r>
    <x v="16"/>
    <n v="1"/>
    <n v="0.45"/>
  </r>
  <r>
    <x v="17"/>
    <n v="0.8"/>
    <n v="0.8"/>
  </r>
  <r>
    <x v="18"/>
    <m/>
    <s v=""/>
  </r>
  <r>
    <x v="19"/>
    <n v="0.8"/>
    <n v="0.3"/>
  </r>
  <r>
    <x v="20"/>
    <m/>
    <s v=""/>
  </r>
  <r>
    <x v="21"/>
    <n v="0.5"/>
    <n v="0.5"/>
  </r>
  <r>
    <x v="22"/>
    <m/>
    <s v=""/>
  </r>
  <r>
    <x v="23"/>
    <m/>
    <s v=""/>
  </r>
  <r>
    <x v="24"/>
    <m/>
    <s v=""/>
  </r>
  <r>
    <x v="25"/>
    <n v="1"/>
    <n v="1"/>
  </r>
  <r>
    <x v="26"/>
    <n v="1"/>
    <n v="0.2"/>
  </r>
  <r>
    <x v="27"/>
    <m/>
    <m/>
  </r>
  <r>
    <x v="28"/>
    <m/>
    <m/>
  </r>
  <r>
    <x v="29"/>
    <m/>
    <s v=""/>
  </r>
  <r>
    <x v="30"/>
    <m/>
    <s v=""/>
  </r>
  <r>
    <x v="31"/>
    <n v="1"/>
    <n v="1"/>
  </r>
  <r>
    <x v="32"/>
    <m/>
    <m/>
  </r>
  <r>
    <x v="33"/>
    <m/>
    <s v=""/>
  </r>
  <r>
    <x v="34"/>
    <n v="0.6"/>
    <n v="0.6"/>
  </r>
  <r>
    <x v="35"/>
    <n v="1"/>
    <n v="1"/>
  </r>
  <r>
    <x v="36"/>
    <n v="0.9"/>
    <n v="0.4"/>
  </r>
  <r>
    <x v="37"/>
    <n v="1"/>
    <n v="0.2"/>
  </r>
  <r>
    <x v="38"/>
    <m/>
    <s v=""/>
  </r>
  <r>
    <x v="39"/>
    <m/>
    <s v=""/>
  </r>
  <r>
    <x v="40"/>
    <m/>
    <s v=""/>
  </r>
  <r>
    <x v="41"/>
    <m/>
    <s v=""/>
  </r>
  <r>
    <x v="42"/>
    <n v="0.8"/>
    <n v="0.8"/>
  </r>
  <r>
    <x v="43"/>
    <n v="1"/>
    <n v="1"/>
  </r>
  <r>
    <x v="44"/>
    <m/>
    <m/>
  </r>
  <r>
    <x v="45"/>
    <m/>
    <s v=""/>
  </r>
  <r>
    <x v="46"/>
    <m/>
    <m/>
  </r>
  <r>
    <x v="47"/>
    <m/>
    <m/>
  </r>
  <r>
    <x v="48"/>
    <m/>
    <m/>
  </r>
  <r>
    <x v="49"/>
    <m/>
    <s v=""/>
  </r>
  <r>
    <x v="50"/>
    <m/>
    <s v=""/>
  </r>
  <r>
    <x v="51"/>
    <n v="1"/>
    <n v="0.5"/>
  </r>
  <r>
    <x v="52"/>
    <n v="1"/>
    <n v="1"/>
  </r>
  <r>
    <x v="53"/>
    <m/>
    <s v=""/>
  </r>
  <r>
    <x v="54"/>
    <m/>
    <s v=""/>
  </r>
  <r>
    <x v="55"/>
    <m/>
    <s v=""/>
  </r>
  <r>
    <x v="56"/>
    <n v="0.8"/>
    <n v="0.8"/>
  </r>
  <r>
    <x v="57"/>
    <n v="0.75"/>
    <n v="0.75"/>
  </r>
  <r>
    <x v="58"/>
    <m/>
    <s v=""/>
  </r>
  <r>
    <x v="59"/>
    <m/>
    <s v=""/>
  </r>
  <r>
    <x v="60"/>
    <m/>
    <s v=""/>
  </r>
  <r>
    <x v="61"/>
    <n v="1"/>
    <n v="1"/>
  </r>
  <r>
    <x v="62"/>
    <m/>
    <s v=""/>
  </r>
  <r>
    <x v="63"/>
    <m/>
    <m/>
  </r>
  <r>
    <x v="64"/>
    <m/>
    <s v=""/>
  </r>
  <r>
    <x v="65"/>
    <n v="1"/>
    <n v="0.35"/>
  </r>
  <r>
    <x v="66"/>
    <m/>
    <m/>
  </r>
  <r>
    <x v="67"/>
    <n v="0.5"/>
    <n v="0.5"/>
  </r>
  <r>
    <x v="68"/>
    <m/>
    <s v=""/>
  </r>
  <r>
    <x v="69"/>
    <m/>
    <m/>
  </r>
  <r>
    <x v="70"/>
    <n v="0.7"/>
    <n v="0.7"/>
  </r>
  <r>
    <x v="71"/>
    <m/>
    <s v=""/>
  </r>
  <r>
    <x v="72"/>
    <n v="0.9"/>
    <n v="0.9"/>
  </r>
  <r>
    <x v="73"/>
    <n v="1"/>
    <n v="1"/>
  </r>
  <r>
    <x v="74"/>
    <n v="0.8"/>
    <n v="0.8"/>
  </r>
  <r>
    <x v="75"/>
    <n v="1"/>
    <n v="0.3"/>
  </r>
  <r>
    <x v="76"/>
    <m/>
    <s v=""/>
  </r>
  <r>
    <x v="77"/>
    <n v="0.9"/>
    <n v="0.9"/>
  </r>
  <r>
    <x v="78"/>
    <m/>
    <s v=""/>
  </r>
  <r>
    <x v="79"/>
    <m/>
    <s v=""/>
  </r>
  <r>
    <x v="80"/>
    <m/>
    <s v=""/>
  </r>
  <r>
    <x v="81"/>
    <n v="0.45"/>
    <n v="0.45"/>
  </r>
  <r>
    <x v="82"/>
    <m/>
    <s v=""/>
  </r>
  <r>
    <x v="83"/>
    <m/>
    <s v=""/>
  </r>
  <r>
    <x v="84"/>
    <m/>
    <s v=""/>
  </r>
  <r>
    <x v="85"/>
    <m/>
    <s v=""/>
  </r>
  <r>
    <x v="86"/>
    <m/>
    <m/>
  </r>
  <r>
    <x v="87"/>
    <n v="1"/>
    <m/>
  </r>
  <r>
    <x v="88"/>
    <n v="1"/>
    <n v="1"/>
  </r>
  <r>
    <x v="0"/>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0000000-0007-0000-0900-000000000000}" name="CourseByFaculty18.02" cacheId="0" applyNumberFormats="0" applyBorderFormats="0" applyFontFormats="0" applyPatternFormats="0" applyAlignmentFormats="0" applyWidthHeightFormats="1" dataCaption="Values" updatedVersion="6" minRefreshableVersion="3" useAutoFormatting="1" rowGrandTotals="0" itemPrintTitles="1" createdVersion="6" indent="0" outline="1" outlineData="1" multipleFieldFilters="0">
  <location ref="A3:C7" firstHeaderRow="0" firstDataRow="1" firstDataCol="1" rowPageCount="1" colPageCount="1"/>
  <pivotFields count="17">
    <pivotField showAll="0"/>
    <pivotField showAll="0"/>
    <pivotField showAll="0"/>
    <pivotField showAll="0"/>
    <pivotField showAll="0"/>
    <pivotField showAll="0"/>
    <pivotField subtotalTop="0" showAll="0"/>
    <pivotField showAll="0"/>
    <pivotField dataField="1" showAll="0"/>
    <pivotField dataField="1" showAll="0"/>
    <pivotField showAll="0"/>
    <pivotField showAll="0"/>
    <pivotField axis="axisPage" subtotalTop="0" multipleItemSelectionAllowed="1" showAll="0">
      <items count="183">
        <item h="1" m="1" x="102"/>
        <item h="1" m="1" x="135"/>
        <item h="1" m="1" x="44"/>
        <item h="1" m="1" x="158"/>
        <item h="1" m="1" x="88"/>
        <item h="1" m="1" x="128"/>
        <item h="1" m="1" x="29"/>
        <item h="1" m="1" x="54"/>
        <item h="1" m="1" x="20"/>
        <item h="1" m="1" x="48"/>
        <item h="1" m="1" x="146"/>
        <item h="1" m="1" x="51"/>
        <item h="1" m="1" x="38"/>
        <item h="1" m="1" x="87"/>
        <item h="1" m="1" x="136"/>
        <item h="1" m="1" x="108"/>
        <item h="1" m="1" x="25"/>
        <item h="1" m="1" x="24"/>
        <item h="1" m="1" x="84"/>
        <item h="1" m="1" x="90"/>
        <item h="1" m="1" x="82"/>
        <item h="1" m="1" x="66"/>
        <item h="1" m="1" x="115"/>
        <item h="1" m="1" x="35"/>
        <item h="1" m="1" x="118"/>
        <item h="1" m="1" x="18"/>
        <item h="1" m="1" x="123"/>
        <item h="1" m="1" x="117"/>
        <item h="1" m="1" x="6"/>
        <item h="1" m="1" x="105"/>
        <item h="1" m="1" x="167"/>
        <item h="1" m="1" x="70"/>
        <item h="1" m="1" x="104"/>
        <item h="1" m="1" x="61"/>
        <item h="1" m="1" x="149"/>
        <item h="1" m="1" x="151"/>
        <item h="1" m="1" x="40"/>
        <item h="1" m="1" x="94"/>
        <item h="1" m="1" x="12"/>
        <item h="1" m="1" x="140"/>
        <item h="1" m="1" x="126"/>
        <item h="1" m="1" x="62"/>
        <item h="1" m="1" x="96"/>
        <item h="1" m="1" x="73"/>
        <item h="1" m="1" x="164"/>
        <item h="1" m="1" x="60"/>
        <item h="1" m="1" x="67"/>
        <item h="1" m="1" x="97"/>
        <item h="1" m="1" x="174"/>
        <item h="1" m="1" x="28"/>
        <item h="1" m="1" x="52"/>
        <item h="1" m="1" x="125"/>
        <item h="1" m="1" x="23"/>
        <item h="1" m="1" x="80"/>
        <item h="1" m="1" x="68"/>
        <item h="1" m="1" x="133"/>
        <item h="1" m="1" x="22"/>
        <item h="1" m="1" x="163"/>
        <item h="1" m="1" x="137"/>
        <item h="1" m="1" x="173"/>
        <item h="1" m="1" x="150"/>
        <item h="1" m="1" x="57"/>
        <item h="1" m="1" x="98"/>
        <item h="1" m="1" x="9"/>
        <item h="1" m="1" x="139"/>
        <item h="1" m="1" x="99"/>
        <item h="1" m="1" x="46"/>
        <item h="1" m="1" x="16"/>
        <item h="1" m="1" x="147"/>
        <item h="1" m="1" x="156"/>
        <item h="1" m="1" x="53"/>
        <item h="1" m="1" x="11"/>
        <item h="1" m="1" x="69"/>
        <item h="1" m="1" x="120"/>
        <item h="1" m="1" x="114"/>
        <item h="1" m="1" x="7"/>
        <item h="1" m="1" x="165"/>
        <item h="1" m="1" x="58"/>
        <item h="1" m="1" x="152"/>
        <item h="1" m="1" x="180"/>
        <item h="1" m="1" x="14"/>
        <item h="1" m="1" x="112"/>
        <item h="1" m="1" x="42"/>
        <item h="1" m="1" x="113"/>
        <item h="1" m="1" x="47"/>
        <item h="1" m="1" x="134"/>
        <item h="1" m="1" x="157"/>
        <item h="1" m="1" x="26"/>
        <item h="1" m="1" x="49"/>
        <item h="1" m="1" x="77"/>
        <item h="1" m="1" x="160"/>
        <item h="1" m="1" x="148"/>
        <item h="1" m="1" x="33"/>
        <item h="1" m="1" x="32"/>
        <item h="1" m="1" x="85"/>
        <item h="1" m="1" x="17"/>
        <item h="1" m="1" x="144"/>
        <item h="1" m="1" x="145"/>
        <item h="1" m="1" x="86"/>
        <item h="1" m="1" x="155"/>
        <item h="1" m="1" x="121"/>
        <item h="1" m="1" x="81"/>
        <item h="1" m="1" x="172"/>
        <item h="1" m="1" x="45"/>
        <item h="1" m="1" x="153"/>
        <item h="1" m="1" x="109"/>
        <item h="1" m="1" x="107"/>
        <item h="1" m="1" x="91"/>
        <item h="1" m="1" x="138"/>
        <item h="1" m="1" x="169"/>
        <item h="1" m="1" x="100"/>
        <item h="1" m="1" x="92"/>
        <item h="1" m="1" x="131"/>
        <item h="1" m="1" x="56"/>
        <item h="1" m="1" x="13"/>
        <item h="1" m="1" x="166"/>
        <item h="1" m="1" x="89"/>
        <item h="1" m="1" x="129"/>
        <item h="1" m="1" x="175"/>
        <item h="1" m="1" x="76"/>
        <item h="1" m="1" x="34"/>
        <item h="1" m="1" x="159"/>
        <item h="1" m="1" x="55"/>
        <item h="1" m="1" x="10"/>
        <item h="1" m="1" x="30"/>
        <item h="1" m="1" x="178"/>
        <item h="1" m="1" x="101"/>
        <item h="1" m="1" x="21"/>
        <item h="1" m="1" x="36"/>
        <item h="1" m="1" x="154"/>
        <item h="1" m="1" x="83"/>
        <item h="1" m="1" x="124"/>
        <item h="1" m="1" x="65"/>
        <item h="1" m="1" x="41"/>
        <item h="1" m="1" x="19"/>
        <item h="1" m="1" x="111"/>
        <item h="1" m="1" x="122"/>
        <item h="1" m="1" x="74"/>
        <item h="1" m="1" x="161"/>
        <item h="1" m="1" x="181"/>
        <item h="1" m="1" x="43"/>
        <item h="1" m="1" x="8"/>
        <item h="1" m="1" x="15"/>
        <item h="1" m="1" x="5"/>
        <item h="1" m="1" x="31"/>
        <item h="1" m="1" x="168"/>
        <item h="1" m="1" x="50"/>
        <item h="1" m="1" x="171"/>
        <item h="1" m="1" x="119"/>
        <item h="1" m="1" x="127"/>
        <item h="1" m="1" x="106"/>
        <item h="1" m="1" x="64"/>
        <item h="1" m="1" x="4"/>
        <item h="1" m="1" x="78"/>
        <item h="1" m="1" x="71"/>
        <item h="1" m="1" x="59"/>
        <item h="1" m="1" x="132"/>
        <item h="1" m="1" x="63"/>
        <item h="1" m="1" x="93"/>
        <item h="1" m="1" x="141"/>
        <item h="1" m="1" x="79"/>
        <item h="1" m="1" x="39"/>
        <item h="1" m="1" x="130"/>
        <item h="1" m="1" x="162"/>
        <item h="1" m="1" x="27"/>
        <item h="1" m="1" x="176"/>
        <item h="1" m="1" x="116"/>
        <item h="1" m="1" x="37"/>
        <item h="1" m="1" x="103"/>
        <item h="1" m="1" x="179"/>
        <item h="1" m="1" x="177"/>
        <item h="1" m="1" x="75"/>
        <item h="1" m="1" x="142"/>
        <item h="1" m="1" x="72"/>
        <item h="1" m="1" x="110"/>
        <item h="1" m="1" x="95"/>
        <item h="1" m="1" x="170"/>
        <item h="1" m="1" x="143"/>
        <item h="1" x="0"/>
        <item h="1" x="1"/>
        <item x="2"/>
        <item h="1" x="3"/>
        <item t="default"/>
      </items>
    </pivotField>
    <pivotField axis="axisRow" showAll="0">
      <items count="17">
        <item m="1" x="1"/>
        <item m="1" x="7"/>
        <item m="1" x="12"/>
        <item m="1" x="3"/>
        <item m="1" x="9"/>
        <item m="1" x="14"/>
        <item m="1" x="10"/>
        <item m="1" x="6"/>
        <item m="1" x="4"/>
        <item m="1" x="15"/>
        <item m="1" x="5"/>
        <item m="1" x="13"/>
        <item m="1" x="11"/>
        <item m="1" x="2"/>
        <item m="1" x="8"/>
        <item x="0"/>
        <item t="default"/>
      </items>
    </pivotField>
    <pivotField axis="axisRow" showAll="0" sortType="ascending">
      <items count="3273">
        <item m="1" x="2834"/>
        <item m="1" x="2419"/>
        <item m="1" x="1781"/>
        <item m="1" x="2580"/>
        <item m="1" x="80"/>
        <item m="1" x="1024"/>
        <item m="1" x="1837"/>
        <item m="1" x="2643"/>
        <item m="1" x="1115"/>
        <item m="1" x="1941"/>
        <item m="1" x="309"/>
        <item m="1" x="2850"/>
        <item m="1" x="357"/>
        <item m="1" x="1250"/>
        <item m="1" x="2067"/>
        <item m="1" x="2835"/>
        <item m="1" x="2961"/>
        <item m="1" x="2400"/>
        <item m="1" x="3182"/>
        <item m="1" x="701"/>
        <item m="1" x="2890"/>
        <item m="1" x="2894"/>
        <item m="1" x="3225"/>
        <item m="1" x="771"/>
        <item m="1" x="1659"/>
        <item m="1" x="3023"/>
        <item m="1" x="3029"/>
        <item m="1" x="3032"/>
        <item m="1" x="1475"/>
        <item m="1" x="1485"/>
        <item m="1" x="1488"/>
        <item m="1" x="2605"/>
        <item m="1" x="108"/>
        <item m="1" x="1554"/>
        <item m="1" x="1558"/>
        <item m="1" x="1562"/>
        <item m="1" x="1872"/>
        <item m="1" x="3136"/>
        <item m="1" x="3141"/>
        <item m="1" x="3146"/>
        <item m="1" x="3151"/>
        <item m="1" x="2263"/>
        <item m="1" x="2267"/>
        <item m="1" x="2270"/>
        <item m="1" x="3112"/>
        <item m="1" x="3115"/>
        <item m="1" x="618"/>
        <item m="1" x="625"/>
        <item m="1" x="630"/>
        <item m="1" x="1582"/>
        <item m="1" x="1585"/>
        <item m="1" x="1587"/>
        <item m="1" x="1589"/>
        <item m="1" x="2386"/>
        <item m="1" x="2389"/>
        <item m="1" x="2393"/>
        <item m="1" x="2394"/>
        <item m="1" x="1076"/>
        <item m="1" x="1559"/>
        <item m="1" x="1563"/>
        <item m="1" x="1568"/>
        <item m="1" x="1874"/>
        <item m="1" x="2682"/>
        <item m="1" x="1154"/>
        <item m="1" x="328"/>
        <item m="1" x="715"/>
        <item m="1" x="2062"/>
        <item m="1" x="1383"/>
        <item m="1" x="969"/>
        <item m="1" x="973"/>
        <item m="1" x="1362"/>
        <item m="1" x="1366"/>
        <item m="1" x="1370"/>
        <item m="1" x="1376"/>
        <item m="1" x="1761"/>
        <item m="1" x="1767"/>
        <item m="1" x="1771"/>
        <item m="1" x="1777"/>
        <item m="1" x="2166"/>
        <item m="1" x="2172"/>
        <item m="1" x="2177"/>
        <item m="1" x="2182"/>
        <item m="1" x="2532"/>
        <item m="1" x="2538"/>
        <item m="1" x="2542"/>
        <item m="1" x="2546"/>
        <item m="1" x="2552"/>
        <item m="1" x="1184"/>
        <item m="1" x="1530"/>
        <item m="1" x="1967"/>
        <item m="1" x="2297"/>
        <item m="1" x="2700"/>
        <item m="1" x="3063"/>
        <item m="1" x="1014"/>
        <item m="1" x="1400"/>
        <item m="1" x="1799"/>
        <item m="1" x="2192"/>
        <item m="1" x="2570"/>
        <item m="1" x="2953"/>
        <item m="1" x="2053"/>
        <item m="1" x="2787"/>
        <item m="1" x="2831"/>
        <item m="1" x="2866"/>
        <item m="1" x="251"/>
        <item m="1" x="302"/>
        <item m="1" x="1531"/>
        <item m="1" x="3180"/>
        <item m="1" x="3219"/>
        <item m="1" x="3255"/>
        <item m="1" x="1968"/>
        <item m="1" x="279"/>
        <item m="1" x="332"/>
        <item m="1" x="2298"/>
        <item m="1" x="660"/>
        <item m="1" x="726"/>
        <item m="1" x="791"/>
        <item m="1" x="2701"/>
        <item m="1" x="3119"/>
        <item m="1" x="3176"/>
        <item m="1" x="3217"/>
        <item m="1" x="303"/>
        <item m="1" x="355"/>
        <item m="1" x="388"/>
        <item m="1" x="692"/>
        <item m="1" x="768"/>
        <item m="1" x="827"/>
        <item m="1" x="1244"/>
        <item m="1" x="1290"/>
        <item m="1" x="1316"/>
        <item m="1" x="1308"/>
        <item m="1" x="3200"/>
        <item m="1" x="1345"/>
        <item m="1" x="2928"/>
        <item m="1" x="1679"/>
        <item m="1" x="1746"/>
        <item m="1" x="1540"/>
        <item m="1" x="420"/>
        <item m="1" x="2697"/>
        <item m="1" x="879"/>
        <item m="1" x="916"/>
        <item m="1" x="2792"/>
        <item m="1" x="2818"/>
        <item m="1" x="3175"/>
        <item m="1" x="275"/>
        <item m="1" x="1221"/>
        <item m="1" x="1877"/>
        <item m="1" x="1882"/>
        <item m="1" x="1886"/>
        <item m="1" x="1891"/>
        <item m="1" x="1898"/>
        <item m="1" x="1908"/>
        <item m="1" x="1918"/>
        <item m="1" x="1694"/>
        <item m="1" x="1803"/>
        <item m="1" x="1218"/>
        <item m="1" x="259"/>
        <item m="1" x="1235"/>
        <item m="1" x="2068"/>
        <item m="1" x="2368"/>
        <item m="1" x="83"/>
        <item m="1" x="489"/>
        <item m="1" x="1440"/>
        <item m="1" x="3079"/>
        <item m="1" x="2120"/>
        <item m="1" x="109"/>
        <item m="1" x="3193"/>
        <item m="1" x="999"/>
        <item m="1" x="1813"/>
        <item m="1" x="2615"/>
        <item m="1" x="112"/>
        <item m="1" x="1088"/>
        <item m="1" x="929"/>
        <item m="1" x="1754"/>
        <item m="1" x="2567"/>
        <item m="1" x="64"/>
        <item m="1" x="1000"/>
        <item m="1" x="1814"/>
        <item m="1" x="2616"/>
        <item m="1" x="113"/>
        <item m="1" x="1089"/>
        <item m="1" x="53"/>
        <item m="1" x="957"/>
        <item m="1" x="1792"/>
        <item m="1" x="2590"/>
        <item m="1" x="97"/>
        <item m="1" x="1039"/>
        <item m="1" x="1849"/>
        <item m="1" x="2663"/>
        <item m="1" x="143"/>
        <item m="1" x="1127"/>
        <item m="1" x="70"/>
        <item m="1" x="1004"/>
        <item m="1" x="1822"/>
        <item m="1" x="2621"/>
        <item m="1" x="121"/>
        <item m="1" x="1093"/>
        <item m="1" x="1904"/>
        <item m="1" x="2688"/>
        <item m="1" x="172"/>
        <item m="1" x="1165"/>
        <item m="1" x="100"/>
        <item m="1" x="1045"/>
        <item m="1" x="1857"/>
        <item m="1" x="2668"/>
        <item m="1" x="148"/>
        <item m="1" x="1130"/>
        <item m="1" x="1951"/>
        <item m="1" x="2729"/>
        <item m="1" x="212"/>
        <item m="1" x="1201"/>
        <item m="1" x="126"/>
        <item m="1" x="1097"/>
        <item m="1" x="1912"/>
        <item m="1" x="2691"/>
        <item m="1" x="178"/>
        <item m="1" x="1168"/>
        <item m="1" x="1988"/>
        <item m="1" x="2744"/>
        <item m="1" x="236"/>
        <item m="1" x="1224"/>
        <item m="1" x="152"/>
        <item m="1" x="1135"/>
        <item m="1" x="1958"/>
        <item m="1" x="2732"/>
        <item m="1" x="216"/>
        <item m="1" x="1204"/>
        <item m="1" x="2018"/>
        <item m="1" x="2783"/>
        <item m="1" x="268"/>
        <item m="1" x="1240"/>
        <item m="1" x="184"/>
        <item m="1" x="1172"/>
        <item m="1" x="1995"/>
        <item m="1" x="2749"/>
        <item m="1" x="242"/>
        <item m="1" x="1228"/>
        <item m="1" x="2036"/>
        <item m="1" x="2798"/>
        <item m="1" x="291"/>
        <item m="1" x="1270"/>
        <item m="1" x="220"/>
        <item m="1" x="1206"/>
        <item m="1" x="2023"/>
        <item m="1" x="2786"/>
        <item m="1" x="274"/>
        <item m="1" x="1243"/>
        <item m="1" x="2061"/>
        <item m="1" x="2826"/>
        <item m="1" x="325"/>
        <item m="1" x="1286"/>
        <item m="1" x="247"/>
        <item m="1" x="1230"/>
        <item m="1" x="2041"/>
        <item m="1" x="2803"/>
        <item m="1" x="297"/>
        <item m="1" x="1271"/>
        <item m="1" x="2078"/>
        <item m="1" x="2845"/>
        <item m="1" x="1419"/>
        <item m="1" x="2132"/>
        <item m="1" x="2462"/>
        <item m="1" x="1825"/>
        <item m="1" x="2624"/>
        <item m="1" x="129"/>
        <item m="1" x="1102"/>
        <item m="1" x="1922"/>
        <item m="1" x="1860"/>
        <item m="1" x="2674"/>
        <item m="1" x="155"/>
        <item m="1" x="1926"/>
        <item m="1" x="2695"/>
        <item m="1" x="188"/>
        <item m="1" x="1961"/>
        <item m="1" x="2735"/>
        <item m="1" x="222"/>
        <item m="1" x="1998"/>
        <item m="1" x="2751"/>
        <item m="1" x="249"/>
        <item m="1" x="1231"/>
        <item m="1" x="2823"/>
        <item m="1" x="2874"/>
        <item m="1" x="322"/>
        <item m="1" x="2188"/>
        <item m="1" x="2971"/>
        <item m="1" x="472"/>
        <item m="1" x="2221"/>
        <item m="1" x="3024"/>
        <item m="1" x="523"/>
        <item m="1" x="1479"/>
        <item m="1" x="2283"/>
        <item m="1" x="1399"/>
        <item m="1" x="2203"/>
        <item m="1" x="2992"/>
        <item m="1" x="1449"/>
        <item m="1" x="2266"/>
        <item m="1" x="710"/>
        <item m="1" x="757"/>
        <item m="1" x="75"/>
        <item m="1" x="2795"/>
        <item m="1" x="288"/>
        <item m="1" x="1267"/>
        <item m="1" x="2842"/>
        <item m="1" x="343"/>
        <item m="1" x="1297"/>
        <item m="1" x="2106"/>
        <item m="1" x="2950"/>
        <item m="1" x="1394"/>
        <item m="1" x="2989"/>
        <item m="1" x="493"/>
        <item m="1" x="1446"/>
        <item m="1" x="2260"/>
        <item m="1" x="3056"/>
        <item m="1" x="2189"/>
        <item m="1" x="3025"/>
        <item m="1" x="524"/>
        <item m="1" x="1480"/>
        <item m="1" x="2284"/>
        <item m="1" x="1450"/>
        <item m="1" x="1519"/>
        <item m="1" x="2329"/>
        <item m="1" x="716"/>
        <item m="1" x="2408"/>
        <item m="1" x="2801"/>
        <item m="1" x="1384"/>
        <item m="1" x="3269"/>
        <item m="1" x="385"/>
        <item m="1" x="824"/>
        <item m="1" x="1313"/>
        <item m="1" x="1676"/>
        <item m="1" x="970"/>
        <item m="1" x="974"/>
        <item m="1" x="1363"/>
        <item m="1" x="1367"/>
        <item m="1" x="1371"/>
        <item m="1" x="1377"/>
        <item m="1" x="1762"/>
        <item m="1" x="1768"/>
        <item m="1" x="1772"/>
        <item m="1" x="1778"/>
        <item m="1" x="2167"/>
        <item m="1" x="2173"/>
        <item m="1" x="2178"/>
        <item m="1" x="2183"/>
        <item m="1" x="2533"/>
        <item m="1" x="2539"/>
        <item m="1" x="2543"/>
        <item m="1" x="2547"/>
        <item m="1" x="2553"/>
        <item m="1" x="1185"/>
        <item m="1" x="1532"/>
        <item m="1" x="1969"/>
        <item m="1" x="2299"/>
        <item m="1" x="2702"/>
        <item m="1" x="3064"/>
        <item m="1" x="160"/>
        <item m="1" x="537"/>
        <item m="1" x="1107"/>
        <item m="1" x="1569"/>
        <item m="1" x="2003"/>
        <item m="1" x="2336"/>
        <item m="1" x="1015"/>
        <item m="1" x="1401"/>
        <item m="1" x="1800"/>
        <item m="1" x="151"/>
        <item m="1" x="2571"/>
        <item m="1" x="2954"/>
        <item m="1" x="2054"/>
        <item m="1" x="1144"/>
        <item m="1" x="1933"/>
        <item m="1" x="1533"/>
        <item m="1" x="1970"/>
        <item m="1" x="2300"/>
        <item m="1" x="2703"/>
        <item m="1" x="1454"/>
        <item m="1" x="2004"/>
        <item m="1" x="2337"/>
        <item m="1" x="2737"/>
        <item m="1" x="2025"/>
        <item m="1" x="1878"/>
        <item m="1" x="1883"/>
        <item m="1" x="1887"/>
        <item m="1" x="1892"/>
        <item m="1" x="1899"/>
        <item m="1" x="1909"/>
        <item m="1" x="1919"/>
        <item m="1" x="1056"/>
        <item m="1" x="1863"/>
        <item m="1" x="195"/>
        <item m="1" x="1408"/>
        <item m="1" x="2209"/>
        <item m="1" x="3000"/>
        <item m="1" x="507"/>
        <item m="1" x="1461"/>
        <item m="1" x="2473"/>
        <item m="1" x="3253"/>
        <item m="1" x="822"/>
        <item m="1" x="1702"/>
        <item m="1" x="729"/>
        <item m="1" x="769"/>
        <item m="1" x="864"/>
        <item m="1" x="871"/>
        <item m="1" x="1657"/>
        <item m="1" x="2475"/>
        <item m="1" x="3256"/>
        <item m="1" x="828"/>
        <item m="1" x="792"/>
        <item m="1" x="904"/>
        <item m="1" x="908"/>
        <item m="1" x="1680"/>
        <item m="1" x="2489"/>
        <item m="1" x="9"/>
        <item m="1" x="868"/>
        <item m="1" x="1227"/>
        <item m="1" x="1111"/>
        <item m="1" x="1743"/>
        <item m="1" x="446"/>
        <item m="1" x="1411"/>
        <item m="1" x="2212"/>
        <item m="1" x="3006"/>
        <item m="1" x="511"/>
        <item m="1" x="1466"/>
        <item m="1" x="1436"/>
        <item m="1" x="2242"/>
        <item m="1" x="3051"/>
        <item m="1" x="1469"/>
        <item m="1" x="2280"/>
        <item m="1" x="3075"/>
        <item m="1" x="1513"/>
        <item m="1" x="2314"/>
        <item m="1" x="3103"/>
        <item m="1" x="1543"/>
        <item m="1" x="2344"/>
        <item m="1" x="3132"/>
        <item m="1" x="643"/>
        <item m="1" x="1621"/>
        <item m="1" x="2432"/>
        <item m="1" x="1638"/>
        <item m="1" x="2420"/>
        <item m="1" x="2875"/>
        <item m="1" x="422"/>
        <item m="1" x="1782"/>
        <item m="1" x="2581"/>
        <item m="1" x="81"/>
        <item m="1" x="1838"/>
        <item m="1" x="2644"/>
        <item m="1" x="136"/>
        <item m="1" x="967"/>
        <item m="1" x="1116"/>
        <item m="1" x="2575"/>
        <item m="1" x="1942"/>
        <item m="1" x="964"/>
        <item m="1" x="1073"/>
        <item m="1" x="2641"/>
        <item m="1" x="1069"/>
        <item m="1" x="1077"/>
        <item m="1" x="1065"/>
        <item m="1" x="1875"/>
        <item m="1" x="1063"/>
        <item m="1" x="2633"/>
        <item m="1" x="1059"/>
        <item m="1" x="2627"/>
        <item m="1" x="2648"/>
        <item m="1" x="1149"/>
        <item m="1" x="2715"/>
        <item m="1" x="1147"/>
        <item m="1" x="2721"/>
        <item m="1" x="199"/>
        <item m="1" x="1196"/>
        <item m="1" x="1809"/>
        <item m="1" x="310"/>
        <item m="1" x="359"/>
        <item m="1" x="2851"/>
        <item m="1" x="1251"/>
        <item m="1" x="2069"/>
        <item m="1" x="2836"/>
        <item m="1" x="337"/>
        <item m="1" x="2100"/>
        <item m="1" x="2839"/>
        <item m="1" x="2962"/>
        <item m="1" x="2967"/>
        <item m="1" x="459"/>
        <item m="1" x="1207"/>
        <item m="1" x="519"/>
        <item m="1" x="2401"/>
        <item m="1" x="3183"/>
        <item m="1" x="1631"/>
        <item m="1" x="2891"/>
        <item m="1" x="2895"/>
        <item m="1" x="3226"/>
        <item m="1" x="1660"/>
        <item m="1" x="2145"/>
        <item m="1" x="2147"/>
        <item m="1" x="1609"/>
        <item m="1" x="3202"/>
        <item m="1" x="1647"/>
        <item m="1" x="2911"/>
        <item m="1" x="2912"/>
        <item m="1" x="2550"/>
        <item m="1" x="981"/>
        <item m="1" x="1476"/>
        <item m="1" x="1486"/>
        <item m="1" x="1495"/>
        <item m="1" x="2606"/>
        <item m="1" x="110"/>
        <item m="1" x="1072"/>
        <item m="1" x="1873"/>
        <item m="1" x="2681"/>
        <item m="1" x="1783"/>
        <item m="1" x="2645"/>
        <item m="1" x="3113"/>
        <item m="1" x="137"/>
        <item m="1" x="619"/>
        <item m="1" x="626"/>
        <item m="1" x="1117"/>
        <item m="1" x="1583"/>
        <item m="1" x="1586"/>
        <item m="1" x="1588"/>
        <item m="1" x="1590"/>
        <item m="1" x="1943"/>
        <item m="1" x="2387"/>
        <item m="1" x="2390"/>
        <item m="1" x="1078"/>
        <item m="1" x="2411"/>
        <item m="1" x="1599"/>
        <item m="1" x="1155"/>
        <item m="1" x="1640"/>
        <item m="1" x="1238"/>
        <item m="1" x="1284"/>
        <item m="1" x="1304"/>
        <item m="1" x="2888"/>
        <item m="1" x="1670"/>
        <item m="1" x="3262"/>
        <item m="1" x="1713"/>
        <item m="1" x="34"/>
        <item m="1" x="1748"/>
        <item m="1" x="61"/>
        <item m="1" x="1810"/>
        <item m="1" x="2649"/>
        <item m="1" x="1119"/>
        <item m="1" x="2722"/>
        <item m="1" x="200"/>
        <item m="1" x="2013"/>
        <item m="1" x="2767"/>
        <item m="1" x="717"/>
        <item m="1" x="1272"/>
        <item m="1" x="1623"/>
        <item m="1" x="2409"/>
        <item m="1" x="2802"/>
        <item m="1" x="3171"/>
        <item m="1" x="1385"/>
        <item m="1" x="3270"/>
        <item m="1" x="1765"/>
        <item m="1" x="1831"/>
        <item m="1" x="1938"/>
        <item m="1" x="386"/>
        <item m="1" x="2170"/>
        <item m="1" x="2207"/>
        <item m="1" x="2275"/>
        <item m="1" x="825"/>
        <item m="1" x="2536"/>
        <item m="1" x="2602"/>
        <item m="1" x="2679"/>
        <item m="1" x="1314"/>
        <item m="1" x="1677"/>
        <item m="1" x="1695"/>
        <item m="1" x="777"/>
        <item m="1" x="1652"/>
        <item m="1" x="2450"/>
        <item m="1" x="27"/>
        <item m="1" x="2480"/>
        <item m="1" x="3243"/>
        <item m="1" x="775"/>
        <item m="1" x="1740"/>
        <item m="1" x="836"/>
        <item m="1" x="1683"/>
        <item m="1" x="971"/>
        <item m="1" x="975"/>
        <item m="1" x="1364"/>
        <item m="1" x="1368"/>
        <item m="1" x="1372"/>
        <item m="1" x="1378"/>
        <item m="1" x="1763"/>
        <item m="1" x="1769"/>
        <item m="1" x="1773"/>
        <item m="1" x="1779"/>
        <item m="1" x="2168"/>
        <item m="1" x="2174"/>
        <item m="1" x="2179"/>
        <item m="1" x="2184"/>
        <item m="1" x="2534"/>
        <item m="1" x="2540"/>
        <item m="1" x="2544"/>
        <item m="1" x="2548"/>
        <item m="1" x="2554"/>
        <item m="1" x="2558"/>
        <item m="1" x="1186"/>
        <item m="1" x="1534"/>
        <item m="1" x="1971"/>
        <item m="1" x="2301"/>
        <item m="1" x="2704"/>
        <item m="1" x="3065"/>
        <item m="1" x="1016"/>
        <item m="1" x="1402"/>
        <item m="1" x="1801"/>
        <item m="1" x="1895"/>
        <item m="1" x="2572"/>
        <item m="1" x="2955"/>
        <item m="1" x="2597"/>
        <item m="1" x="2055"/>
        <item m="1" x="1145"/>
        <item m="1" x="1934"/>
        <item m="1" x="475"/>
        <item m="1" x="2225"/>
        <item m="1" x="528"/>
        <item m="1" x="2288"/>
        <item m="1" x="590"/>
        <item m="1" x="2356"/>
        <item m="1" x="1535"/>
        <item m="1" x="1972"/>
        <item m="1" x="2302"/>
        <item m="1" x="2705"/>
        <item m="1" x="1455"/>
        <item m="1" x="2005"/>
        <item m="1" x="2338"/>
        <item m="1" x="2738"/>
        <item m="1" x="563"/>
        <item m="1" x="1142"/>
        <item m="1" x="1499"/>
        <item m="1" x="3033"/>
        <item m="1" x="2248"/>
        <item m="1" x="2254"/>
        <item m="1" x="1489"/>
        <item m="1" x="484"/>
        <item m="1" x="1412"/>
        <item m="1" x="2198"/>
        <item m="1" x="2963"/>
        <item m="1" x="3086"/>
        <item m="1" x="2317"/>
        <item m="1" x="2320"/>
        <item m="1" x="2324"/>
        <item m="1" x="2332"/>
        <item m="1" x="1564"/>
        <item m="1" x="606"/>
        <item m="1" x="612"/>
        <item m="1" x="3147"/>
        <item m="1" x="2378"/>
        <item m="1" x="2381"/>
        <item m="1" x="529"/>
        <item m="1" x="2289"/>
        <item m="1" x="1437"/>
        <item m="1" x="2213"/>
        <item m="1" x="2982"/>
        <item m="1" x="461"/>
        <item m="1" x="591"/>
        <item m="1" x="2357"/>
        <item m="1" x="1510"/>
        <item m="1" x="2278"/>
        <item m="1" x="656"/>
        <item m="1" x="1490"/>
        <item m="1" x="485"/>
        <item m="1" x="1413"/>
        <item m="1" x="2199"/>
        <item m="1" x="3087"/>
        <item m="1" x="2245"/>
        <item m="1" x="3007"/>
        <item m="1" x="483"/>
        <item m="1" x="1565"/>
        <item m="1" x="544"/>
        <item m="1" x="1467"/>
        <item m="1" x="3148"/>
        <item m="1" x="2313"/>
        <item m="1" x="3074"/>
        <item m="1" x="1603"/>
        <item m="1" x="3187"/>
        <item m="1" x="633"/>
        <item m="1" x="898"/>
        <item m="1" x="1210"/>
        <item m="1" x="1348"/>
        <item m="1" x="1662"/>
        <item m="1" x="2098"/>
        <item m="1" x="2456"/>
        <item m="1" x="2848"/>
        <item m="1" x="3223"/>
        <item m="1" x="335"/>
        <item m="1" x="731"/>
        <item m="1" x="723"/>
        <item m="1" x="1625"/>
        <item m="1" x="2413"/>
        <item m="1" x="3173"/>
        <item m="1" x="727"/>
        <item m="1" x="1627"/>
        <item m="1" x="2415"/>
        <item m="1" x="3177"/>
        <item m="1" x="1194"/>
        <item m="1" x="1978"/>
        <item m="1" x="2718"/>
        <item m="1" x="2150"/>
        <item m="1" x="2513"/>
        <item m="1" x="1552"/>
        <item m="1" x="1985"/>
        <item m="1" x="2322"/>
        <item m="1" x="3246"/>
        <item m="1" x="1689"/>
        <item m="1" x="19"/>
        <item m="1" x="1732"/>
        <item m="1" x="2726"/>
        <item m="1" x="1503"/>
        <item m="1" x="1573"/>
        <item m="1" x="1612"/>
        <item m="1" x="1650"/>
        <item m="1" x="520"/>
        <item m="1" x="2281"/>
        <item m="1" x="1879"/>
        <item m="1" x="1884"/>
        <item m="1" x="1888"/>
        <item m="1" x="1893"/>
        <item m="1" x="1900"/>
        <item m="1" x="1910"/>
        <item m="1" x="1920"/>
        <item m="1" x="1924"/>
        <item m="1" x="1928"/>
        <item m="1" x="2243"/>
        <item m="1" x="2246"/>
        <item m="1" x="2251"/>
        <item m="1" x="2255"/>
        <item m="1" x="2258"/>
        <item m="1" x="2264"/>
        <item m="1" x="2268"/>
        <item m="1" x="2271"/>
        <item m="1" x="2646"/>
        <item m="1" x="2652"/>
        <item m="1" x="2655"/>
        <item m="1" x="2657"/>
        <item m="1" x="2660"/>
        <item m="1" x="1188"/>
        <item m="1" x="2985"/>
        <item m="1" x="192"/>
        <item m="1" x="3080"/>
        <item m="1" x="1001"/>
        <item m="1" x="1815"/>
        <item m="1" x="2617"/>
        <item m="1" x="114"/>
        <item m="1" x="1090"/>
        <item m="1" x="1850"/>
        <item m="1" x="144"/>
        <item m="1" x="1346"/>
        <item m="1" x="1913"/>
        <item m="1" x="2692"/>
        <item m="1" x="2872"/>
        <item m="1" x="372"/>
        <item m="1" x="1326"/>
        <item m="1" x="321"/>
        <item m="1" x="865"/>
        <item m="1" x="872"/>
        <item m="1" x="1869"/>
        <item m="1" x="1976"/>
        <item m="1" x="2030"/>
        <item m="1" x="877"/>
        <item m="1" x="881"/>
        <item m="1" x="1296"/>
        <item m="1" x="2104"/>
        <item m="1" x="2873"/>
        <item m="1" x="373"/>
        <item m="1" x="905"/>
        <item m="1" x="2366"/>
        <item m="1" x="665"/>
        <item m="1" x="2416"/>
        <item m="1" x="909"/>
        <item m="1" x="914"/>
        <item m="1" x="918"/>
        <item m="1" x="2374"/>
        <item m="1" x="674"/>
        <item m="1" x="1307"/>
        <item m="1" x="2123"/>
        <item m="1" x="2889"/>
        <item m="1" x="403"/>
        <item m="1" x="714"/>
        <item m="1" x="3268"/>
        <item m="1" x="2840"/>
        <item m="1" x="3198"/>
        <item m="1" x="1473"/>
        <item m="1" x="2160"/>
        <item m="1" x="963"/>
        <item m="1" x="1826"/>
        <item m="1" x="2625"/>
        <item m="1" x="130"/>
        <item m="1" x="1103"/>
        <item m="1" x="1923"/>
        <item m="1" x="1861"/>
        <item m="1" x="2675"/>
        <item m="1" x="156"/>
        <item m="1" x="1927"/>
        <item m="1" x="2696"/>
        <item m="1" x="189"/>
        <item m="1" x="1962"/>
        <item m="1" x="2736"/>
        <item m="1" x="223"/>
        <item m="1" x="1999"/>
        <item m="1" x="2752"/>
        <item m="1" x="250"/>
        <item m="1" x="1232"/>
        <item m="1" x="2064"/>
        <item m="1" x="2830"/>
        <item m="1" x="2086"/>
        <item m="1" x="2824"/>
        <item m="1" x="2914"/>
        <item m="1" x="323"/>
        <item m="1" x="423"/>
        <item m="1" x="2190"/>
        <item m="1" x="2972"/>
        <item m="1" x="473"/>
        <item m="1" x="1424"/>
        <item m="1" x="2222"/>
        <item m="1" x="3026"/>
        <item m="1" x="525"/>
        <item m="1" x="968"/>
        <item m="1" x="1481"/>
        <item m="1" x="2576"/>
        <item m="1" x="2285"/>
        <item m="1" x="965"/>
        <item m="1" x="1074"/>
        <item m="1" x="2642"/>
        <item m="1" x="1070"/>
        <item m="1" x="1451"/>
        <item m="1" x="1066"/>
        <item m="1" x="1064"/>
        <item m="1" x="2634"/>
        <item m="1" x="1060"/>
        <item m="1" x="2628"/>
        <item m="1" x="2720"/>
        <item m="1" x="1153"/>
        <item m="1" x="3030"/>
        <item m="1" x="1150"/>
        <item m="1" x="2716"/>
        <item m="1" x="1148"/>
        <item m="1" x="3083"/>
        <item m="1" x="587"/>
        <item m="1" x="1560"/>
        <item m="1" x="711"/>
        <item m="1" x="896"/>
        <item m="1" x="3233"/>
        <item m="1" x="1622"/>
        <item m="1" x="2437"/>
        <item m="1" x="3212"/>
        <item m="1" x="758"/>
        <item m="1" x="2469"/>
        <item m="1" x="76"/>
        <item m="1" x="1208"/>
        <item m="1" x="2796"/>
        <item m="1" x="289"/>
        <item m="1" x="2075"/>
        <item m="1" x="2843"/>
        <item m="1" x="2892"/>
        <item m="1" x="2896"/>
        <item m="1" x="344"/>
        <item m="1" x="1298"/>
        <item m="1" x="2107"/>
        <item m="1" x="2146"/>
        <item m="1" x="2148"/>
        <item m="1" x="324"/>
        <item m="1" x="2092"/>
        <item m="1" x="2951"/>
        <item m="1" x="1395"/>
        <item m="1" x="2990"/>
        <item m="1" x="1447"/>
        <item m="1" x="2261"/>
        <item m="1" x="3057"/>
        <item m="1" x="2191"/>
        <item m="1" x="3027"/>
        <item m="1" x="526"/>
        <item m="1" x="1482"/>
        <item m="1" x="2286"/>
        <item m="1" x="1223"/>
        <item m="1" x="3031"/>
        <item m="1" x="1487"/>
        <item m="1" x="3084"/>
        <item m="1" x="588"/>
        <item m="1" x="2354"/>
        <item m="1" x="3144"/>
        <item m="1" x="1386"/>
        <item m="1" x="3271"/>
        <item m="1" x="1766"/>
        <item m="1" x="1832"/>
        <item m="1" x="1939"/>
        <item m="1" x="387"/>
        <item m="1" x="2171"/>
        <item m="1" x="2208"/>
        <item m="1" x="2276"/>
        <item m="1" x="826"/>
        <item m="1" x="2537"/>
        <item m="1" x="2603"/>
        <item m="1" x="2680"/>
        <item m="1" x="1315"/>
        <item m="1" x="1678"/>
        <item m="1" x="1696"/>
        <item m="1" x="28"/>
        <item m="1" x="1741"/>
        <item m="1" x="972"/>
        <item m="1" x="976"/>
        <item m="1" x="1365"/>
        <item m="1" x="1369"/>
        <item m="1" x="1373"/>
        <item m="1" x="1379"/>
        <item m="1" x="1764"/>
        <item m="1" x="1770"/>
        <item m="1" x="1774"/>
        <item m="1" x="1780"/>
        <item m="1" x="2169"/>
        <item m="1" x="2175"/>
        <item m="1" x="2180"/>
        <item m="1" x="2185"/>
        <item m="1" x="2535"/>
        <item m="1" x="2541"/>
        <item m="1" x="2545"/>
        <item m="1" x="2549"/>
        <item m="1" x="2555"/>
        <item m="1" x="2559"/>
        <item m="1" x="1187"/>
        <item m="1" x="1536"/>
        <item m="1" x="1973"/>
        <item m="1" x="2303"/>
        <item m="1" x="2706"/>
        <item m="1" x="3066"/>
        <item m="1" x="161"/>
        <item m="1" x="538"/>
        <item m="1" x="1108"/>
        <item m="1" x="1570"/>
        <item m="1" x="2006"/>
        <item m="1" x="2339"/>
        <item m="1" x="1017"/>
        <item m="1" x="1403"/>
        <item m="1" x="1802"/>
        <item m="1" x="2573"/>
        <item m="1" x="2956"/>
        <item m="1" x="2056"/>
        <item m="1" x="1146"/>
        <item m="1" x="1935"/>
        <item m="1" x="476"/>
        <item m="1" x="2226"/>
        <item m="1" x="530"/>
        <item m="1" x="2290"/>
        <item m="1" x="592"/>
        <item m="1" x="2358"/>
        <item m="1" x="1537"/>
        <item m="1" x="1974"/>
        <item m="1" x="2304"/>
        <item m="1" x="2707"/>
        <item m="1" x="1456"/>
        <item m="1" x="2007"/>
        <item m="1" x="2340"/>
        <item m="1" x="2739"/>
        <item m="1" x="564"/>
        <item m="1" x="1143"/>
        <item m="1" x="1500"/>
        <item m="1" x="3034"/>
        <item m="1" x="2249"/>
        <item m="1" x="1491"/>
        <item m="1" x="486"/>
        <item m="1" x="1414"/>
        <item m="1" x="3088"/>
        <item m="1" x="2318"/>
        <item m="1" x="2321"/>
        <item m="1" x="2325"/>
        <item m="1" x="2333"/>
        <item m="1" x="1566"/>
        <item m="1" x="607"/>
        <item m="1" x="613"/>
        <item m="1" x="3149"/>
        <item m="1" x="2379"/>
        <item m="1" x="2382"/>
        <item m="1" x="531"/>
        <item m="1" x="2291"/>
        <item m="1" x="1438"/>
        <item m="1" x="2214"/>
        <item m="1" x="2983"/>
        <item m="1" x="462"/>
        <item m="1" x="593"/>
        <item m="1" x="2359"/>
        <item m="1" x="1511"/>
        <item m="1" x="2279"/>
        <item m="1" x="657"/>
        <item m="1" x="1492"/>
        <item m="1" x="3089"/>
        <item m="1" x="1567"/>
        <item m="1" x="3150"/>
        <item m="1" x="1604"/>
        <item m="1" x="1457"/>
        <item m="1" x="1865"/>
        <item m="1" x="2231"/>
        <item m="1" x="2626"/>
        <item m="1" x="2995"/>
        <item m="1" x="103"/>
        <item m="1" x="550"/>
        <item m="1" x="1126"/>
        <item m="1" x="295"/>
        <item m="1" x="1663"/>
        <item m="1" x="2099"/>
        <item m="1" x="2457"/>
        <item m="1" x="2849"/>
        <item m="1" x="3224"/>
        <item m="1" x="336"/>
        <item m="1" x="732"/>
        <item m="1" x="724"/>
        <item m="1" x="1626"/>
        <item m="1" x="2414"/>
        <item m="1" x="3174"/>
        <item m="1" x="1195"/>
        <item m="1" x="1979"/>
        <item m="1" x="2719"/>
        <item m="1" x="163"/>
        <item m="1" x="1112"/>
        <item m="1" x="2151"/>
        <item m="1" x="2514"/>
        <item m="1" x="1553"/>
        <item m="1" x="1986"/>
        <item m="1" x="2323"/>
        <item m="1" x="2727"/>
        <item m="1" x="1416"/>
        <item m="1" x="1880"/>
        <item m="1" x="1885"/>
        <item m="1" x="1889"/>
        <item m="1" x="1894"/>
        <item m="1" x="1901"/>
        <item m="1" x="1911"/>
        <item m="1" x="1921"/>
        <item m="1" x="1925"/>
        <item m="1" x="1929"/>
        <item m="1" x="2244"/>
        <item m="1" x="2247"/>
        <item m="1" x="2252"/>
        <item m="1" x="2256"/>
        <item m="1" x="2259"/>
        <item m="1" x="2265"/>
        <item m="1" x="2269"/>
        <item m="1" x="2272"/>
        <item m="1" x="2647"/>
        <item m="1" x="2653"/>
        <item m="1" x="2656"/>
        <item m="1" x="2658"/>
        <item m="1" x="2661"/>
        <item m="1" x="196"/>
        <item m="1" x="338"/>
        <item m="1" x="1409"/>
        <item m="1" x="2210"/>
        <item m="1" x="3001"/>
        <item m="1" x="508"/>
        <item m="1" x="1462"/>
        <item m="1" x="541"/>
        <item m="1" x="1728"/>
        <item m="1" x="2474"/>
        <item m="1" x="3254"/>
        <item m="1" x="823"/>
        <item m="1" x="1703"/>
        <item m="1" x="730"/>
        <item m="1" x="866"/>
        <item m="1" x="873"/>
        <item m="1" x="1870"/>
        <item m="1" x="1977"/>
        <item m="1" x="2031"/>
        <item m="1" x="878"/>
        <item m="1" x="882"/>
        <item m="1" x="1658"/>
        <item m="1" x="2476"/>
        <item m="1" x="3257"/>
        <item m="1" x="829"/>
        <item m="1" x="906"/>
        <item m="1" x="2367"/>
        <item m="1" x="666"/>
        <item m="1" x="2417"/>
        <item m="1" x="910"/>
        <item m="1" x="915"/>
        <item m="1" x="919"/>
        <item m="1" x="2375"/>
        <item m="1" x="675"/>
        <item m="1" x="1681"/>
        <item m="1" x="2490"/>
        <item m="1" x="10"/>
        <item m="1" x="869"/>
        <item m="1" x="1278"/>
        <item m="1" x="393"/>
        <item m="1" x="3002"/>
        <item m="1" x="3005"/>
        <item m="1" x="3011"/>
        <item m="1" x="3014"/>
        <item m="1" x="3021"/>
        <item m="1" x="1407"/>
        <item m="1" x="1410"/>
        <item m="1" x="1415"/>
        <item m="1" x="1417"/>
        <item m="1" x="1656"/>
        <item m="1" x="2793"/>
        <item m="1" x="1265"/>
        <item m="1" x="2841"/>
        <item m="1" x="1295"/>
        <item m="1" x="2869"/>
        <item m="1" x="2870"/>
        <item m="1" x="1324"/>
        <item m="1" x="2906"/>
        <item m="1" x="1352"/>
        <item m="1" x="2944"/>
        <item m="1" x="1389"/>
        <item m="1" x="2909"/>
        <item m="1" x="2806"/>
        <item m="1" x="92"/>
        <item m="1" x="2508"/>
        <item m="1" x="18"/>
        <item m="1" x="837"/>
        <item m="1" x="1684"/>
        <item m="1" x="2478"/>
        <item m="1" x="3242"/>
        <item m="1" x="2562"/>
        <item m="1" x="45"/>
        <item m="1" x="920"/>
        <item m="1" x="1727"/>
        <item m="1" x="2612"/>
        <item m="1" x="89"/>
        <item m="1" x="2958"/>
        <item m="1" x="2857"/>
        <item m="1" x="2418"/>
        <item m="1" x="3181"/>
        <item m="1" x="663"/>
        <item m="1" x="1591"/>
        <item m="1" x="2362"/>
        <item m="1" x="3122"/>
        <item m="1" x="2455"/>
        <item m="1" x="3221"/>
        <item m="1" x="728"/>
        <item m="1" x="1629"/>
        <item m="1" x="3215"/>
        <item m="1" x="1269"/>
        <item m="1" x="545"/>
        <item m="1" x="1693"/>
        <item m="1" x="2496"/>
        <item m="1" x="1716"/>
        <item n=" 2020.02-BBA2003" m="1" x="3201"/>
        <item m="1" x="502"/>
        <item n=" 2020.02-BBA20032" m="1" x="16"/>
        <item m="1" x="1947"/>
        <item m="1" x="2723"/>
        <item m="1" x="1216"/>
        <item m="1" x="2757"/>
        <item m="1" x="1211"/>
        <item m="1" x="2755"/>
        <item m="1" x="2771"/>
        <item m="1" x="1253"/>
        <item m="1" x="2811"/>
        <item m="1" x="1248"/>
        <item m="1" x="2819"/>
        <item m="1" x="320"/>
        <item m="1" x="1283"/>
        <item m="1" x="394"/>
        <item m="1" x="2919"/>
        <item m="1" x="2158"/>
        <item m="1" x="573"/>
        <item m="1" x="1287"/>
        <item m="1" x="2479"/>
        <item n=" 2020.02-BBA6003" m="1" x="702"/>
        <item n=" 2020.02-BBA60032" m="1" x="835"/>
        <item m="1" x="1708"/>
        <item m="1" x="2223"/>
        <item m="1" x="2227"/>
        <item m="1" x="1686"/>
        <item m="1" x="17"/>
        <item m="1" x="1729"/>
        <item m="1" x="2993"/>
        <item m="1" x="2996"/>
        <item m="1" x="230"/>
        <item m="1" x="1220"/>
        <item m="1" x="2485"/>
        <item m="1" x="1264"/>
        <item m="1" x="1305"/>
        <item m="1" x="1344"/>
        <item m="1" x="1359"/>
        <item m="1" x="1757"/>
        <item m="1" x="67"/>
        <item m="1" x="1819"/>
        <item m="1" x="117"/>
        <item m="1" x="1902"/>
        <item m="1" x="171"/>
        <item m="1" x="1987"/>
        <item m="1" x="2772"/>
        <item m="1" x="1330"/>
        <item m="1" x="1699"/>
        <item m="1" x="3248"/>
        <item m="1" x="1514"/>
        <item m="1" x="925"/>
        <item m="1" x="1733"/>
        <item m="1" x="2509"/>
        <item m="1" x="2564"/>
        <item m="1" x="48"/>
        <item m="1" x="922"/>
        <item m="1" x="994"/>
        <item m="1" x="1785"/>
        <item m="1" x="1179"/>
        <item m="1" x="1526"/>
        <item m="1" x="2698"/>
        <item m="1" x="2121"/>
        <item m="1" x="2360"/>
        <item m="1" x="719"/>
        <item m="1" x="2453"/>
        <item m="1" x="3154"/>
        <item m="1" x="2383"/>
        <item m="1" x="2385"/>
        <item m="1" x="608"/>
        <item m="1" x="1546"/>
        <item m="1" x="2315"/>
        <item m="1" x="3076"/>
        <item m="1" x="2433"/>
        <item m="1" x="2435"/>
        <item m="1" x="2438"/>
        <item m="1" x="2442"/>
        <item m="1" x="748"/>
        <item m="1" x="754"/>
        <item m="1" x="2463"/>
        <item m="1" x="2467"/>
        <item m="1" x="661"/>
        <item m="1" x="1579"/>
        <item m="1" x="2345"/>
        <item m="1" x="3104"/>
        <item m="1" x="574"/>
        <item m="1" x="720"/>
        <item m="1" x="1618"/>
        <item m="1" x="2403"/>
        <item m="1" x="787"/>
        <item m="1" x="609"/>
        <item m="1" x="1547"/>
        <item m="1" x="2316"/>
        <item m="1" x="2380"/>
        <item m="1" x="3133"/>
        <item m="1" x="605"/>
        <item m="1" x="680"/>
        <item m="1" x="1598"/>
        <item m="1" x="2431"/>
        <item m="1" x="3192"/>
        <item m="1" x="1674"/>
        <item m="1" x="859"/>
        <item m="1" x="1700"/>
        <item m="1" x="2486"/>
        <item m="1" x="3249"/>
        <item m="1" x="867"/>
        <item m="1" x="1704"/>
        <item m="1" x="2488"/>
        <item m="1" x="3251"/>
        <item m="1" x="1281"/>
        <item m="1" x="2073"/>
        <item m="1" x="2815"/>
        <item m="1" x="1639"/>
        <item m="1" x="2076"/>
        <item m="1" x="50"/>
        <item m="1" x="1788"/>
        <item m="1" x="96"/>
        <item m="1" x="1847"/>
        <item m="1" x="2822"/>
        <item m="1" x="1613"/>
        <item m="1" x="1651"/>
        <item m="1" x="1688"/>
        <item m="1" x="650"/>
        <item m="1" x="2406"/>
        <item m="1" x="2045"/>
        <item m="1" x="2395"/>
        <item m="1" x="2397"/>
        <item m="1" x="2768"/>
        <item m="1" x="2773"/>
        <item m="1" x="2776"/>
        <item m="1" x="2778"/>
        <item m="1" x="2780"/>
        <item m="1" x="1276"/>
        <item m="1" x="3108"/>
        <item m="1" x="3195"/>
        <item m="1" x="1169"/>
        <item m="1" x="2745"/>
        <item m="1" x="237"/>
        <item m="1" x="1225"/>
        <item m="1" x="2019"/>
        <item m="1" x="269"/>
        <item m="1" x="1427"/>
        <item n=" 2020.02-MSc2806" m="1" x="2103"/>
        <item n=" 2020.02-MSc28062" m="1" x="2163"/>
        <item m="1" x="2952"/>
        <item m="1" x="451"/>
        <item m="1" x="1396"/>
        <item m="1" x="405"/>
        <item m="1" x="1025"/>
        <item m="1" x="2032"/>
        <item m="1" x="2071"/>
        <item m="1" x="2101"/>
        <item m="1" x="1030"/>
        <item m="1" x="1033"/>
        <item m="1" x="2458"/>
        <item m="1" x="795"/>
        <item m="1" x="2492"/>
        <item m="1" x="1079"/>
        <item m="1" x="1084"/>
        <item m="1" x="2460"/>
        <item m="1" x="803"/>
        <item m="1" x="853"/>
        <item m="1" x="77"/>
        <item m="1" x="2867"/>
        <item m="1" x="1139"/>
        <item m="1" x="2129"/>
        <item m="1" x="2903"/>
        <item m="1" x="2140"/>
        <item m="1" x="406"/>
        <item m="1" x="503"/>
        <item m="1" x="2292"/>
        <item m="1" x="3090"/>
        <item m="1" x="1217"/>
        <item m="1" x="2758"/>
        <item m="1" x="1212"/>
        <item m="1" x="2756"/>
        <item m="1" x="2817"/>
        <item m="1" x="1263"/>
        <item m="1" x="3152"/>
        <item m="1" x="1254"/>
        <item m="1" x="2812"/>
        <item m="1" x="1249"/>
        <item m="1" x="3196"/>
        <item m="1" x="718"/>
        <item m="1" x="1641"/>
        <item m="1" x="851"/>
        <item m="1" x="1058"/>
        <item m="1" x="39"/>
        <item m="1" x="2531"/>
        <item n=" 2020.04-BBA5003" m="1" x="1011"/>
        <item m="1" x="1288"/>
        <item n=" 2020.04-BBA50032" m="1" x="1175"/>
        <item m="1" x="2877"/>
        <item n=" 2020.04-BBA6003" m="1" x="1268"/>
        <item n=" 2020.04-BBA60032" m="1" x="1327"/>
        <item m="1" x="2134"/>
        <item m="1" x="2973"/>
        <item m="1" x="2974"/>
        <item m="1" x="2224"/>
        <item m="1" x="2228"/>
        <item m="1" x="407"/>
        <item m="1" x="2149"/>
        <item n=" 2020.04-BBA7006" m="1" x="494"/>
        <item n=" 2020.04-BBA70062" m="1" x="629"/>
        <item n=" 2020.04-BBA7027" m="1" x="1520"/>
        <item n=" 2020.04-BBA70272" m="1" x="1624"/>
        <item m="1" x="1299"/>
        <item m="1" x="3153"/>
        <item m="1" x="1515"/>
        <item m="1" x="1804"/>
        <item m="1" x="104"/>
        <item m="1" x="1866"/>
        <item m="1" x="1180"/>
        <item m="1" x="1527"/>
        <item m="1" x="2699"/>
        <item m="1" x="2122"/>
        <item m="1" x="2361"/>
        <item m="1" x="721"/>
        <item m="1" x="2454"/>
        <item m="1" x="3155"/>
        <item m="1" x="2384"/>
        <item m="1" x="610"/>
        <item m="1" x="1548"/>
        <item m="1" x="2434"/>
        <item m="1" x="2436"/>
        <item m="1" x="2439"/>
        <item m="1" x="2443"/>
        <item m="1" x="749"/>
        <item m="1" x="755"/>
        <item m="1" x="2464"/>
        <item m="1" x="2468"/>
        <item m="1" x="662"/>
        <item m="1" x="1580"/>
        <item m="1" x="2346"/>
        <item m="1" x="3105"/>
        <item m="1" x="575"/>
        <item m="1" x="722"/>
        <item m="1" x="1619"/>
        <item m="1" x="2404"/>
        <item m="1" x="788"/>
        <item m="1" x="1605"/>
        <item m="1" x="3197"/>
        <item m="1" x="1642"/>
        <item m="1" x="3239"/>
        <item m="1" x="1675"/>
        <item m="1" x="860"/>
        <item m="1" x="1701"/>
        <item m="1" x="2487"/>
        <item m="1" x="3250"/>
        <item m="1" x="1282"/>
        <item m="1" x="2074"/>
        <item m="1" x="2816"/>
        <item m="1" x="2232"/>
        <item m="1" x="2630"/>
        <item m="1" x="1550"/>
        <item m="1" x="2046"/>
        <item m="1" x="2396"/>
        <item m="1" x="2398"/>
        <item m="1" x="2769"/>
        <item m="1" x="2774"/>
        <item m="1" x="2777"/>
        <item m="1" x="2779"/>
        <item m="1" x="2781"/>
        <item m="1" x="414"/>
        <item m="1" x="1541"/>
        <item m="1" x="2343"/>
        <item m="1" x="3128"/>
        <item m="1" x="637"/>
        <item m="1" x="1593"/>
        <item m="1" x="670"/>
        <item m="1" x="1845"/>
        <item m="1" x="2551"/>
        <item m="1" x="57"/>
        <item m="1" x="982"/>
        <item m="1" x="1807"/>
        <item m="1" x="875"/>
        <item m="1" x="1026"/>
        <item m="1" x="2033"/>
        <item m="1" x="2072"/>
        <item m="1" x="2102"/>
        <item m="1" x="1031"/>
        <item m="1" x="1034"/>
        <item m="1" x="2459"/>
        <item m="1" x="796"/>
        <item m="1" x="2493"/>
        <item m="1" x="1080"/>
        <item m="1" x="1085"/>
        <item m="1" x="2461"/>
        <item m="1" x="804"/>
        <item m="1" x="1334"/>
        <item m="1" x="467"/>
        <item m="1" x="3129"/>
        <item m="1" x="3131"/>
        <item m="1" x="3134"/>
        <item m="1" x="3135"/>
        <item m="1" x="3142"/>
        <item m="1" x="1539"/>
        <item m="1" x="1542"/>
        <item m="1" x="1549"/>
        <item m="1" x="1551"/>
        <item m="1" x="1744"/>
        <item m="1" x="2871"/>
        <item m="1" x="1325"/>
        <item m="1" x="2907"/>
        <item m="1" x="1353"/>
        <item m="1" x="2945"/>
        <item m="1" x="2949"/>
        <item m="1" x="1393"/>
        <item m="1" x="2988"/>
        <item m="1" x="1445"/>
        <item m="1" x="3055"/>
        <item m="1" x="1516"/>
        <item m="1" x="2883"/>
        <item m="1" x="2614"/>
        <item m="1" x="93"/>
        <item m="1" x="995"/>
        <item m="1" x="1786"/>
        <item m="1" x="2563"/>
        <item m="1" x="46"/>
        <item m="1" x="2685"/>
        <item m="1" x="140"/>
        <item m="1" x="1087"/>
        <item m="1" x="1844"/>
        <item m="1" x="2741"/>
        <item m="1" x="207"/>
        <item m="1" x="3071"/>
        <item m="1" x="844"/>
        <item m="1" x="1714"/>
        <item m="1" x="2511"/>
        <item m="1" x="35"/>
        <item m="1" x="927"/>
        <item m="1" x="1749"/>
        <item m="1" x="2565"/>
        <item m="1" x="62"/>
        <item m="1" x="996"/>
        <item m="1" x="21"/>
        <item m="1" x="887"/>
        <item m="1" x="1738"/>
        <item m="1" x="2528"/>
        <item m="1" x="51"/>
        <item m="1" x="952"/>
        <item m="1" x="1789"/>
        <item m="1" x="2583"/>
        <item m="1" x="94"/>
        <item m="1" x="1035"/>
        <item m="1" x="37"/>
        <item m="1" x="930"/>
        <item m="1" x="1755"/>
        <item m="1" x="2568"/>
        <item m="1" x="65"/>
        <item m="1" x="1002"/>
        <item m="1" x="1816"/>
        <item m="1" x="2618"/>
        <item m="1" x="115"/>
        <item m="1" x="1091"/>
        <item m="1" x="54"/>
        <item m="1" x="958"/>
        <item m="1" x="1794"/>
        <item m="1" x="2591"/>
        <item m="1" x="98"/>
        <item m="1" x="1040"/>
        <item m="1" x="1851"/>
        <item m="1" x="2664"/>
        <item m="1" x="145"/>
        <item m="1" x="1128"/>
        <item m="1" x="71"/>
        <item m="1" x="1006"/>
        <item m="1" x="1823"/>
        <item m="1" x="2622"/>
        <item m="1" x="122"/>
        <item m="1" x="1094"/>
        <item m="1" x="1905"/>
        <item m="1" x="2689"/>
        <item m="1" x="173"/>
        <item m="1" x="1166"/>
        <item m="1" x="101"/>
        <item m="1" x="1046"/>
        <item m="1" x="1858"/>
        <item m="1" x="2669"/>
        <item m="1" x="149"/>
        <item m="1" x="1131"/>
        <item m="1" x="1952"/>
        <item m="1" x="2730"/>
        <item m="1" x="213"/>
        <item m="1" x="1202"/>
        <item m="1" x="127"/>
        <item m="1" x="1098"/>
        <item m="1" x="1914"/>
        <item m="1" x="2693"/>
        <item m="1" x="179"/>
        <item m="1" x="1170"/>
        <item m="1" x="1989"/>
        <item m="1" x="2746"/>
        <item m="1" x="238"/>
        <item m="1" x="1226"/>
        <item m="1" x="153"/>
        <item m="1" x="1136"/>
        <item m="1" x="1959"/>
        <item m="1" x="2734"/>
        <item m="1" x="217"/>
        <item m="1" x="1205"/>
        <item m="1" x="2020"/>
        <item m="1" x="2784"/>
        <item m="1" x="270"/>
        <item m="1" x="1241"/>
        <item m="1" x="185"/>
        <item m="1" x="1173"/>
        <item m="1" x="1996"/>
        <item m="1" x="2750"/>
        <item m="1" x="243"/>
        <item m="1" x="1229"/>
        <item m="1" x="2037"/>
        <item m="1" x="2799"/>
        <item m="1" x="783"/>
        <item m="1" x="1669"/>
        <item m="1" x="2481"/>
        <item m="1" x="3261"/>
        <item m="1" x="841"/>
        <item m="1" x="1711"/>
        <item m="1" x="2510"/>
        <item m="1" x="33"/>
        <item m="1" x="923"/>
        <item m="1" x="3247"/>
        <item m="1" x="806"/>
        <item m="1" x="1692"/>
        <item m="1" x="2495"/>
        <item m="1" x="20"/>
        <item m="1" x="886"/>
        <item m="1" x="1734"/>
        <item m="1" x="2525"/>
        <item m="1" x="49"/>
        <item m="1" x="951"/>
        <item m="1" x="3264"/>
        <item m="1" x="845"/>
        <item m="1" x="1715"/>
        <item m="1" x="2512"/>
        <item m="1" x="36"/>
        <item m="1" x="928"/>
        <item m="1" x="1750"/>
        <item m="1" x="2566"/>
        <item m="1" x="63"/>
        <item m="1" x="997"/>
        <item m="1" x="22"/>
        <item m="1" x="888"/>
        <item m="1" x="1739"/>
        <item m="1" x="2529"/>
        <item m="1" x="52"/>
        <item m="1" x="953"/>
        <item m="1" x="1790"/>
        <item m="1" x="2584"/>
        <item m="1" x="95"/>
        <item m="1" x="1036"/>
        <item m="1" x="38"/>
        <item m="1" x="931"/>
        <item m="1" x="1756"/>
        <item m="1" x="2569"/>
        <item m="1" x="66"/>
        <item m="1" x="1003"/>
        <item m="1" x="1817"/>
        <item m="1" x="2619"/>
        <item m="1" x="116"/>
        <item m="1" x="1092"/>
        <item m="1" x="55"/>
        <item m="1" x="959"/>
        <item m="1" x="1795"/>
        <item m="1" x="2592"/>
        <item m="1" x="99"/>
        <item m="1" x="1041"/>
        <item m="1" x="1852"/>
        <item m="1" x="2665"/>
        <item m="1" x="146"/>
        <item m="1" x="1129"/>
        <item m="1" x="72"/>
        <item m="1" x="1007"/>
        <item m="1" x="1824"/>
        <item m="1" x="2623"/>
        <item m="1" x="123"/>
        <item m="1" x="1095"/>
        <item m="1" x="1906"/>
        <item m="1" x="2690"/>
        <item m="1" x="174"/>
        <item m="1" x="1167"/>
        <item m="1" x="102"/>
        <item m="1" x="1047"/>
        <item m="1" x="1859"/>
        <item m="1" x="2670"/>
        <item m="1" x="150"/>
        <item m="1" x="1132"/>
        <item m="1" x="1953"/>
        <item m="1" x="2731"/>
        <item m="1" x="214"/>
        <item m="1" x="1203"/>
        <item m="1" x="128"/>
        <item m="1" x="1099"/>
        <item m="1" x="1915"/>
        <item m="1" x="2694"/>
        <item m="1" x="180"/>
        <item m="1" x="1171"/>
        <item m="1" x="1990"/>
        <item m="1" x="2747"/>
        <item m="1" x="1916"/>
        <item m="1" x="2882"/>
        <item m="1" x="2422"/>
        <item m="1" x="2814"/>
        <item m="1" x="3186"/>
        <item m="1" x="284"/>
        <item m="1" x="671"/>
        <item m="1" x="1236"/>
        <item m="1" x="1595"/>
        <item m="1" x="2029"/>
        <item m="1" x="2369"/>
        <item m="1" x="2759"/>
        <item m="1" x="3206"/>
        <item m="1" x="314"/>
        <item m="1" x="704"/>
        <item m="1" x="1252"/>
        <item m="1" x="1611"/>
        <item m="1" x="2049"/>
        <item m="1" x="2402"/>
        <item m="1" x="2790"/>
        <item m="1" x="3158"/>
        <item m="1" x="256"/>
        <item m="1" x="738"/>
        <item m="1" x="1277"/>
        <item m="1" x="1633"/>
        <item m="1" x="2070"/>
        <item m="1" x="2421"/>
        <item m="1" x="2807"/>
        <item m="1" x="3184"/>
        <item m="1" x="282"/>
        <item m="1" x="669"/>
        <item m="1" x="1234"/>
        <item m="1" x="1649"/>
        <item m="1" x="2089"/>
        <item m="1" x="2449"/>
        <item m="1" x="2837"/>
        <item m="1" x="3203"/>
        <item m="1" x="311"/>
        <item m="1" x="703"/>
        <item m="1" x="570"/>
        <item m="1" x="1712"/>
        <item m="1" x="2748"/>
        <item m="1" x="425"/>
        <item m="1" x="1594"/>
        <item m="1" x="426"/>
        <item m="1" x="3048"/>
        <item m="1" x="807"/>
        <item m="1" x="1960"/>
        <item m="1" x="2900"/>
        <item m="1" x="602"/>
        <item m="1" x="1735"/>
        <item m="1" x="2785"/>
        <item m="1" x="440"/>
        <item m="1" x="1610"/>
        <item m="1" x="441"/>
        <item m="1" x="3073"/>
        <item m="1" x="846"/>
        <item m="1" x="1997"/>
        <item m="1" x="2917"/>
        <item m="1" x="642"/>
        <item m="1" x="1751"/>
        <item m="1" x="2800"/>
        <item m="1" x="457"/>
        <item m="1" x="1632"/>
        <item m="1" x="458"/>
        <item m="1" x="3102"/>
        <item m="1" x="889"/>
        <item m="1" x="2024"/>
        <item m="1" x="2940"/>
        <item m="1" x="673"/>
        <item m="1" x="1791"/>
        <item m="1" x="2827"/>
        <item m="1" x="481"/>
        <item m="1" x="1648"/>
        <item m="1" x="482"/>
        <item m="1" x="3130"/>
        <item m="1" x="932"/>
        <item m="1" x="2042"/>
        <item m="1" x="2960"/>
        <item m="1" x="707"/>
        <item m="1" x="1818"/>
        <item m="1" x="2846"/>
        <item m="1" x="509"/>
        <item m="1" x="1665"/>
        <item m="1" x="510"/>
        <item m="1" x="3164"/>
        <item m="1" x="960"/>
        <item m="1" x="2063"/>
        <item m="1" x="2979"/>
        <item m="1" x="740"/>
        <item m="1" x="1853"/>
        <item m="1" x="2860"/>
        <item m="1" x="542"/>
        <item m="1" x="1687"/>
        <item m="1" x="543"/>
        <item m="1" x="3191"/>
        <item m="1" x="1008"/>
        <item m="1" x="2082"/>
        <item m="1" x="3003"/>
        <item m="1" x="782"/>
        <item m="1" x="1907"/>
        <item m="1" x="2878"/>
        <item m="1" x="567"/>
        <item m="1" x="1709"/>
        <item m="1" x="568"/>
        <item m="1" x="3211"/>
        <item m="1" x="1048"/>
        <item m="1" x="2097"/>
        <item m="1" x="3045"/>
        <item m="1" x="802"/>
        <item m="1" x="1954"/>
        <item m="1" x="2899"/>
        <item m="1" x="599"/>
        <item m="1" x="1730"/>
        <item m="1" x="600"/>
        <item m="1" x="3231"/>
        <item m="1" x="1100"/>
        <item m="1" x="2118"/>
        <item m="1" x="3072"/>
        <item m="1" x="842"/>
        <item m="1" x="1991"/>
        <item m="1" x="2916"/>
        <item m="1" x="638"/>
        <item m="1" x="2124"/>
        <item m="1" x="2654"/>
        <item m="1" x="2683"/>
        <item m="1" x="2994"/>
        <item m="1" x="2770"/>
        <item m="1" x="2794"/>
        <item m="1" x="2820"/>
        <item m="1" x="12"/>
        <item m="1" x="376"/>
        <item m="1" x="404"/>
        <item m="1" x="421"/>
        <item m="1" x="454"/>
        <item m="1" x="56"/>
        <item m="1" x="444"/>
        <item m="1" x="477"/>
        <item m="1" x="499"/>
        <item m="1" x="534"/>
        <item m="1" x="830"/>
        <item m="1" x="371"/>
        <item m="1" x="808"/>
        <item m="1" x="1303"/>
        <item m="1" x="911"/>
        <item m="1" x="418"/>
        <item m="1" x="890"/>
        <item m="1" x="1343"/>
        <item m="1" x="985"/>
        <item m="1" x="1027"/>
        <item m="1" x="1081"/>
        <item m="1" x="496"/>
        <item m="1" x="1049"/>
        <item m="1" x="1423"/>
        <item m="1" x="1122"/>
        <item m="1" x="1162"/>
        <item m="1" x="560"/>
        <item m="1" x="1137"/>
        <item m="1" x="1484"/>
        <item m="1" x="1917"/>
        <item m="1" x="658"/>
        <item m="1" x="261"/>
        <item m="1" x="639"/>
        <item m="1" x="1219"/>
        <item m="1" x="819"/>
        <item m="1" x="369"/>
        <item m="1" x="799"/>
        <item m="1" x="861"/>
        <item m="1" x="399"/>
        <item m="1" x="838"/>
        <item m="1" x="1321"/>
        <item m="1" x="900"/>
        <item m="1" x="415"/>
        <item m="1" x="884"/>
        <item m="1" x="1333"/>
        <item m="1" x="1710"/>
        <item m="1" x="943"/>
        <item m="1" x="435"/>
        <item m="1" x="924"/>
        <item m="1" x="1351"/>
        <item m="1" x="1731"/>
        <item m="1" x="622"/>
        <item m="1" x="227"/>
        <item m="1" x="596"/>
        <item m="1" x="1183"/>
        <item m="1" x="652"/>
        <item m="1" x="685"/>
        <item m="1" x="761"/>
        <item m="1" x="1032"/>
        <item m="1" x="1842"/>
        <item m="1" x="1125"/>
        <item m="1" x="515"/>
        <item m="1" x="2205"/>
        <item m="1" x="2600"/>
        <item m="1" x="2998"/>
        <item m="1" x="106"/>
        <item m="1" x="479"/>
        <item m="1" x="1019"/>
        <item m="1" x="505"/>
        <item m="1" x="1061"/>
        <item m="1" x="1428"/>
        <item m="1" x="1829"/>
        <item m="1" x="1458"/>
        <item m="1" x="1867"/>
        <item m="1" x="2233"/>
        <item m="1" x="2631"/>
        <item m="1" x="2273"/>
        <item m="1" x="2677"/>
        <item m="1" x="3037"/>
        <item m="1" x="132"/>
        <item m="1" x="500"/>
        <item m="1" x="2095"/>
        <item m="1" x="2861"/>
        <item m="1" x="362"/>
        <item m="1" x="1309"/>
        <item m="1" x="2125"/>
        <item m="1" x="2897"/>
        <item m="1" x="2229"/>
        <item m="1" x="3035"/>
        <item m="1" x="535"/>
        <item m="1" x="1498"/>
        <item m="1" x="2293"/>
        <item m="1" x="3091"/>
        <item m="1" x="1931"/>
        <item m="1" x="348"/>
        <item m="1" x="3059"/>
        <item m="1" x="3061"/>
        <item m="1" x="3062"/>
        <item m="1" x="2110"/>
        <item m="1" x="1518"/>
        <item m="1" x="1522"/>
        <item m="1" x="2862"/>
        <item m="1" x="363"/>
        <item m="1" x="1310"/>
        <item m="1" x="2126"/>
        <item m="1" x="2935"/>
        <item m="1" x="2405"/>
        <item m="1" x="2410"/>
        <item m="1" x="2412"/>
        <item m="1" x="2115"/>
        <item m="1" x="1523"/>
        <item m="1" x="1524"/>
        <item m="1" x="1525"/>
        <item m="1" x="2879"/>
        <item m="1" x="2331"/>
        <item m="1" x="2334"/>
        <item m="1" x="2335"/>
        <item m="1" x="382"/>
        <item m="1" x="3116"/>
        <item m="1" x="3118"/>
        <item m="1" x="3121"/>
        <item m="1" x="3106"/>
        <item m="1" x="1439"/>
        <item m="1" x="3123"/>
        <item m="1" x="224"/>
        <item m="1" x="594"/>
        <item m="1" x="1181"/>
        <item m="1" x="1528"/>
        <item m="1" x="1964"/>
        <item m="1" x="2295"/>
        <item m="1" x="287"/>
        <item m="1" x="138"/>
        <item m="1" x="164"/>
        <item m="1" x="79"/>
        <item m="1" x="1285"/>
        <item m="1" x="1463"/>
        <item m="1" x="681"/>
        <item m="1" x="709"/>
        <item m="1" x="2162"/>
        <item m="1" x="78"/>
        <item m="1" x="1441"/>
        <item m="1" x="2984"/>
        <item m="1" x="131"/>
        <item m="1" x="159"/>
        <item m="1" x="193"/>
        <item m="1" x="226"/>
        <item m="1" x="253"/>
        <item m="1" x="1478"/>
        <item m="1" x="831"/>
        <item m="1" x="874"/>
        <item m="1" x="912"/>
        <item m="1" x="947"/>
        <item m="1" x="986"/>
        <item m="1" x="1028"/>
        <item m="1" x="1082"/>
        <item m="1" x="1123"/>
        <item m="1" x="1163"/>
        <item m="1" x="1273"/>
        <item m="1" x="659"/>
        <item m="1" x="691"/>
        <item m="1" x="725"/>
        <item m="1" x="767"/>
        <item m="1" x="789"/>
        <item m="1" x="820"/>
        <item m="1" x="862"/>
        <item m="1" x="901"/>
        <item m="1" x="944"/>
        <item m="1" x="978"/>
        <item m="1" x="1289"/>
        <item m="1" x="521"/>
        <item m="1" x="555"/>
        <item m="1" x="580"/>
        <item m="1" x="623"/>
        <item m="1" x="653"/>
        <item m="1" x="686"/>
        <item m="1" x="712"/>
        <item m="1" x="762"/>
        <item m="1" x="785"/>
        <item m="1" x="815"/>
        <item m="1" x="1301"/>
        <item m="1" x="433"/>
        <item m="1" x="448"/>
        <item m="1" x="466"/>
        <item m="1" x="490"/>
        <item m="1" x="517"/>
        <item m="1" x="552"/>
        <item m="1" x="576"/>
        <item m="1" x="615"/>
        <item m="1" x="645"/>
        <item m="1" x="682"/>
        <item m="1" x="356"/>
        <item m="1" x="367"/>
        <item m="1" x="389"/>
        <item m="1" x="412"/>
        <item m="1" x="429"/>
        <item m="1" x="447"/>
        <item m="1" x="463"/>
        <item m="1" x="487"/>
        <item m="1" x="513"/>
        <item m="1" x="548"/>
        <item m="1" x="248"/>
        <item m="1" x="278"/>
        <item m="1" x="301"/>
        <item m="1" x="331"/>
        <item m="1" x="353"/>
        <item m="1" x="366"/>
        <item m="1" x="384"/>
        <item m="1" x="411"/>
        <item m="1" x="428"/>
        <item m="1" x="445"/>
        <item m="1" x="120"/>
        <item m="1" x="147"/>
        <item m="1" x="177"/>
        <item m="1" x="215"/>
        <item m="1" x="241"/>
        <item m="1" x="273"/>
        <item m="1" x="296"/>
        <item m="1" x="326"/>
        <item m="1" x="347"/>
        <item m="1" x="361"/>
        <item m="1" x="32"/>
        <item m="1" x="47"/>
        <item m="1" x="60"/>
        <item m="1" x="90"/>
        <item m="1" x="111"/>
        <item m="1" x="141"/>
        <item m="1" x="170"/>
        <item m="1" x="209"/>
        <item m="1" x="235"/>
        <item m="1" x="266"/>
        <item m="1" x="3222"/>
        <item m="1" x="3240"/>
        <item m="1" x="3258"/>
        <item m="1" x="13"/>
        <item m="1" x="30"/>
        <item m="1" x="43"/>
        <item m="1" x="59"/>
        <item m="1" x="82"/>
        <item m="1" x="1054"/>
        <item m="1" x="2133"/>
        <item m="1" x="2131"/>
        <item m="1" x="2847"/>
        <item m="1" x="26"/>
        <item m="1" x="390"/>
        <item m="1" x="413"/>
        <item m="1" x="430"/>
        <item m="1" x="464"/>
        <item m="1" x="488"/>
        <item m="1" x="514"/>
        <item m="1" x="549"/>
        <item m="1" x="850"/>
        <item m="1" x="937"/>
        <item m="1" x="1012"/>
        <item m="1" x="1052"/>
        <item m="1" x="1104"/>
        <item m="1" x="1140"/>
        <item m="1" x="1176"/>
        <item m="1" x="678"/>
        <item m="1" x="847"/>
        <item m="1" x="891"/>
        <item m="1" x="933"/>
        <item m="1" x="961"/>
        <item m="1" x="640"/>
        <item m="1" x="778"/>
        <item m="1" x="800"/>
        <item m="1" x="1843"/>
        <item m="1" x="1949"/>
        <item m="1" x="2724"/>
        <item m="1" x="516"/>
        <item m="1" x="1634"/>
        <item m="1" x="2451"/>
        <item m="1" x="3230"/>
        <item m="1" x="781"/>
        <item m="1" x="1668"/>
        <item m="1" x="2206"/>
        <item m="1" x="2601"/>
        <item m="1" x="2999"/>
        <item m="1" x="107"/>
        <item m="1" x="480"/>
        <item m="1" x="1020"/>
        <item m="1" x="506"/>
        <item m="1" x="1062"/>
        <item m="1" x="1429"/>
        <item m="1" x="1830"/>
        <item m="1" x="1459"/>
        <item m="1" x="1868"/>
        <item m="1" x="2234"/>
        <item m="1" x="2632"/>
        <item m="1" x="2274"/>
        <item m="1" x="2678"/>
        <item m="1" x="3038"/>
        <item m="1" x="133"/>
        <item m="1" x="501"/>
        <item m="1" x="1057"/>
        <item m="1" x="2096"/>
        <item m="1" x="2863"/>
        <item m="1" x="364"/>
        <item m="1" x="1311"/>
        <item m="1" x="2127"/>
        <item m="1" x="2898"/>
        <item m="1" x="408"/>
        <item m="1" x="1347"/>
        <item m="1" x="2155"/>
        <item m="1" x="1300"/>
        <item m="1" x="2116"/>
        <item m="1" x="2880"/>
        <item m="1" x="2230"/>
        <item m="1" x="3036"/>
        <item m="1" x="536"/>
        <item m="1" x="2294"/>
        <item m="1" x="3092"/>
        <item m="1" x="1932"/>
        <item m="1" x="349"/>
        <item m="1" x="2111"/>
        <item m="1" x="2864"/>
        <item m="1" x="365"/>
        <item m="1" x="1312"/>
        <item m="1" x="2128"/>
        <item m="1" x="2936"/>
        <item m="1" x="2117"/>
        <item m="1" x="2881"/>
        <item m="1" x="383"/>
        <item m="1" x="3124"/>
        <item m="1" x="225"/>
        <item m="1" x="595"/>
        <item m="1" x="1182"/>
        <item m="1" x="1529"/>
        <item m="1" x="1965"/>
        <item m="1" x="2296"/>
        <item m="1" x="698"/>
        <item m="1" x="735"/>
        <item m="1" x="2181"/>
        <item m="1" x="2997"/>
        <item m="1" x="139"/>
        <item m="1" x="167"/>
        <item m="1" x="208"/>
        <item m="1" x="234"/>
        <item m="1" x="265"/>
        <item m="1" x="696"/>
        <item m="1" x="733"/>
        <item m="1" x="770"/>
        <item m="1" x="793"/>
        <item m="1" x="419"/>
        <item m="1" x="340"/>
        <item m="1" x="358"/>
        <item m="1" x="370"/>
        <item m="1" x="401"/>
        <item m="1" x="416"/>
        <item m="1" x="229"/>
        <item m="1" x="257"/>
        <item m="1" x="283"/>
        <item m="1" x="313"/>
        <item m="1" x="339"/>
        <item m="1" x="894"/>
        <item m="1" x="938"/>
        <item m="1" x="1013"/>
        <item m="1" x="1105"/>
        <item m="1" x="1141"/>
        <item m="1" x="1177"/>
        <item m="1" x="679"/>
        <item m="1" x="3227"/>
        <item m="1" x="772"/>
        <item m="1" x="1661"/>
        <item m="1" x="2477"/>
        <item m="1" x="3259"/>
        <item m="1" x="832"/>
        <item m="1" x="1706"/>
        <item m="1" x="2501"/>
        <item m="1" x="29"/>
        <item m="1" x="907"/>
        <item m="1" x="708"/>
        <item m="1" x="3241"/>
        <item m="1" x="794"/>
        <item m="1" x="1682"/>
        <item m="1" x="2491"/>
        <item m="1" x="14"/>
        <item m="1" x="876"/>
        <item m="1" x="1725"/>
        <item m="1" x="2523"/>
        <item m="1" x="42"/>
        <item m="1" x="946"/>
        <item m="1" x="745"/>
        <item m="1" x="3260"/>
        <item m="1" x="833"/>
        <item m="1" x="1707"/>
        <item m="1" x="2502"/>
        <item m="1" x="31"/>
        <item m="1" x="913"/>
        <item m="1" x="1745"/>
        <item m="1" x="2556"/>
        <item m="1" x="58"/>
        <item m="1" x="984"/>
        <item m="1" x="784"/>
        <item m="1" x="15"/>
        <item m="1" x="880"/>
        <item m="1" x="1726"/>
        <item m="1" x="2524"/>
        <item m="1" x="44"/>
        <item m="1" x="949"/>
        <item m="1" x="1784"/>
        <item m="1" x="892"/>
        <item m="1" x="934"/>
        <item m="1" x="962"/>
        <item m="1" x="1009"/>
        <item m="1" x="569"/>
        <item m="1" x="641"/>
        <item m="1" x="672"/>
        <item m="1" x="705"/>
        <item m="1" x="739"/>
        <item m="1" x="779"/>
        <item m="1" x="839"/>
        <item m="1" x="439"/>
        <item m="1" x="456"/>
        <item m="1" x="478"/>
        <item m="1" x="504"/>
        <item m="1" x="539"/>
        <item m="1" x="565"/>
        <item m="1" x="597"/>
        <item m="1" x="635"/>
        <item m="1" x="667"/>
        <item m="1" x="699"/>
        <item m="1" x="360"/>
        <item m="1" x="377"/>
        <item m="1" x="987"/>
        <item m="1" x="1029"/>
        <item m="1" x="1083"/>
        <item m="1" x="1124"/>
        <item m="1" x="1164"/>
        <item m="1" x="1198"/>
        <item m="1" x="1222"/>
        <item m="1" x="1239"/>
        <item m="1" x="1266"/>
        <item m="1" x="790"/>
        <item m="1" x="821"/>
        <item m="1" x="863"/>
        <item m="1" x="902"/>
        <item m="1" x="945"/>
        <item m="1" x="979"/>
        <item m="1" x="1023"/>
        <item m="1" x="1075"/>
        <item m="1" x="1118"/>
        <item m="1" x="1156"/>
        <item m="1" x="654"/>
        <item m="1" x="687"/>
        <item m="1" x="713"/>
        <item m="1" x="763"/>
        <item m="1" x="786"/>
        <item m="1" x="816"/>
        <item m="1" x="852"/>
        <item m="1" x="899"/>
        <item m="1" x="553"/>
        <item m="1" x="577"/>
        <item m="1" x="616"/>
        <item m="1" x="646"/>
        <item m="1" x="683"/>
        <item m="1" x="1053"/>
        <item m="1" x="1106"/>
        <item m="1" x="1178"/>
        <item m="1" x="1233"/>
        <item m="1" x="1245"/>
        <item m="1" x="1274"/>
        <item m="1" x="809"/>
        <item m="1" x="917"/>
        <item m="1" x="848"/>
        <item m="1" x="893"/>
        <item m="1" x="935"/>
        <item m="1" x="1050"/>
        <item m="1" x="1101"/>
        <item m="1" x="1138"/>
        <item m="1" x="1174"/>
        <item m="1" x="706"/>
        <item m="1" x="780"/>
        <item m="1" x="801"/>
        <item m="1" x="840"/>
        <item m="1" x="885"/>
        <item m="1" x="926"/>
        <item m="1" x="998"/>
        <item m="1" x="540"/>
        <item m="1" x="566"/>
        <item m="1" x="598"/>
        <item m="1" x="636"/>
        <item m="1" x="668"/>
        <item m="1" x="700"/>
        <item m="1" x="736"/>
        <item m="1" x="774"/>
        <item m="1" x="797"/>
        <item m="1" x="834"/>
        <item m="1" x="438"/>
        <item m="1" x="455"/>
        <item m="1" x="737"/>
        <item m="1" x="3204"/>
        <item m="1" x="3228"/>
        <item m="1" x="3093"/>
        <item m="1" x="942"/>
        <item m="1" x="614"/>
        <item m="1" x="644"/>
        <item m="1" x="512"/>
        <item m="1" x="1329"/>
        <item m="1" x="1133"/>
        <item m="1" x="1664"/>
        <item m="1" x="1685"/>
        <item m="1" x="157"/>
        <item m="1" x="2001"/>
        <item m="1" x="280"/>
        <item m="1" x="2087"/>
        <item m="1" x="1600"/>
        <item m="1" x="1494"/>
        <item m="1" x="1671"/>
        <item m="1" x="24"/>
        <item m="1" x="1758"/>
        <item m="1" x="1606"/>
        <item m="1" x="1628"/>
        <item m="1" x="1645"/>
        <item m="1" x="2043"/>
        <item m="1" x="3052"/>
        <item m="1" x="1544"/>
        <item m="1" x="3165"/>
        <item m="1" x="1635"/>
        <item m="1" x="1421"/>
        <item m="1" x="1903"/>
        <item m="1" x="1596"/>
        <item m="1" x="3207"/>
        <item m="1" x="1666"/>
        <item m="1" x="1388"/>
        <item m="1" x="1418"/>
        <item m="1" x="2939"/>
        <item m="1" x="1405"/>
        <item m="1" x="2137"/>
        <item m="1" x="2195"/>
        <item m="1" x="2105"/>
        <item m="1" x="1836"/>
        <item m="1" x="1760"/>
        <item m="1" x="2506"/>
        <item m="1" x="2307"/>
        <item m="1" x="2876"/>
        <item m="1" x="2915"/>
        <item m="1" x="2934"/>
        <item m="1" x="2650"/>
        <item m="1" x="3008"/>
        <item m="1" x="2775"/>
        <item m="1" x="2821"/>
        <item m="1" x="2444"/>
        <item m="1" x="2828"/>
        <item m="1" x="2858"/>
        <item m="1" x="2472"/>
        <item m="1" x="2865"/>
        <item m="1" x="2893"/>
        <item m="1" x="2499"/>
        <item m="1" x="2901"/>
        <item m="1" x="91"/>
        <item m="1" x="3120"/>
        <item m="1" x="2910"/>
        <item m="1" x="3218"/>
        <item m="1" x="2964"/>
        <item m="1" x="2965"/>
        <item m="1" x="2966"/>
        <item m="1" x="2577"/>
        <item m="1" x="2635"/>
        <item m="1" x="2712"/>
        <item m="1" x="2760"/>
        <item m="1" x="2808"/>
        <item m="1" x="2852"/>
        <item m="1" x="2885"/>
        <item m="1" x="3252"/>
        <item m="1" x="3010"/>
        <item m="1" x="3012"/>
        <item m="1" x="3013"/>
        <item m="1" x="3017"/>
        <item m="1" x="3020"/>
        <item m="1" x="2636"/>
        <item m="1" x="2713"/>
        <item m="1" x="2761"/>
        <item m="1" x="2809"/>
        <item m="1" x="2853"/>
        <item m="1" x="2886"/>
        <item m="1" x="2921"/>
        <item m="1" x="2946"/>
        <item m="1" x="1846"/>
        <item m="1" x="2659"/>
        <item m="1" x="2725"/>
        <item m="1" x="3015"/>
        <item m="1" x="2311"/>
        <item m="1" x="603"/>
        <item m="1" x="2372"/>
        <item m="1" x="2376"/>
        <item m="1" x="676"/>
        <item m="1" x="2425"/>
        <item m="1" x="2429"/>
        <item m="1" x="742"/>
        <item m="1" x="1431"/>
        <item m="1" x="2237"/>
        <item m="1" x="1501"/>
        <item m="1" x="1109"/>
        <item m="1" x="1067"/>
        <item m="1" x="1259"/>
        <item m="1" x="1293"/>
        <item m="1" x="1113"/>
        <item m="1" x="374"/>
        <item m="1" x="1306"/>
        <item m="1" x="181"/>
        <item m="1" x="1992"/>
        <item m="1" x="239"/>
        <item m="1" x="2035"/>
        <item m="1" x="452"/>
        <item m="1" x="1360"/>
        <item m="1" x="2164"/>
        <item m="1" x="2929"/>
        <item m="1" x="244"/>
        <item m="1" x="2038"/>
        <item m="1" x="292"/>
        <item m="1" x="497"/>
        <item m="1" x="1425"/>
        <item m="1" x="298"/>
        <item m="1" x="2079"/>
        <item m="1" x="345"/>
        <item m="1" x="2108"/>
        <item m="1" x="378"/>
        <item m="1" x="2135"/>
        <item m="1" x="561"/>
        <item m="1" x="1496"/>
        <item m="1" x="350"/>
        <item m="1" x="2112"/>
        <item m="1" x="380"/>
        <item m="1" x="2138"/>
        <item m="1" x="424"/>
        <item m="1" x="1151"/>
        <item m="1" x="218"/>
        <item m="1" x="2021"/>
        <item m="1" x="271"/>
        <item m="1" x="2058"/>
        <item m="1" x="1260"/>
        <item m="1" x="329"/>
        <item m="1" x="2093"/>
        <item m="1" x="1322"/>
        <item m="1" x="1506"/>
        <item m="1" x="1575"/>
        <item m="1" x="586"/>
        <item m="1" x="2353"/>
        <item m="1" x="651"/>
        <item m="1" x="1614"/>
        <item m="1" x="1653"/>
        <item m="1" x="1690"/>
        <item m="1" x="1736"/>
        <item m="1" x="940"/>
        <item m="1" x="2578"/>
        <item m="1" x="1854"/>
        <item m="1" x="1956"/>
        <item m="1" x="182"/>
        <item m="1" x="1993"/>
        <item m="1" x="240"/>
        <item m="1" x="245"/>
        <item m="1" x="2039"/>
        <item m="1" x="293"/>
        <item m="1" x="299"/>
        <item m="1" x="2080"/>
        <item m="1" x="351"/>
        <item m="1" x="2113"/>
        <item m="1" x="1340"/>
        <item m="1" x="557"/>
        <item m="1" x="2327"/>
        <item m="1" x="620"/>
        <item m="1" x="627"/>
        <item m="1" x="2391"/>
        <item m="1" x="689"/>
        <item m="1" x="2440"/>
        <item m="1" x="765"/>
        <item m="1" x="2470"/>
        <item m="1" x="813"/>
        <item m="1" x="817"/>
        <item m="1" x="2498"/>
        <item x="0"/>
        <item x="1"/>
        <item x="2"/>
        <item x="3"/>
        <item x="4"/>
        <item x="5"/>
        <item x="6"/>
        <item x="7"/>
        <item x="8"/>
        <item m="1" x="1896"/>
        <item m="1" x="168"/>
        <item m="1" x="1982"/>
        <item m="1" x="231"/>
        <item m="1" x="2253"/>
        <item m="1" x="551"/>
        <item m="1" x="2319"/>
        <item m="1" x="611"/>
        <item m="1" x="752"/>
        <item m="1" x="2465"/>
        <item m="1" x="811"/>
        <item m="1" x="2211"/>
        <item m="1" x="3004"/>
        <item m="1" x="409"/>
        <item m="1" x="442"/>
        <item m="1" x="410"/>
        <item m="1" x="443"/>
        <item m="1" x="1465"/>
        <item m="1" x="306"/>
        <item m="1" x="308"/>
        <item m="1" x="312"/>
        <item m="1" x="1350"/>
        <item m="1" x="1380"/>
        <item m="1" x="1936"/>
        <item m="1" x="2708"/>
        <item m="1" x="3067"/>
        <item m="1" x="254"/>
        <item m="1" x="1214"/>
        <item m="1" x="1571"/>
        <item m="1" x="2008"/>
        <item m="1" x="2341"/>
        <item m="1" x="1839"/>
        <item m="1" x="2804"/>
        <item m="1" x="2215"/>
        <item m="1" x="3178"/>
        <item m="1" x="2607"/>
        <item m="1" x="276"/>
        <item m="1" x="631"/>
        <item m="1" x="693"/>
        <item m="1" x="3077"/>
        <item m="1" x="165"/>
        <item m="1" x="1291"/>
        <item m="1" x="546"/>
        <item m="1" x="1643"/>
        <item m="1" x="1120"/>
        <item m="1" x="2084"/>
        <item m="1" x="1470"/>
        <item m="1" x="2446"/>
        <item m="1" x="1592"/>
        <item m="1" x="2028"/>
        <item m="1" x="2363"/>
        <item m="1" x="2754"/>
        <item m="1" x="3125"/>
        <item m="1" x="307"/>
        <item m="1" x="697"/>
        <item m="1" x="1247"/>
        <item m="1" x="1608"/>
        <item m="1" x="2833"/>
        <item m="1" x="3199"/>
        <item m="1" x="305"/>
        <item m="1" x="695"/>
        <item m="1" x="1246"/>
        <item m="1" x="1607"/>
        <item m="1" x="2048"/>
        <item m="1" x="2399"/>
        <item m="1" x="2788"/>
        <item m="1" x="2159"/>
        <item m="1" x="1381"/>
        <item m="1" x="3143"/>
        <item m="1" x="1355"/>
        <item m="1" x="2638"/>
        <item m="1" x="2717"/>
        <item m="1" x="2740"/>
        <item m="1" x="2763"/>
        <item m="1" x="2791"/>
        <item m="1" x="2813"/>
        <item m="1" x="2838"/>
        <item m="1" x="2855"/>
        <item m="1" x="2530"/>
        <item m="1" x="2574"/>
        <item m="1" x="2599"/>
        <item m="1" x="1966"/>
        <item m="1" x="3110"/>
        <item m="1" x="3137"/>
        <item m="1" x="3168"/>
        <item m="1" x="3194"/>
        <item m="1" x="3213"/>
        <item m="1" x="3236"/>
        <item m="1" x="2905"/>
        <item m="1" x="2918"/>
        <item m="1" x="2942"/>
        <item m="1" x="2427"/>
        <item m="1" x="1717"/>
        <item m="1" x="1721"/>
        <item m="1" x="1723"/>
        <item m="1" x="3188"/>
        <item m="1" x="285"/>
        <item m="1" x="2503"/>
        <item m="1" x="2560"/>
        <item m="1" x="2610"/>
        <item m="1" x="2710"/>
        <item m="1" x="3069"/>
        <item m="1" x="391"/>
        <item m="1" x="431"/>
        <item m="1" x="2484"/>
        <item m="1" x="2497"/>
        <item m="1" x="2629"/>
        <item m="1" x="2676"/>
        <item m="1" x="2585"/>
        <item m="1" x="2593"/>
        <item m="1" x="68"/>
        <item m="1" x="954"/>
        <item m="1" x="1752"/>
        <item m="1" x="2526"/>
        <item m="1" x="2666"/>
        <item m="1" x="118"/>
        <item m="1" x="1037"/>
        <item m="1" x="1811"/>
        <item m="1" x="3046"/>
        <item m="1" x="2595"/>
        <item m="1" x="73"/>
        <item m="1" x="2671"/>
        <item m="1" x="124"/>
        <item m="1" x="233"/>
        <item m="1" x="342"/>
        <item m="1" x="1042"/>
        <item m="1" x="1820"/>
        <item m="1" x="2586"/>
        <item m="1" x="3049"/>
        <item m="1" x="571"/>
        <item m="1" x="2152"/>
        <item m="1" x="2193"/>
        <item m="1" x="2235"/>
        <item m="1" x="2305"/>
        <item m="1" x="2364"/>
        <item m="1" x="2156"/>
        <item m="1" x="2196"/>
        <item m="1" x="2240"/>
        <item m="1" x="2309"/>
        <item m="1" x="2370"/>
        <item m="1" x="2423"/>
        <item m="1" x="2482"/>
        <item m="1" x="2932"/>
        <item m="1" x="2975"/>
        <item m="1" x="3039"/>
        <item m="1" x="3094"/>
        <item m="1" x="3156"/>
        <item m="1" x="2937"/>
        <item m="1" x="2977"/>
        <item m="1" x="3041"/>
        <item m="1" x="3098"/>
        <item m="1" x="3266"/>
        <item m="1" x="3234"/>
        <item m="1" x="1374"/>
        <item m="1" x="2980"/>
        <item m="1" x="1433"/>
        <item m="1" x="3043"/>
        <item m="1" x="1504"/>
        <item m="1" x="3096"/>
        <item m="1" x="1508"/>
        <item m="1" x="3100"/>
        <item m="1" x="1577"/>
        <item m="1" x="3162"/>
        <item m="1" x="1616"/>
        <item m="1" x="3209"/>
        <item m="1" x="1397"/>
        <item m="1" x="1775"/>
        <item m="1" x="175"/>
        <item m="1" x="186"/>
        <item m="1" x="1834"/>
        <item m="1" x="134"/>
        <item m="1" x="1944"/>
        <item m="1" x="197"/>
        <item m="1" x="2011"/>
        <item m="1" x="2077"/>
        <item m="1" x="2083"/>
        <item m="1" x="262"/>
        <item m="1" x="2050"/>
        <item m="1" x="1796"/>
        <item m="1" x="333"/>
        <item m="1" x="2154"/>
        <item m="1" x="760"/>
        <item m="1" x="3214"/>
        <item m="1" x="3237"/>
        <item m="1" x="3107"/>
        <item m="1" x="956"/>
        <item m="1" x="634"/>
        <item m="1" x="664"/>
        <item m="1" x="532"/>
        <item m="1" x="1332"/>
        <item m="1" x="1134"/>
        <item m="1" x="1673"/>
        <item m="1" x="1697"/>
        <item m="1" x="158"/>
        <item m="1" x="2002"/>
        <item m="1" x="281"/>
        <item m="1" x="2088"/>
        <item m="1" x="3109"/>
        <item m="1" x="1601"/>
        <item m="1" x="1512"/>
        <item m="1" x="1672"/>
        <item m="1" x="25"/>
        <item m="1" x="1759"/>
        <item m="1" x="1620"/>
        <item m="1" x="1637"/>
        <item m="1" x="1655"/>
        <item m="1" x="2044"/>
        <item m="1" x="3053"/>
        <item m="1" x="1545"/>
        <item m="1" x="3166"/>
        <item m="1" x="1636"/>
        <item m="1" x="1435"/>
        <item m="1" x="1597"/>
        <item m="1" x="3208"/>
        <item m="1" x="1667"/>
        <item m="1" x="1404"/>
        <item m="1" x="1430"/>
        <item m="1" x="1890"/>
        <item m="1" x="1406"/>
        <item m="1" x="2141"/>
        <item m="1" x="1955"/>
        <item m="1" x="2200"/>
        <item m="1" x="2119"/>
        <item m="1" x="1856"/>
        <item m="1" x="1787"/>
        <item m="1" x="2515"/>
        <item m="1" x="2308"/>
        <item m="1" x="2884"/>
        <item m="1" x="2920"/>
        <item m="1" x="2943"/>
        <item m="1" x="2557"/>
        <item m="1" x="2941"/>
        <item m="1" x="2651"/>
        <item m="1" x="3009"/>
        <item m="1" x="2832"/>
        <item m="1" x="2445"/>
        <item m="1" x="2829"/>
        <item m="1" x="2868"/>
        <item m="1" x="2904"/>
        <item m="1" x="2500"/>
        <item m="1" x="2902"/>
        <item m="1" x="105"/>
        <item m="1" x="3232"/>
        <item m="1" x="688"/>
        <item m="1" x="3265"/>
        <item m="1" x="2637"/>
        <item m="1" x="2714"/>
        <item m="1" x="2762"/>
        <item m="1" x="2810"/>
        <item m="1" x="2854"/>
        <item m="1" x="2887"/>
        <item m="1" x="764"/>
        <item m="1" x="741"/>
        <item m="1" x="744"/>
        <item m="1" x="747"/>
        <item m="1" x="750"/>
        <item m="1" x="751"/>
        <item m="1" x="756"/>
        <item m="1" x="759"/>
        <item m="1" x="2959"/>
        <item m="1" x="3016"/>
        <item m="1" x="3117"/>
        <item m="1" x="2312"/>
        <item m="1" x="604"/>
        <item m="1" x="2373"/>
        <item m="1" x="3172"/>
        <item m="1" x="2377"/>
        <item m="1" x="677"/>
        <item m="1" x="2426"/>
        <item m="1" x="3216"/>
        <item m="1" x="2430"/>
        <item m="1" x="743"/>
        <item m="1" x="1432"/>
        <item m="1" x="2238"/>
        <item m="1" x="1502"/>
        <item m="1" x="1110"/>
        <item m="1" x="1068"/>
        <item m="1" x="1261"/>
        <item m="1" x="1294"/>
        <item m="1" x="1114"/>
        <item m="1" x="375"/>
        <item m="1" x="183"/>
        <item m="1" x="1994"/>
        <item m="1" x="453"/>
        <item m="1" x="1361"/>
        <item m="1" x="2165"/>
        <item m="1" x="2930"/>
        <item m="1" x="246"/>
        <item m="1" x="2040"/>
        <item m="1" x="294"/>
        <item m="1" x="498"/>
        <item m="1" x="1426"/>
        <item m="1" x="300"/>
        <item m="1" x="2081"/>
        <item m="1" x="346"/>
        <item m="1" x="2109"/>
        <item m="1" x="379"/>
        <item m="1" x="2136"/>
        <item m="1" x="562"/>
        <item m="1" x="1497"/>
        <item m="1" x="352"/>
        <item m="1" x="2114"/>
        <item m="1" x="381"/>
        <item m="1" x="2139"/>
        <item m="1" x="1152"/>
        <item m="1" x="219"/>
        <item m="1" x="2022"/>
        <item m="1" x="272"/>
        <item m="1" x="2059"/>
        <item m="1" x="1262"/>
        <item m="1" x="330"/>
        <item m="1" x="2094"/>
        <item m="1" x="1323"/>
        <item m="1" x="1507"/>
        <item m="1" x="1576"/>
        <item m="1" x="1615"/>
        <item m="1" x="1654"/>
        <item m="1" x="1691"/>
        <item m="1" x="1737"/>
        <item m="1" x="941"/>
        <item m="1" x="2579"/>
        <item m="1" x="1855"/>
        <item m="1" x="1957"/>
        <item m="1" x="1452"/>
        <item m="1" x="1453"/>
        <item m="1" x="1460"/>
        <item m="1" x="1464"/>
        <item m="1" x="1468"/>
        <item m="1" x="1472"/>
        <item m="1" x="191"/>
        <item m="1" x="304"/>
        <item m="1" x="1477"/>
        <item m="1" x="1493"/>
        <item m="1" x="1193"/>
        <item m="1" x="1237"/>
        <item m="1" x="1280"/>
        <item m="1" x="1302"/>
        <item m="1" x="1341"/>
        <item m="1" x="558"/>
        <item m="1" x="2328"/>
        <item m="1" x="621"/>
        <item m="1" x="628"/>
        <item m="1" x="2392"/>
        <item m="1" x="690"/>
        <item m="1" x="2441"/>
        <item m="1" x="766"/>
        <item m="1" x="2471"/>
        <item m="1" x="814"/>
        <item m="1" x="818"/>
        <item m="1" x="2176"/>
        <item m="1" x="578"/>
        <item m="1" x="460"/>
        <item m="1" x="977"/>
        <item m="1" x="983"/>
        <item m="1" x="427"/>
        <item m="1" x="1897"/>
        <item m="1" x="169"/>
        <item m="1" x="1983"/>
        <item m="1" x="232"/>
        <item m="1" x="753"/>
        <item m="1" x="2466"/>
        <item m="1" x="812"/>
        <item m="1" x="1442"/>
        <item m="1" x="2250"/>
        <item m="1" x="2448"/>
        <item m="1" x="1937"/>
        <item m="1" x="2709"/>
        <item m="1" x="3068"/>
        <item m="1" x="255"/>
        <item m="1" x="1215"/>
        <item m="1" x="1572"/>
        <item m="1" x="2009"/>
        <item m="1" x="2342"/>
        <item m="1" x="1840"/>
        <item m="1" x="2805"/>
        <item m="1" x="2216"/>
        <item m="1" x="3179"/>
        <item m="1" x="2608"/>
        <item m="1" x="277"/>
        <item m="1" x="632"/>
        <item m="1" x="694"/>
        <item m="1" x="3078"/>
        <item m="1" x="166"/>
        <item m="1" x="1292"/>
        <item m="1" x="547"/>
        <item m="1" x="1644"/>
        <item m="1" x="1121"/>
        <item m="1" x="2085"/>
        <item m="1" x="1471"/>
        <item m="1" x="2447"/>
        <item m="1" x="1199"/>
        <item m="1" x="2662"/>
        <item m="1" x="2687"/>
        <item m="1" x="2728"/>
        <item m="1" x="2743"/>
        <item m="1" x="2782"/>
        <item m="1" x="2797"/>
        <item m="1" x="2825"/>
        <item m="1" x="2844"/>
        <item m="1" x="2859"/>
        <item m="1" x="2582"/>
        <item m="1" x="2613"/>
        <item m="1" x="1984"/>
        <item m="1" x="3127"/>
        <item m="1" x="3159"/>
        <item m="1" x="3185"/>
        <item m="1" x="3205"/>
        <item m="1" x="3229"/>
        <item m="1" x="3244"/>
        <item m="1" x="2913"/>
        <item m="1" x="2931"/>
        <item m="1" x="2957"/>
        <item m="1" x="2428"/>
        <item m="1" x="1718"/>
        <item m="1" x="1722"/>
        <item m="1" x="1724"/>
        <item m="1" x="3189"/>
        <item m="1" x="286"/>
        <item m="1" x="2504"/>
        <item m="1" x="2561"/>
        <item m="1" x="2611"/>
        <item m="1" x="2711"/>
        <item m="1" x="3070"/>
        <item m="1" x="392"/>
        <item m="1" x="432"/>
        <item m="1" x="2494"/>
        <item m="1" x="2505"/>
        <item m="1" x="2684"/>
        <item m="1" x="2587"/>
        <item m="1" x="2594"/>
        <item m="1" x="69"/>
        <item m="1" x="955"/>
        <item m="1" x="1753"/>
        <item m="1" x="2527"/>
        <item m="1" x="2667"/>
        <item m="1" x="119"/>
        <item m="1" x="1038"/>
        <item m="1" x="1812"/>
        <item m="1" x="3047"/>
        <item m="1" x="2596"/>
        <item m="1" x="74"/>
        <item m="1" x="2672"/>
        <item m="1" x="125"/>
        <item m="1" x="1043"/>
        <item m="1" x="1821"/>
        <item m="1" x="2588"/>
        <item m="1" x="3050"/>
        <item m="1" x="572"/>
        <item m="1" x="2153"/>
        <item m="1" x="2194"/>
        <item m="1" x="2236"/>
        <item m="1" x="2306"/>
        <item m="1" x="2365"/>
        <item m="1" x="2157"/>
        <item m="1" x="2197"/>
        <item m="1" x="2241"/>
        <item m="1" x="2310"/>
        <item m="1" x="2371"/>
        <item m="1" x="2424"/>
        <item m="1" x="2483"/>
        <item m="1" x="2933"/>
        <item m="1" x="2976"/>
        <item m="1" x="3040"/>
        <item m="1" x="3095"/>
        <item m="1" x="3157"/>
        <item m="1" x="2938"/>
        <item m="1" x="2978"/>
        <item m="1" x="3042"/>
        <item m="1" x="3099"/>
        <item m="1" x="3267"/>
        <item m="1" x="3235"/>
        <item m="1" x="1375"/>
        <item m="1" x="2981"/>
        <item m="1" x="1434"/>
        <item m="1" x="3044"/>
        <item m="1" x="1505"/>
        <item m="1" x="3097"/>
        <item m="1" x="1509"/>
        <item m="1" x="3101"/>
        <item m="1" x="1578"/>
        <item m="1" x="3163"/>
        <item m="1" x="1617"/>
        <item m="1" x="3210"/>
        <item m="1" x="1398"/>
        <item m="1" x="1776"/>
        <item m="1" x="176"/>
        <item m="1" x="187"/>
        <item m="1" x="1835"/>
        <item m="1" x="135"/>
        <item m="1" x="1945"/>
        <item m="1" x="198"/>
        <item m="1" x="2012"/>
        <item m="1" x="263"/>
        <item m="1" x="2051"/>
        <item m="1" x="1797"/>
        <item m="1" x="334"/>
        <item m="1" x="776"/>
        <item m="1" x="1747"/>
        <item m="1" x="2686"/>
        <item m="1" x="290"/>
        <item m="1" x="1328"/>
        <item m="1" x="2204"/>
        <item m="1" x="3126"/>
        <item m="1" x="773"/>
        <item m="1" x="3245"/>
        <item m="1" x="950"/>
        <item m="1" x="805"/>
        <item m="1" x="1793"/>
        <item m="1" x="2733"/>
        <item m="1" x="327"/>
        <item m="1" x="1349"/>
        <item m="1" x="2239"/>
        <item m="1" x="3161"/>
        <item m="1" x="798"/>
        <item m="1" x="3263"/>
        <item m="1" x="1005"/>
        <item m="1" x="849"/>
        <item m="1" x="1827"/>
        <item m="1" x="2753"/>
        <item m="1" x="354"/>
        <item m="1" x="1356"/>
        <item m="1" x="2277"/>
        <item m="1" x="3190"/>
        <item m="1" x="843"/>
        <item m="1" x="23"/>
        <item m="1" x="1051"/>
        <item m="1" x="895"/>
        <item m="1" x="1864"/>
        <item m="1" x="2789"/>
        <item m="1" x="368"/>
        <item m="1" x="1382"/>
        <item m="1" x="1390"/>
        <item m="1" x="1443"/>
        <item m="1" x="1574"/>
        <item m="1" x="1581"/>
        <item m="1" x="1646"/>
        <item m="1" x="3160"/>
        <item m="1" x="3167"/>
        <item m="1" x="3169"/>
        <item m="1" x="3220"/>
        <item m="1" x="1698"/>
        <item m="1" x="1742"/>
        <item m="1" x="1798"/>
        <item m="1" x="1862"/>
        <item m="1" x="1805"/>
        <item m="1" x="1871"/>
        <item m="1" x="1808"/>
        <item m="1" x="1881"/>
        <item m="1" x="1828"/>
        <item m="1" x="1930"/>
        <item m="1" x="1833"/>
        <item m="1" x="1940"/>
        <item m="1" x="1841"/>
        <item m="1" x="1948"/>
        <item m="1" x="1848"/>
        <item m="1" x="1950"/>
        <item m="1" x="1963"/>
        <item m="1" x="2026"/>
        <item m="1" x="1981"/>
        <item m="1" x="2034"/>
        <item m="1" x="2000"/>
        <item m="1" x="2047"/>
        <item m="1" x="2010"/>
        <item m="1" x="2052"/>
        <item m="1" x="2015"/>
        <item m="1" x="2057"/>
        <item m="1" x="2017"/>
        <item m="1" x="2060"/>
        <item m="1" x="2027"/>
        <item m="1" x="2065"/>
        <item m="1" x="142"/>
        <item m="1" x="210"/>
        <item m="1" x="190"/>
        <item m="1" x="252"/>
        <item m="1" x="194"/>
        <item m="1" x="258"/>
        <item m="1" x="206"/>
        <item m="1" x="264"/>
        <item m="1" x="211"/>
        <item m="1" x="267"/>
        <item m="1" x="1876"/>
        <item m="1" x="1980"/>
        <item m="1" x="1946"/>
        <item m="1" x="2014"/>
        <item m="1" x="2016"/>
        <item m="1" x="315"/>
        <item m="1" x="469"/>
        <item m="1" x="2217"/>
        <item m="1" x="1279"/>
        <item m="1" x="3018"/>
        <item m="1" x="3238"/>
        <item m="1" x="1021"/>
        <item m="1" x="2639"/>
        <item m="1" x="2090"/>
        <item m="1" x="2218"/>
        <item m="1" x="2452"/>
        <item m="1" x="2640"/>
        <item m="1" x="2856"/>
        <item m="1" x="84"/>
        <item m="1" x="988"/>
        <item m="1" x="201"/>
        <item m="1" x="1157"/>
        <item m="1" x="85"/>
        <item m="1" x="989"/>
        <item m="1" x="202"/>
        <item m="1" x="1158"/>
        <item m="1" x="316"/>
        <item m="1" x="1255"/>
        <item m="1" x="395"/>
        <item m="1" x="1317"/>
        <item m="1" x="86"/>
        <item m="1" x="990"/>
        <item m="1" x="203"/>
        <item m="1" x="1159"/>
        <item m="1" x="317"/>
        <item m="1" x="1256"/>
        <item m="1" x="396"/>
        <item m="1" x="1318"/>
        <item m="1" x="87"/>
        <item m="1" x="991"/>
        <item m="1" x="204"/>
        <item m="1" x="1160"/>
        <item m="1" x="318"/>
        <item m="1" x="1257"/>
        <item m="1" x="397"/>
        <item m="1" x="1319"/>
        <item m="1" x="88"/>
        <item m="1" x="992"/>
        <item m="1" x="205"/>
        <item m="1" x="1161"/>
        <item m="1" x="319"/>
        <item m="1" x="1258"/>
        <item m="1" x="398"/>
        <item m="1" x="1320"/>
        <item m="1" x="465"/>
        <item m="1" x="1387"/>
        <item m="1" x="581"/>
        <item m="1" x="2347"/>
        <item m="1" x="854"/>
        <item m="1" x="2517"/>
        <item m="1" x="1190"/>
        <item m="1" x="2764"/>
        <item m="1" x="1335"/>
        <item m="1" x="2922"/>
        <item m="1" x="1555"/>
        <item m="1" x="3138"/>
        <item m="1" x="1719"/>
        <item m="1" x="40"/>
        <item m="1" x="260"/>
        <item m="1" x="434"/>
        <item m="1" x="647"/>
        <item m="1" x="2142"/>
        <item m="1" x="582"/>
        <item m="1" x="2348"/>
        <item m="1" x="855"/>
        <item m="1" x="2518"/>
        <item m="1" x="1191"/>
        <item m="1" x="2765"/>
        <item m="1" x="1336"/>
        <item m="1" x="1556"/>
        <item m="1" x="3139"/>
        <item m="1" x="1720"/>
        <item m="1" x="41"/>
        <item m="1" x="1337"/>
        <item m="1" x="2923"/>
        <item m="1" x="856"/>
        <item m="1" x="2519"/>
        <item m="1" x="1338"/>
        <item m="1" x="2924"/>
        <item m="1" x="583"/>
        <item m="1" x="2349"/>
        <item m="1" x="857"/>
        <item m="1" x="2520"/>
        <item m="1" x="1192"/>
        <item m="1" x="2766"/>
        <item m="1" x="1339"/>
        <item m="1" x="2925"/>
        <item m="1" x="2350"/>
        <item m="1" x="648"/>
        <item m="1" x="400"/>
        <item m="1" x="2143"/>
        <item m="1" x="584"/>
        <item m="1" x="2351"/>
        <item m="1" x="858"/>
        <item m="1" x="2521"/>
        <item m="1" x="2742"/>
        <item m="1" x="601"/>
        <item m="1" x="1538"/>
        <item m="1" x="734"/>
        <item m="1" x="1630"/>
        <item m="1" x="870"/>
        <item m="1" x="1705"/>
        <item m="1" x="1022"/>
        <item m="1" x="1806"/>
        <item m="1" x="1189"/>
        <item m="1" x="1975"/>
        <item m="1" x="1275"/>
        <item m="1" x="2066"/>
        <item m="1" x="1331"/>
        <item m="1" x="2130"/>
        <item m="1" x="948"/>
        <item m="1" x="2516"/>
        <item m="1" x="2522"/>
        <item m="1" x="883"/>
        <item m="1" x="1242"/>
        <item m="1" x="2091"/>
        <item m="1" x="154"/>
        <item m="1" x="221"/>
        <item m="1" x="162"/>
        <item m="1" x="228"/>
        <item m="1" x="474"/>
        <item m="1" x="533"/>
        <item m="1" x="2507"/>
        <item m="1" x="341"/>
        <item m="1" x="746"/>
        <item m="1" x="810"/>
        <item m="1" x="897"/>
        <item m="1" x="966"/>
        <item m="1" x="903"/>
        <item m="1" x="980"/>
        <item m="1" x="921"/>
        <item m="1" x="993"/>
        <item m="1" x="936"/>
        <item m="1" x="1010"/>
        <item m="1" x="939"/>
        <item m="1" x="1018"/>
        <item m="1" x="1197"/>
        <item m="1" x="1200"/>
        <item m="1" x="1209"/>
        <item m="1" x="1213"/>
        <item m="1" x="2673"/>
        <item m="1" x="1044"/>
        <item m="1" x="1055"/>
        <item m="1" x="1071"/>
        <item m="1" x="1086"/>
        <item m="1" x="1096"/>
        <item m="1" x="2589"/>
        <item m="1" x="2598"/>
        <item m="1" x="2604"/>
        <item m="1" x="2609"/>
        <item m="1" x="2620"/>
        <item m="1" x="402"/>
        <item m="1" x="1342"/>
        <item m="1" x="2144"/>
        <item m="1" x="2926"/>
        <item m="1" x="436"/>
        <item m="1" x="1357"/>
        <item m="1" x="2186"/>
        <item m="1" x="2968"/>
        <item m="1" x="468"/>
        <item m="1" x="2908"/>
        <item m="1" x="417"/>
        <item m="1" x="1354"/>
        <item m="1" x="2161"/>
        <item m="1" x="2947"/>
        <item m="1" x="449"/>
        <item m="1" x="1391"/>
        <item m="1" x="2201"/>
        <item m="1" x="2986"/>
        <item m="1" x="491"/>
        <item m="1" x="2927"/>
        <item m="1" x="437"/>
        <item m="1" x="1358"/>
        <item m="1" x="2187"/>
        <item m="1" x="2969"/>
        <item m="1" x="470"/>
        <item m="1" x="1420"/>
        <item m="1" x="2219"/>
        <item m="1" x="3019"/>
        <item m="1" x="518"/>
        <item m="1" x="2948"/>
        <item m="1" x="450"/>
        <item m="1" x="1392"/>
        <item m="1" x="2202"/>
        <item m="1" x="2987"/>
        <item m="1" x="492"/>
        <item m="1" x="1444"/>
        <item m="1" x="2257"/>
        <item m="1" x="3054"/>
        <item m="1" x="554"/>
        <item m="1" x="2970"/>
        <item m="1" x="471"/>
        <item m="1" x="1422"/>
        <item m="1" x="2220"/>
        <item m="1" x="3022"/>
        <item m="1" x="522"/>
        <item m="1" x="1474"/>
        <item m="1" x="2282"/>
        <item m="1" x="3081"/>
        <item m="1" x="579"/>
        <item m="1" x="2991"/>
        <item m="1" x="495"/>
        <item m="1" x="1448"/>
        <item m="1" x="2262"/>
        <item m="1" x="3058"/>
        <item m="1" x="556"/>
        <item m="1" x="1517"/>
        <item m="1" x="2326"/>
        <item m="1" x="3111"/>
        <item m="1" x="617"/>
        <item m="1" x="3028"/>
        <item m="1" x="527"/>
        <item m="1" x="1483"/>
        <item m="1" x="2287"/>
        <item m="1" x="3082"/>
        <item m="1" x="585"/>
        <item m="1" x="1557"/>
        <item m="1" x="2352"/>
        <item m="1" x="3140"/>
        <item m="1" x="649"/>
        <item m="1" x="3060"/>
        <item m="1" x="559"/>
        <item m="1" x="1521"/>
        <item m="1" x="2330"/>
        <item m="1" x="3114"/>
        <item m="1" x="624"/>
        <item m="1" x="1584"/>
        <item m="1" x="2388"/>
        <item m="1" x="3170"/>
        <item m="1" x="684"/>
        <item m="1" x="3085"/>
        <item m="1" x="589"/>
        <item m="1" x="1561"/>
        <item m="1" x="2355"/>
        <item m="1" x="3145"/>
        <item m="1" x="655"/>
        <item m="1" x="1602"/>
        <item m="1" x="2407"/>
        <item m="1" x="11"/>
        <item t="default"/>
      </items>
    </pivotField>
    <pivotField showAll="0"/>
    <pivotField showAll="0"/>
  </pivotFields>
  <rowFields count="2">
    <field x="13"/>
    <field x="14"/>
  </rowFields>
  <rowItems count="4">
    <i>
      <x v="15"/>
    </i>
    <i r="1">
      <x v="2438"/>
    </i>
    <i r="1">
      <x v="2439"/>
    </i>
    <i r="1">
      <x v="2440"/>
    </i>
  </rowItems>
  <colFields count="1">
    <field x="-2"/>
  </colFields>
  <colItems count="2">
    <i>
      <x/>
    </i>
    <i i="1">
      <x v="1"/>
    </i>
  </colItems>
  <pageFields count="1">
    <pageField fld="12" hier="-1"/>
  </pageFields>
  <dataFields count="2">
    <dataField name="Sum of Contact Hours" fld="8" baseField="0" baseItem="0"/>
    <dataField name="Sum of Preparation &amp; grading" fld="9" baseField="0" baseItem="0"/>
  </dataFields>
  <formats count="5">
    <format dxfId="4">
      <pivotArea field="14" type="button" dataOnly="0" labelOnly="1" outline="0" axis="axisRow" fieldPosition="1"/>
    </format>
    <format dxfId="3">
      <pivotArea dataOnly="0" labelOnly="1" outline="0" fieldPosition="0">
        <references count="1">
          <reference field="4294967294" count="1">
            <x v="0"/>
          </reference>
        </references>
      </pivotArea>
    </format>
    <format dxfId="2">
      <pivotArea field="14" type="button" dataOnly="0" labelOnly="1" outline="0" axis="axisRow" fieldPosition="1"/>
    </format>
    <format dxfId="1">
      <pivotArea dataOnly="0" labelOnly="1" outline="0" fieldPosition="0">
        <references count="1">
          <reference field="4294967294" count="1">
            <x v="0"/>
          </reference>
        </references>
      </pivotArea>
    </format>
    <format dxfId="0">
      <pivotArea dataOnly="0" labelOnly="1" outline="0" fieldPosition="0">
        <references count="1">
          <reference field="4294967294" count="1">
            <x v="1"/>
          </reference>
        </references>
      </pivotArea>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00000000-0007-0000-0900-000001000000}" name="PercentPivot" cacheId="1" applyNumberFormats="0" applyBorderFormats="0" applyFontFormats="0" applyPatternFormats="0" applyAlignmentFormats="0" applyWidthHeightFormats="1" dataCaption="Values" updatedVersion="6" minRefreshableVersion="3" useAutoFormatting="1" rowGrandTotals="0" itemPrintTitles="1" createdVersion="4" indent="0" outline="1" outlineData="1" multipleFieldFilters="0">
  <location ref="A41:B130" firstHeaderRow="1" firstDataRow="1" firstDataCol="1"/>
  <pivotFields count="3">
    <pivotField axis="axisRow" showAll="0" sortType="ascending">
      <items count="197">
        <item m="1" x="131"/>
        <item m="1" x="104"/>
        <item m="1" x="190"/>
        <item m="1" x="152"/>
        <item m="1" x="90"/>
        <item m="1" x="148"/>
        <item m="1" x="186"/>
        <item m="1" x="167"/>
        <item m="1" x="111"/>
        <item m="1" x="126"/>
        <item m="1" x="93"/>
        <item m="1" x="169"/>
        <item m="1" x="172"/>
        <item m="1" x="195"/>
        <item m="1" x="113"/>
        <item m="1" x="182"/>
        <item m="1" x="108"/>
        <item m="1" x="110"/>
        <item m="1" x="141"/>
        <item m="1" x="183"/>
        <item m="1" x="187"/>
        <item m="1" x="144"/>
        <item m="1" x="92"/>
        <item m="1" x="164"/>
        <item m="1" x="96"/>
        <item m="1" x="177"/>
        <item m="1" x="134"/>
        <item m="1" x="100"/>
        <item m="1" x="105"/>
        <item m="1" x="98"/>
        <item m="1" x="116"/>
        <item m="1" x="125"/>
        <item m="1" x="122"/>
        <item m="1" x="193"/>
        <item m="1" x="168"/>
        <item m="1" x="166"/>
        <item m="1" x="173"/>
        <item m="1" x="178"/>
        <item m="1" x="142"/>
        <item m="1" x="154"/>
        <item m="1" x="120"/>
        <item m="1" x="171"/>
        <item m="1" x="117"/>
        <item m="1" x="185"/>
        <item m="1" x="114"/>
        <item m="1" x="101"/>
        <item m="1" x="140"/>
        <item m="1" x="146"/>
        <item m="1" x="121"/>
        <item m="1" x="170"/>
        <item m="1" x="153"/>
        <item m="1" x="118"/>
        <item m="1" x="174"/>
        <item m="1" x="137"/>
        <item m="1" x="151"/>
        <item m="1" x="147"/>
        <item m="1" x="189"/>
        <item m="1" x="89"/>
        <item m="1" x="180"/>
        <item m="1" x="115"/>
        <item m="1" x="99"/>
        <item m="1" x="160"/>
        <item m="1" x="188"/>
        <item m="1" x="97"/>
        <item m="1" x="162"/>
        <item m="1" x="161"/>
        <item m="1" x="95"/>
        <item m="1" x="119"/>
        <item m="1" x="132"/>
        <item m="1" x="149"/>
        <item m="1" x="106"/>
        <item m="1" x="159"/>
        <item m="1" x="139"/>
        <item x="1"/>
        <item x="10"/>
        <item x="11"/>
        <item x="12"/>
        <item x="13"/>
        <item x="14"/>
        <item x="15"/>
        <item x="16"/>
        <item x="17"/>
        <item x="18"/>
        <item x="19"/>
        <item x="2"/>
        <item x="20"/>
        <item x="21"/>
        <item x="22"/>
        <item x="23"/>
        <item x="24"/>
        <item x="25"/>
        <item x="26"/>
        <item x="27"/>
        <item x="28"/>
        <item x="29"/>
        <item x="3"/>
        <item x="30"/>
        <item x="31"/>
        <item x="32"/>
        <item x="33"/>
        <item x="34"/>
        <item x="35"/>
        <item x="36"/>
        <item x="37"/>
        <item x="38"/>
        <item x="39"/>
        <item x="4"/>
        <item x="40"/>
        <item x="41"/>
        <item x="42"/>
        <item x="43"/>
        <item x="44"/>
        <item x="45"/>
        <item x="46"/>
        <item x="47"/>
        <item x="48"/>
        <item x="49"/>
        <item x="5"/>
        <item x="50"/>
        <item x="51"/>
        <item x="52"/>
        <item x="53"/>
        <item x="54"/>
        <item x="55"/>
        <item x="56"/>
        <item x="57"/>
        <item x="58"/>
        <item x="59"/>
        <item x="6"/>
        <item x="60"/>
        <item x="61"/>
        <item x="62"/>
        <item x="63"/>
        <item x="64"/>
        <item x="65"/>
        <item x="66"/>
        <item x="67"/>
        <item x="68"/>
        <item x="69"/>
        <item x="7"/>
        <item x="70"/>
        <item x="71"/>
        <item x="72"/>
        <item x="73"/>
        <item x="74"/>
        <item x="75"/>
        <item x="76"/>
        <item x="77"/>
        <item x="78"/>
        <item x="79"/>
        <item x="8"/>
        <item x="80"/>
        <item x="81"/>
        <item x="82"/>
        <item x="83"/>
        <item x="84"/>
        <item x="85"/>
        <item x="86"/>
        <item x="87"/>
        <item x="88"/>
        <item x="9"/>
        <item m="1" x="143"/>
        <item m="1" x="129"/>
        <item m="1" x="194"/>
        <item m="1" x="165"/>
        <item m="1" x="94"/>
        <item m="1" x="150"/>
        <item m="1" x="127"/>
        <item m="1" x="138"/>
        <item m="1" x="181"/>
        <item m="1" x="133"/>
        <item m="1" x="102"/>
        <item m="1" x="130"/>
        <item m="1" x="128"/>
        <item m="1" x="176"/>
        <item m="1" x="136"/>
        <item m="1" x="107"/>
        <item m="1" x="145"/>
        <item m="1" x="157"/>
        <item m="1" x="155"/>
        <item m="1" x="158"/>
        <item m="1" x="112"/>
        <item m="1" x="109"/>
        <item m="1" x="124"/>
        <item m="1" x="123"/>
        <item m="1" x="103"/>
        <item m="1" x="184"/>
        <item m="1" x="135"/>
        <item m="1" x="163"/>
        <item m="1" x="91"/>
        <item m="1" x="179"/>
        <item m="1" x="191"/>
        <item m="1" x="175"/>
        <item m="1" x="192"/>
        <item m="1" x="156"/>
        <item x="0"/>
        <item t="default"/>
      </items>
    </pivotField>
    <pivotField showAll="0"/>
    <pivotField dataField="1" showAll="0"/>
  </pivotFields>
  <rowFields count="1">
    <field x="0"/>
  </rowFields>
  <rowItems count="89">
    <i>
      <x v="73"/>
    </i>
    <i>
      <x v="74"/>
    </i>
    <i>
      <x v="75"/>
    </i>
    <i>
      <x v="76"/>
    </i>
    <i>
      <x v="77"/>
    </i>
    <i>
      <x v="78"/>
    </i>
    <i>
      <x v="79"/>
    </i>
    <i>
      <x v="80"/>
    </i>
    <i>
      <x v="81"/>
    </i>
    <i>
      <x v="82"/>
    </i>
    <i>
      <x v="83"/>
    </i>
    <i>
      <x v="84"/>
    </i>
    <i>
      <x v="85"/>
    </i>
    <i>
      <x v="86"/>
    </i>
    <i>
      <x v="87"/>
    </i>
    <i>
      <x v="88"/>
    </i>
    <i>
      <x v="89"/>
    </i>
    <i>
      <x v="90"/>
    </i>
    <i>
      <x v="91"/>
    </i>
    <i>
      <x v="92"/>
    </i>
    <i>
      <x v="93"/>
    </i>
    <i>
      <x v="94"/>
    </i>
    <i>
      <x v="95"/>
    </i>
    <i>
      <x v="96"/>
    </i>
    <i>
      <x v="97"/>
    </i>
    <i>
      <x v="98"/>
    </i>
    <i>
      <x v="99"/>
    </i>
    <i>
      <x v="100"/>
    </i>
    <i>
      <x v="101"/>
    </i>
    <i>
      <x v="102"/>
    </i>
    <i>
      <x v="103"/>
    </i>
    <i>
      <x v="104"/>
    </i>
    <i>
      <x v="105"/>
    </i>
    <i>
      <x v="106"/>
    </i>
    <i>
      <x v="107"/>
    </i>
    <i>
      <x v="108"/>
    </i>
    <i>
      <x v="109"/>
    </i>
    <i>
      <x v="110"/>
    </i>
    <i>
      <x v="111"/>
    </i>
    <i>
      <x v="112"/>
    </i>
    <i>
      <x v="113"/>
    </i>
    <i>
      <x v="114"/>
    </i>
    <i>
      <x v="115"/>
    </i>
    <i>
      <x v="116"/>
    </i>
    <i>
      <x v="117"/>
    </i>
    <i>
      <x v="118"/>
    </i>
    <i>
      <x v="119"/>
    </i>
    <i>
      <x v="120"/>
    </i>
    <i>
      <x v="121"/>
    </i>
    <i>
      <x v="122"/>
    </i>
    <i>
      <x v="123"/>
    </i>
    <i>
      <x v="124"/>
    </i>
    <i>
      <x v="125"/>
    </i>
    <i>
      <x v="126"/>
    </i>
    <i>
      <x v="127"/>
    </i>
    <i>
      <x v="128"/>
    </i>
    <i>
      <x v="129"/>
    </i>
    <i>
      <x v="130"/>
    </i>
    <i>
      <x v="131"/>
    </i>
    <i>
      <x v="132"/>
    </i>
    <i>
      <x v="133"/>
    </i>
    <i>
      <x v="134"/>
    </i>
    <i>
      <x v="135"/>
    </i>
    <i>
      <x v="136"/>
    </i>
    <i>
      <x v="137"/>
    </i>
    <i>
      <x v="138"/>
    </i>
    <i>
      <x v="139"/>
    </i>
    <i>
      <x v="140"/>
    </i>
    <i>
      <x v="141"/>
    </i>
    <i>
      <x v="142"/>
    </i>
    <i>
      <x v="143"/>
    </i>
    <i>
      <x v="144"/>
    </i>
    <i>
      <x v="145"/>
    </i>
    <i>
      <x v="146"/>
    </i>
    <i>
      <x v="147"/>
    </i>
    <i>
      <x v="148"/>
    </i>
    <i>
      <x v="149"/>
    </i>
    <i>
      <x v="150"/>
    </i>
    <i>
      <x v="151"/>
    </i>
    <i>
      <x v="152"/>
    </i>
    <i>
      <x v="153"/>
    </i>
    <i>
      <x v="154"/>
    </i>
    <i>
      <x v="155"/>
    </i>
    <i>
      <x v="156"/>
    </i>
    <i>
      <x v="157"/>
    </i>
    <i>
      <x v="158"/>
    </i>
    <i>
      <x v="159"/>
    </i>
    <i>
      <x v="160"/>
    </i>
    <i>
      <x v="195"/>
    </i>
  </rowItems>
  <colItems count="1">
    <i/>
  </colItems>
  <dataFields count="1">
    <dataField name="Sum of Teaching %" fld="2" baseField="0" baseItem="0"/>
  </dataFields>
  <formats count="7">
    <format dxfId="11">
      <pivotArea outline="0" collapsedLevelsAreSubtotals="1" fieldPosition="0"/>
    </format>
    <format dxfId="10">
      <pivotArea dataOnly="0" labelOnly="1" outline="0" axis="axisValues" fieldPosition="0"/>
    </format>
    <format dxfId="9">
      <pivotArea dataOnly="0" labelOnly="1" outline="0" axis="axisValues" fieldPosition="0"/>
    </format>
    <format dxfId="8">
      <pivotArea dataOnly="0" labelOnly="1" outline="0" axis="axisValues" fieldPosition="0"/>
    </format>
    <format dxfId="7">
      <pivotArea dataOnly="0" labelOnly="1" outline="0" axis="axisValues" fieldPosition="0"/>
    </format>
    <format dxfId="6">
      <pivotArea dataOnly="0" labelOnly="1" outline="0" axis="axisValues" fieldPosition="0"/>
    </format>
    <format dxfId="5">
      <pivotArea dataOnly="0" labelOnly="1" outline="0" axis="axisValues"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Faculty" xr10:uid="{00000000-0013-0000-FFFF-FFFF01000000}" sourceName="Faculty">
  <pivotTables>
    <pivotTable tabId="89" name="CourseByFaculty18.02"/>
  </pivotTables>
  <data>
    <tabular pivotCacheId="7" showMissing="0">
      <items count="182">
        <i x="0"/>
        <i x="2" s="1"/>
        <i x="3"/>
        <i x="1"/>
        <i x="75" nd="1"/>
        <i x="28" nd="1"/>
        <i x="148" nd="1"/>
        <i x="167" nd="1"/>
        <i x="32" nd="1"/>
        <i x="174" nd="1"/>
        <i x="107" nd="1"/>
        <i x="5" nd="1"/>
        <i x="94" nd="1"/>
        <i x="97" nd="1"/>
        <i x="170" nd="1"/>
        <i x="132" nd="1"/>
        <i x="41" nd="1"/>
        <i x="109" nd="1"/>
        <i x="65" nd="1"/>
        <i x="102" nd="1"/>
        <i x="15" nd="1"/>
        <i x="135" nd="1"/>
        <i x="139" nd="1"/>
        <i x="181" nd="1"/>
        <i x="44" nd="1"/>
        <i x="158" nd="1"/>
        <i x="36" nd="1"/>
        <i x="39" nd="1"/>
        <i x="134" nd="1"/>
        <i x="88" nd="1"/>
        <i x="161" nd="1"/>
        <i x="171" nd="1"/>
        <i x="160" nd="1"/>
        <i x="166" nd="1"/>
        <i x="149" nd="1"/>
        <i x="10" nd="1"/>
        <i x="91" nd="1"/>
        <i x="70" nd="1"/>
        <i x="13" nd="1"/>
        <i x="99" nd="1"/>
        <i x="128" nd="1"/>
        <i x="29" nd="1"/>
        <i x="19" nd="1"/>
        <i x="54" nd="1"/>
        <i x="145" nd="1"/>
        <i x="100" nd="1"/>
        <i x="78" nd="1"/>
        <i x="56" nd="1"/>
        <i x="26" nd="1"/>
        <i x="20" nd="1"/>
        <i x="33" nd="1"/>
        <i x="104" nd="1"/>
        <i x="22" nd="1"/>
        <i x="48" nd="1"/>
        <i x="11" nd="1"/>
        <i x="64" nd="1"/>
        <i x="71" nd="1"/>
        <i x="59" nd="1"/>
        <i x="177" nd="1"/>
        <i x="74" nd="1"/>
        <i x="62" nd="1"/>
        <i x="133" nd="1"/>
        <i x="130" nd="1"/>
        <i x="141" nd="1"/>
        <i x="146" nd="1"/>
        <i x="51" nd="1"/>
        <i x="89" nd="1"/>
        <i x="110" nd="1"/>
        <i x="23" nd="1"/>
        <i x="52" nd="1"/>
        <i x="137" nd="1"/>
        <i x="140" nd="1"/>
        <i x="38" nd="1"/>
        <i x="49" nd="1"/>
        <i x="168" nd="1"/>
        <i x="45" nd="1"/>
        <i x="27" nd="1"/>
        <i x="87" nd="1"/>
        <i x="131" nd="1"/>
        <i x="93" nd="1"/>
        <i x="40" nd="1"/>
        <i x="57" nd="1"/>
        <i x="136" nd="1"/>
        <i x="108" nd="1"/>
        <i x="164" nd="1"/>
        <i x="163" nd="1"/>
        <i x="142" nd="1"/>
        <i x="81" nd="1"/>
        <i x="106" nd="1"/>
        <i x="95" nd="1"/>
        <i x="173" nd="1"/>
        <i x="4" nd="1"/>
        <i x="111" nd="1"/>
        <i x="153" nd="1"/>
        <i x="46" nd="1"/>
        <i x="9" nd="1"/>
        <i x="25" nd="1"/>
        <i x="24" nd="1"/>
        <i x="124" nd="1"/>
        <i x="172" nd="1"/>
        <i x="21" nd="1"/>
        <i x="126" nd="1"/>
        <i x="125" nd="1"/>
        <i x="17" nd="1"/>
        <i x="50" nd="1"/>
        <i x="76" nd="1"/>
        <i x="101" nd="1"/>
        <i x="34" nd="1"/>
        <i x="122" nd="1"/>
        <i x="61" nd="1"/>
        <i x="156" nd="1"/>
        <i x="53" nd="1"/>
        <i x="84" nd="1"/>
        <i x="151" nd="1"/>
        <i x="69" nd="1"/>
        <i x="90" nd="1"/>
        <i x="12" nd="1"/>
        <i x="72" nd="1"/>
        <i x="154" nd="1"/>
        <i x="179" nd="1"/>
        <i x="85" nd="1"/>
        <i x="82" nd="1"/>
        <i x="129" nd="1"/>
        <i x="16" nd="1"/>
        <i x="178" nd="1"/>
        <i x="103" nd="1"/>
        <i x="66" nd="1"/>
        <i x="83" nd="1"/>
        <i x="98" nd="1"/>
        <i x="155" nd="1"/>
        <i x="77" nd="1"/>
        <i x="30" nd="1"/>
        <i x="73" nd="1"/>
        <i x="68" nd="1"/>
        <i x="144" nd="1"/>
        <i x="115" nd="1"/>
        <i x="80" nd="1"/>
        <i x="35" nd="1"/>
        <i x="105" nd="1"/>
        <i x="92" nd="1"/>
        <i x="118" nd="1"/>
        <i x="152" nd="1"/>
        <i x="116" nd="1"/>
        <i x="86" nd="1"/>
        <i x="147" nd="1"/>
        <i x="119" nd="1"/>
        <i x="58" nd="1"/>
        <i x="157" nd="1"/>
        <i x="159" nd="1"/>
        <i x="169" nd="1"/>
        <i x="7" nd="1"/>
        <i x="120" nd="1"/>
        <i x="112" nd="1"/>
        <i x="113" nd="1"/>
        <i x="42" nd="1"/>
        <i x="165" nd="1"/>
        <i x="114" nd="1"/>
        <i x="55" nd="1"/>
        <i x="14" nd="1"/>
        <i x="47" nd="1"/>
        <i x="180" nd="1"/>
        <i x="138" nd="1"/>
        <i x="67" nd="1"/>
        <i x="121" nd="1"/>
        <i x="43" nd="1"/>
        <i x="37" nd="1"/>
        <i x="63" nd="1"/>
        <i x="60" nd="1"/>
        <i x="31" nd="1"/>
        <i x="162" nd="1"/>
        <i x="79" nd="1"/>
        <i x="127" nd="1"/>
        <i x="18" nd="1"/>
        <i x="8" nd="1"/>
        <i x="150" nd="1"/>
        <i x="175" nd="1"/>
        <i x="123" nd="1"/>
        <i x="143" nd="1"/>
        <i x="176" nd="1"/>
        <i x="96" nd="1"/>
        <i x="117" nd="1"/>
        <i x="6" nd="1"/>
      </items>
    </tabular>
  </data>
  <extLst>
    <x:ext xmlns:x15="http://schemas.microsoft.com/office/spreadsheetml/2010/11/main" uri="{470722E0-AACD-4C17-9CDC-17EF765DBC7E}">
      <x15:slicerCacheHideItemsWithNoData/>
    </x:ext>
  </extLst>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Dpt" xr10:uid="{00000000-0013-0000-FFFF-FFFF03000000}" sourceName="Dpt">
  <pivotTables>
    <pivotTable tabId="89" name="CourseByFaculty18.02"/>
  </pivotTables>
  <data>
    <tabular pivotCacheId="7" showMissing="0">
      <items count="16">
        <i x="0" s="1"/>
        <i x="1" s="1" nd="1"/>
        <i x="2" s="1" nd="1"/>
        <i x="6" s="1" nd="1"/>
        <i x="8" s="1" nd="1"/>
        <i x="10" s="1" nd="1"/>
        <i x="13" s="1" nd="1"/>
        <i x="14" s="1" nd="1"/>
        <i x="15" s="1" nd="1"/>
        <i x="3" s="1" nd="1"/>
        <i x="4" s="1" nd="1"/>
        <i x="5" s="1" nd="1"/>
        <i x="7" s="1" nd="1"/>
        <i x="9" s="1" nd="1"/>
        <i x="11" s="1" nd="1"/>
        <i x="12" s="1"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Faculty" xr10:uid="{00000000-0014-0000-FFFF-FFFF04000000}" cache="Slicer_Faculty" caption="Faculty" rowHeight="241300"/>
  <slicer name="Department" xr10:uid="{00000000-0014-0000-FFFF-FFFF05000000}" cache="Slicer_Dpt" caption="Dpt" style="SlicerStyleLight6"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WorkloadTable" displayName="WorkloadTable" ref="A1:Q10" totalsRowShown="0" headerRowDxfId="41" dataDxfId="39" headerRowBorderDxfId="40" tableBorderDxfId="38">
  <autoFilter ref="A1:Q10" xr:uid="{00000000-0009-0000-0100-000001000000}"/>
  <sortState ref="A2:P10">
    <sortCondition ref="A1:A10"/>
  </sortState>
  <tableColumns count="17">
    <tableColumn id="1" xr3:uid="{00000000-0010-0000-0000-000001000000}" name="Term" dataDxfId="37"/>
    <tableColumn id="2" xr3:uid="{00000000-0010-0000-0000-000002000000}" name="Course number" dataDxfId="36" dataCellStyle="Normal 2"/>
    <tableColumn id="17" xr3:uid="{00000000-0010-0000-0000-000011000000}" name="Course number simplified" dataDxfId="35" dataCellStyle="Normal 2"/>
    <tableColumn id="3" xr3:uid="{00000000-0010-0000-0000-000003000000}" name="Course title" dataDxfId="34" dataCellStyle="Normal 2"/>
    <tableColumn id="16" xr3:uid="{00000000-0010-0000-0000-000010000000}" name="Course Type" dataDxfId="33" dataCellStyle="Normal 2"/>
    <tableColumn id="4" xr3:uid="{00000000-0010-0000-0000-000004000000}" name="Program" dataDxfId="32" dataCellStyle="Normal 2"/>
    <tableColumn id="14" xr3:uid="{00000000-0010-0000-0000-00000E000000}" name="Semester" dataDxfId="31" dataCellStyle="Normal 2"/>
    <tableColumn id="6" xr3:uid="{00000000-0010-0000-0000-000006000000}" name="Academic Semester" dataDxfId="30" dataCellStyle="Normal 2"/>
    <tableColumn id="7" xr3:uid="{00000000-0010-0000-0000-000007000000}" name="Contact Hours" dataDxfId="29" dataCellStyle="Normal 2"/>
    <tableColumn id="13" xr3:uid="{00000000-0010-0000-0000-00000D000000}" name="Preparation &amp; grading" dataDxfId="28" dataCellStyle="Normal 2"/>
    <tableColumn id="8" xr3:uid="{00000000-0010-0000-0000-000008000000}" name="Max Class size" dataDxfId="27" dataCellStyle="Normal 2"/>
    <tableColumn id="9" xr3:uid="{00000000-0010-0000-0000-000009000000}" name="Nbr of students" dataDxfId="26" dataCellStyle="Normal 2"/>
    <tableColumn id="11" xr3:uid="{00000000-0010-0000-0000-00000B000000}" name="Faculty" dataDxfId="25" dataCellStyle="Normal 2"/>
    <tableColumn id="10" xr3:uid="{00000000-0010-0000-0000-00000A000000}" name="Dpt" dataDxfId="24" dataCellStyle="Normal 2">
      <calculatedColumnFormula>VLOOKUP(FA_Faculty,'Faculty Master'!C:F,9,FALSE)</calculatedColumnFormula>
    </tableColumn>
    <tableColumn id="12" xr3:uid="{00000000-0010-0000-0000-00000C000000}" name="CourseID" dataDxfId="23">
      <calculatedColumnFormula>WorkloadTable[[#This Row],[Term]]&amp;"-"&amp;WorkloadTable[[#This Row],[Course number]]</calculatedColumnFormula>
    </tableColumn>
    <tableColumn id="15" xr3:uid="{00000000-0010-0000-0000-00000F000000}" name="Title" dataDxfId="22">
      <calculatedColumnFormula>WorkloadTable[[#This Row],[Course title]]</calculatedColumnFormula>
    </tableColumn>
    <tableColumn id="18" xr3:uid="{00000000-0010-0000-0000-000012000000}" name="Credits" dataDxfId="21" dataCellStyle="Normal 2"/>
  </tableColumns>
  <tableStyleInfo name="TableStyleLight1"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pivotTable" Target="../pivotTables/pivotTable2.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9"/>
  <dimension ref="A1:Y11"/>
  <sheetViews>
    <sheetView workbookViewId="0">
      <selection activeCell="A8" sqref="A8"/>
    </sheetView>
  </sheetViews>
  <sheetFormatPr defaultRowHeight="14.25" x14ac:dyDescent="0.2"/>
  <cols>
    <col min="1" max="1" width="30.140625" style="38" customWidth="1"/>
    <col min="2" max="2" width="8.7109375" style="38" bestFit="1" customWidth="1"/>
    <col min="3" max="3" width="6.140625" style="38" customWidth="1"/>
    <col min="4" max="4" width="10.5703125" style="46" bestFit="1" customWidth="1"/>
    <col min="5" max="5" width="21.7109375" style="38" customWidth="1"/>
    <col min="6" max="6" width="6.140625" style="38" customWidth="1"/>
    <col min="7" max="7" width="22.28515625" style="38" bestFit="1" customWidth="1"/>
    <col min="8" max="8" width="6.140625" style="38" customWidth="1"/>
    <col min="9" max="9" width="22.28515625" style="38" customWidth="1"/>
    <col min="10" max="10" width="10.140625" style="38" customWidth="1"/>
    <col min="11" max="11" width="6.85546875" style="38" customWidth="1"/>
    <col min="12" max="21" width="6.7109375" style="42" customWidth="1"/>
    <col min="22" max="25" width="16.42578125" style="39" customWidth="1"/>
    <col min="26" max="16384" width="9.140625" style="38"/>
  </cols>
  <sheetData>
    <row r="1" spans="1:25" ht="18" x14ac:dyDescent="0.25">
      <c r="A1" s="40" t="s">
        <v>25</v>
      </c>
      <c r="B1" s="41" t="s">
        <v>26</v>
      </c>
      <c r="D1" s="40" t="s">
        <v>40</v>
      </c>
      <c r="E1" s="41" t="s">
        <v>26</v>
      </c>
      <c r="G1" s="40" t="s">
        <v>71</v>
      </c>
      <c r="I1" s="40" t="s">
        <v>73</v>
      </c>
      <c r="V1" s="48"/>
      <c r="W1" s="48"/>
      <c r="X1" s="48"/>
      <c r="Y1" s="48"/>
    </row>
    <row r="2" spans="1:25" x14ac:dyDescent="0.2">
      <c r="A2" s="43" t="s">
        <v>42</v>
      </c>
      <c r="B2" s="44">
        <v>1.1499999999999999</v>
      </c>
      <c r="D2" s="43" t="s">
        <v>38</v>
      </c>
      <c r="E2" s="44" t="s">
        <v>41</v>
      </c>
      <c r="G2" s="43" t="s">
        <v>48</v>
      </c>
      <c r="I2" s="78" t="s">
        <v>3</v>
      </c>
      <c r="V2" s="48"/>
      <c r="W2" s="48"/>
      <c r="X2" s="48"/>
      <c r="Y2" s="48"/>
    </row>
    <row r="3" spans="1:25" x14ac:dyDescent="0.2">
      <c r="A3" s="43" t="s">
        <v>57</v>
      </c>
      <c r="B3" s="44">
        <v>1.1499999999999999</v>
      </c>
      <c r="D3" s="43" t="s">
        <v>54</v>
      </c>
      <c r="E3" s="44" t="s">
        <v>47</v>
      </c>
      <c r="G3" s="43" t="s">
        <v>45</v>
      </c>
      <c r="I3" s="78" t="s">
        <v>52</v>
      </c>
      <c r="V3" s="48"/>
      <c r="W3" s="48"/>
      <c r="X3" s="48"/>
      <c r="Y3" s="48"/>
    </row>
    <row r="4" spans="1:25" x14ac:dyDescent="0.2">
      <c r="A4" s="43" t="s">
        <v>59</v>
      </c>
      <c r="B4" s="44">
        <v>1.1499999999999999</v>
      </c>
      <c r="D4" s="43" t="s">
        <v>55</v>
      </c>
      <c r="E4" s="44" t="s">
        <v>56</v>
      </c>
      <c r="G4" s="43" t="s">
        <v>46</v>
      </c>
      <c r="I4" s="78" t="s">
        <v>68</v>
      </c>
      <c r="V4" s="48"/>
      <c r="W4" s="48"/>
      <c r="X4" s="48"/>
      <c r="Y4" s="48"/>
    </row>
    <row r="5" spans="1:25" x14ac:dyDescent="0.2">
      <c r="A5" s="45" t="s">
        <v>35</v>
      </c>
      <c r="B5" s="44">
        <v>0</v>
      </c>
      <c r="G5" s="43" t="s">
        <v>49</v>
      </c>
      <c r="V5" s="48"/>
      <c r="W5" s="48"/>
      <c r="X5" s="48"/>
      <c r="Y5" s="48"/>
    </row>
    <row r="6" spans="1:25" x14ac:dyDescent="0.2">
      <c r="A6" s="43" t="s">
        <v>43</v>
      </c>
      <c r="B6" s="44">
        <v>1.2</v>
      </c>
      <c r="G6" s="67" t="s">
        <v>72</v>
      </c>
      <c r="V6" s="48"/>
      <c r="W6" s="48"/>
      <c r="X6" s="48"/>
      <c r="Y6" s="48"/>
    </row>
    <row r="7" spans="1:25" x14ac:dyDescent="0.2">
      <c r="A7" s="43" t="s">
        <v>58</v>
      </c>
      <c r="B7" s="44">
        <v>1.2</v>
      </c>
      <c r="G7" s="45" t="s">
        <v>50</v>
      </c>
      <c r="V7" s="48"/>
      <c r="W7" s="48"/>
      <c r="X7" s="48"/>
      <c r="Y7" s="48"/>
    </row>
    <row r="8" spans="1:25" x14ac:dyDescent="0.2">
      <c r="A8" s="43" t="s">
        <v>60</v>
      </c>
      <c r="B8" s="44">
        <v>1.2</v>
      </c>
      <c r="G8" s="43" t="s">
        <v>51</v>
      </c>
      <c r="V8" s="48"/>
      <c r="W8" s="48"/>
      <c r="X8" s="48"/>
      <c r="Y8" s="48"/>
    </row>
    <row r="9" spans="1:25" x14ac:dyDescent="0.2">
      <c r="G9" s="43" t="s">
        <v>52</v>
      </c>
      <c r="V9" s="48"/>
      <c r="W9" s="48"/>
      <c r="X9" s="48"/>
      <c r="Y9" s="48"/>
    </row>
    <row r="10" spans="1:25" x14ac:dyDescent="0.2">
      <c r="G10" s="43" t="s">
        <v>53</v>
      </c>
      <c r="V10" s="48"/>
      <c r="W10" s="48"/>
      <c r="X10" s="48"/>
      <c r="Y10" s="48"/>
    </row>
    <row r="11" spans="1:25" x14ac:dyDescent="0.2">
      <c r="G11" s="43" t="s">
        <v>11</v>
      </c>
      <c r="V11" s="48"/>
      <c r="W11" s="48"/>
      <c r="X11" s="48"/>
      <c r="Y11" s="48"/>
    </row>
  </sheetData>
  <sheetProtection formatCells="0" formatColumns="0" formatRows="0" insertColumns="0" insertRows="0" insertHyperlinks="0" deleteColumns="0" deleteRows="0" sort="0" autoFilter="0" pivotTables="0"/>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1">
    <tabColor theme="3" tint="0.39997558519241921"/>
  </sheetPr>
  <dimension ref="A1:F91"/>
  <sheetViews>
    <sheetView zoomScale="130" zoomScaleNormal="130" workbookViewId="0">
      <pane xSplit="2" ySplit="3" topLeftCell="C4" activePane="bottomRight" state="frozenSplit"/>
      <selection pane="topRight" activeCell="B1" sqref="B1"/>
      <selection pane="bottomLeft" activeCell="A13" sqref="A13"/>
      <selection pane="bottomRight" activeCell="F4" sqref="F4"/>
    </sheetView>
  </sheetViews>
  <sheetFormatPr defaultRowHeight="14.25" x14ac:dyDescent="0.2"/>
  <cols>
    <col min="1" max="1" width="24.28515625" style="38" bestFit="1" customWidth="1"/>
    <col min="2" max="2" width="17.85546875" style="38" customWidth="1"/>
    <col min="3" max="3" width="28.5703125" style="46" customWidth="1"/>
    <col min="4" max="4" width="7.28515625" style="39" customWidth="1"/>
    <col min="5" max="5" width="6" style="38" customWidth="1"/>
    <col min="6" max="6" width="6.85546875" style="38" bestFit="1" customWidth="1"/>
    <col min="7" max="16384" width="9.140625" style="38"/>
  </cols>
  <sheetData>
    <row r="1" spans="1:6" s="65" customFormat="1" ht="16.5" customHeight="1" x14ac:dyDescent="0.2">
      <c r="A1" s="91" t="s">
        <v>9</v>
      </c>
      <c r="B1" s="91" t="s">
        <v>10</v>
      </c>
      <c r="C1" s="92" t="s">
        <v>63</v>
      </c>
      <c r="D1" s="94" t="s">
        <v>66</v>
      </c>
      <c r="E1" s="93" t="s">
        <v>67</v>
      </c>
      <c r="F1" s="91" t="s">
        <v>39</v>
      </c>
    </row>
    <row r="2" spans="1:6" s="65" customFormat="1" x14ac:dyDescent="0.2">
      <c r="A2" s="91"/>
      <c r="B2" s="91"/>
      <c r="C2" s="92"/>
      <c r="D2" s="94"/>
      <c r="E2" s="93"/>
      <c r="F2" s="91"/>
    </row>
    <row r="3" spans="1:6" s="37" customFormat="1" x14ac:dyDescent="0.2">
      <c r="A3" s="91"/>
      <c r="B3" s="91"/>
      <c r="C3" s="92"/>
      <c r="D3" s="94"/>
      <c r="E3" s="93"/>
      <c r="F3" s="91"/>
    </row>
    <row r="4" spans="1:6" x14ac:dyDescent="0.2">
      <c r="A4" s="88" t="s">
        <v>75</v>
      </c>
      <c r="B4" s="88" t="s">
        <v>163</v>
      </c>
      <c r="C4" s="68" t="str">
        <f t="shared" ref="C4:C35" si="0">A4&amp;" "&amp;B4</f>
        <v>Nom 1 Prénom 1</v>
      </c>
      <c r="D4" s="69"/>
      <c r="E4" s="70"/>
      <c r="F4" s="84" t="s">
        <v>38</v>
      </c>
    </row>
    <row r="5" spans="1:6" x14ac:dyDescent="0.2">
      <c r="A5" s="88" t="s">
        <v>76</v>
      </c>
      <c r="B5" s="88" t="s">
        <v>164</v>
      </c>
      <c r="C5" s="80" t="str">
        <f t="shared" si="0"/>
        <v>Nom 2 Prénom 2</v>
      </c>
      <c r="D5" s="81"/>
      <c r="E5" s="82" t="s">
        <v>65</v>
      </c>
      <c r="F5" s="83" t="s">
        <v>38</v>
      </c>
    </row>
    <row r="6" spans="1:6" x14ac:dyDescent="0.2">
      <c r="A6" s="88" t="s">
        <v>77</v>
      </c>
      <c r="B6" s="88" t="s">
        <v>165</v>
      </c>
      <c r="C6" s="71" t="str">
        <f t="shared" si="0"/>
        <v>Nom 3 Prénom 3</v>
      </c>
      <c r="D6" s="72">
        <v>0.6</v>
      </c>
      <c r="E6" s="73">
        <v>0.6</v>
      </c>
      <c r="F6" s="74" t="s">
        <v>38</v>
      </c>
    </row>
    <row r="7" spans="1:6" x14ac:dyDescent="0.2">
      <c r="A7" s="88" t="s">
        <v>78</v>
      </c>
      <c r="B7" s="88" t="s">
        <v>166</v>
      </c>
      <c r="C7" s="71" t="str">
        <f t="shared" si="0"/>
        <v>Nom 4 Prénom 4</v>
      </c>
      <c r="D7" s="72"/>
      <c r="E7" s="73" t="s">
        <v>65</v>
      </c>
      <c r="F7" s="75" t="s">
        <v>54</v>
      </c>
    </row>
    <row r="8" spans="1:6" x14ac:dyDescent="0.2">
      <c r="A8" s="88" t="s">
        <v>79</v>
      </c>
      <c r="B8" s="88" t="s">
        <v>167</v>
      </c>
      <c r="C8" s="71" t="str">
        <f t="shared" si="0"/>
        <v>Nom 5 Prénom 5</v>
      </c>
      <c r="D8" s="72">
        <v>0.6</v>
      </c>
      <c r="E8" s="73">
        <v>0.6</v>
      </c>
      <c r="F8" s="74" t="s">
        <v>38</v>
      </c>
    </row>
    <row r="9" spans="1:6" x14ac:dyDescent="0.2">
      <c r="A9" s="88" t="s">
        <v>80</v>
      </c>
      <c r="B9" s="88" t="s">
        <v>168</v>
      </c>
      <c r="C9" s="71" t="str">
        <f t="shared" si="0"/>
        <v>Nom 6 Prénom 6</v>
      </c>
      <c r="D9" s="72"/>
      <c r="E9" s="73"/>
      <c r="F9" s="87" t="s">
        <v>54</v>
      </c>
    </row>
    <row r="10" spans="1:6" x14ac:dyDescent="0.2">
      <c r="A10" s="88" t="s">
        <v>81</v>
      </c>
      <c r="B10" s="88" t="s">
        <v>169</v>
      </c>
      <c r="C10" s="71" t="str">
        <f t="shared" si="0"/>
        <v>Nom 7 Prénom 7</v>
      </c>
      <c r="D10" s="72"/>
      <c r="E10" s="73" t="s">
        <v>65</v>
      </c>
      <c r="F10" s="75" t="s">
        <v>54</v>
      </c>
    </row>
    <row r="11" spans="1:6" x14ac:dyDescent="0.2">
      <c r="A11" s="88" t="s">
        <v>82</v>
      </c>
      <c r="B11" s="88" t="s">
        <v>170</v>
      </c>
      <c r="C11" s="71" t="str">
        <f t="shared" si="0"/>
        <v>Nom 8 Prénom 8</v>
      </c>
      <c r="D11" s="72"/>
      <c r="E11" s="73" t="s">
        <v>65</v>
      </c>
      <c r="F11" s="74" t="s">
        <v>54</v>
      </c>
    </row>
    <row r="12" spans="1:6" x14ac:dyDescent="0.2">
      <c r="A12" s="88" t="s">
        <v>83</v>
      </c>
      <c r="B12" s="88" t="s">
        <v>171</v>
      </c>
      <c r="C12" s="71" t="str">
        <f t="shared" si="0"/>
        <v>Nom 9 Prénom 9</v>
      </c>
      <c r="D12" s="72"/>
      <c r="E12" s="73"/>
      <c r="F12" s="74" t="s">
        <v>54</v>
      </c>
    </row>
    <row r="13" spans="1:6" x14ac:dyDescent="0.2">
      <c r="A13" s="88" t="s">
        <v>84</v>
      </c>
      <c r="B13" s="88" t="s">
        <v>172</v>
      </c>
      <c r="C13" s="71" t="str">
        <f t="shared" si="0"/>
        <v>Nom 10 Prénom 10</v>
      </c>
      <c r="D13" s="72">
        <v>1</v>
      </c>
      <c r="E13" s="73">
        <v>1</v>
      </c>
      <c r="F13" s="76" t="s">
        <v>38</v>
      </c>
    </row>
    <row r="14" spans="1:6" x14ac:dyDescent="0.2">
      <c r="A14" s="88" t="s">
        <v>85</v>
      </c>
      <c r="B14" s="88" t="s">
        <v>173</v>
      </c>
      <c r="C14" s="71" t="str">
        <f t="shared" si="0"/>
        <v>Nom 11 Prénom 11</v>
      </c>
      <c r="D14" s="72">
        <v>0.6</v>
      </c>
      <c r="E14" s="73">
        <v>0.6</v>
      </c>
      <c r="F14" s="75" t="s">
        <v>38</v>
      </c>
    </row>
    <row r="15" spans="1:6" x14ac:dyDescent="0.2">
      <c r="A15" s="88" t="s">
        <v>86</v>
      </c>
      <c r="B15" s="88" t="s">
        <v>174</v>
      </c>
      <c r="C15" s="71" t="str">
        <f t="shared" si="0"/>
        <v>Nom 12 Prénom 12</v>
      </c>
      <c r="D15" s="72"/>
      <c r="E15" s="73"/>
      <c r="F15" s="74" t="s">
        <v>54</v>
      </c>
    </row>
    <row r="16" spans="1:6" x14ac:dyDescent="0.2">
      <c r="A16" s="88" t="s">
        <v>87</v>
      </c>
      <c r="B16" s="88" t="s">
        <v>175</v>
      </c>
      <c r="C16" s="71" t="str">
        <f t="shared" si="0"/>
        <v>Nom 13 Prénom 13</v>
      </c>
      <c r="D16" s="77">
        <v>0.8</v>
      </c>
      <c r="E16" s="86">
        <v>0.8</v>
      </c>
      <c r="F16" s="75" t="s">
        <v>38</v>
      </c>
    </row>
    <row r="17" spans="1:6" x14ac:dyDescent="0.2">
      <c r="A17" s="88" t="s">
        <v>88</v>
      </c>
      <c r="B17" s="88" t="s">
        <v>176</v>
      </c>
      <c r="C17" s="71" t="str">
        <f t="shared" si="0"/>
        <v>Nom 14 Prénom 14</v>
      </c>
      <c r="D17" s="72">
        <v>0.6</v>
      </c>
      <c r="E17" s="73">
        <v>0.6</v>
      </c>
      <c r="F17" s="74" t="s">
        <v>38</v>
      </c>
    </row>
    <row r="18" spans="1:6" x14ac:dyDescent="0.2">
      <c r="A18" s="88" t="s">
        <v>89</v>
      </c>
      <c r="B18" s="88" t="s">
        <v>177</v>
      </c>
      <c r="C18" s="71" t="str">
        <f t="shared" si="0"/>
        <v>Nom 15 Prénom 15</v>
      </c>
      <c r="D18" s="72"/>
      <c r="E18" s="73"/>
      <c r="F18" s="75" t="s">
        <v>54</v>
      </c>
    </row>
    <row r="19" spans="1:6" x14ac:dyDescent="0.2">
      <c r="A19" s="88" t="s">
        <v>90</v>
      </c>
      <c r="B19" s="88" t="s">
        <v>178</v>
      </c>
      <c r="C19" s="71" t="str">
        <f t="shared" si="0"/>
        <v>Nom 16 Prénom 16</v>
      </c>
      <c r="D19" s="72">
        <v>1</v>
      </c>
      <c r="E19" s="73">
        <v>0.45</v>
      </c>
      <c r="F19" s="74" t="s">
        <v>38</v>
      </c>
    </row>
    <row r="20" spans="1:6" x14ac:dyDescent="0.2">
      <c r="A20" s="88" t="s">
        <v>91</v>
      </c>
      <c r="B20" s="88" t="s">
        <v>179</v>
      </c>
      <c r="C20" s="71" t="str">
        <f t="shared" si="0"/>
        <v>Nom 17 Prénom 17</v>
      </c>
      <c r="D20" s="72">
        <v>0.8</v>
      </c>
      <c r="E20" s="73">
        <v>0.8</v>
      </c>
      <c r="F20" s="75" t="s">
        <v>38</v>
      </c>
    </row>
    <row r="21" spans="1:6" x14ac:dyDescent="0.2">
      <c r="A21" s="88" t="s">
        <v>92</v>
      </c>
      <c r="B21" s="88" t="s">
        <v>180</v>
      </c>
      <c r="C21" s="71" t="str">
        <f t="shared" si="0"/>
        <v>Nom 18 Prénom 18</v>
      </c>
      <c r="D21" s="72"/>
      <c r="E21" s="73" t="s">
        <v>65</v>
      </c>
      <c r="F21" s="74" t="s">
        <v>54</v>
      </c>
    </row>
    <row r="22" spans="1:6" x14ac:dyDescent="0.2">
      <c r="A22" s="88" t="s">
        <v>93</v>
      </c>
      <c r="B22" s="88" t="s">
        <v>181</v>
      </c>
      <c r="C22" s="71" t="str">
        <f t="shared" si="0"/>
        <v>Nom 19 Prénom 19</v>
      </c>
      <c r="D22" s="72">
        <v>0.8</v>
      </c>
      <c r="E22" s="73">
        <v>0.3</v>
      </c>
      <c r="F22" s="74" t="s">
        <v>54</v>
      </c>
    </row>
    <row r="23" spans="1:6" x14ac:dyDescent="0.2">
      <c r="A23" s="88" t="s">
        <v>94</v>
      </c>
      <c r="B23" s="88" t="s">
        <v>182</v>
      </c>
      <c r="C23" s="71" t="str">
        <f t="shared" si="0"/>
        <v>Nom 20 Prénom 20</v>
      </c>
      <c r="D23" s="72"/>
      <c r="E23" s="73" t="s">
        <v>65</v>
      </c>
      <c r="F23" s="75" t="s">
        <v>54</v>
      </c>
    </row>
    <row r="24" spans="1:6" x14ac:dyDescent="0.2">
      <c r="A24" s="88" t="s">
        <v>95</v>
      </c>
      <c r="B24" s="88" t="s">
        <v>183</v>
      </c>
      <c r="C24" s="71" t="str">
        <f t="shared" si="0"/>
        <v>Nom 21 Prénom 21</v>
      </c>
      <c r="D24" s="72">
        <v>0.5</v>
      </c>
      <c r="E24" s="73">
        <v>0.5</v>
      </c>
      <c r="F24" s="74" t="s">
        <v>38</v>
      </c>
    </row>
    <row r="25" spans="1:6" x14ac:dyDescent="0.2">
      <c r="A25" s="88" t="s">
        <v>96</v>
      </c>
      <c r="B25" s="88" t="s">
        <v>184</v>
      </c>
      <c r="C25" s="71" t="str">
        <f t="shared" si="0"/>
        <v>Nom 22 Prénom 22</v>
      </c>
      <c r="D25" s="72"/>
      <c r="E25" s="73" t="s">
        <v>65</v>
      </c>
      <c r="F25" s="74" t="s">
        <v>54</v>
      </c>
    </row>
    <row r="26" spans="1:6" x14ac:dyDescent="0.2">
      <c r="A26" s="88" t="s">
        <v>97</v>
      </c>
      <c r="B26" s="88" t="s">
        <v>185</v>
      </c>
      <c r="C26" s="71" t="str">
        <f t="shared" si="0"/>
        <v>Nom 23 Prénom 23</v>
      </c>
      <c r="D26" s="72"/>
      <c r="E26" s="73" t="s">
        <v>65</v>
      </c>
      <c r="F26" s="74" t="s">
        <v>54</v>
      </c>
    </row>
    <row r="27" spans="1:6" x14ac:dyDescent="0.2">
      <c r="A27" s="88" t="s">
        <v>98</v>
      </c>
      <c r="B27" s="88" t="s">
        <v>186</v>
      </c>
      <c r="C27" s="71" t="str">
        <f t="shared" si="0"/>
        <v>Nom 24 Prénom 24</v>
      </c>
      <c r="D27" s="72"/>
      <c r="E27" s="73" t="s">
        <v>65</v>
      </c>
      <c r="F27" s="74" t="s">
        <v>38</v>
      </c>
    </row>
    <row r="28" spans="1:6" x14ac:dyDescent="0.2">
      <c r="A28" s="88" t="s">
        <v>99</v>
      </c>
      <c r="B28" s="88" t="s">
        <v>187</v>
      </c>
      <c r="C28" s="71" t="str">
        <f t="shared" si="0"/>
        <v>Nom 25 Prénom 25</v>
      </c>
      <c r="D28" s="72">
        <v>1</v>
      </c>
      <c r="E28" s="73">
        <v>1</v>
      </c>
      <c r="F28" s="74" t="s">
        <v>38</v>
      </c>
    </row>
    <row r="29" spans="1:6" x14ac:dyDescent="0.2">
      <c r="A29" s="88" t="s">
        <v>100</v>
      </c>
      <c r="B29" s="88" t="s">
        <v>188</v>
      </c>
      <c r="C29" s="71" t="str">
        <f t="shared" si="0"/>
        <v>Nom 26 Prénom 26</v>
      </c>
      <c r="D29" s="72">
        <v>1</v>
      </c>
      <c r="E29" s="73">
        <v>0.2</v>
      </c>
      <c r="F29" s="76" t="s">
        <v>54</v>
      </c>
    </row>
    <row r="30" spans="1:6" x14ac:dyDescent="0.2">
      <c r="A30" s="88" t="s">
        <v>101</v>
      </c>
      <c r="B30" s="88" t="s">
        <v>189</v>
      </c>
      <c r="C30" s="71" t="str">
        <f t="shared" si="0"/>
        <v>Nom 27 Prénom 27</v>
      </c>
      <c r="D30" s="72"/>
      <c r="E30" s="73"/>
      <c r="F30" s="74" t="s">
        <v>38</v>
      </c>
    </row>
    <row r="31" spans="1:6" x14ac:dyDescent="0.2">
      <c r="A31" s="88" t="s">
        <v>102</v>
      </c>
      <c r="B31" s="88" t="s">
        <v>190</v>
      </c>
      <c r="C31" s="71" t="str">
        <f t="shared" si="0"/>
        <v>Nom 28 Prénom 28</v>
      </c>
      <c r="D31" s="72"/>
      <c r="E31" s="73"/>
      <c r="F31" s="74" t="s">
        <v>38</v>
      </c>
    </row>
    <row r="32" spans="1:6" x14ac:dyDescent="0.2">
      <c r="A32" s="88" t="s">
        <v>103</v>
      </c>
      <c r="B32" s="88" t="s">
        <v>191</v>
      </c>
      <c r="C32" s="71" t="str">
        <f t="shared" si="0"/>
        <v>Nom 29 Prénom 29</v>
      </c>
      <c r="D32" s="72"/>
      <c r="E32" s="73" t="s">
        <v>65</v>
      </c>
      <c r="F32" s="74" t="s">
        <v>38</v>
      </c>
    </row>
    <row r="33" spans="1:6" x14ac:dyDescent="0.2">
      <c r="A33" s="88" t="s">
        <v>104</v>
      </c>
      <c r="B33" s="88" t="s">
        <v>192</v>
      </c>
      <c r="C33" s="71" t="str">
        <f t="shared" si="0"/>
        <v>Nom 30 Prénom 30</v>
      </c>
      <c r="D33" s="72"/>
      <c r="E33" s="73" t="s">
        <v>65</v>
      </c>
      <c r="F33" s="74" t="s">
        <v>54</v>
      </c>
    </row>
    <row r="34" spans="1:6" x14ac:dyDescent="0.2">
      <c r="A34" s="88" t="s">
        <v>105</v>
      </c>
      <c r="B34" s="88" t="s">
        <v>193</v>
      </c>
      <c r="C34" s="71" t="str">
        <f t="shared" si="0"/>
        <v>Nom 31 Prénom 31</v>
      </c>
      <c r="D34" s="72">
        <v>1</v>
      </c>
      <c r="E34" s="73">
        <v>1</v>
      </c>
      <c r="F34" s="75" t="s">
        <v>38</v>
      </c>
    </row>
    <row r="35" spans="1:6" x14ac:dyDescent="0.2">
      <c r="A35" s="88" t="s">
        <v>106</v>
      </c>
      <c r="B35" s="88" t="s">
        <v>194</v>
      </c>
      <c r="C35" s="71" t="str">
        <f t="shared" si="0"/>
        <v>Nom 32 Prénom 32</v>
      </c>
      <c r="D35" s="72"/>
      <c r="E35" s="73"/>
      <c r="F35" s="87" t="s">
        <v>38</v>
      </c>
    </row>
    <row r="36" spans="1:6" x14ac:dyDescent="0.2">
      <c r="A36" s="88" t="s">
        <v>107</v>
      </c>
      <c r="B36" s="88" t="s">
        <v>195</v>
      </c>
      <c r="C36" s="71" t="str">
        <f t="shared" ref="C36:C67" si="1">A36&amp;" "&amp;B36</f>
        <v>Nom 33 Prénom 33</v>
      </c>
      <c r="D36" s="72"/>
      <c r="E36" s="73" t="s">
        <v>65</v>
      </c>
      <c r="F36" s="74" t="s">
        <v>38</v>
      </c>
    </row>
    <row r="37" spans="1:6" x14ac:dyDescent="0.2">
      <c r="A37" s="88" t="s">
        <v>108</v>
      </c>
      <c r="B37" s="88" t="s">
        <v>196</v>
      </c>
      <c r="C37" s="71" t="str">
        <f t="shared" si="1"/>
        <v>Nom 34 Prénom 34</v>
      </c>
      <c r="D37" s="72">
        <v>0.6</v>
      </c>
      <c r="E37" s="73">
        <v>0.6</v>
      </c>
      <c r="F37" s="76" t="s">
        <v>38</v>
      </c>
    </row>
    <row r="38" spans="1:6" x14ac:dyDescent="0.2">
      <c r="A38" s="88" t="s">
        <v>109</v>
      </c>
      <c r="B38" s="88" t="s">
        <v>197</v>
      </c>
      <c r="C38" s="71" t="str">
        <f t="shared" si="1"/>
        <v>Nom 35 Prénom 35</v>
      </c>
      <c r="D38" s="72">
        <v>1</v>
      </c>
      <c r="E38" s="73">
        <v>1</v>
      </c>
      <c r="F38" s="74" t="s">
        <v>38</v>
      </c>
    </row>
    <row r="39" spans="1:6" x14ac:dyDescent="0.2">
      <c r="A39" s="88" t="s">
        <v>110</v>
      </c>
      <c r="B39" s="88" t="s">
        <v>198</v>
      </c>
      <c r="C39" s="71" t="str">
        <f t="shared" si="1"/>
        <v>Nom 36 Prénom 36</v>
      </c>
      <c r="D39" s="72">
        <v>0.9</v>
      </c>
      <c r="E39" s="73">
        <v>0.4</v>
      </c>
      <c r="F39" s="75" t="s">
        <v>38</v>
      </c>
    </row>
    <row r="40" spans="1:6" x14ac:dyDescent="0.2">
      <c r="A40" s="88" t="s">
        <v>111</v>
      </c>
      <c r="B40" s="88" t="s">
        <v>199</v>
      </c>
      <c r="C40" s="71" t="str">
        <f t="shared" si="1"/>
        <v>Nom 37 Prénom 37</v>
      </c>
      <c r="D40" s="72">
        <v>1</v>
      </c>
      <c r="E40" s="73">
        <v>0.2</v>
      </c>
      <c r="F40" s="74" t="s">
        <v>54</v>
      </c>
    </row>
    <row r="41" spans="1:6" x14ac:dyDescent="0.2">
      <c r="A41" s="88" t="s">
        <v>112</v>
      </c>
      <c r="B41" s="88" t="s">
        <v>200</v>
      </c>
      <c r="C41" s="71" t="str">
        <f t="shared" si="1"/>
        <v>Nom 38 Prénom 38</v>
      </c>
      <c r="D41" s="72"/>
      <c r="E41" s="73" t="s">
        <v>65</v>
      </c>
      <c r="F41" s="76" t="s">
        <v>54</v>
      </c>
    </row>
    <row r="42" spans="1:6" x14ac:dyDescent="0.2">
      <c r="A42" s="88" t="s">
        <v>113</v>
      </c>
      <c r="B42" s="88" t="s">
        <v>201</v>
      </c>
      <c r="C42" s="71" t="str">
        <f t="shared" si="1"/>
        <v>Nom 39 Prénom 39</v>
      </c>
      <c r="D42" s="72"/>
      <c r="E42" s="73" t="s">
        <v>65</v>
      </c>
      <c r="F42" s="75" t="s">
        <v>54</v>
      </c>
    </row>
    <row r="43" spans="1:6" x14ac:dyDescent="0.2">
      <c r="A43" s="88" t="s">
        <v>114</v>
      </c>
      <c r="B43" s="88" t="s">
        <v>202</v>
      </c>
      <c r="C43" s="71" t="str">
        <f t="shared" si="1"/>
        <v>Nom 40 Prénom 40</v>
      </c>
      <c r="D43" s="72"/>
      <c r="E43" s="73" t="s">
        <v>65</v>
      </c>
      <c r="F43" s="74" t="s">
        <v>38</v>
      </c>
    </row>
    <row r="44" spans="1:6" x14ac:dyDescent="0.2">
      <c r="A44" s="88" t="s">
        <v>115</v>
      </c>
      <c r="B44" s="88" t="s">
        <v>203</v>
      </c>
      <c r="C44" s="71" t="str">
        <f t="shared" si="1"/>
        <v>Nom 41 Prénom 41</v>
      </c>
      <c r="D44" s="72"/>
      <c r="E44" s="73" t="s">
        <v>65</v>
      </c>
      <c r="F44" s="74" t="s">
        <v>38</v>
      </c>
    </row>
    <row r="45" spans="1:6" x14ac:dyDescent="0.2">
      <c r="A45" s="88" t="s">
        <v>116</v>
      </c>
      <c r="B45" s="88" t="s">
        <v>204</v>
      </c>
      <c r="C45" s="71" t="str">
        <f t="shared" si="1"/>
        <v>Nom 42 Prénom 42</v>
      </c>
      <c r="D45" s="72">
        <v>0.8</v>
      </c>
      <c r="E45" s="73">
        <v>0.8</v>
      </c>
      <c r="F45" s="74" t="s">
        <v>38</v>
      </c>
    </row>
    <row r="46" spans="1:6" x14ac:dyDescent="0.2">
      <c r="A46" s="88" t="s">
        <v>117</v>
      </c>
      <c r="B46" s="88" t="s">
        <v>205</v>
      </c>
      <c r="C46" s="71" t="str">
        <f t="shared" si="1"/>
        <v>Nom 43 Prénom 43</v>
      </c>
      <c r="D46" s="72">
        <v>1</v>
      </c>
      <c r="E46" s="73">
        <v>1</v>
      </c>
      <c r="F46" s="74" t="s">
        <v>38</v>
      </c>
    </row>
    <row r="47" spans="1:6" x14ac:dyDescent="0.2">
      <c r="A47" s="88" t="s">
        <v>118</v>
      </c>
      <c r="B47" s="88" t="s">
        <v>206</v>
      </c>
      <c r="C47" s="71" t="str">
        <f t="shared" si="1"/>
        <v>Nom 44 Prénom 44</v>
      </c>
      <c r="D47" s="72"/>
      <c r="E47" s="73"/>
      <c r="F47" s="74" t="s">
        <v>38</v>
      </c>
    </row>
    <row r="48" spans="1:6" x14ac:dyDescent="0.2">
      <c r="A48" s="88" t="s">
        <v>119</v>
      </c>
      <c r="B48" s="88" t="s">
        <v>207</v>
      </c>
      <c r="C48" s="71" t="str">
        <f t="shared" si="1"/>
        <v>Nom 45 Prénom 45</v>
      </c>
      <c r="D48" s="72"/>
      <c r="E48" s="73" t="s">
        <v>65</v>
      </c>
      <c r="F48" s="75" t="s">
        <v>54</v>
      </c>
    </row>
    <row r="49" spans="1:6" x14ac:dyDescent="0.2">
      <c r="A49" s="88" t="s">
        <v>120</v>
      </c>
      <c r="B49" s="88" t="s">
        <v>208</v>
      </c>
      <c r="C49" s="71" t="str">
        <f t="shared" si="1"/>
        <v>Nom 46 Prénom 46</v>
      </c>
      <c r="D49" s="72"/>
      <c r="E49" s="73"/>
      <c r="F49" s="74" t="s">
        <v>38</v>
      </c>
    </row>
    <row r="50" spans="1:6" x14ac:dyDescent="0.2">
      <c r="A50" s="88" t="s">
        <v>121</v>
      </c>
      <c r="B50" s="88" t="s">
        <v>209</v>
      </c>
      <c r="C50" s="71" t="str">
        <f t="shared" si="1"/>
        <v>Nom 47 Prénom 47</v>
      </c>
      <c r="D50" s="72"/>
      <c r="E50" s="73"/>
      <c r="F50" s="87" t="s">
        <v>54</v>
      </c>
    </row>
    <row r="51" spans="1:6" x14ac:dyDescent="0.2">
      <c r="A51" s="88" t="s">
        <v>122</v>
      </c>
      <c r="B51" s="88" t="s">
        <v>210</v>
      </c>
      <c r="C51" s="71" t="str">
        <f t="shared" si="1"/>
        <v>Nom 48 Prénom 48</v>
      </c>
      <c r="D51" s="72"/>
      <c r="E51" s="73"/>
      <c r="F51" s="74" t="s">
        <v>38</v>
      </c>
    </row>
    <row r="52" spans="1:6" x14ac:dyDescent="0.2">
      <c r="A52" s="88" t="s">
        <v>123</v>
      </c>
      <c r="B52" s="88" t="s">
        <v>211</v>
      </c>
      <c r="C52" s="71" t="str">
        <f t="shared" si="1"/>
        <v>Nom 49 Prénom 49</v>
      </c>
      <c r="D52" s="72"/>
      <c r="E52" s="73" t="s">
        <v>65</v>
      </c>
      <c r="F52" s="75" t="s">
        <v>38</v>
      </c>
    </row>
    <row r="53" spans="1:6" x14ac:dyDescent="0.2">
      <c r="A53" s="88" t="s">
        <v>124</v>
      </c>
      <c r="B53" s="88" t="s">
        <v>212</v>
      </c>
      <c r="C53" s="71" t="str">
        <f t="shared" si="1"/>
        <v>Nom 50 Prénom 50</v>
      </c>
      <c r="D53" s="72"/>
      <c r="E53" s="73" t="s">
        <v>65</v>
      </c>
      <c r="F53" s="74" t="s">
        <v>54</v>
      </c>
    </row>
    <row r="54" spans="1:6" x14ac:dyDescent="0.2">
      <c r="A54" s="88" t="s">
        <v>125</v>
      </c>
      <c r="B54" s="88" t="s">
        <v>213</v>
      </c>
      <c r="C54" s="71" t="str">
        <f t="shared" si="1"/>
        <v>Nom 51 Prénom 51</v>
      </c>
      <c r="D54" s="72">
        <v>1</v>
      </c>
      <c r="E54" s="73">
        <v>0.5</v>
      </c>
      <c r="F54" s="74" t="s">
        <v>54</v>
      </c>
    </row>
    <row r="55" spans="1:6" x14ac:dyDescent="0.2">
      <c r="A55" s="88" t="s">
        <v>126</v>
      </c>
      <c r="B55" s="88" t="s">
        <v>214</v>
      </c>
      <c r="C55" s="71" t="str">
        <f t="shared" si="1"/>
        <v>Nom 52 Prénom 52</v>
      </c>
      <c r="D55" s="72">
        <v>1</v>
      </c>
      <c r="E55" s="73">
        <v>1</v>
      </c>
      <c r="F55" s="74" t="s">
        <v>38</v>
      </c>
    </row>
    <row r="56" spans="1:6" x14ac:dyDescent="0.2">
      <c r="A56" s="88" t="s">
        <v>127</v>
      </c>
      <c r="B56" s="88" t="s">
        <v>215</v>
      </c>
      <c r="C56" s="71" t="str">
        <f t="shared" si="1"/>
        <v>Nom 53 Prénom 53</v>
      </c>
      <c r="D56" s="72"/>
      <c r="E56" s="73" t="s">
        <v>65</v>
      </c>
      <c r="F56" s="74" t="s">
        <v>54</v>
      </c>
    </row>
    <row r="57" spans="1:6" x14ac:dyDescent="0.2">
      <c r="A57" s="88" t="s">
        <v>128</v>
      </c>
      <c r="B57" s="88" t="s">
        <v>216</v>
      </c>
      <c r="C57" s="71" t="str">
        <f t="shared" si="1"/>
        <v>Nom 54 Prénom 54</v>
      </c>
      <c r="D57" s="72"/>
      <c r="E57" s="73" t="s">
        <v>65</v>
      </c>
      <c r="F57" s="75" t="s">
        <v>54</v>
      </c>
    </row>
    <row r="58" spans="1:6" x14ac:dyDescent="0.2">
      <c r="A58" s="88" t="s">
        <v>129</v>
      </c>
      <c r="B58" s="88" t="s">
        <v>217</v>
      </c>
      <c r="C58" s="71" t="str">
        <f t="shared" si="1"/>
        <v>Nom 55 Prénom 55</v>
      </c>
      <c r="D58" s="72"/>
      <c r="E58" s="73" t="s">
        <v>65</v>
      </c>
      <c r="F58" s="74" t="s">
        <v>54</v>
      </c>
    </row>
    <row r="59" spans="1:6" x14ac:dyDescent="0.2">
      <c r="A59" s="88" t="s">
        <v>130</v>
      </c>
      <c r="B59" s="88" t="s">
        <v>218</v>
      </c>
      <c r="C59" s="71" t="str">
        <f t="shared" si="1"/>
        <v>Nom 56 Prénom 56</v>
      </c>
      <c r="D59" s="72">
        <v>0.8</v>
      </c>
      <c r="E59" s="73">
        <v>0.8</v>
      </c>
      <c r="F59" s="75" t="s">
        <v>38</v>
      </c>
    </row>
    <row r="60" spans="1:6" x14ac:dyDescent="0.2">
      <c r="A60" s="88" t="s">
        <v>131</v>
      </c>
      <c r="B60" s="88" t="s">
        <v>219</v>
      </c>
      <c r="C60" s="71" t="str">
        <f t="shared" si="1"/>
        <v>Nom 57 Prénom 57</v>
      </c>
      <c r="D60" s="72">
        <v>0.75</v>
      </c>
      <c r="E60" s="73">
        <v>0.75</v>
      </c>
      <c r="F60" s="74" t="s">
        <v>38</v>
      </c>
    </row>
    <row r="61" spans="1:6" x14ac:dyDescent="0.2">
      <c r="A61" s="88" t="s">
        <v>132</v>
      </c>
      <c r="B61" s="88" t="s">
        <v>220</v>
      </c>
      <c r="C61" s="71" t="str">
        <f t="shared" si="1"/>
        <v>Nom 58 Prénom 58</v>
      </c>
      <c r="D61" s="72"/>
      <c r="E61" s="73" t="s">
        <v>65</v>
      </c>
      <c r="F61" s="74" t="s">
        <v>54</v>
      </c>
    </row>
    <row r="62" spans="1:6" x14ac:dyDescent="0.2">
      <c r="A62" s="88" t="s">
        <v>133</v>
      </c>
      <c r="B62" s="88" t="s">
        <v>221</v>
      </c>
      <c r="C62" s="71" t="str">
        <f t="shared" si="1"/>
        <v>Nom 59 Prénom 59</v>
      </c>
      <c r="D62" s="72"/>
      <c r="E62" s="73" t="s">
        <v>65</v>
      </c>
      <c r="F62" s="74" t="s">
        <v>54</v>
      </c>
    </row>
    <row r="63" spans="1:6" x14ac:dyDescent="0.2">
      <c r="A63" s="88" t="s">
        <v>134</v>
      </c>
      <c r="B63" s="88" t="s">
        <v>222</v>
      </c>
      <c r="C63" s="71" t="str">
        <f t="shared" si="1"/>
        <v>Nom 60 Prénom 60</v>
      </c>
      <c r="D63" s="72"/>
      <c r="E63" s="73" t="s">
        <v>65</v>
      </c>
      <c r="F63" s="75" t="s">
        <v>54</v>
      </c>
    </row>
    <row r="64" spans="1:6" x14ac:dyDescent="0.2">
      <c r="A64" s="88" t="s">
        <v>135</v>
      </c>
      <c r="B64" s="88" t="s">
        <v>223</v>
      </c>
      <c r="C64" s="71" t="str">
        <f t="shared" si="1"/>
        <v>Nom 61 Prénom 61</v>
      </c>
      <c r="D64" s="72">
        <v>1</v>
      </c>
      <c r="E64" s="73">
        <v>1</v>
      </c>
      <c r="F64" s="74" t="s">
        <v>38</v>
      </c>
    </row>
    <row r="65" spans="1:6" x14ac:dyDescent="0.2">
      <c r="A65" s="88" t="s">
        <v>136</v>
      </c>
      <c r="B65" s="88" t="s">
        <v>224</v>
      </c>
      <c r="C65" s="71" t="str">
        <f t="shared" si="1"/>
        <v>Nom 62 Prénom 62</v>
      </c>
      <c r="D65" s="72"/>
      <c r="E65" s="73" t="s">
        <v>65</v>
      </c>
      <c r="F65" s="74" t="s">
        <v>54</v>
      </c>
    </row>
    <row r="66" spans="1:6" x14ac:dyDescent="0.2">
      <c r="A66" s="88" t="s">
        <v>137</v>
      </c>
      <c r="B66" s="88" t="s">
        <v>225</v>
      </c>
      <c r="C66" s="71" t="str">
        <f t="shared" si="1"/>
        <v>Nom 63 Prénom 63</v>
      </c>
      <c r="D66" s="72"/>
      <c r="E66" s="73"/>
      <c r="F66" s="79" t="s">
        <v>54</v>
      </c>
    </row>
    <row r="67" spans="1:6" x14ac:dyDescent="0.2">
      <c r="A67" s="88" t="s">
        <v>138</v>
      </c>
      <c r="B67" s="88" t="s">
        <v>226</v>
      </c>
      <c r="C67" s="71" t="str">
        <f t="shared" si="1"/>
        <v>Nom 64 Prénom 64</v>
      </c>
      <c r="D67" s="72"/>
      <c r="E67" s="73" t="s">
        <v>65</v>
      </c>
      <c r="F67" s="74" t="s">
        <v>54</v>
      </c>
    </row>
    <row r="68" spans="1:6" x14ac:dyDescent="0.2">
      <c r="A68" s="88" t="s">
        <v>139</v>
      </c>
      <c r="B68" s="88" t="s">
        <v>227</v>
      </c>
      <c r="C68" s="71" t="str">
        <f t="shared" ref="C68:C99" si="2">A68&amp;" "&amp;B68</f>
        <v>Nom 65 Prénom 65</v>
      </c>
      <c r="D68" s="72">
        <v>1</v>
      </c>
      <c r="E68" s="73">
        <v>0.35</v>
      </c>
      <c r="F68" s="75" t="s">
        <v>54</v>
      </c>
    </row>
    <row r="69" spans="1:6" x14ac:dyDescent="0.2">
      <c r="A69" s="88" t="s">
        <v>140</v>
      </c>
      <c r="B69" s="88" t="s">
        <v>228</v>
      </c>
      <c r="C69" s="71" t="str">
        <f t="shared" si="2"/>
        <v>Nom 66 Prénom 66</v>
      </c>
      <c r="D69" s="72"/>
      <c r="E69" s="73"/>
      <c r="F69" s="75" t="s">
        <v>54</v>
      </c>
    </row>
    <row r="70" spans="1:6" x14ac:dyDescent="0.2">
      <c r="A70" s="88" t="s">
        <v>141</v>
      </c>
      <c r="B70" s="88" t="s">
        <v>229</v>
      </c>
      <c r="C70" s="71" t="str">
        <f t="shared" si="2"/>
        <v>Nom 67 Prénom 67</v>
      </c>
      <c r="D70" s="77">
        <v>0.5</v>
      </c>
      <c r="E70" s="86">
        <v>0.5</v>
      </c>
      <c r="F70" s="74" t="s">
        <v>38</v>
      </c>
    </row>
    <row r="71" spans="1:6" x14ac:dyDescent="0.2">
      <c r="A71" s="88" t="s">
        <v>142</v>
      </c>
      <c r="B71" s="88" t="s">
        <v>230</v>
      </c>
      <c r="C71" s="71" t="str">
        <f t="shared" si="2"/>
        <v>Nom 68 Prénom 68</v>
      </c>
      <c r="D71" s="72"/>
      <c r="E71" s="73" t="s">
        <v>65</v>
      </c>
      <c r="F71" s="74" t="s">
        <v>54</v>
      </c>
    </row>
    <row r="72" spans="1:6" x14ac:dyDescent="0.2">
      <c r="A72" s="88" t="s">
        <v>143</v>
      </c>
      <c r="B72" s="88" t="s">
        <v>231</v>
      </c>
      <c r="C72" s="71" t="str">
        <f t="shared" si="2"/>
        <v>Nom 69 Prénom 69</v>
      </c>
      <c r="D72" s="72"/>
      <c r="E72" s="73"/>
      <c r="F72" s="87" t="s">
        <v>54</v>
      </c>
    </row>
    <row r="73" spans="1:6" x14ac:dyDescent="0.2">
      <c r="A73" s="88" t="s">
        <v>144</v>
      </c>
      <c r="B73" s="88" t="s">
        <v>232</v>
      </c>
      <c r="C73" s="71" t="str">
        <f t="shared" si="2"/>
        <v>Nom 70 Prénom 70</v>
      </c>
      <c r="D73" s="77">
        <v>0.7</v>
      </c>
      <c r="E73" s="86">
        <v>0.7</v>
      </c>
      <c r="F73" s="75" t="s">
        <v>38</v>
      </c>
    </row>
    <row r="74" spans="1:6" x14ac:dyDescent="0.2">
      <c r="A74" s="88" t="s">
        <v>145</v>
      </c>
      <c r="B74" s="88" t="s">
        <v>233</v>
      </c>
      <c r="C74" s="71" t="str">
        <f t="shared" si="2"/>
        <v>Nom 71 Prénom 71</v>
      </c>
      <c r="D74" s="77"/>
      <c r="E74" s="73" t="s">
        <v>65</v>
      </c>
      <c r="F74" s="74" t="s">
        <v>54</v>
      </c>
    </row>
    <row r="75" spans="1:6" x14ac:dyDescent="0.2">
      <c r="A75" s="88" t="s">
        <v>146</v>
      </c>
      <c r="B75" s="88" t="s">
        <v>234</v>
      </c>
      <c r="C75" s="71" t="str">
        <f t="shared" si="2"/>
        <v>Nom 72 Prénom 72</v>
      </c>
      <c r="D75" s="72">
        <v>0.9</v>
      </c>
      <c r="E75" s="73">
        <v>0.9</v>
      </c>
      <c r="F75" s="75" t="s">
        <v>38</v>
      </c>
    </row>
    <row r="76" spans="1:6" x14ac:dyDescent="0.2">
      <c r="A76" s="88" t="s">
        <v>147</v>
      </c>
      <c r="B76" s="88" t="s">
        <v>235</v>
      </c>
      <c r="C76" s="71" t="str">
        <f t="shared" si="2"/>
        <v>Nom 73 Prénom 73</v>
      </c>
      <c r="D76" s="72">
        <v>1</v>
      </c>
      <c r="E76" s="73">
        <v>1</v>
      </c>
      <c r="F76" s="76" t="s">
        <v>38</v>
      </c>
    </row>
    <row r="77" spans="1:6" x14ac:dyDescent="0.2">
      <c r="A77" s="88" t="s">
        <v>148</v>
      </c>
      <c r="B77" s="88" t="s">
        <v>236</v>
      </c>
      <c r="C77" s="71" t="str">
        <f t="shared" si="2"/>
        <v>Nom 74 Prénom 74</v>
      </c>
      <c r="D77" s="72">
        <v>0.8</v>
      </c>
      <c r="E77" s="73">
        <v>0.8</v>
      </c>
      <c r="F77" s="75" t="s">
        <v>38</v>
      </c>
    </row>
    <row r="78" spans="1:6" x14ac:dyDescent="0.2">
      <c r="A78" s="88" t="s">
        <v>149</v>
      </c>
      <c r="B78" s="88" t="s">
        <v>237</v>
      </c>
      <c r="C78" s="71" t="str">
        <f t="shared" si="2"/>
        <v>Nom 75 Prénom 75</v>
      </c>
      <c r="D78" s="72">
        <v>1</v>
      </c>
      <c r="E78" s="73">
        <v>0.3</v>
      </c>
      <c r="F78" s="87" t="s">
        <v>38</v>
      </c>
    </row>
    <row r="79" spans="1:6" x14ac:dyDescent="0.2">
      <c r="A79" s="88" t="s">
        <v>150</v>
      </c>
      <c r="B79" s="88" t="s">
        <v>238</v>
      </c>
      <c r="C79" s="71" t="str">
        <f t="shared" si="2"/>
        <v>Nom 76 Prénom 76</v>
      </c>
      <c r="D79" s="72"/>
      <c r="E79" s="73" t="s">
        <v>65</v>
      </c>
      <c r="F79" s="74" t="s">
        <v>38</v>
      </c>
    </row>
    <row r="80" spans="1:6" x14ac:dyDescent="0.2">
      <c r="A80" s="88" t="s">
        <v>151</v>
      </c>
      <c r="B80" s="88" t="s">
        <v>239</v>
      </c>
      <c r="C80" s="71" t="str">
        <f t="shared" si="2"/>
        <v>Nom 77 Prénom 77</v>
      </c>
      <c r="D80" s="72">
        <v>0.9</v>
      </c>
      <c r="E80" s="73">
        <v>0.9</v>
      </c>
      <c r="F80" s="74" t="s">
        <v>38</v>
      </c>
    </row>
    <row r="81" spans="1:6" x14ac:dyDescent="0.2">
      <c r="A81" s="88" t="s">
        <v>152</v>
      </c>
      <c r="B81" s="88" t="s">
        <v>240</v>
      </c>
      <c r="C81" s="71" t="str">
        <f t="shared" si="2"/>
        <v>Nom 78 Prénom 78</v>
      </c>
      <c r="D81" s="72"/>
      <c r="E81" s="73" t="s">
        <v>65</v>
      </c>
      <c r="F81" s="75" t="s">
        <v>54</v>
      </c>
    </row>
    <row r="82" spans="1:6" x14ac:dyDescent="0.2">
      <c r="A82" s="88" t="s">
        <v>153</v>
      </c>
      <c r="B82" s="88" t="s">
        <v>241</v>
      </c>
      <c r="C82" s="71" t="str">
        <f t="shared" si="2"/>
        <v>Nom 79 Prénom 79</v>
      </c>
      <c r="D82" s="72"/>
      <c r="E82" s="73" t="s">
        <v>65</v>
      </c>
      <c r="F82" s="74" t="s">
        <v>54</v>
      </c>
    </row>
    <row r="83" spans="1:6" x14ac:dyDescent="0.2">
      <c r="A83" s="88" t="s">
        <v>154</v>
      </c>
      <c r="B83" s="88" t="s">
        <v>242</v>
      </c>
      <c r="C83" s="71" t="str">
        <f t="shared" si="2"/>
        <v>Nom 80 Prénom 80</v>
      </c>
      <c r="D83" s="72"/>
      <c r="E83" s="73" t="s">
        <v>65</v>
      </c>
      <c r="F83" s="75" t="s">
        <v>54</v>
      </c>
    </row>
    <row r="84" spans="1:6" x14ac:dyDescent="0.2">
      <c r="A84" s="88" t="s">
        <v>155</v>
      </c>
      <c r="B84" s="88" t="s">
        <v>243</v>
      </c>
      <c r="C84" s="71" t="str">
        <f t="shared" si="2"/>
        <v>Nom 81 Prénom 81</v>
      </c>
      <c r="D84" s="77">
        <v>0.45</v>
      </c>
      <c r="E84" s="73">
        <v>0.45</v>
      </c>
      <c r="F84" s="74" t="s">
        <v>38</v>
      </c>
    </row>
    <row r="85" spans="1:6" x14ac:dyDescent="0.2">
      <c r="A85" s="88" t="s">
        <v>156</v>
      </c>
      <c r="B85" s="88" t="s">
        <v>244</v>
      </c>
      <c r="C85" s="71" t="str">
        <f t="shared" si="2"/>
        <v>Nom 82 Prénom 82</v>
      </c>
      <c r="D85" s="72"/>
      <c r="E85" s="73" t="s">
        <v>65</v>
      </c>
      <c r="F85" s="75" t="s">
        <v>54</v>
      </c>
    </row>
    <row r="86" spans="1:6" x14ac:dyDescent="0.2">
      <c r="A86" s="88" t="s">
        <v>157</v>
      </c>
      <c r="B86" s="88" t="s">
        <v>245</v>
      </c>
      <c r="C86" s="71" t="str">
        <f t="shared" si="2"/>
        <v>Nom 83 Prénom 83</v>
      </c>
      <c r="D86" s="72"/>
      <c r="E86" s="73" t="s">
        <v>65</v>
      </c>
      <c r="F86" s="74" t="s">
        <v>38</v>
      </c>
    </row>
    <row r="87" spans="1:6" x14ac:dyDescent="0.2">
      <c r="A87" s="88" t="s">
        <v>158</v>
      </c>
      <c r="B87" s="88" t="s">
        <v>246</v>
      </c>
      <c r="C87" s="71" t="str">
        <f t="shared" si="2"/>
        <v>Nom 84 Prénom 84</v>
      </c>
      <c r="D87" s="72"/>
      <c r="E87" s="73" t="s">
        <v>65</v>
      </c>
      <c r="F87" s="74" t="s">
        <v>54</v>
      </c>
    </row>
    <row r="88" spans="1:6" x14ac:dyDescent="0.2">
      <c r="A88" s="88" t="s">
        <v>159</v>
      </c>
      <c r="B88" s="88" t="s">
        <v>247</v>
      </c>
      <c r="C88" s="71" t="str">
        <f t="shared" si="2"/>
        <v>Nom 85 Prénom 85</v>
      </c>
      <c r="D88" s="72"/>
      <c r="E88" s="73" t="s">
        <v>65</v>
      </c>
      <c r="F88" s="74" t="s">
        <v>38</v>
      </c>
    </row>
    <row r="89" spans="1:6" x14ac:dyDescent="0.2">
      <c r="A89" s="88" t="s">
        <v>160</v>
      </c>
      <c r="B89" s="88" t="s">
        <v>248</v>
      </c>
      <c r="C89" s="71" t="str">
        <f t="shared" si="2"/>
        <v>Nom 86 Prénom 86</v>
      </c>
      <c r="D89" s="72"/>
      <c r="E89" s="73"/>
      <c r="F89" s="87" t="s">
        <v>38</v>
      </c>
    </row>
    <row r="90" spans="1:6" x14ac:dyDescent="0.2">
      <c r="A90" s="88" t="s">
        <v>161</v>
      </c>
      <c r="B90" s="88" t="s">
        <v>249</v>
      </c>
      <c r="C90" s="71" t="str">
        <f t="shared" si="2"/>
        <v>Nom 87 Prénom 87</v>
      </c>
      <c r="D90" s="72">
        <v>1</v>
      </c>
      <c r="E90" s="73"/>
      <c r="F90" s="75" t="s">
        <v>55</v>
      </c>
    </row>
    <row r="91" spans="1:6" x14ac:dyDescent="0.2">
      <c r="A91" s="88" t="s">
        <v>162</v>
      </c>
      <c r="B91" s="88" t="s">
        <v>250</v>
      </c>
      <c r="C91" s="71" t="str">
        <f t="shared" si="2"/>
        <v>Nom 88 Prénom 88</v>
      </c>
      <c r="D91" s="72">
        <v>1</v>
      </c>
      <c r="E91" s="73">
        <v>1</v>
      </c>
      <c r="F91" s="74" t="s">
        <v>38</v>
      </c>
    </row>
  </sheetData>
  <sheetProtection formatCells="0" formatColumns="0" formatRows="0" insertColumns="0" insertRows="0" insertHyperlinks="0" deleteColumns="0" deleteRows="0" sort="0" autoFilter="0" pivotTables="0"/>
  <autoFilter ref="A3:F3" xr:uid="{00000000-0009-0000-0000-000001000000}">
    <sortState ref="A6:F91">
      <sortCondition ref="A3"/>
    </sortState>
  </autoFilter>
  <sortState ref="A7:C91">
    <sortCondition ref="A3"/>
  </sortState>
  <mergeCells count="6">
    <mergeCell ref="F1:F3"/>
    <mergeCell ref="A1:A3"/>
    <mergeCell ref="B1:B3"/>
    <mergeCell ref="C1:C3"/>
    <mergeCell ref="E1:E3"/>
    <mergeCell ref="D1:D3"/>
  </mergeCells>
  <dataValidations count="1">
    <dataValidation type="list" allowBlank="1" showInputMessage="1" showErrorMessage="1" sqref="F4:F91" xr:uid="{00000000-0002-0000-0100-000001000000}">
      <formula1>Dpt</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Sheet7">
    <tabColor rgb="FFFFC000"/>
    <pageSetUpPr fitToPage="1"/>
  </sheetPr>
  <dimension ref="A1:Q13"/>
  <sheetViews>
    <sheetView zoomScaleNormal="100" workbookViewId="0">
      <selection activeCell="M13" sqref="M13"/>
    </sheetView>
  </sheetViews>
  <sheetFormatPr defaultRowHeight="12.75" x14ac:dyDescent="0.2"/>
  <cols>
    <col min="1" max="1" width="7.42578125" style="62" customWidth="1"/>
    <col min="2" max="2" width="18" style="61" customWidth="1"/>
    <col min="3" max="3" width="17.42578125" style="61" customWidth="1"/>
    <col min="4" max="4" width="71.85546875" style="61" customWidth="1"/>
    <col min="5" max="5" width="19.7109375" style="47" hidden="1" customWidth="1"/>
    <col min="6" max="6" width="9.7109375" style="47" customWidth="1"/>
    <col min="7" max="7" width="10.85546875" style="47" customWidth="1"/>
    <col min="8" max="8" width="9.85546875" style="61" customWidth="1"/>
    <col min="9" max="9" width="9.42578125" style="47" customWidth="1"/>
    <col min="10" max="10" width="12.5703125" style="47" customWidth="1"/>
    <col min="11" max="11" width="11.5703125" style="47" customWidth="1"/>
    <col min="12" max="12" width="9.7109375" style="47" customWidth="1"/>
    <col min="13" max="13" width="29" style="63" customWidth="1"/>
    <col min="14" max="14" width="6" style="63" customWidth="1"/>
    <col min="15" max="15" width="15.7109375" style="64" hidden="1" customWidth="1"/>
    <col min="16" max="16" width="51.140625" style="64" hidden="1" customWidth="1"/>
    <col min="17" max="17" width="5.7109375" style="63" customWidth="1"/>
    <col min="18" max="16384" width="9.140625" style="61"/>
  </cols>
  <sheetData>
    <row r="1" spans="1:17" s="54" customFormat="1" ht="37.5" customHeight="1" x14ac:dyDescent="0.25">
      <c r="A1" s="49" t="s">
        <v>18</v>
      </c>
      <c r="B1" s="50" t="s">
        <v>0</v>
      </c>
      <c r="C1" s="50" t="s">
        <v>44</v>
      </c>
      <c r="D1" s="50" t="s">
        <v>1</v>
      </c>
      <c r="E1" s="50" t="s">
        <v>27</v>
      </c>
      <c r="F1" s="50" t="s">
        <v>5</v>
      </c>
      <c r="G1" s="50" t="s">
        <v>8</v>
      </c>
      <c r="H1" s="50" t="s">
        <v>36</v>
      </c>
      <c r="I1" s="51" t="s">
        <v>20</v>
      </c>
      <c r="J1" s="51" t="s">
        <v>28</v>
      </c>
      <c r="K1" s="51" t="s">
        <v>6</v>
      </c>
      <c r="L1" s="51" t="s">
        <v>37</v>
      </c>
      <c r="M1" s="50" t="s">
        <v>3</v>
      </c>
      <c r="N1" s="50" t="s">
        <v>39</v>
      </c>
      <c r="O1" s="52" t="s">
        <v>19</v>
      </c>
      <c r="P1" s="52" t="s">
        <v>22</v>
      </c>
      <c r="Q1" s="53" t="s">
        <v>69</v>
      </c>
    </row>
    <row r="2" spans="1:17" s="54" customFormat="1" x14ac:dyDescent="0.2">
      <c r="A2" s="55" t="s">
        <v>64</v>
      </c>
      <c r="B2" s="90" t="s">
        <v>339</v>
      </c>
      <c r="C2" s="90" t="s">
        <v>339</v>
      </c>
      <c r="D2" s="90" t="s">
        <v>348</v>
      </c>
      <c r="E2" s="56" t="s">
        <v>42</v>
      </c>
      <c r="F2" s="90" t="s">
        <v>357</v>
      </c>
      <c r="G2" s="56">
        <v>2020</v>
      </c>
      <c r="H2" s="56">
        <v>2020.01</v>
      </c>
      <c r="I2" s="57">
        <v>20</v>
      </c>
      <c r="J2" s="57">
        <v>23</v>
      </c>
      <c r="K2" s="57">
        <v>20</v>
      </c>
      <c r="L2" s="85">
        <v>5</v>
      </c>
      <c r="M2" s="59" t="s">
        <v>251</v>
      </c>
      <c r="N2" s="59" t="e">
        <f>VLOOKUP(FA_Faculty,'Faculty Master'!C:F,9,FALSE)</f>
        <v>#REF!</v>
      </c>
      <c r="O2" s="60" t="str">
        <f>WorkloadTable[[#This Row],[Term]]&amp;"-"&amp;WorkloadTable[[#This Row],[Course number]]</f>
        <v>2020.02-Cours 0001</v>
      </c>
      <c r="P2" s="60" t="str">
        <f>WorkloadTable[[#This Row],[Course title]]</f>
        <v>Nom du cours 1</v>
      </c>
      <c r="Q2" s="58">
        <v>0</v>
      </c>
    </row>
    <row r="3" spans="1:17" s="54" customFormat="1" x14ac:dyDescent="0.2">
      <c r="A3" s="55" t="s">
        <v>64</v>
      </c>
      <c r="B3" s="90" t="s">
        <v>340</v>
      </c>
      <c r="C3" s="90" t="s">
        <v>340</v>
      </c>
      <c r="D3" s="90" t="s">
        <v>349</v>
      </c>
      <c r="E3" s="56" t="s">
        <v>42</v>
      </c>
      <c r="F3" s="90" t="s">
        <v>357</v>
      </c>
      <c r="G3" s="56">
        <v>2020</v>
      </c>
      <c r="H3" s="56">
        <v>2020.01</v>
      </c>
      <c r="I3" s="57">
        <v>18</v>
      </c>
      <c r="J3" s="57">
        <v>20.7</v>
      </c>
      <c r="K3" s="57">
        <v>20</v>
      </c>
      <c r="L3" s="85">
        <v>3</v>
      </c>
      <c r="M3" s="59" t="s">
        <v>251</v>
      </c>
      <c r="N3" s="59" t="e">
        <f>VLOOKUP(FA_Faculty,'Faculty Master'!C:F,9,FALSE)</f>
        <v>#REF!</v>
      </c>
      <c r="O3" s="60" t="str">
        <f>WorkloadTable[[#This Row],[Term]]&amp;"-"&amp;WorkloadTable[[#This Row],[Course number]]</f>
        <v>2020.02-Cours 0002</v>
      </c>
      <c r="P3" s="60" t="str">
        <f>WorkloadTable[[#This Row],[Course title]]</f>
        <v>Nom du cours 2</v>
      </c>
      <c r="Q3" s="58">
        <v>0</v>
      </c>
    </row>
    <row r="4" spans="1:17" s="54" customFormat="1" x14ac:dyDescent="0.2">
      <c r="A4" s="55" t="s">
        <v>64</v>
      </c>
      <c r="B4" s="90" t="s">
        <v>341</v>
      </c>
      <c r="C4" s="90" t="s">
        <v>341</v>
      </c>
      <c r="D4" s="90" t="s">
        <v>350</v>
      </c>
      <c r="E4" s="56" t="s">
        <v>42</v>
      </c>
      <c r="F4" s="90" t="s">
        <v>357</v>
      </c>
      <c r="G4" s="56">
        <v>2020</v>
      </c>
      <c r="H4" s="56">
        <v>2020.01</v>
      </c>
      <c r="I4" s="57">
        <v>18</v>
      </c>
      <c r="J4" s="57">
        <v>20.7</v>
      </c>
      <c r="K4" s="57">
        <v>20</v>
      </c>
      <c r="L4" s="85">
        <v>2</v>
      </c>
      <c r="M4" s="59" t="s">
        <v>251</v>
      </c>
      <c r="N4" s="59" t="e">
        <f>VLOOKUP(FA_Faculty,'Faculty Master'!C:F,9,FALSE)</f>
        <v>#REF!</v>
      </c>
      <c r="O4" s="60" t="str">
        <f>WorkloadTable[[#This Row],[Term]]&amp;"-"&amp;WorkloadTable[[#This Row],[Course number]]</f>
        <v>2020.02-Cours 0003</v>
      </c>
      <c r="P4" s="60" t="str">
        <f>WorkloadTable[[#This Row],[Course title]]</f>
        <v>Nom du cours 3</v>
      </c>
      <c r="Q4" s="58">
        <v>0</v>
      </c>
    </row>
    <row r="5" spans="1:17" s="54" customFormat="1" x14ac:dyDescent="0.2">
      <c r="A5" s="55" t="s">
        <v>64</v>
      </c>
      <c r="B5" s="90" t="s">
        <v>342</v>
      </c>
      <c r="C5" s="90" t="s">
        <v>342</v>
      </c>
      <c r="D5" s="90" t="s">
        <v>351</v>
      </c>
      <c r="E5" s="56" t="s">
        <v>42</v>
      </c>
      <c r="F5" s="90" t="s">
        <v>357</v>
      </c>
      <c r="G5" s="56">
        <v>2020</v>
      </c>
      <c r="H5" s="56">
        <v>2020.01</v>
      </c>
      <c r="I5" s="57">
        <v>21</v>
      </c>
      <c r="J5" s="57">
        <v>24.15</v>
      </c>
      <c r="K5" s="57">
        <v>20</v>
      </c>
      <c r="L5" s="85">
        <v>5</v>
      </c>
      <c r="M5" s="59" t="s">
        <v>295</v>
      </c>
      <c r="N5" s="59" t="e">
        <f>VLOOKUP(FA_Faculty,'Faculty Master'!C:F,9,FALSE)</f>
        <v>#REF!</v>
      </c>
      <c r="O5" s="60" t="str">
        <f>WorkloadTable[[#This Row],[Term]]&amp;"-"&amp;WorkloadTable[[#This Row],[Course number]]</f>
        <v>2020.02-Cours 0004</v>
      </c>
      <c r="P5" s="60" t="str">
        <f>WorkloadTable[[#This Row],[Course title]]</f>
        <v>Nom du cours 4</v>
      </c>
      <c r="Q5" s="58">
        <v>0</v>
      </c>
    </row>
    <row r="6" spans="1:17" s="54" customFormat="1" x14ac:dyDescent="0.2">
      <c r="A6" s="55" t="s">
        <v>64</v>
      </c>
      <c r="B6" s="90" t="s">
        <v>343</v>
      </c>
      <c r="C6" s="90" t="s">
        <v>343</v>
      </c>
      <c r="D6" s="90" t="s">
        <v>352</v>
      </c>
      <c r="E6" s="56" t="s">
        <v>42</v>
      </c>
      <c r="F6" s="90" t="s">
        <v>357</v>
      </c>
      <c r="G6" s="56">
        <v>2020</v>
      </c>
      <c r="H6" s="56">
        <v>2020.01</v>
      </c>
      <c r="I6" s="57">
        <v>24</v>
      </c>
      <c r="J6" s="57">
        <v>27.6</v>
      </c>
      <c r="K6" s="57">
        <v>20</v>
      </c>
      <c r="L6" s="85">
        <v>5</v>
      </c>
      <c r="M6" s="59" t="s">
        <v>262</v>
      </c>
      <c r="N6" s="59" t="e">
        <f>VLOOKUP(FA_Faculty,'Faculty Master'!C:F,9,FALSE)</f>
        <v>#REF!</v>
      </c>
      <c r="O6" s="60" t="str">
        <f>WorkloadTable[[#This Row],[Term]]&amp;"-"&amp;WorkloadTable[[#This Row],[Course number]]</f>
        <v>2020.02-Cours 0005</v>
      </c>
      <c r="P6" s="60" t="str">
        <f>WorkloadTable[[#This Row],[Course title]]</f>
        <v>Nom du cours 5</v>
      </c>
      <c r="Q6" s="58">
        <v>0</v>
      </c>
    </row>
    <row r="7" spans="1:17" s="54" customFormat="1" x14ac:dyDescent="0.2">
      <c r="A7" s="55" t="s">
        <v>64</v>
      </c>
      <c r="B7" s="90" t="s">
        <v>344</v>
      </c>
      <c r="C7" s="90" t="s">
        <v>344</v>
      </c>
      <c r="D7" s="90" t="s">
        <v>353</v>
      </c>
      <c r="E7" s="56" t="s">
        <v>42</v>
      </c>
      <c r="F7" s="90" t="s">
        <v>357</v>
      </c>
      <c r="G7" s="56">
        <v>2020</v>
      </c>
      <c r="H7" s="56">
        <v>2020.01</v>
      </c>
      <c r="I7" s="57">
        <v>18</v>
      </c>
      <c r="J7" s="57">
        <v>13.8</v>
      </c>
      <c r="K7" s="57">
        <v>20</v>
      </c>
      <c r="L7" s="85">
        <v>5</v>
      </c>
      <c r="M7" s="59" t="s">
        <v>262</v>
      </c>
      <c r="N7" s="59" t="e">
        <f>VLOOKUP(FA_Faculty,'Faculty Master'!C:F,9,FALSE)</f>
        <v>#REF!</v>
      </c>
      <c r="O7" s="60" t="str">
        <f>WorkloadTable[[#This Row],[Term]]&amp;"-"&amp;WorkloadTable[[#This Row],[Course number]]</f>
        <v>2020.02-Cours 0006</v>
      </c>
      <c r="P7" s="60" t="str">
        <f>WorkloadTable[[#This Row],[Course title]]</f>
        <v>Nom du cours 6</v>
      </c>
      <c r="Q7" s="58">
        <v>0</v>
      </c>
    </row>
    <row r="8" spans="1:17" s="54" customFormat="1" x14ac:dyDescent="0.2">
      <c r="A8" s="55" t="s">
        <v>64</v>
      </c>
      <c r="B8" s="90" t="s">
        <v>345</v>
      </c>
      <c r="C8" s="90" t="s">
        <v>345</v>
      </c>
      <c r="D8" s="90" t="s">
        <v>354</v>
      </c>
      <c r="E8" s="56" t="s">
        <v>42</v>
      </c>
      <c r="F8" s="90" t="s">
        <v>357</v>
      </c>
      <c r="G8" s="56">
        <v>2020</v>
      </c>
      <c r="H8" s="56">
        <v>2020.01</v>
      </c>
      <c r="I8" s="57">
        <v>18</v>
      </c>
      <c r="J8" s="57">
        <v>27.6</v>
      </c>
      <c r="K8" s="57">
        <v>20</v>
      </c>
      <c r="L8" s="85">
        <v>5</v>
      </c>
      <c r="M8" s="59" t="s">
        <v>262</v>
      </c>
      <c r="N8" s="59" t="e">
        <f>VLOOKUP(FA_Faculty,'Faculty Master'!C:F,9,FALSE)</f>
        <v>#REF!</v>
      </c>
      <c r="O8" s="60" t="str">
        <f>WorkloadTable[[#This Row],[Term]]&amp;"-"&amp;WorkloadTable[[#This Row],[Course number]]</f>
        <v>2020.02-Cours 0007</v>
      </c>
      <c r="P8" s="60" t="str">
        <f>WorkloadTable[[#This Row],[Course title]]</f>
        <v>Nom du cours 7</v>
      </c>
      <c r="Q8" s="58">
        <v>0</v>
      </c>
    </row>
    <row r="9" spans="1:17" s="54" customFormat="1" x14ac:dyDescent="0.2">
      <c r="A9" s="55" t="s">
        <v>64</v>
      </c>
      <c r="B9" s="90" t="s">
        <v>346</v>
      </c>
      <c r="C9" s="90" t="s">
        <v>346</v>
      </c>
      <c r="D9" s="90" t="s">
        <v>355</v>
      </c>
      <c r="E9" s="56" t="s">
        <v>42</v>
      </c>
      <c r="F9" s="90" t="s">
        <v>357</v>
      </c>
      <c r="G9" s="56">
        <v>2020</v>
      </c>
      <c r="H9" s="56">
        <v>2020.01</v>
      </c>
      <c r="I9" s="57">
        <v>12</v>
      </c>
      <c r="J9" s="57">
        <v>13.8</v>
      </c>
      <c r="K9" s="57">
        <v>20</v>
      </c>
      <c r="L9" s="85">
        <v>5</v>
      </c>
      <c r="M9" s="59" t="s">
        <v>284</v>
      </c>
      <c r="N9" s="59" t="e">
        <f>VLOOKUP(FA_Faculty,'Faculty Master'!C:F,9,FALSE)</f>
        <v>#REF!</v>
      </c>
      <c r="O9" s="60" t="str">
        <f>WorkloadTable[[#This Row],[Term]]&amp;"-"&amp;WorkloadTable[[#This Row],[Course number]]</f>
        <v>2020.02-Cours 0008</v>
      </c>
      <c r="P9" s="60" t="str">
        <f>WorkloadTable[[#This Row],[Course title]]</f>
        <v>Nom du cours 8</v>
      </c>
      <c r="Q9" s="58">
        <v>0</v>
      </c>
    </row>
    <row r="10" spans="1:17" s="54" customFormat="1" x14ac:dyDescent="0.2">
      <c r="A10" s="55" t="s">
        <v>64</v>
      </c>
      <c r="B10" s="90" t="s">
        <v>347</v>
      </c>
      <c r="C10" s="90" t="s">
        <v>347</v>
      </c>
      <c r="D10" s="90" t="s">
        <v>356</v>
      </c>
      <c r="E10" s="56" t="s">
        <v>42</v>
      </c>
      <c r="F10" s="90" t="s">
        <v>357</v>
      </c>
      <c r="G10" s="56">
        <v>2020</v>
      </c>
      <c r="H10" s="56">
        <v>2020.01</v>
      </c>
      <c r="I10" s="57">
        <v>24</v>
      </c>
      <c r="J10" s="57">
        <v>27.6</v>
      </c>
      <c r="K10" s="57">
        <v>20</v>
      </c>
      <c r="L10" s="85">
        <v>5</v>
      </c>
      <c r="M10" s="59" t="s">
        <v>295</v>
      </c>
      <c r="N10" s="59" t="e">
        <f>VLOOKUP(FA_Faculty,'Faculty Master'!C:F,9,FALSE)</f>
        <v>#REF!</v>
      </c>
      <c r="O10" s="60" t="str">
        <f>WorkloadTable[[#This Row],[Term]]&amp;"-"&amp;WorkloadTable[[#This Row],[Course number]]</f>
        <v>2020.02-Cours 0009</v>
      </c>
      <c r="P10" s="60" t="str">
        <f>WorkloadTable[[#This Row],[Course title]]</f>
        <v>Nom du cours 9</v>
      </c>
      <c r="Q10" s="58">
        <v>0</v>
      </c>
    </row>
    <row r="13" spans="1:17" x14ac:dyDescent="0.2">
      <c r="E13" s="61"/>
    </row>
  </sheetData>
  <conditionalFormatting sqref="L1:L3 L5:L1048576">
    <cfRule type="cellIs" dxfId="43" priority="749" operator="greaterThan">
      <formula>40</formula>
    </cfRule>
  </conditionalFormatting>
  <conditionalFormatting sqref="L4">
    <cfRule type="cellIs" dxfId="42" priority="154" operator="greaterThan">
      <formula>40</formula>
    </cfRule>
  </conditionalFormatting>
  <dataValidations count="2">
    <dataValidation type="list" allowBlank="1" showInputMessage="1" showErrorMessage="1" sqref="E2:E10" xr:uid="{00000000-0002-0000-0500-000000000000}">
      <formula1>CourseTypes</formula1>
    </dataValidation>
    <dataValidation type="list" allowBlank="1" showInputMessage="1" showErrorMessage="1" sqref="M2:M10" xr:uid="{00000000-0002-0000-0500-000001000000}">
      <formula1>FM_Faculty</formula1>
    </dataValidation>
  </dataValidations>
  <pageMargins left="0.7" right="0.7" top="0.75" bottom="0.75" header="0.3" footer="0.3"/>
  <pageSetup paperSize="9" scale="10" orientation="landscape"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Sheet24">
    <tabColor rgb="FF00B050"/>
  </sheetPr>
  <dimension ref="A1:M57"/>
  <sheetViews>
    <sheetView showGridLines="0" tabSelected="1" zoomScaleNormal="100" workbookViewId="0">
      <selection activeCell="B6" sqref="B6:D6"/>
    </sheetView>
  </sheetViews>
  <sheetFormatPr defaultRowHeight="14.25" x14ac:dyDescent="0.2"/>
  <cols>
    <col min="1" max="1" width="1.42578125" style="2" customWidth="1"/>
    <col min="2" max="2" width="25.42578125" style="2" customWidth="1"/>
    <col min="3" max="3" width="51.85546875" style="2" customWidth="1"/>
    <col min="4" max="4" width="12.42578125" style="3" customWidth="1"/>
    <col min="5" max="6" width="8.7109375" style="3" customWidth="1"/>
    <col min="7" max="7" width="9.42578125" style="3" customWidth="1"/>
    <col min="8" max="8" width="8.85546875" style="2" customWidth="1"/>
    <col min="9" max="16384" width="9.140625" style="2"/>
  </cols>
  <sheetData>
    <row r="1" spans="1:13" ht="16.5" customHeight="1" x14ac:dyDescent="0.2">
      <c r="A1" s="34"/>
      <c r="B1" s="97" t="str">
        <f>Pivots!B1</f>
        <v>Nom 2 Prénom 2</v>
      </c>
      <c r="C1" s="98"/>
      <c r="D1" s="101" t="s">
        <v>12</v>
      </c>
      <c r="E1" s="101"/>
      <c r="F1" s="102">
        <f>VLOOKUP(B1,Pivots!A42:B140,2,FALSE)</f>
        <v>0</v>
      </c>
      <c r="G1" s="103"/>
    </row>
    <row r="2" spans="1:13" ht="16.5" customHeight="1" x14ac:dyDescent="0.25">
      <c r="A2" s="35"/>
      <c r="B2" s="99"/>
      <c r="C2" s="100"/>
      <c r="D2" s="105" t="s">
        <v>30</v>
      </c>
      <c r="E2" s="105"/>
      <c r="F2" s="106" t="s">
        <v>62</v>
      </c>
      <c r="G2" s="107"/>
      <c r="M2" s="1"/>
    </row>
    <row r="3" spans="1:13" ht="16.5" customHeight="1" x14ac:dyDescent="0.2">
      <c r="A3" s="33"/>
      <c r="B3" s="116"/>
      <c r="C3" s="117"/>
      <c r="D3" s="105" t="s">
        <v>31</v>
      </c>
      <c r="E3" s="105"/>
      <c r="F3" s="108" t="s">
        <v>61</v>
      </c>
      <c r="G3" s="109"/>
    </row>
    <row r="4" spans="1:13" ht="16.5" customHeight="1" x14ac:dyDescent="0.2">
      <c r="A4" s="36"/>
      <c r="B4" s="95"/>
      <c r="C4" s="95"/>
      <c r="D4" s="95"/>
      <c r="E4" s="95"/>
      <c r="F4" s="95"/>
      <c r="G4" s="96"/>
    </row>
    <row r="5" spans="1:13" ht="33.75" customHeight="1" x14ac:dyDescent="0.2"/>
    <row r="6" spans="1:13" ht="52.5" customHeight="1" x14ac:dyDescent="0.2">
      <c r="A6" s="4"/>
      <c r="B6" s="110" t="s">
        <v>13</v>
      </c>
      <c r="C6" s="110"/>
      <c r="D6" s="110"/>
      <c r="E6" s="111" t="s">
        <v>20</v>
      </c>
      <c r="F6" s="111" t="s">
        <v>28</v>
      </c>
      <c r="G6" s="114" t="s">
        <v>23</v>
      </c>
    </row>
    <row r="7" spans="1:13" ht="31.5" customHeight="1" x14ac:dyDescent="0.25">
      <c r="A7" s="5"/>
      <c r="B7" s="27" t="s">
        <v>14</v>
      </c>
      <c r="C7" s="104" t="s">
        <v>32</v>
      </c>
      <c r="D7" s="104"/>
      <c r="E7" s="112"/>
      <c r="F7" s="113"/>
      <c r="G7" s="115"/>
      <c r="H7" s="17"/>
    </row>
    <row r="8" spans="1:13" s="8" customFormat="1" ht="21.75" customHeight="1" x14ac:dyDescent="0.25">
      <c r="A8" s="6"/>
      <c r="B8" s="7" t="str">
        <f>IF(AND(H8="Ref",Pivots!A5&lt;&gt;""),Pivots!A5," ")</f>
        <v>2020.02-Cours 0005</v>
      </c>
      <c r="C8" s="118" t="str">
        <f>IFERROR(VLOOKUP(B:B,'Faculty Allocations'!O:P,2,FALSE),"")</f>
        <v>Nom du cours 5</v>
      </c>
      <c r="D8" s="119"/>
      <c r="E8" s="29">
        <f>IFERROR(VLOOKUP($B:$B,Pivots!$A:B,2,FALSE)," ")</f>
        <v>24</v>
      </c>
      <c r="F8" s="29" t="str">
        <f>IF(ExportTeachingPercent=0,"",IFERROR(VLOOKUP($B:$B,Pivots!$A:C,3,FALSE)," "))</f>
        <v/>
      </c>
      <c r="G8" s="30" t="str">
        <f>COUNTIFS(FA_CourseID,B8,FA_Faculty,$B$1)&amp;" / "&amp;COUNTIF(FA_CourseID,Export!B8)</f>
        <v>1 / 1</v>
      </c>
      <c r="H8" s="16" t="str">
        <f>IF(AND((ISNUMBER(SEARCH("Other",Pivots!A4))),Pivots!A4&lt;&gt;""),"Other","Ref")</f>
        <v>Ref</v>
      </c>
      <c r="I8" s="16"/>
    </row>
    <row r="9" spans="1:13" s="8" customFormat="1" ht="21.75" customHeight="1" x14ac:dyDescent="0.25">
      <c r="A9" s="6"/>
      <c r="B9" s="7" t="str">
        <f>IF(AND(H9="Ref",Pivots!A6&lt;&gt;""),Pivots!A6," ")</f>
        <v>2020.02-Cours 0006</v>
      </c>
      <c r="C9" s="118" t="str">
        <f>IFERROR(VLOOKUP(B:B,'Faculty Allocations'!O:P,2,FALSE),"")</f>
        <v>Nom du cours 6</v>
      </c>
      <c r="D9" s="119"/>
      <c r="E9" s="29">
        <f>IFERROR(VLOOKUP($B:$B,Pivots!$A:B,2,FALSE)," ")</f>
        <v>18</v>
      </c>
      <c r="F9" s="29" t="str">
        <f>IF(ExportTeachingPercent=0,"",IFERROR(VLOOKUP($B:$B,Pivots!$A:C,3,FALSE)," "))</f>
        <v/>
      </c>
      <c r="G9" s="30" t="str">
        <f>COUNTIFS(FA_CourseID,B9,FA_Faculty,$B$1)&amp;" / "&amp;COUNTIF(FA_CourseID,Export!B9)</f>
        <v>1 / 1</v>
      </c>
      <c r="H9" s="16" t="str">
        <f>IF(AND((ISNUMBER(SEARCH("Other",Pivots!A5))),Pivots!A5&lt;&gt;""),"Other","Ref")</f>
        <v>Ref</v>
      </c>
      <c r="I9" s="16"/>
    </row>
    <row r="10" spans="1:13" s="8" customFormat="1" ht="21.75" customHeight="1" x14ac:dyDescent="0.25">
      <c r="A10" s="6"/>
      <c r="B10" s="7" t="str">
        <f>IF(AND(H10="Ref",Pivots!A7&lt;&gt;""),Pivots!A7," ")</f>
        <v>2020.02-Cours 0007</v>
      </c>
      <c r="C10" s="118" t="str">
        <f>IFERROR(VLOOKUP(B:B,'Faculty Allocations'!O:P,2,FALSE),"")</f>
        <v>Nom du cours 7</v>
      </c>
      <c r="D10" s="119"/>
      <c r="E10" s="29">
        <f>IFERROR(VLOOKUP($B:$B,Pivots!$A:B,2,FALSE)," ")</f>
        <v>18</v>
      </c>
      <c r="F10" s="29" t="str">
        <f>IF(ExportTeachingPercent=0,"",IFERROR(VLOOKUP($B:$B,Pivots!$A:C,3,FALSE)," "))</f>
        <v/>
      </c>
      <c r="G10" s="30" t="str">
        <f>COUNTIFS(FA_CourseID,B10,FA_Faculty,$B$1)&amp;" / "&amp;COUNTIF(FA_CourseID,Export!B10)</f>
        <v>1 / 1</v>
      </c>
      <c r="H10" s="16" t="str">
        <f>IF(AND((ISNUMBER(SEARCH("Other",Pivots!A6))),Pivots!A6&lt;&gt;""),"Other","Ref")</f>
        <v>Ref</v>
      </c>
      <c r="I10" s="16"/>
    </row>
    <row r="11" spans="1:13" s="8" customFormat="1" ht="21.75" customHeight="1" x14ac:dyDescent="0.25">
      <c r="A11" s="6"/>
      <c r="B11" s="7" t="str">
        <f>IF(AND(H11="Ref",Pivots!A8&lt;&gt;""),Pivots!A8," ")</f>
        <v xml:space="preserve"> </v>
      </c>
      <c r="C11" s="118" t="str">
        <f>IFERROR(VLOOKUP(B:B,'Faculty Allocations'!O:P,2,FALSE),"")</f>
        <v/>
      </c>
      <c r="D11" s="119"/>
      <c r="E11" s="29" t="str">
        <f>IFERROR(VLOOKUP($B:$B,Pivots!$A:B,2,FALSE)," ")</f>
        <v xml:space="preserve"> </v>
      </c>
      <c r="F11" s="29" t="str">
        <f>IF(ExportTeachingPercent=0,"",IFERROR(VLOOKUP($B:$B,Pivots!$A:C,3,FALSE)," "))</f>
        <v/>
      </c>
      <c r="G11" s="30" t="str">
        <f>COUNTIFS(FA_CourseID,B11,FA_Faculty,$B$1)&amp;" / "&amp;COUNTIF(FA_CourseID,Export!B11)</f>
        <v>0 / 0</v>
      </c>
      <c r="H11" s="16" t="str">
        <f>IF(AND((ISNUMBER(SEARCH("Other",Pivots!A7))),Pivots!A7&lt;&gt;""),"Other","Ref")</f>
        <v>Ref</v>
      </c>
      <c r="I11" s="16"/>
    </row>
    <row r="12" spans="1:13" s="8" customFormat="1" ht="21.75" customHeight="1" x14ac:dyDescent="0.25">
      <c r="A12" s="6"/>
      <c r="B12" s="7" t="str">
        <f>IF(AND(H12="Ref",Pivots!A9&lt;&gt;""),Pivots!A9," ")</f>
        <v xml:space="preserve"> </v>
      </c>
      <c r="C12" s="118" t="str">
        <f>IFERROR(VLOOKUP(B:B,'Faculty Allocations'!O:P,2,FALSE),"")</f>
        <v/>
      </c>
      <c r="D12" s="119"/>
      <c r="E12" s="29" t="str">
        <f>IFERROR(VLOOKUP($B:$B,Pivots!$A:B,2,FALSE)," ")</f>
        <v xml:space="preserve"> </v>
      </c>
      <c r="F12" s="29" t="str">
        <f>IF(ExportTeachingPercent=0,"",IFERROR(VLOOKUP($B:$B,Pivots!$A:C,3,FALSE)," "))</f>
        <v/>
      </c>
      <c r="G12" s="30" t="str">
        <f>COUNTIFS(FA_CourseID,B12,FA_Faculty,$B$1)&amp;" / "&amp;COUNTIF(FA_CourseID,Export!B12)</f>
        <v>0 / 0</v>
      </c>
      <c r="H12" s="16" t="str">
        <f>IF(AND((ISNUMBER(SEARCH("Other",Pivots!A8))),Pivots!A8&lt;&gt;""),"Other","Ref")</f>
        <v>Ref</v>
      </c>
      <c r="I12" s="16"/>
    </row>
    <row r="13" spans="1:13" s="8" customFormat="1" ht="21.75" customHeight="1" x14ac:dyDescent="0.25">
      <c r="A13" s="6"/>
      <c r="B13" s="7" t="str">
        <f>IF(AND(H13="Ref",Pivots!A10&lt;&gt;""),Pivots!A10," ")</f>
        <v xml:space="preserve"> </v>
      </c>
      <c r="C13" s="118" t="str">
        <f>IFERROR(VLOOKUP(B:B,'Faculty Allocations'!O:P,2,FALSE),"")</f>
        <v/>
      </c>
      <c r="D13" s="119"/>
      <c r="E13" s="29" t="str">
        <f>IFERROR(VLOOKUP($B:$B,Pivots!$A:B,2,FALSE)," ")</f>
        <v xml:space="preserve"> </v>
      </c>
      <c r="F13" s="29" t="str">
        <f>IF(ExportTeachingPercent=0,"",IFERROR(VLOOKUP($B:$B,Pivots!$A:C,3,FALSE)," "))</f>
        <v/>
      </c>
      <c r="G13" s="30" t="str">
        <f>COUNTIFS(FA_CourseID,B13,FA_Faculty,$B$1)&amp;" / "&amp;COUNTIF(FA_CourseID,Export!B13)</f>
        <v>0 / 0</v>
      </c>
      <c r="H13" s="16" t="str">
        <f>IF(AND((ISNUMBER(SEARCH("Other",Pivots!A9))),Pivots!A9&lt;&gt;""),"Other","Ref")</f>
        <v>Ref</v>
      </c>
      <c r="I13" s="16"/>
    </row>
    <row r="14" spans="1:13" s="8" customFormat="1" ht="21.75" customHeight="1" x14ac:dyDescent="0.25">
      <c r="A14" s="6"/>
      <c r="B14" s="7" t="str">
        <f>IF(AND(H14="Ref",Pivots!A11&lt;&gt;""),Pivots!A11," ")</f>
        <v xml:space="preserve"> </v>
      </c>
      <c r="C14" s="118" t="str">
        <f>IFERROR(VLOOKUP(B:B,'Faculty Allocations'!O:P,2,FALSE),"")</f>
        <v/>
      </c>
      <c r="D14" s="119"/>
      <c r="E14" s="29" t="str">
        <f>IFERROR(VLOOKUP($B:$B,Pivots!$A:B,2,FALSE)," ")</f>
        <v xml:space="preserve"> </v>
      </c>
      <c r="F14" s="29" t="str">
        <f>IF(ExportTeachingPercent=0,"",IFERROR(VLOOKUP($B:$B,Pivots!$A:C,3,FALSE)," "))</f>
        <v/>
      </c>
      <c r="G14" s="30" t="str">
        <f>COUNTIFS(FA_CourseID,B14,FA_Faculty,$B$1)&amp;" / "&amp;COUNTIF(FA_CourseID,Export!B14)</f>
        <v>0 / 0</v>
      </c>
      <c r="H14" s="16" t="str">
        <f>IF(AND((ISNUMBER(SEARCH("Other",Pivots!A10))),Pivots!A10&lt;&gt;""),"Other","Ref")</f>
        <v>Ref</v>
      </c>
      <c r="I14" s="16"/>
    </row>
    <row r="15" spans="1:13" s="8" customFormat="1" ht="21.75" customHeight="1" x14ac:dyDescent="0.25">
      <c r="A15" s="6"/>
      <c r="B15" s="7" t="str">
        <f>IF(AND(H15="Ref",Pivots!A12&lt;&gt;""),Pivots!A12," ")</f>
        <v xml:space="preserve"> </v>
      </c>
      <c r="C15" s="118" t="str">
        <f>IFERROR(VLOOKUP(B:B,'Faculty Allocations'!O:P,2,FALSE),"")</f>
        <v/>
      </c>
      <c r="D15" s="119"/>
      <c r="E15" s="29" t="str">
        <f>IFERROR(VLOOKUP($B:$B,Pivots!$A:B,2,FALSE)," ")</f>
        <v xml:space="preserve"> </v>
      </c>
      <c r="F15" s="29" t="str">
        <f>IF(ExportTeachingPercent=0,"",IFERROR(VLOOKUP($B:$B,Pivots!$A:C,3,FALSE)," "))</f>
        <v/>
      </c>
      <c r="G15" s="30" t="str">
        <f>COUNTIFS(FA_CourseID,B15,FA_Faculty,$B$1)&amp;" / "&amp;COUNTIF(FA_CourseID,Export!B15)</f>
        <v>0 / 0</v>
      </c>
      <c r="H15" s="16" t="str">
        <f>IF(AND((ISNUMBER(SEARCH("Other",Pivots!A11))),Pivots!A11&lt;&gt;""),"Other","Ref")</f>
        <v>Ref</v>
      </c>
      <c r="I15" s="16"/>
    </row>
    <row r="16" spans="1:13" s="8" customFormat="1" ht="21.75" customHeight="1" x14ac:dyDescent="0.25">
      <c r="A16" s="6"/>
      <c r="B16" s="7" t="str">
        <f>IF(AND(H16="Ref",Pivots!A13&lt;&gt;""),Pivots!A13," ")</f>
        <v xml:space="preserve"> </v>
      </c>
      <c r="C16" s="118" t="str">
        <f>IFERROR(VLOOKUP(B:B,'Faculty Allocations'!O:P,2,FALSE),"")</f>
        <v/>
      </c>
      <c r="D16" s="119"/>
      <c r="E16" s="29" t="str">
        <f>IFERROR(VLOOKUP($B:$B,Pivots!$A:B,2,FALSE)," ")</f>
        <v xml:space="preserve"> </v>
      </c>
      <c r="F16" s="29" t="str">
        <f>IF(ExportTeachingPercent=0,"",IFERROR(VLOOKUP($B:$B,Pivots!$A:C,3,FALSE)," "))</f>
        <v/>
      </c>
      <c r="G16" s="30" t="str">
        <f>COUNTIFS(FA_CourseID,B16,FA_Faculty,$B$1)&amp;" / "&amp;COUNTIF(FA_CourseID,Export!B16)</f>
        <v>0 / 0</v>
      </c>
      <c r="H16" s="16" t="str">
        <f>IF(AND((ISNUMBER(SEARCH("Other",Pivots!A12))),Pivots!A12&lt;&gt;""),"Other","Ref")</f>
        <v>Ref</v>
      </c>
      <c r="I16" s="16"/>
    </row>
    <row r="17" spans="1:9" s="8" customFormat="1" ht="21.75" customHeight="1" x14ac:dyDescent="0.25">
      <c r="A17" s="6"/>
      <c r="B17" s="7" t="str">
        <f>IF(AND(H17="Ref",Pivots!A14&lt;&gt;""),Pivots!A14," ")</f>
        <v xml:space="preserve"> </v>
      </c>
      <c r="C17" s="118" t="str">
        <f>IFERROR(VLOOKUP(B:B,'Faculty Allocations'!O:P,2,FALSE),"")</f>
        <v/>
      </c>
      <c r="D17" s="119"/>
      <c r="E17" s="29" t="str">
        <f>IFERROR(VLOOKUP($B:$B,Pivots!$A:B,2,FALSE)," ")</f>
        <v xml:space="preserve"> </v>
      </c>
      <c r="F17" s="29" t="str">
        <f>IF(ExportTeachingPercent=0,"",IFERROR(VLOOKUP($B:$B,Pivots!$A:C,3,FALSE)," "))</f>
        <v/>
      </c>
      <c r="G17" s="30" t="str">
        <f>COUNTIFS(FA_CourseID,B17,FA_Faculty,$B$1)&amp;" / "&amp;COUNTIF(FA_CourseID,Export!B17)</f>
        <v>0 / 0</v>
      </c>
      <c r="H17" s="16" t="str">
        <f>IF(AND((ISNUMBER(SEARCH("Other",Pivots!A13))),Pivots!A13&lt;&gt;""),"Other","Ref")</f>
        <v>Ref</v>
      </c>
      <c r="I17" s="16"/>
    </row>
    <row r="18" spans="1:9" s="8" customFormat="1" ht="21.75" customHeight="1" x14ac:dyDescent="0.25">
      <c r="A18" s="6"/>
      <c r="B18" s="7" t="str">
        <f>IF(AND(H18="Ref",Pivots!A15&lt;&gt;""),Pivots!A15," ")</f>
        <v xml:space="preserve"> </v>
      </c>
      <c r="C18" s="118" t="str">
        <f>IFERROR(VLOOKUP(B:B,'Faculty Allocations'!O:P,2,FALSE),"")</f>
        <v/>
      </c>
      <c r="D18" s="119"/>
      <c r="E18" s="29" t="str">
        <f>IFERROR(VLOOKUP($B:$B,Pivots!$A:B,2,FALSE)," ")</f>
        <v xml:space="preserve"> </v>
      </c>
      <c r="F18" s="29" t="str">
        <f>IF(ExportTeachingPercent=0,"",IFERROR(VLOOKUP($B:$B,Pivots!$A:C,3,FALSE)," "))</f>
        <v/>
      </c>
      <c r="G18" s="30" t="str">
        <f>COUNTIFS(FA_CourseID,B18,FA_Faculty,$B$1)&amp;" / "&amp;COUNTIF(FA_CourseID,Export!B18)</f>
        <v>0 / 0</v>
      </c>
      <c r="H18" s="16" t="str">
        <f>IF(AND((ISNUMBER(SEARCH("Other",Pivots!A14))),Pivots!A14&lt;&gt;""),"Other","Ref")</f>
        <v>Ref</v>
      </c>
      <c r="I18" s="16"/>
    </row>
    <row r="19" spans="1:9" s="8" customFormat="1" ht="21.75" customHeight="1" x14ac:dyDescent="0.25">
      <c r="A19" s="6"/>
      <c r="B19" s="7" t="str">
        <f>IF(AND(H19="Ref",Pivots!A16&lt;&gt;""),Pivots!A16," ")</f>
        <v xml:space="preserve"> </v>
      </c>
      <c r="C19" s="118" t="str">
        <f>IFERROR(VLOOKUP(B:B,'Faculty Allocations'!O:P,2,FALSE),"")</f>
        <v/>
      </c>
      <c r="D19" s="119"/>
      <c r="E19" s="29" t="str">
        <f>IFERROR(VLOOKUP($B:$B,Pivots!$A:B,2,FALSE)," ")</f>
        <v xml:space="preserve"> </v>
      </c>
      <c r="F19" s="29" t="str">
        <f>IF(ExportTeachingPercent=0,"",IFERROR(VLOOKUP($B:$B,Pivots!$A:C,3,FALSE)," "))</f>
        <v/>
      </c>
      <c r="G19" s="30" t="str">
        <f>COUNTIFS(FA_CourseID,B19,FA_Faculty,$B$1)&amp;" / "&amp;COUNTIF(FA_CourseID,Export!B19)</f>
        <v>0 / 0</v>
      </c>
      <c r="H19" s="16" t="str">
        <f>IF(AND((ISNUMBER(SEARCH("Other",Pivots!A15))),Pivots!A15&lt;&gt;""),"Other","Ref")</f>
        <v>Ref</v>
      </c>
      <c r="I19" s="16"/>
    </row>
    <row r="20" spans="1:9" s="8" customFormat="1" ht="21.75" customHeight="1" x14ac:dyDescent="0.25">
      <c r="A20" s="6"/>
      <c r="B20" s="7" t="str">
        <f>IF(AND(H20="Ref",Pivots!A17&lt;&gt;""),Pivots!A17," ")</f>
        <v xml:space="preserve"> </v>
      </c>
      <c r="C20" s="118" t="str">
        <f>IFERROR(VLOOKUP(B:B,'Faculty Allocations'!O:P,2,FALSE),"")</f>
        <v/>
      </c>
      <c r="D20" s="119"/>
      <c r="E20" s="29" t="str">
        <f>IFERROR(VLOOKUP($B:$B,Pivots!$A:B,2,FALSE)," ")</f>
        <v xml:space="preserve"> </v>
      </c>
      <c r="F20" s="29" t="str">
        <f>IF(ExportTeachingPercent=0,"",IFERROR(VLOOKUP($B:$B,Pivots!$A:C,3,FALSE)," "))</f>
        <v/>
      </c>
      <c r="G20" s="30" t="str">
        <f>COUNTIFS(FA_CourseID,B20,FA_Faculty,$B$1)&amp;" / "&amp;COUNTIF(FA_CourseID,Export!B20)</f>
        <v>0 / 0</v>
      </c>
      <c r="H20" s="16" t="str">
        <f>IF(AND((ISNUMBER(SEARCH("Other",Pivots!A16))),Pivots!A16&lt;&gt;""),"Other","Ref")</f>
        <v>Ref</v>
      </c>
      <c r="I20" s="16"/>
    </row>
    <row r="21" spans="1:9" s="8" customFormat="1" ht="21.75" customHeight="1" x14ac:dyDescent="0.25">
      <c r="A21" s="6"/>
      <c r="B21" s="7" t="str">
        <f>IF(AND(H21="Ref",Pivots!A18&lt;&gt;""),Pivots!A18," ")</f>
        <v xml:space="preserve"> </v>
      </c>
      <c r="C21" s="118" t="str">
        <f>IFERROR(VLOOKUP(B:B,'Faculty Allocations'!O:P,2,FALSE),"")</f>
        <v/>
      </c>
      <c r="D21" s="119"/>
      <c r="E21" s="29" t="str">
        <f>IFERROR(VLOOKUP($B:$B,Pivots!$A:B,2,FALSE)," ")</f>
        <v xml:space="preserve"> </v>
      </c>
      <c r="F21" s="29" t="str">
        <f>IF(ExportTeachingPercent=0,"",IFERROR(VLOOKUP($B:$B,Pivots!$A:C,3,FALSE)," "))</f>
        <v/>
      </c>
      <c r="G21" s="30" t="str">
        <f>COUNTIFS(FA_CourseID,B21,FA_Faculty,$B$1)&amp;" / "&amp;COUNTIF(FA_CourseID,Export!B21)</f>
        <v>0 / 0</v>
      </c>
      <c r="H21" s="16" t="str">
        <f>IF(AND((ISNUMBER(SEARCH("Other",Pivots!A17))),Pivots!A17&lt;&gt;""),"Other","Ref")</f>
        <v>Ref</v>
      </c>
      <c r="I21" s="16"/>
    </row>
    <row r="22" spans="1:9" s="8" customFormat="1" ht="21.75" customHeight="1" x14ac:dyDescent="0.25">
      <c r="A22" s="6"/>
      <c r="B22" s="7" t="str">
        <f>IF(AND(H22="Ref",Pivots!A19&lt;&gt;""),Pivots!A19," ")</f>
        <v xml:space="preserve"> </v>
      </c>
      <c r="C22" s="118" t="str">
        <f>IFERROR(VLOOKUP(B:B,'Faculty Allocations'!O:P,2,FALSE),"")</f>
        <v/>
      </c>
      <c r="D22" s="119"/>
      <c r="E22" s="29" t="str">
        <f>IFERROR(VLOOKUP($B:$B,Pivots!$A:B,2,FALSE)," ")</f>
        <v xml:space="preserve"> </v>
      </c>
      <c r="F22" s="29" t="str">
        <f>IF(ExportTeachingPercent=0,"",IFERROR(VLOOKUP($B:$B,Pivots!$A:C,3,FALSE)," "))</f>
        <v/>
      </c>
      <c r="G22" s="30" t="str">
        <f>COUNTIFS(FA_CourseID,B22,FA_Faculty,$B$1)&amp;" / "&amp;COUNTIF(FA_CourseID,Export!B22)</f>
        <v>0 / 0</v>
      </c>
      <c r="H22" s="16" t="str">
        <f>IF(AND((ISNUMBER(SEARCH("Other",Pivots!A18))),Pivots!A18&lt;&gt;""),"Other","Ref")</f>
        <v>Ref</v>
      </c>
      <c r="I22" s="16"/>
    </row>
    <row r="23" spans="1:9" s="8" customFormat="1" ht="21.75" customHeight="1" x14ac:dyDescent="0.25">
      <c r="A23" s="6"/>
      <c r="B23" s="7" t="str">
        <f>IF(AND(H23="Ref",Pivots!A20&lt;&gt;""),Pivots!A20," ")</f>
        <v xml:space="preserve"> </v>
      </c>
      <c r="C23" s="118" t="str">
        <f>IFERROR(VLOOKUP(B:B,'Faculty Allocations'!O:P,2,FALSE),"")</f>
        <v/>
      </c>
      <c r="D23" s="119"/>
      <c r="E23" s="29" t="str">
        <f>IFERROR(VLOOKUP($B:$B,Pivots!$A:B,2,FALSE)," ")</f>
        <v xml:space="preserve"> </v>
      </c>
      <c r="F23" s="29" t="str">
        <f>IF(ExportTeachingPercent=0,"",IFERROR(VLOOKUP($B:$B,Pivots!$A:C,3,FALSE)," "))</f>
        <v/>
      </c>
      <c r="G23" s="30" t="str">
        <f>COUNTIFS(FA_CourseID,B23,FA_Faculty,$B$1)&amp;" / "&amp;COUNTIF(FA_CourseID,Export!B23)</f>
        <v>0 / 0</v>
      </c>
      <c r="H23" s="16" t="str">
        <f>IF(AND((ISNUMBER(SEARCH("Other",Pivots!A19))),Pivots!A19&lt;&gt;""),"Other","Ref")</f>
        <v>Ref</v>
      </c>
      <c r="I23" s="16"/>
    </row>
    <row r="24" spans="1:9" s="8" customFormat="1" ht="21.75" customHeight="1" x14ac:dyDescent="0.25">
      <c r="A24" s="6"/>
      <c r="B24" s="7" t="str">
        <f>IF(AND(H24="Ref",Pivots!A21&lt;&gt;""),Pivots!A21," ")</f>
        <v xml:space="preserve"> </v>
      </c>
      <c r="C24" s="118" t="str">
        <f>IFERROR(VLOOKUP(B:B,'Faculty Allocations'!O:P,2,FALSE),"")</f>
        <v/>
      </c>
      <c r="D24" s="119"/>
      <c r="E24" s="29" t="str">
        <f>IFERROR(VLOOKUP($B:$B,Pivots!$A:B,2,FALSE)," ")</f>
        <v xml:space="preserve"> </v>
      </c>
      <c r="F24" s="29" t="str">
        <f>IF(ExportTeachingPercent=0,"",IFERROR(VLOOKUP($B:$B,Pivots!$A:C,3,FALSE)," "))</f>
        <v/>
      </c>
      <c r="G24" s="30" t="str">
        <f>COUNTIFS(FA_CourseID,B24,FA_Faculty,$B$1)&amp;" / "&amp;COUNTIF(FA_CourseID,Export!B24)</f>
        <v>0 / 0</v>
      </c>
      <c r="H24" s="16" t="str">
        <f>IF(AND((ISNUMBER(SEARCH("Other",Pivots!A20))),Pivots!A20&lt;&gt;""),"Other","Ref")</f>
        <v>Ref</v>
      </c>
      <c r="I24" s="16"/>
    </row>
    <row r="25" spans="1:9" s="8" customFormat="1" ht="21.75" customHeight="1" x14ac:dyDescent="0.25">
      <c r="A25" s="6"/>
      <c r="B25" s="7" t="str">
        <f>IF(AND(H25="Ref",Pivots!A22&lt;&gt;""),Pivots!A22," ")</f>
        <v xml:space="preserve"> </v>
      </c>
      <c r="C25" s="118" t="str">
        <f>IFERROR(VLOOKUP(B:B,'Faculty Allocations'!O:P,2,FALSE),"")</f>
        <v/>
      </c>
      <c r="D25" s="119"/>
      <c r="E25" s="29" t="str">
        <f>IFERROR(VLOOKUP($B:$B,Pivots!$A:B,2,FALSE)," ")</f>
        <v xml:space="preserve"> </v>
      </c>
      <c r="F25" s="29" t="str">
        <f>IF(ExportTeachingPercent=0,"",IFERROR(VLOOKUP($B:$B,Pivots!$A:C,3,FALSE)," "))</f>
        <v/>
      </c>
      <c r="G25" s="30" t="str">
        <f>COUNTIFS(FA_CourseID,B25,FA_Faculty,$B$1)&amp;" / "&amp;COUNTIF(FA_CourseID,Export!B25)</f>
        <v>0 / 0</v>
      </c>
      <c r="H25" s="16" t="str">
        <f>IF(AND((ISNUMBER(SEARCH("Other",Pivots!A21))),Pivots!A21&lt;&gt;""),"Other","Ref")</f>
        <v>Ref</v>
      </c>
      <c r="I25" s="16"/>
    </row>
    <row r="26" spans="1:9" s="8" customFormat="1" ht="21.75" customHeight="1" x14ac:dyDescent="0.25">
      <c r="A26" s="6"/>
      <c r="B26" s="7" t="str">
        <f>IF(AND(H26="Ref",Pivots!A23&lt;&gt;""),Pivots!A23," ")</f>
        <v xml:space="preserve"> </v>
      </c>
      <c r="C26" s="118" t="str">
        <f>IFERROR(VLOOKUP(B:B,'Faculty Allocations'!O:P,2,FALSE),"")</f>
        <v/>
      </c>
      <c r="D26" s="119"/>
      <c r="E26" s="29" t="str">
        <f>IFERROR(VLOOKUP($B:$B,Pivots!$A:B,2,FALSE)," ")</f>
        <v xml:space="preserve"> </v>
      </c>
      <c r="F26" s="29" t="str">
        <f>IF(ExportTeachingPercent=0,"",IFERROR(VLOOKUP($B:$B,Pivots!$A:C,3,FALSE)," "))</f>
        <v/>
      </c>
      <c r="G26" s="30" t="str">
        <f>COUNTIFS(FA_CourseID,B26,FA_Faculty,$B$1)&amp;" / "&amp;COUNTIF(FA_CourseID,Export!B26)</f>
        <v>0 / 0</v>
      </c>
      <c r="H26" s="16" t="str">
        <f>IF(AND((ISNUMBER(SEARCH("Other",Pivots!A22))),Pivots!A22&lt;&gt;""),"Other","Ref")</f>
        <v>Ref</v>
      </c>
      <c r="I26" s="16"/>
    </row>
    <row r="27" spans="1:9" s="8" customFormat="1" ht="21.75" customHeight="1" x14ac:dyDescent="0.25">
      <c r="A27" s="6"/>
      <c r="B27" s="7" t="str">
        <f>IF(AND(H27="Ref",Pivots!A24&lt;&gt;""),Pivots!A24," ")</f>
        <v xml:space="preserve"> </v>
      </c>
      <c r="C27" s="118" t="str">
        <f>IFERROR(VLOOKUP(B:B,'Faculty Allocations'!O:P,2,FALSE),"")</f>
        <v/>
      </c>
      <c r="D27" s="119"/>
      <c r="E27" s="29" t="str">
        <f>IFERROR(VLOOKUP($B:$B,Pivots!$A:B,2,FALSE)," ")</f>
        <v xml:space="preserve"> </v>
      </c>
      <c r="F27" s="29" t="str">
        <f>IF(ExportTeachingPercent=0,"",IFERROR(VLOOKUP($B:$B,Pivots!$A:C,3,FALSE)," "))</f>
        <v/>
      </c>
      <c r="G27" s="30" t="str">
        <f>COUNTIFS(FA_CourseID,B27,FA_Faculty,$B$1)&amp;" / "&amp;COUNTIF(FA_CourseID,Export!B27)</f>
        <v>0 / 0</v>
      </c>
      <c r="H27" s="16" t="str">
        <f>IF(AND((ISNUMBER(SEARCH("Other",Pivots!A23))),Pivots!A23&lt;&gt;""),"Other","Ref")</f>
        <v>Ref</v>
      </c>
      <c r="I27" s="16"/>
    </row>
    <row r="28" spans="1:9" s="8" customFormat="1" ht="21.75" customHeight="1" x14ac:dyDescent="0.25">
      <c r="A28" s="6"/>
      <c r="B28" s="7" t="str">
        <f>IF(AND(H28="Ref",Pivots!A25&lt;&gt;""),Pivots!A25," ")</f>
        <v xml:space="preserve"> </v>
      </c>
      <c r="C28" s="118" t="str">
        <f>IFERROR(VLOOKUP(B:B,'Faculty Allocations'!O:P,2,FALSE),"")</f>
        <v/>
      </c>
      <c r="D28" s="119"/>
      <c r="E28" s="29" t="str">
        <f>IFERROR(VLOOKUP($B:$B,Pivots!$A:B,2,FALSE)," ")</f>
        <v xml:space="preserve"> </v>
      </c>
      <c r="F28" s="29" t="str">
        <f>IF(ExportTeachingPercent=0,"",IFERROR(VLOOKUP($B:$B,Pivots!$A:C,3,FALSE)," "))</f>
        <v/>
      </c>
      <c r="G28" s="30" t="str">
        <f>COUNTIFS(FA_CourseID,B28,FA_Faculty,$B$1)&amp;" / "&amp;COUNTIF(FA_CourseID,Export!B28)</f>
        <v>0 / 0</v>
      </c>
      <c r="H28" s="16" t="str">
        <f>IF(AND((ISNUMBER(SEARCH("Other",Pivots!A24))),Pivots!A24&lt;&gt;""),"Other","Ref")</f>
        <v>Ref</v>
      </c>
      <c r="I28" s="16"/>
    </row>
    <row r="29" spans="1:9" s="8" customFormat="1" ht="21.75" customHeight="1" x14ac:dyDescent="0.25">
      <c r="A29" s="6"/>
      <c r="B29" s="7" t="str">
        <f>IF(AND(H29="Ref",Pivots!A26&lt;&gt;""),Pivots!A26," ")</f>
        <v xml:space="preserve"> </v>
      </c>
      <c r="C29" s="118" t="str">
        <f>IFERROR(VLOOKUP(B:B,'Faculty Allocations'!O:P,2,FALSE),"")</f>
        <v/>
      </c>
      <c r="D29" s="119"/>
      <c r="E29" s="29" t="str">
        <f>IFERROR(VLOOKUP($B:$B,Pivots!$A:B,2,FALSE)," ")</f>
        <v xml:space="preserve"> </v>
      </c>
      <c r="F29" s="29" t="str">
        <f>IF(ExportTeachingPercent=0,"",IFERROR(VLOOKUP($B:$B,Pivots!$A:C,3,FALSE)," "))</f>
        <v/>
      </c>
      <c r="G29" s="30" t="str">
        <f>COUNTIFS(FA_CourseID,B29,FA_Faculty,$B$1)&amp;" / "&amp;COUNTIF(FA_CourseID,Export!B29)</f>
        <v>0 / 0</v>
      </c>
      <c r="H29" s="16" t="str">
        <f>IF(AND((ISNUMBER(SEARCH("Other",Pivots!A25))),Pivots!A25&lt;&gt;""),"Other","Ref")</f>
        <v>Ref</v>
      </c>
      <c r="I29" s="16"/>
    </row>
    <row r="30" spans="1:9" s="8" customFormat="1" ht="21.75" customHeight="1" x14ac:dyDescent="0.25">
      <c r="A30" s="6"/>
      <c r="B30" s="7" t="str">
        <f>IF(AND(H30="Ref",Pivots!A27&lt;&gt;""),Pivots!A27," ")</f>
        <v xml:space="preserve"> </v>
      </c>
      <c r="C30" s="118" t="str">
        <f>IFERROR(VLOOKUP(B:B,'Faculty Allocations'!O:P,2,FALSE),"")</f>
        <v/>
      </c>
      <c r="D30" s="119"/>
      <c r="E30" s="29" t="str">
        <f>IFERROR(VLOOKUP($B:$B,Pivots!$A:B,2,FALSE)," ")</f>
        <v xml:space="preserve"> </v>
      </c>
      <c r="F30" s="29" t="str">
        <f>IF(ExportTeachingPercent=0,"",IFERROR(VLOOKUP($B:$B,Pivots!$A:C,3,FALSE)," "))</f>
        <v/>
      </c>
      <c r="G30" s="30" t="str">
        <f>COUNTIFS(FA_CourseID,B30,FA_Faculty,$B$1)&amp;" / "&amp;COUNTIF(FA_CourseID,Export!B30)</f>
        <v>0 / 0</v>
      </c>
      <c r="H30" s="16" t="str">
        <f>IF(AND((ISNUMBER(SEARCH("Other",Pivots!A26))),Pivots!A26&lt;&gt;""),"Other","Ref")</f>
        <v>Ref</v>
      </c>
      <c r="I30" s="16"/>
    </row>
    <row r="31" spans="1:9" s="8" customFormat="1" ht="21.75" customHeight="1" x14ac:dyDescent="0.25">
      <c r="A31" s="6"/>
      <c r="B31" s="7" t="str">
        <f>IF(AND(H31="Ref",Pivots!A28&lt;&gt;""),Pivots!A28," ")</f>
        <v xml:space="preserve"> </v>
      </c>
      <c r="C31" s="118" t="str">
        <f>IFERROR(VLOOKUP(B:B,'Faculty Allocations'!O:P,2,FALSE),"")</f>
        <v/>
      </c>
      <c r="D31" s="119"/>
      <c r="E31" s="29" t="str">
        <f>IFERROR(VLOOKUP($B:$B,Pivots!$A:B,2,FALSE)," ")</f>
        <v xml:space="preserve"> </v>
      </c>
      <c r="F31" s="29" t="str">
        <f>IF(ExportTeachingPercent=0,"",IFERROR(VLOOKUP($B:$B,Pivots!$A:C,3,FALSE)," "))</f>
        <v/>
      </c>
      <c r="G31" s="30" t="str">
        <f>COUNTIFS(FA_CourseID,B31,FA_Faculty,$B$1)&amp;" / "&amp;COUNTIF(FA_CourseID,Export!B31)</f>
        <v>0 / 0</v>
      </c>
      <c r="H31" s="16" t="str">
        <f>IF(AND((ISNUMBER(SEARCH("Other",Pivots!A27))),Pivots!A27&lt;&gt;""),"Other","Ref")</f>
        <v>Ref</v>
      </c>
      <c r="I31" s="16"/>
    </row>
    <row r="32" spans="1:9" s="8" customFormat="1" ht="21.75" customHeight="1" x14ac:dyDescent="0.25">
      <c r="A32" s="6"/>
      <c r="B32" s="7" t="str">
        <f>IF(AND(H32="Ref",Pivots!A29&lt;&gt;""),Pivots!A29," ")</f>
        <v xml:space="preserve"> </v>
      </c>
      <c r="C32" s="118" t="str">
        <f>IFERROR(VLOOKUP(B:B,'Faculty Allocations'!O:P,2,FALSE),"")</f>
        <v/>
      </c>
      <c r="D32" s="119"/>
      <c r="E32" s="29" t="str">
        <f>IFERROR(VLOOKUP($B:$B,Pivots!$A:B,2,FALSE)," ")</f>
        <v xml:space="preserve"> </v>
      </c>
      <c r="F32" s="29" t="str">
        <f>IF(ExportTeachingPercent=0,"",IFERROR(VLOOKUP($B:$B,Pivots!$A:C,3,FALSE)," "))</f>
        <v/>
      </c>
      <c r="G32" s="30" t="str">
        <f>COUNTIFS(FA_CourseID,B32,FA_Faculty,$B$1)&amp;" / "&amp;COUNTIF(FA_CourseID,Export!B32)</f>
        <v>0 / 0</v>
      </c>
      <c r="H32" s="16" t="str">
        <f>IF(AND((ISNUMBER(SEARCH("Other",Pivots!A28))),Pivots!A28&lt;&gt;""),"Other","Ref")</f>
        <v>Ref</v>
      </c>
      <c r="I32" s="16"/>
    </row>
    <row r="33" spans="1:13" s="8" customFormat="1" ht="21.75" customHeight="1" x14ac:dyDescent="0.25">
      <c r="A33" s="6"/>
      <c r="B33" s="7" t="str">
        <f>IF(AND(H33="Ref",Pivots!A30&lt;&gt;""),Pivots!A30," ")</f>
        <v xml:space="preserve"> </v>
      </c>
      <c r="C33" s="118" t="str">
        <f>IFERROR(VLOOKUP(B:B,'Faculty Allocations'!O:P,2,FALSE),"")</f>
        <v/>
      </c>
      <c r="D33" s="119"/>
      <c r="E33" s="29" t="str">
        <f>IFERROR(VLOOKUP($B:$B,Pivots!$A:B,2,FALSE)," ")</f>
        <v xml:space="preserve"> </v>
      </c>
      <c r="F33" s="29" t="str">
        <f>IF(ExportTeachingPercent=0,"",IFERROR(VLOOKUP($B:$B,Pivots!$A:C,3,FALSE)," "))</f>
        <v/>
      </c>
      <c r="G33" s="30" t="str">
        <f>COUNTIFS(FA_CourseID,B33,FA_Faculty,$B$1)&amp;" / "&amp;COUNTIF(FA_CourseID,Export!B33)</f>
        <v>0 / 0</v>
      </c>
      <c r="H33" s="16" t="str">
        <f>IF(AND((ISNUMBER(SEARCH("Other",Pivots!A29))),Pivots!A29&lt;&gt;""),"Other","Ref")</f>
        <v>Ref</v>
      </c>
      <c r="I33" s="16"/>
    </row>
    <row r="34" spans="1:13" s="8" customFormat="1" ht="21.75" customHeight="1" x14ac:dyDescent="0.25">
      <c r="A34" s="6"/>
      <c r="B34" s="7" t="str">
        <f>IF(AND(H34="Ref",Pivots!A31&lt;&gt;""),Pivots!A31," ")</f>
        <v xml:space="preserve"> </v>
      </c>
      <c r="C34" s="118" t="str">
        <f>IFERROR(VLOOKUP(B:B,'Faculty Allocations'!O:P,2,FALSE),"")</f>
        <v/>
      </c>
      <c r="D34" s="119"/>
      <c r="E34" s="29" t="str">
        <f>IFERROR(VLOOKUP($B:$B,Pivots!$A:B,2,FALSE)," ")</f>
        <v xml:space="preserve"> </v>
      </c>
      <c r="F34" s="29" t="str">
        <f>IF(ExportTeachingPercent=0,"",IFERROR(VLOOKUP($B:$B,Pivots!$A:C,3,FALSE)," "))</f>
        <v/>
      </c>
      <c r="G34" s="30" t="str">
        <f>COUNTIFS(FA_CourseID,B34,FA_Faculty,$B$1)&amp;" / "&amp;COUNTIF(FA_CourseID,Export!B34)</f>
        <v>0 / 0</v>
      </c>
      <c r="H34" s="16" t="str">
        <f>IF(AND((ISNUMBER(SEARCH("Other",Pivots!A30))),Pivots!A30&lt;&gt;""),"Other","Ref")</f>
        <v>Ref</v>
      </c>
      <c r="I34" s="16"/>
    </row>
    <row r="35" spans="1:13" s="8" customFormat="1" ht="21.75" customHeight="1" x14ac:dyDescent="0.25">
      <c r="A35" s="6"/>
      <c r="B35" s="7" t="str">
        <f>IF(AND(H35="Ref",Pivots!A32&lt;&gt;""),Pivots!A32," ")</f>
        <v xml:space="preserve"> </v>
      </c>
      <c r="C35" s="118" t="str">
        <f>IFERROR(VLOOKUP(B:B,'Faculty Allocations'!O:P,2,FALSE),"")</f>
        <v/>
      </c>
      <c r="D35" s="119"/>
      <c r="E35" s="29" t="str">
        <f>IFERROR(VLOOKUP($B:$B,Pivots!$A:B,2,FALSE)," ")</f>
        <v xml:space="preserve"> </v>
      </c>
      <c r="F35" s="29" t="str">
        <f>IF(ExportTeachingPercent=0,"",IFERROR(VLOOKUP($B:$B,Pivots!$A:C,3,FALSE)," "))</f>
        <v/>
      </c>
      <c r="G35" s="30" t="str">
        <f>COUNTIFS(FA_CourseID,B35,FA_Faculty,$B$1)&amp;" / "&amp;COUNTIF(FA_CourseID,Export!B35)</f>
        <v>0 / 0</v>
      </c>
      <c r="H35" s="16" t="str">
        <f>IF(AND((ISNUMBER(SEARCH("Other",Pivots!A31))),Pivots!A31&lt;&gt;""),"Other","Ref")</f>
        <v>Ref</v>
      </c>
      <c r="I35" s="16"/>
    </row>
    <row r="36" spans="1:13" s="8" customFormat="1" ht="21.75" customHeight="1" x14ac:dyDescent="0.25">
      <c r="A36" s="6"/>
      <c r="B36" s="7" t="str">
        <f>IF(AND(H36="Ref",Pivots!A33&lt;&gt;""),Pivots!A33," ")</f>
        <v xml:space="preserve"> </v>
      </c>
      <c r="C36" s="118" t="str">
        <f>IFERROR(VLOOKUP(B:B,'Faculty Allocations'!O:P,2,FALSE),"")</f>
        <v/>
      </c>
      <c r="D36" s="119"/>
      <c r="E36" s="29" t="str">
        <f>IFERROR(VLOOKUP($B:$B,Pivots!$A:B,2,FALSE)," ")</f>
        <v xml:space="preserve"> </v>
      </c>
      <c r="F36" s="29" t="str">
        <f>IF(ExportTeachingPercent=0,"",IFERROR(VLOOKUP($B:$B,Pivots!$A:C,3,FALSE)," "))</f>
        <v/>
      </c>
      <c r="G36" s="30" t="str">
        <f>COUNTIFS(FA_CourseID,B36,FA_Faculty,$B$1)&amp;" / "&amp;COUNTIF(FA_CourseID,Export!B36)</f>
        <v>0 / 0</v>
      </c>
      <c r="H36" s="16" t="str">
        <f>IF(AND((ISNUMBER(SEARCH("Other",Pivots!A32))),Pivots!A32&lt;&gt;""),"Other","Ref")</f>
        <v>Ref</v>
      </c>
      <c r="I36" s="16"/>
    </row>
    <row r="37" spans="1:13" s="8" customFormat="1" ht="21.75" customHeight="1" x14ac:dyDescent="0.25">
      <c r="A37" s="6"/>
      <c r="B37" s="7" t="str">
        <f>IF(AND(H37="Ref",Pivots!A34&lt;&gt;""),Pivots!A34," ")</f>
        <v xml:space="preserve"> </v>
      </c>
      <c r="C37" s="118" t="str">
        <f>IFERROR(VLOOKUP(B:B,'Faculty Allocations'!O:P,2,FALSE),"")</f>
        <v/>
      </c>
      <c r="D37" s="119"/>
      <c r="E37" s="29" t="str">
        <f>IFERROR(VLOOKUP($B:$B,Pivots!$A:B,2,FALSE)," ")</f>
        <v xml:space="preserve"> </v>
      </c>
      <c r="F37" s="29" t="str">
        <f>IF(ExportTeachingPercent=0,"",IFERROR(VLOOKUP($B:$B,Pivots!$A:C,3,FALSE)," "))</f>
        <v/>
      </c>
      <c r="G37" s="30" t="str">
        <f>COUNTIFS(FA_CourseID,B37,FA_Faculty,$B$1)&amp;" / "&amp;COUNTIF(FA_CourseID,Export!B37)</f>
        <v>0 / 0</v>
      </c>
      <c r="H37" s="16" t="str">
        <f>IF(AND((ISNUMBER(SEARCH("Other",Pivots!A33))),Pivots!A33&lt;&gt;""),"Other","Ref")</f>
        <v>Ref</v>
      </c>
      <c r="I37" s="16"/>
    </row>
    <row r="38" spans="1:13" s="8" customFormat="1" ht="26.25" customHeight="1" x14ac:dyDescent="0.25">
      <c r="A38" s="6"/>
      <c r="B38" s="122" t="s">
        <v>15</v>
      </c>
      <c r="C38" s="123"/>
      <c r="D38" s="123"/>
      <c r="E38" s="31">
        <f>SUM(E8:E37)</f>
        <v>60</v>
      </c>
      <c r="F38" s="31">
        <f>SUM(F8:F37)</f>
        <v>0</v>
      </c>
      <c r="G38" s="32">
        <f>COUNTIFS(WorkloadTable[Faculty],B1)</f>
        <v>3</v>
      </c>
      <c r="H38" s="16"/>
      <c r="I38" s="16"/>
    </row>
    <row r="39" spans="1:13" ht="33.75" customHeight="1" x14ac:dyDescent="0.2">
      <c r="A39" s="20"/>
      <c r="B39" s="9"/>
      <c r="C39" s="9"/>
      <c r="D39" s="10"/>
      <c r="E39" s="10"/>
      <c r="F39" s="8"/>
      <c r="G39" s="8"/>
      <c r="H39" s="16"/>
      <c r="I39" s="16"/>
    </row>
    <row r="40" spans="1:13" s="8" customFormat="1" ht="18.75" customHeight="1" x14ac:dyDescent="0.2">
      <c r="A40" s="6"/>
      <c r="B40" s="124" t="s">
        <v>16</v>
      </c>
      <c r="C40" s="124"/>
      <c r="D40" s="124"/>
      <c r="E40" s="124"/>
      <c r="F40" s="21" t="s">
        <v>2</v>
      </c>
      <c r="G40" s="22" t="s">
        <v>7</v>
      </c>
      <c r="H40" s="16"/>
      <c r="I40" s="16"/>
      <c r="J40" s="2"/>
      <c r="K40" s="2"/>
      <c r="L40" s="2"/>
      <c r="M40" s="2"/>
    </row>
    <row r="41" spans="1:13" s="8" customFormat="1" ht="30.75" customHeight="1" x14ac:dyDescent="0.2">
      <c r="A41" s="6"/>
      <c r="B41" s="125" t="s">
        <v>20</v>
      </c>
      <c r="C41" s="126"/>
      <c r="D41" s="126"/>
      <c r="E41" s="126"/>
      <c r="F41" s="23">
        <f>E38</f>
        <v>60</v>
      </c>
      <c r="G41" s="24">
        <f>F41/(1804)</f>
        <v>3.325942350332594E-2</v>
      </c>
      <c r="H41" s="16"/>
      <c r="I41" s="16"/>
      <c r="J41" s="2"/>
      <c r="K41" s="2"/>
      <c r="L41" s="2"/>
      <c r="M41" s="2"/>
    </row>
    <row r="42" spans="1:13" s="8" customFormat="1" ht="30.75" customHeight="1" x14ac:dyDescent="0.2">
      <c r="A42" s="6"/>
      <c r="B42" s="125" t="s">
        <v>28</v>
      </c>
      <c r="C42" s="126"/>
      <c r="D42" s="126"/>
      <c r="E42" s="126"/>
      <c r="F42" s="23">
        <f>F38</f>
        <v>0</v>
      </c>
      <c r="G42" s="24">
        <f>F42/(1804)</f>
        <v>0</v>
      </c>
      <c r="H42" s="16"/>
      <c r="I42" s="16"/>
      <c r="J42" s="2"/>
      <c r="K42" s="2"/>
      <c r="L42" s="2"/>
      <c r="M42" s="2"/>
    </row>
    <row r="43" spans="1:13" s="8" customFormat="1" ht="30.75" customHeight="1" x14ac:dyDescent="0.2">
      <c r="A43" s="6"/>
      <c r="B43" s="125" t="s">
        <v>33</v>
      </c>
      <c r="C43" s="126"/>
      <c r="D43" s="126"/>
      <c r="E43" s="126"/>
      <c r="F43" s="23" t="e">
        <f>SUMIF('Faculty Master'!C:F,Export!B1,'Faculty Master'!#REF!)</f>
        <v>#REF!</v>
      </c>
      <c r="G43" s="24" t="e">
        <f>F43/(1804)</f>
        <v>#REF!</v>
      </c>
      <c r="H43" s="16"/>
      <c r="I43" s="16"/>
      <c r="J43" s="2"/>
      <c r="K43" s="2"/>
      <c r="L43" s="2"/>
      <c r="M43" s="2"/>
    </row>
    <row r="44" spans="1:13" s="8" customFormat="1" ht="30.75" customHeight="1" x14ac:dyDescent="0.2">
      <c r="A44" s="6"/>
      <c r="B44" s="125" t="s">
        <v>34</v>
      </c>
      <c r="C44" s="126"/>
      <c r="D44" s="126"/>
      <c r="E44" s="126"/>
      <c r="F44" s="23" t="e">
        <f>SUMIF('Faculty Master'!C:F,Export!B1,'Faculty Master'!#REF!)</f>
        <v>#REF!</v>
      </c>
      <c r="G44" s="24" t="e">
        <f>F44/(1804)</f>
        <v>#REF!</v>
      </c>
      <c r="H44" s="16"/>
      <c r="I44" s="16"/>
      <c r="J44" s="2"/>
      <c r="K44" s="2"/>
      <c r="L44" s="2"/>
      <c r="M44" s="2"/>
    </row>
    <row r="45" spans="1:13" ht="30" customHeight="1" x14ac:dyDescent="0.2">
      <c r="A45" s="11"/>
      <c r="B45" s="120" t="s">
        <v>4</v>
      </c>
      <c r="C45" s="121"/>
      <c r="D45" s="121"/>
      <c r="E45" s="121"/>
      <c r="F45" s="25" t="e">
        <f>SUM(F41:F44)</f>
        <v>#REF!</v>
      </c>
      <c r="G45" s="26" t="e">
        <f>F45/(1845)</f>
        <v>#REF!</v>
      </c>
      <c r="H45" s="16"/>
      <c r="I45" s="16"/>
    </row>
    <row r="46" spans="1:13" s="8" customFormat="1" ht="22.5" customHeight="1" x14ac:dyDescent="0.2">
      <c r="A46" s="2"/>
      <c r="B46" s="2"/>
      <c r="C46" s="2"/>
      <c r="D46" s="3"/>
      <c r="E46" s="3"/>
      <c r="F46" s="3"/>
      <c r="G46" s="12"/>
      <c r="H46" s="2"/>
      <c r="I46" s="16"/>
    </row>
    <row r="47" spans="1:13" s="8" customFormat="1" ht="22.5" customHeight="1" x14ac:dyDescent="0.2">
      <c r="A47" s="2"/>
      <c r="B47" s="2"/>
      <c r="C47" s="2"/>
      <c r="D47" s="3"/>
      <c r="E47" s="3"/>
      <c r="F47" s="3"/>
      <c r="G47" s="3"/>
      <c r="H47" s="2"/>
      <c r="I47" s="16"/>
    </row>
    <row r="48" spans="1:13" s="8" customFormat="1" ht="22.5" customHeight="1" x14ac:dyDescent="0.2">
      <c r="A48" s="2"/>
      <c r="B48" s="2"/>
      <c r="C48" s="2"/>
      <c r="D48" s="3"/>
      <c r="E48" s="3"/>
      <c r="F48" s="3"/>
      <c r="G48" s="3"/>
      <c r="H48" s="2"/>
      <c r="I48" s="16"/>
    </row>
    <row r="49" spans="1:9" s="8" customFormat="1" ht="22.5" customHeight="1" x14ac:dyDescent="0.2">
      <c r="A49" s="2"/>
      <c r="B49" s="2"/>
      <c r="C49" s="2"/>
      <c r="D49" s="3"/>
      <c r="E49" s="3"/>
      <c r="F49" s="3"/>
      <c r="G49" s="3"/>
      <c r="H49" s="2"/>
      <c r="I49" s="16"/>
    </row>
    <row r="50" spans="1:9" x14ac:dyDescent="0.2">
      <c r="I50" s="16"/>
    </row>
    <row r="51" spans="1:9" x14ac:dyDescent="0.2">
      <c r="I51" s="16"/>
    </row>
    <row r="52" spans="1:9" x14ac:dyDescent="0.2">
      <c r="I52" s="16"/>
    </row>
    <row r="53" spans="1:9" x14ac:dyDescent="0.2">
      <c r="I53" s="16"/>
    </row>
    <row r="54" spans="1:9" x14ac:dyDescent="0.2">
      <c r="I54" s="16"/>
    </row>
    <row r="55" spans="1:9" x14ac:dyDescent="0.2">
      <c r="I55" s="16"/>
    </row>
    <row r="56" spans="1:9" x14ac:dyDescent="0.2">
      <c r="I56" s="16"/>
    </row>
    <row r="57" spans="1:9" x14ac:dyDescent="0.2">
      <c r="I57" s="16"/>
    </row>
  </sheetData>
  <sheetProtection selectLockedCells="1" selectUnlockedCells="1"/>
  <mergeCells count="51">
    <mergeCell ref="C18:D18"/>
    <mergeCell ref="C19:D19"/>
    <mergeCell ref="C20:D20"/>
    <mergeCell ref="C21:D21"/>
    <mergeCell ref="C22:D22"/>
    <mergeCell ref="C33:D33"/>
    <mergeCell ref="C34:D34"/>
    <mergeCell ref="C35:D35"/>
    <mergeCell ref="C36:D36"/>
    <mergeCell ref="C23:D23"/>
    <mergeCell ref="C24:D24"/>
    <mergeCell ref="C25:D25"/>
    <mergeCell ref="C26:D26"/>
    <mergeCell ref="C27:D27"/>
    <mergeCell ref="C32:D32"/>
    <mergeCell ref="C31:D31"/>
    <mergeCell ref="C30:D30"/>
    <mergeCell ref="C29:D29"/>
    <mergeCell ref="C28:D28"/>
    <mergeCell ref="B45:E45"/>
    <mergeCell ref="C37:D37"/>
    <mergeCell ref="B38:D38"/>
    <mergeCell ref="B40:E40"/>
    <mergeCell ref="B41:E41"/>
    <mergeCell ref="B42:E42"/>
    <mergeCell ref="B43:E43"/>
    <mergeCell ref="B44:E44"/>
    <mergeCell ref="C14:D14"/>
    <mergeCell ref="C15:D15"/>
    <mergeCell ref="C16:D16"/>
    <mergeCell ref="C17:D17"/>
    <mergeCell ref="C8:D8"/>
    <mergeCell ref="C9:D9"/>
    <mergeCell ref="C10:D10"/>
    <mergeCell ref="C11:D11"/>
    <mergeCell ref="C12:D12"/>
    <mergeCell ref="C13:D13"/>
    <mergeCell ref="B4:G4"/>
    <mergeCell ref="B1:C2"/>
    <mergeCell ref="D1:E1"/>
    <mergeCell ref="F1:G1"/>
    <mergeCell ref="C7:D7"/>
    <mergeCell ref="D2:E2"/>
    <mergeCell ref="F2:G2"/>
    <mergeCell ref="D3:E3"/>
    <mergeCell ref="F3:G3"/>
    <mergeCell ref="B6:D6"/>
    <mergeCell ref="E6:E7"/>
    <mergeCell ref="F6:F7"/>
    <mergeCell ref="G6:G7"/>
    <mergeCell ref="B3:C3"/>
  </mergeCells>
  <conditionalFormatting sqref="G8:G37">
    <cfRule type="cellIs" dxfId="20" priority="42" operator="equal">
      <formula>0</formula>
    </cfRule>
  </conditionalFormatting>
  <conditionalFormatting sqref="G38">
    <cfRule type="cellIs" dxfId="19" priority="41" operator="equal">
      <formula>0</formula>
    </cfRule>
  </conditionalFormatting>
  <conditionalFormatting sqref="B8:B37">
    <cfRule type="cellIs" dxfId="18" priority="44" operator="equal">
      <formula>0</formula>
    </cfRule>
  </conditionalFormatting>
  <conditionalFormatting sqref="E8:F37">
    <cfRule type="cellIs" dxfId="17" priority="43" operator="equal">
      <formula>0</formula>
    </cfRule>
  </conditionalFormatting>
  <conditionalFormatting sqref="E38:F38 G45">
    <cfRule type="cellIs" dxfId="16" priority="45" operator="equal">
      <formula>0</formula>
    </cfRule>
  </conditionalFormatting>
  <conditionalFormatting sqref="C8:C37">
    <cfRule type="cellIs" dxfId="15" priority="46" operator="equal">
      <formula>0</formula>
    </cfRule>
  </conditionalFormatting>
  <conditionalFormatting sqref="F41:G41 F42:F43 G42:G44">
    <cfRule type="cellIs" dxfId="14" priority="36" operator="equal">
      <formula>0</formula>
    </cfRule>
  </conditionalFormatting>
  <conditionalFormatting sqref="F44">
    <cfRule type="cellIs" dxfId="13" priority="32" operator="equal">
      <formula>0</formula>
    </cfRule>
  </conditionalFormatting>
  <printOptions horizontalCentered="1"/>
  <pageMargins left="0.59055118110236227" right="0.59055118110236227" top="0.94488188976377963" bottom="0.35433070866141736" header="0.31496062992125984" footer="0.31496062992125984"/>
  <pageSetup paperSize="9" scale="72" orientation="portrait" r:id="rId1"/>
  <drawing r:id="rId2"/>
  <extLst>
    <ext xmlns:x14="http://schemas.microsoft.com/office/spreadsheetml/2009/9/main" uri="{78C0D931-6437-407d-A8EE-F0AAD7539E65}">
      <x14:conditionalFormattings>
        <x14:conditionalFormatting xmlns:xm="http://schemas.microsoft.com/office/excel/2006/main">
          <x14:cfRule type="containsText" priority="37" operator="containsText" id="{929216E7-BC12-4235-A38B-0E455B136128}">
            <xm:f>NOT(ISERROR(SEARCH("/ 0",G8)))</xm:f>
            <xm:f>"/ 0"</xm:f>
            <x14:dxf>
              <font>
                <color theme="0"/>
              </font>
            </x14:dxf>
          </x14:cfRule>
          <xm:sqref>G8:G37</xm:sqref>
        </x14:conditionalFormatting>
      </x14:conditionalFormattings>
    </ext>
    <ext xmlns:x14="http://schemas.microsoft.com/office/spreadsheetml/2009/9/main" uri="{A8765BA9-456A-4dab-B4F3-ACF838C121DE}">
      <x14:slicerList>
        <x14:slicer r:id="rId3"/>
      </x14:slicerList>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Sheet25"/>
  <dimension ref="A1:M240"/>
  <sheetViews>
    <sheetView topLeftCell="A112" workbookViewId="0">
      <selection activeCell="B149" sqref="B149"/>
    </sheetView>
  </sheetViews>
  <sheetFormatPr defaultRowHeight="15" x14ac:dyDescent="0.25"/>
  <cols>
    <col min="1" max="1" width="21.7109375" style="1" bestFit="1" customWidth="1"/>
    <col min="2" max="2" width="20.140625" style="1" bestFit="1" customWidth="1"/>
    <col min="3" max="3" width="27.5703125" style="1" customWidth="1"/>
    <col min="4" max="5" width="4" style="1" customWidth="1"/>
    <col min="6" max="6" width="5" style="1" customWidth="1"/>
    <col min="7" max="8" width="4" style="1" customWidth="1"/>
    <col min="9" max="9" width="2" style="1" customWidth="1"/>
    <col min="10" max="10" width="2.5703125" style="1" customWidth="1"/>
    <col min="11" max="11" width="5.5703125" style="1" customWidth="1"/>
    <col min="12" max="12" width="7.28515625" style="1" customWidth="1"/>
    <col min="13" max="13" width="11.28515625" style="1" bestFit="1" customWidth="1"/>
    <col min="14" max="16384" width="9.140625" style="1"/>
  </cols>
  <sheetData>
    <row r="1" spans="1:7" ht="23.25" x14ac:dyDescent="0.35">
      <c r="A1" s="15" t="s">
        <v>3</v>
      </c>
      <c r="B1" s="1" t="s">
        <v>262</v>
      </c>
      <c r="D1" s="19" t="s">
        <v>24</v>
      </c>
    </row>
    <row r="3" spans="1:7" x14ac:dyDescent="0.25">
      <c r="A3" s="18" t="s">
        <v>17</v>
      </c>
      <c r="B3" s="18" t="s">
        <v>21</v>
      </c>
      <c r="C3" s="18" t="s">
        <v>29</v>
      </c>
      <c r="D3"/>
      <c r="E3"/>
      <c r="F3"/>
      <c r="G3"/>
    </row>
    <row r="4" spans="1:7" x14ac:dyDescent="0.25">
      <c r="A4" s="13" t="s">
        <v>358</v>
      </c>
      <c r="B4" s="14">
        <v>60</v>
      </c>
      <c r="C4" s="14">
        <v>69</v>
      </c>
      <c r="D4"/>
      <c r="E4"/>
      <c r="F4"/>
      <c r="G4"/>
    </row>
    <row r="5" spans="1:7" x14ac:dyDescent="0.25">
      <c r="A5" s="28" t="s">
        <v>359</v>
      </c>
      <c r="B5" s="14">
        <v>24</v>
      </c>
      <c r="C5" s="14">
        <v>27.6</v>
      </c>
      <c r="D5"/>
      <c r="E5"/>
      <c r="F5"/>
      <c r="G5"/>
    </row>
    <row r="6" spans="1:7" x14ac:dyDescent="0.25">
      <c r="A6" s="28" t="s">
        <v>360</v>
      </c>
      <c r="B6" s="14">
        <v>18</v>
      </c>
      <c r="C6" s="14">
        <v>13.8</v>
      </c>
      <c r="D6"/>
      <c r="E6"/>
      <c r="F6"/>
      <c r="G6"/>
    </row>
    <row r="7" spans="1:7" x14ac:dyDescent="0.25">
      <c r="A7" s="28" t="s">
        <v>361</v>
      </c>
      <c r="B7" s="14">
        <v>18</v>
      </c>
      <c r="C7" s="14">
        <v>27.6</v>
      </c>
      <c r="D7"/>
    </row>
    <row r="8" spans="1:7" x14ac:dyDescent="0.25">
      <c r="A8"/>
      <c r="B8"/>
      <c r="C8"/>
      <c r="D8"/>
    </row>
    <row r="9" spans="1:7" x14ac:dyDescent="0.25">
      <c r="A9"/>
      <c r="B9"/>
      <c r="C9"/>
      <c r="D9"/>
    </row>
    <row r="10" spans="1:7" x14ac:dyDescent="0.25">
      <c r="A10"/>
      <c r="B10"/>
      <c r="C10"/>
      <c r="D10"/>
    </row>
    <row r="11" spans="1:7" x14ac:dyDescent="0.25">
      <c r="A11"/>
      <c r="B11"/>
      <c r="C11"/>
      <c r="D11"/>
    </row>
    <row r="12" spans="1:7" x14ac:dyDescent="0.25">
      <c r="A12"/>
      <c r="B12"/>
      <c r="C12"/>
      <c r="D12"/>
    </row>
    <row r="13" spans="1:7" x14ac:dyDescent="0.25">
      <c r="A13"/>
      <c r="B13"/>
      <c r="C13"/>
      <c r="D13"/>
    </row>
    <row r="14" spans="1:7" x14ac:dyDescent="0.25">
      <c r="A14"/>
      <c r="B14"/>
      <c r="C14"/>
      <c r="D14"/>
    </row>
    <row r="15" spans="1:7" x14ac:dyDescent="0.25">
      <c r="A15"/>
      <c r="B15"/>
      <c r="C15"/>
      <c r="D15"/>
    </row>
    <row r="16" spans="1:7" x14ac:dyDescent="0.25">
      <c r="A16"/>
      <c r="B16"/>
      <c r="C16"/>
      <c r="D16"/>
    </row>
    <row r="17" spans="1:7" x14ac:dyDescent="0.25">
      <c r="A17"/>
      <c r="B17"/>
      <c r="C17"/>
      <c r="D17"/>
      <c r="E17"/>
      <c r="F17"/>
      <c r="G17"/>
    </row>
    <row r="18" spans="1:7" x14ac:dyDescent="0.25">
      <c r="A18"/>
      <c r="B18"/>
      <c r="C18"/>
      <c r="D18"/>
    </row>
    <row r="19" spans="1:7" x14ac:dyDescent="0.25">
      <c r="A19"/>
      <c r="B19"/>
      <c r="C19"/>
      <c r="D19"/>
    </row>
    <row r="20" spans="1:7" x14ac:dyDescent="0.25">
      <c r="A20"/>
      <c r="B20"/>
      <c r="C20"/>
      <c r="D20"/>
    </row>
    <row r="21" spans="1:7" x14ac:dyDescent="0.25">
      <c r="A21"/>
      <c r="B21"/>
      <c r="C21"/>
      <c r="D21"/>
    </row>
    <row r="22" spans="1:7" x14ac:dyDescent="0.25">
      <c r="A22"/>
      <c r="B22"/>
      <c r="C22"/>
      <c r="D22"/>
    </row>
    <row r="23" spans="1:7" x14ac:dyDescent="0.25">
      <c r="A23"/>
      <c r="B23"/>
      <c r="C23"/>
      <c r="D23"/>
    </row>
    <row r="24" spans="1:7" x14ac:dyDescent="0.25">
      <c r="A24"/>
      <c r="B24"/>
      <c r="C24"/>
      <c r="D24"/>
    </row>
    <row r="25" spans="1:7" x14ac:dyDescent="0.25">
      <c r="A25"/>
      <c r="B25"/>
      <c r="C25"/>
      <c r="D25"/>
    </row>
    <row r="26" spans="1:7" x14ac:dyDescent="0.25">
      <c r="A26"/>
      <c r="B26"/>
      <c r="C26"/>
      <c r="D26"/>
    </row>
    <row r="27" spans="1:7" x14ac:dyDescent="0.25">
      <c r="A27"/>
      <c r="B27"/>
      <c r="C27"/>
      <c r="D27"/>
    </row>
    <row r="28" spans="1:7" x14ac:dyDescent="0.25">
      <c r="A28"/>
      <c r="B28"/>
      <c r="C28"/>
      <c r="D28"/>
    </row>
    <row r="29" spans="1:7" x14ac:dyDescent="0.25">
      <c r="A29"/>
      <c r="B29"/>
      <c r="C29"/>
      <c r="D29"/>
    </row>
    <row r="30" spans="1:7" x14ac:dyDescent="0.25">
      <c r="A30"/>
      <c r="B30"/>
      <c r="C30"/>
      <c r="D30" s="14"/>
    </row>
    <row r="31" spans="1:7" x14ac:dyDescent="0.25">
      <c r="A31"/>
      <c r="B31"/>
      <c r="C31"/>
      <c r="D31" s="14"/>
    </row>
    <row r="32" spans="1:7" x14ac:dyDescent="0.25">
      <c r="A32"/>
      <c r="B32"/>
      <c r="C32"/>
      <c r="D32" s="14"/>
    </row>
    <row r="33" spans="1:13" x14ac:dyDescent="0.25">
      <c r="A33"/>
      <c r="B33"/>
      <c r="C33"/>
      <c r="D33" s="14"/>
    </row>
    <row r="34" spans="1:13" x14ac:dyDescent="0.25">
      <c r="A34"/>
      <c r="B34"/>
      <c r="C34"/>
      <c r="D34" s="14"/>
    </row>
    <row r="35" spans="1:13" x14ac:dyDescent="0.25">
      <c r="A35"/>
      <c r="B35"/>
      <c r="C35"/>
      <c r="D35" s="14"/>
    </row>
    <row r="36" spans="1:13" x14ac:dyDescent="0.25">
      <c r="A36"/>
      <c r="B36"/>
      <c r="C36"/>
      <c r="D36" s="14"/>
    </row>
    <row r="37" spans="1:13" x14ac:dyDescent="0.25">
      <c r="A37"/>
      <c r="B37"/>
      <c r="C37"/>
      <c r="D37" s="14"/>
    </row>
    <row r="38" spans="1:13" x14ac:dyDescent="0.25">
      <c r="A38"/>
      <c r="B38"/>
      <c r="C38"/>
      <c r="D38" s="14"/>
    </row>
    <row r="39" spans="1:13" x14ac:dyDescent="0.25">
      <c r="A39"/>
      <c r="B39"/>
      <c r="C39"/>
      <c r="D39" s="14"/>
    </row>
    <row r="40" spans="1:13" x14ac:dyDescent="0.25">
      <c r="A40"/>
      <c r="B40"/>
      <c r="C40"/>
    </row>
    <row r="41" spans="1:13" x14ac:dyDescent="0.25">
      <c r="A41" s="15" t="s">
        <v>17</v>
      </c>
      <c r="B41" s="89" t="s">
        <v>74</v>
      </c>
      <c r="C41"/>
      <c r="D41"/>
      <c r="E41"/>
      <c r="F41"/>
      <c r="G41"/>
      <c r="H41"/>
      <c r="I41"/>
      <c r="J41"/>
      <c r="K41"/>
      <c r="L41"/>
      <c r="M41"/>
    </row>
    <row r="42" spans="1:13" x14ac:dyDescent="0.25">
      <c r="A42" s="13" t="s">
        <v>251</v>
      </c>
      <c r="B42" s="66"/>
      <c r="C42"/>
      <c r="D42"/>
      <c r="E42"/>
      <c r="F42"/>
      <c r="G42"/>
      <c r="H42"/>
      <c r="I42"/>
      <c r="J42"/>
      <c r="K42"/>
      <c r="L42"/>
      <c r="M42"/>
    </row>
    <row r="43" spans="1:13" x14ac:dyDescent="0.25">
      <c r="A43" s="13" t="s">
        <v>252</v>
      </c>
      <c r="B43" s="66">
        <v>1</v>
      </c>
      <c r="C43"/>
      <c r="D43"/>
      <c r="E43"/>
      <c r="F43"/>
      <c r="G43"/>
      <c r="H43"/>
      <c r="I43"/>
      <c r="J43"/>
      <c r="K43"/>
      <c r="L43"/>
      <c r="M43"/>
    </row>
    <row r="44" spans="1:13" x14ac:dyDescent="0.25">
      <c r="A44" s="13" t="s">
        <v>253</v>
      </c>
      <c r="B44" s="66">
        <v>0.6</v>
      </c>
      <c r="C44"/>
      <c r="D44"/>
      <c r="E44"/>
      <c r="F44"/>
      <c r="G44"/>
      <c r="H44"/>
      <c r="I44"/>
      <c r="J44"/>
      <c r="K44"/>
      <c r="L44"/>
      <c r="M44"/>
    </row>
    <row r="45" spans="1:13" x14ac:dyDescent="0.25">
      <c r="A45" s="13" t="s">
        <v>254</v>
      </c>
      <c r="B45" s="66"/>
      <c r="C45"/>
      <c r="D45"/>
      <c r="E45"/>
      <c r="F45"/>
      <c r="G45"/>
      <c r="H45"/>
      <c r="I45"/>
      <c r="J45"/>
      <c r="K45"/>
      <c r="L45"/>
      <c r="M45"/>
    </row>
    <row r="46" spans="1:13" x14ac:dyDescent="0.25">
      <c r="A46" s="13" t="s">
        <v>255</v>
      </c>
      <c r="B46" s="66">
        <v>0.8</v>
      </c>
      <c r="C46"/>
      <c r="D46"/>
      <c r="E46"/>
      <c r="F46"/>
      <c r="G46"/>
      <c r="H46"/>
      <c r="I46"/>
      <c r="J46"/>
      <c r="K46"/>
      <c r="L46"/>
      <c r="M46"/>
    </row>
    <row r="47" spans="1:13" x14ac:dyDescent="0.25">
      <c r="A47" s="13" t="s">
        <v>256</v>
      </c>
      <c r="B47" s="66">
        <v>0.6</v>
      </c>
      <c r="C47"/>
      <c r="D47"/>
      <c r="E47"/>
      <c r="F47"/>
      <c r="G47"/>
      <c r="H47"/>
      <c r="I47"/>
      <c r="J47"/>
      <c r="K47"/>
      <c r="L47"/>
      <c r="M47"/>
    </row>
    <row r="48" spans="1:13" x14ac:dyDescent="0.25">
      <c r="A48" s="13" t="s">
        <v>257</v>
      </c>
      <c r="B48" s="66"/>
      <c r="C48"/>
      <c r="D48"/>
      <c r="E48"/>
      <c r="F48"/>
      <c r="G48"/>
      <c r="H48"/>
      <c r="I48"/>
      <c r="J48"/>
      <c r="K48"/>
      <c r="L48"/>
      <c r="M48"/>
    </row>
    <row r="49" spans="1:13" x14ac:dyDescent="0.25">
      <c r="A49" s="13" t="s">
        <v>258</v>
      </c>
      <c r="B49" s="66">
        <v>0.45</v>
      </c>
      <c r="C49"/>
      <c r="D49"/>
      <c r="E49"/>
      <c r="F49"/>
      <c r="G49"/>
      <c r="H49"/>
      <c r="I49"/>
      <c r="J49"/>
      <c r="K49"/>
      <c r="L49"/>
      <c r="M49"/>
    </row>
    <row r="50" spans="1:13" x14ac:dyDescent="0.25">
      <c r="A50" s="13" t="s">
        <v>259</v>
      </c>
      <c r="B50" s="66">
        <v>0.8</v>
      </c>
      <c r="C50"/>
      <c r="D50"/>
      <c r="E50"/>
      <c r="F50"/>
      <c r="G50"/>
      <c r="H50"/>
      <c r="I50"/>
      <c r="J50"/>
      <c r="K50"/>
      <c r="L50"/>
      <c r="M50"/>
    </row>
    <row r="51" spans="1:13" x14ac:dyDescent="0.25">
      <c r="A51" s="13" t="s">
        <v>260</v>
      </c>
      <c r="B51" s="66">
        <v>0</v>
      </c>
      <c r="C51"/>
      <c r="D51"/>
      <c r="E51"/>
      <c r="F51"/>
      <c r="G51"/>
      <c r="H51"/>
      <c r="I51"/>
      <c r="J51"/>
      <c r="K51"/>
      <c r="L51"/>
      <c r="M51"/>
    </row>
    <row r="52" spans="1:13" x14ac:dyDescent="0.25">
      <c r="A52" s="13" t="s">
        <v>261</v>
      </c>
      <c r="B52" s="66">
        <v>0.3</v>
      </c>
      <c r="C52"/>
      <c r="D52"/>
      <c r="E52"/>
      <c r="F52"/>
      <c r="G52"/>
      <c r="H52"/>
      <c r="I52"/>
      <c r="J52"/>
      <c r="K52"/>
      <c r="L52"/>
      <c r="M52"/>
    </row>
    <row r="53" spans="1:13" x14ac:dyDescent="0.25">
      <c r="A53" s="13" t="s">
        <v>262</v>
      </c>
      <c r="B53" s="66">
        <v>0</v>
      </c>
      <c r="C53"/>
      <c r="D53"/>
      <c r="E53"/>
      <c r="F53"/>
      <c r="G53"/>
      <c r="H53"/>
      <c r="I53"/>
      <c r="J53"/>
      <c r="K53"/>
      <c r="L53"/>
      <c r="M53"/>
    </row>
    <row r="54" spans="1:13" x14ac:dyDescent="0.25">
      <c r="A54" s="13" t="s">
        <v>263</v>
      </c>
      <c r="B54" s="66">
        <v>0</v>
      </c>
      <c r="C54"/>
      <c r="D54"/>
      <c r="E54"/>
      <c r="F54"/>
      <c r="G54"/>
      <c r="H54"/>
      <c r="I54"/>
      <c r="J54"/>
      <c r="K54"/>
      <c r="L54"/>
      <c r="M54"/>
    </row>
    <row r="55" spans="1:13" x14ac:dyDescent="0.25">
      <c r="A55" s="13" t="s">
        <v>264</v>
      </c>
      <c r="B55" s="66">
        <v>0.5</v>
      </c>
      <c r="C55"/>
      <c r="D55"/>
      <c r="E55"/>
      <c r="F55"/>
      <c r="G55"/>
      <c r="H55"/>
      <c r="I55"/>
      <c r="J55"/>
      <c r="K55"/>
      <c r="L55"/>
      <c r="M55"/>
    </row>
    <row r="56" spans="1:13" x14ac:dyDescent="0.25">
      <c r="A56" s="13" t="s">
        <v>265</v>
      </c>
      <c r="B56" s="66">
        <v>0</v>
      </c>
      <c r="C56"/>
      <c r="D56"/>
      <c r="E56"/>
      <c r="F56"/>
      <c r="G56"/>
      <c r="H56"/>
      <c r="I56"/>
      <c r="J56"/>
      <c r="K56"/>
      <c r="L56"/>
      <c r="M56"/>
    </row>
    <row r="57" spans="1:13" x14ac:dyDescent="0.25">
      <c r="A57" s="13" t="s">
        <v>266</v>
      </c>
      <c r="B57" s="66">
        <v>0</v>
      </c>
      <c r="C57"/>
      <c r="D57"/>
      <c r="E57"/>
      <c r="F57"/>
      <c r="G57"/>
      <c r="H57"/>
      <c r="I57"/>
      <c r="J57"/>
      <c r="K57"/>
      <c r="L57"/>
      <c r="M57"/>
    </row>
    <row r="58" spans="1:13" x14ac:dyDescent="0.25">
      <c r="A58" s="13" t="s">
        <v>267</v>
      </c>
      <c r="B58" s="66">
        <v>0</v>
      </c>
      <c r="C58"/>
      <c r="D58"/>
      <c r="E58"/>
      <c r="F58"/>
      <c r="G58"/>
      <c r="H58"/>
      <c r="I58"/>
      <c r="J58"/>
      <c r="K58"/>
      <c r="L58"/>
      <c r="M58"/>
    </row>
    <row r="59" spans="1:13" x14ac:dyDescent="0.25">
      <c r="A59" s="13" t="s">
        <v>268</v>
      </c>
      <c r="B59" s="66">
        <v>1</v>
      </c>
      <c r="C59"/>
      <c r="D59"/>
      <c r="E59"/>
      <c r="F59"/>
      <c r="G59"/>
      <c r="H59"/>
      <c r="I59"/>
      <c r="J59"/>
      <c r="K59"/>
      <c r="L59"/>
      <c r="M59"/>
    </row>
    <row r="60" spans="1:13" x14ac:dyDescent="0.25">
      <c r="A60" s="13" t="s">
        <v>269</v>
      </c>
      <c r="B60" s="66">
        <v>0.2</v>
      </c>
      <c r="C60"/>
      <c r="D60"/>
      <c r="E60"/>
      <c r="F60"/>
      <c r="G60"/>
      <c r="H60"/>
      <c r="I60"/>
      <c r="J60"/>
      <c r="K60"/>
      <c r="L60"/>
      <c r="M60"/>
    </row>
    <row r="61" spans="1:13" x14ac:dyDescent="0.25">
      <c r="A61" s="13" t="s">
        <v>270</v>
      </c>
      <c r="B61" s="66"/>
      <c r="C61"/>
      <c r="D61"/>
      <c r="E61"/>
      <c r="F61"/>
      <c r="G61"/>
      <c r="H61"/>
      <c r="I61"/>
      <c r="J61"/>
      <c r="K61"/>
      <c r="L61"/>
      <c r="M61"/>
    </row>
    <row r="62" spans="1:13" x14ac:dyDescent="0.25">
      <c r="A62" s="13" t="s">
        <v>271</v>
      </c>
      <c r="B62" s="66"/>
      <c r="C62"/>
      <c r="D62"/>
      <c r="E62"/>
      <c r="F62"/>
      <c r="G62"/>
      <c r="H62"/>
      <c r="I62"/>
      <c r="J62"/>
      <c r="K62"/>
      <c r="L62"/>
      <c r="M62"/>
    </row>
    <row r="63" spans="1:13" x14ac:dyDescent="0.25">
      <c r="A63" s="13" t="s">
        <v>272</v>
      </c>
      <c r="B63" s="66">
        <v>0</v>
      </c>
      <c r="C63"/>
      <c r="D63"/>
      <c r="E63"/>
      <c r="F63"/>
      <c r="G63"/>
      <c r="H63"/>
      <c r="I63"/>
      <c r="J63"/>
      <c r="K63"/>
      <c r="L63"/>
      <c r="M63"/>
    </row>
    <row r="64" spans="1:13" x14ac:dyDescent="0.25">
      <c r="A64" s="13" t="s">
        <v>273</v>
      </c>
      <c r="B64" s="66">
        <v>0.6</v>
      </c>
      <c r="C64"/>
      <c r="D64"/>
      <c r="E64"/>
      <c r="F64"/>
      <c r="G64"/>
      <c r="H64"/>
      <c r="I64"/>
      <c r="J64"/>
      <c r="K64"/>
      <c r="L64"/>
      <c r="M64"/>
    </row>
    <row r="65" spans="1:13" x14ac:dyDescent="0.25">
      <c r="A65" s="13" t="s">
        <v>274</v>
      </c>
      <c r="B65" s="66">
        <v>0</v>
      </c>
      <c r="C65"/>
      <c r="D65"/>
      <c r="E65"/>
      <c r="F65"/>
      <c r="G65"/>
      <c r="H65"/>
      <c r="I65"/>
      <c r="J65"/>
      <c r="K65"/>
      <c r="L65"/>
      <c r="M65"/>
    </row>
    <row r="66" spans="1:13" x14ac:dyDescent="0.25">
      <c r="A66" s="13" t="s">
        <v>275</v>
      </c>
      <c r="B66" s="66">
        <v>1</v>
      </c>
      <c r="C66"/>
      <c r="D66"/>
      <c r="E66"/>
      <c r="F66"/>
      <c r="G66"/>
      <c r="H66"/>
      <c r="I66"/>
      <c r="J66"/>
      <c r="K66"/>
      <c r="L66"/>
      <c r="M66"/>
    </row>
    <row r="67" spans="1:13" x14ac:dyDescent="0.25">
      <c r="A67" s="13" t="s">
        <v>276</v>
      </c>
      <c r="B67" s="66"/>
      <c r="C67"/>
      <c r="D67"/>
      <c r="E67"/>
      <c r="F67"/>
      <c r="G67"/>
      <c r="H67"/>
      <c r="I67"/>
      <c r="J67"/>
      <c r="K67"/>
      <c r="L67"/>
      <c r="M67"/>
    </row>
    <row r="68" spans="1:13" x14ac:dyDescent="0.25">
      <c r="A68" s="13" t="s">
        <v>277</v>
      </c>
      <c r="B68" s="66">
        <v>0</v>
      </c>
      <c r="C68"/>
      <c r="D68"/>
      <c r="E68"/>
      <c r="F68"/>
      <c r="G68"/>
      <c r="H68"/>
      <c r="I68"/>
      <c r="J68"/>
      <c r="K68"/>
      <c r="L68"/>
      <c r="M68"/>
    </row>
    <row r="69" spans="1:13" x14ac:dyDescent="0.25">
      <c r="A69" s="13" t="s">
        <v>278</v>
      </c>
      <c r="B69" s="66">
        <v>0.6</v>
      </c>
      <c r="C69"/>
      <c r="D69"/>
      <c r="E69"/>
      <c r="F69"/>
      <c r="G69"/>
      <c r="H69"/>
      <c r="I69"/>
      <c r="J69"/>
      <c r="K69"/>
      <c r="L69"/>
      <c r="M69"/>
    </row>
    <row r="70" spans="1:13" x14ac:dyDescent="0.25">
      <c r="A70" s="13" t="s">
        <v>279</v>
      </c>
      <c r="B70" s="66">
        <v>1</v>
      </c>
      <c r="C70"/>
      <c r="D70"/>
      <c r="E70"/>
      <c r="F70"/>
      <c r="G70"/>
      <c r="H70"/>
      <c r="I70"/>
      <c r="J70"/>
      <c r="K70"/>
      <c r="L70"/>
      <c r="M70"/>
    </row>
    <row r="71" spans="1:13" x14ac:dyDescent="0.25">
      <c r="A71" s="13" t="s">
        <v>280</v>
      </c>
      <c r="B71" s="66">
        <v>0.4</v>
      </c>
      <c r="C71"/>
      <c r="D71"/>
      <c r="E71"/>
      <c r="F71"/>
      <c r="G71"/>
      <c r="H71"/>
      <c r="I71"/>
      <c r="J71"/>
      <c r="K71"/>
      <c r="L71"/>
      <c r="M71"/>
    </row>
    <row r="72" spans="1:13" x14ac:dyDescent="0.25">
      <c r="A72" s="13" t="s">
        <v>281</v>
      </c>
      <c r="B72" s="66">
        <v>0.2</v>
      </c>
      <c r="C72"/>
      <c r="D72"/>
      <c r="E72"/>
      <c r="F72"/>
      <c r="G72"/>
      <c r="H72"/>
      <c r="I72"/>
      <c r="J72"/>
      <c r="K72"/>
      <c r="L72"/>
      <c r="M72"/>
    </row>
    <row r="73" spans="1:13" x14ac:dyDescent="0.25">
      <c r="A73" s="13" t="s">
        <v>282</v>
      </c>
      <c r="B73" s="66">
        <v>0</v>
      </c>
      <c r="C73"/>
      <c r="D73"/>
      <c r="E73"/>
      <c r="F73"/>
      <c r="G73"/>
      <c r="H73"/>
      <c r="I73"/>
      <c r="J73"/>
      <c r="K73"/>
      <c r="L73"/>
      <c r="M73"/>
    </row>
    <row r="74" spans="1:13" x14ac:dyDescent="0.25">
      <c r="A74" s="13" t="s">
        <v>283</v>
      </c>
      <c r="B74" s="66">
        <v>0</v>
      </c>
      <c r="C74"/>
      <c r="D74"/>
      <c r="E74"/>
      <c r="F74"/>
      <c r="G74"/>
      <c r="H74"/>
      <c r="I74"/>
      <c r="J74"/>
      <c r="K74"/>
      <c r="L74"/>
      <c r="M74"/>
    </row>
    <row r="75" spans="1:13" x14ac:dyDescent="0.25">
      <c r="A75" s="13" t="s">
        <v>284</v>
      </c>
      <c r="B75" s="66">
        <v>0</v>
      </c>
      <c r="C75"/>
      <c r="D75"/>
      <c r="E75"/>
      <c r="F75"/>
      <c r="G75"/>
      <c r="H75"/>
      <c r="I75"/>
      <c r="J75"/>
      <c r="K75"/>
      <c r="L75"/>
      <c r="M75"/>
    </row>
    <row r="76" spans="1:13" x14ac:dyDescent="0.25">
      <c r="A76" s="13" t="s">
        <v>285</v>
      </c>
      <c r="B76" s="66">
        <v>0</v>
      </c>
      <c r="C76"/>
      <c r="D76"/>
      <c r="E76"/>
      <c r="F76"/>
      <c r="G76"/>
      <c r="H76"/>
      <c r="I76"/>
      <c r="J76"/>
      <c r="K76"/>
      <c r="L76"/>
      <c r="M76"/>
    </row>
    <row r="77" spans="1:13" x14ac:dyDescent="0.25">
      <c r="A77" s="13" t="s">
        <v>286</v>
      </c>
      <c r="B77" s="66">
        <v>0</v>
      </c>
      <c r="C77"/>
      <c r="D77"/>
      <c r="E77"/>
      <c r="F77"/>
      <c r="G77"/>
      <c r="H77"/>
      <c r="I77"/>
      <c r="J77"/>
      <c r="K77"/>
      <c r="L77"/>
      <c r="M77"/>
    </row>
    <row r="78" spans="1:13" x14ac:dyDescent="0.25">
      <c r="A78" s="13" t="s">
        <v>287</v>
      </c>
      <c r="B78" s="66">
        <v>0.8</v>
      </c>
      <c r="C78"/>
      <c r="D78"/>
      <c r="E78"/>
      <c r="F78"/>
      <c r="G78"/>
      <c r="H78"/>
      <c r="I78"/>
      <c r="J78"/>
      <c r="K78"/>
      <c r="L78"/>
      <c r="M78"/>
    </row>
    <row r="79" spans="1:13" x14ac:dyDescent="0.25">
      <c r="A79" s="13" t="s">
        <v>288</v>
      </c>
      <c r="B79" s="66">
        <v>1</v>
      </c>
      <c r="C79"/>
      <c r="D79"/>
      <c r="E79"/>
      <c r="F79"/>
      <c r="G79"/>
      <c r="H79"/>
      <c r="I79"/>
      <c r="J79"/>
      <c r="K79"/>
      <c r="L79"/>
      <c r="M79"/>
    </row>
    <row r="80" spans="1:13" x14ac:dyDescent="0.25">
      <c r="A80" s="13" t="s">
        <v>289</v>
      </c>
      <c r="B80" s="66"/>
      <c r="C80"/>
      <c r="D80"/>
      <c r="E80"/>
      <c r="F80"/>
      <c r="G80"/>
      <c r="H80"/>
      <c r="I80"/>
      <c r="J80"/>
      <c r="K80"/>
      <c r="L80"/>
      <c r="M80"/>
    </row>
    <row r="81" spans="1:13" x14ac:dyDescent="0.25">
      <c r="A81" s="13" t="s">
        <v>290</v>
      </c>
      <c r="B81" s="66">
        <v>0</v>
      </c>
      <c r="C81"/>
      <c r="D81"/>
      <c r="E81"/>
      <c r="F81"/>
      <c r="G81"/>
      <c r="H81"/>
      <c r="I81"/>
      <c r="J81"/>
      <c r="K81"/>
      <c r="L81"/>
      <c r="M81"/>
    </row>
    <row r="82" spans="1:13" x14ac:dyDescent="0.25">
      <c r="A82" s="13" t="s">
        <v>291</v>
      </c>
      <c r="B82" s="66"/>
      <c r="C82"/>
      <c r="D82"/>
      <c r="E82"/>
      <c r="F82"/>
      <c r="G82"/>
      <c r="H82"/>
      <c r="I82"/>
      <c r="J82"/>
      <c r="K82"/>
      <c r="L82"/>
      <c r="M82"/>
    </row>
    <row r="83" spans="1:13" x14ac:dyDescent="0.25">
      <c r="A83" s="13" t="s">
        <v>292</v>
      </c>
      <c r="B83" s="66"/>
      <c r="C83"/>
      <c r="D83"/>
      <c r="E83"/>
      <c r="F83"/>
      <c r="G83"/>
      <c r="H83"/>
      <c r="I83"/>
      <c r="J83"/>
      <c r="K83"/>
      <c r="L83"/>
      <c r="M83"/>
    </row>
    <row r="84" spans="1:13" x14ac:dyDescent="0.25">
      <c r="A84" s="13" t="s">
        <v>293</v>
      </c>
      <c r="B84" s="66"/>
      <c r="C84"/>
      <c r="D84"/>
      <c r="E84"/>
      <c r="F84"/>
      <c r="G84"/>
      <c r="H84"/>
      <c r="I84"/>
      <c r="J84"/>
      <c r="K84"/>
      <c r="L84"/>
      <c r="M84"/>
    </row>
    <row r="85" spans="1:13" x14ac:dyDescent="0.25">
      <c r="A85" s="13" t="s">
        <v>294</v>
      </c>
      <c r="B85" s="66">
        <v>0</v>
      </c>
      <c r="C85"/>
      <c r="D85"/>
      <c r="E85"/>
      <c r="F85"/>
      <c r="G85"/>
      <c r="H85"/>
      <c r="I85"/>
      <c r="J85"/>
      <c r="K85"/>
      <c r="L85"/>
      <c r="M85"/>
    </row>
    <row r="86" spans="1:13" x14ac:dyDescent="0.25">
      <c r="A86" s="13" t="s">
        <v>295</v>
      </c>
      <c r="B86" s="66">
        <v>0.6</v>
      </c>
      <c r="C86"/>
      <c r="D86"/>
      <c r="E86"/>
      <c r="F86"/>
      <c r="G86"/>
      <c r="H86"/>
      <c r="I86"/>
      <c r="J86"/>
      <c r="K86"/>
      <c r="L86"/>
      <c r="M86"/>
    </row>
    <row r="87" spans="1:13" x14ac:dyDescent="0.25">
      <c r="A87" s="13" t="s">
        <v>296</v>
      </c>
      <c r="B87" s="66">
        <v>0</v>
      </c>
      <c r="C87"/>
      <c r="D87"/>
      <c r="E87"/>
      <c r="F87"/>
      <c r="G87"/>
      <c r="H87"/>
      <c r="I87"/>
      <c r="J87"/>
      <c r="K87"/>
      <c r="L87"/>
      <c r="M87"/>
    </row>
    <row r="88" spans="1:13" x14ac:dyDescent="0.25">
      <c r="A88" s="13" t="s">
        <v>297</v>
      </c>
      <c r="B88" s="66">
        <v>0.5</v>
      </c>
      <c r="C88"/>
      <c r="D88"/>
      <c r="E88"/>
      <c r="F88"/>
      <c r="G88"/>
      <c r="H88"/>
      <c r="I88"/>
      <c r="J88"/>
      <c r="K88"/>
      <c r="L88"/>
      <c r="M88"/>
    </row>
    <row r="89" spans="1:13" x14ac:dyDescent="0.25">
      <c r="A89" s="13" t="s">
        <v>298</v>
      </c>
      <c r="B89" s="66">
        <v>1</v>
      </c>
      <c r="C89"/>
      <c r="D89"/>
      <c r="E89"/>
      <c r="F89"/>
      <c r="G89"/>
      <c r="H89"/>
      <c r="I89"/>
      <c r="J89"/>
      <c r="K89"/>
      <c r="L89"/>
      <c r="M89"/>
    </row>
    <row r="90" spans="1:13" x14ac:dyDescent="0.25">
      <c r="A90" s="13" t="s">
        <v>299</v>
      </c>
      <c r="B90" s="66">
        <v>0</v>
      </c>
      <c r="C90"/>
      <c r="D90"/>
      <c r="E90"/>
      <c r="F90"/>
      <c r="G90"/>
      <c r="H90"/>
      <c r="I90"/>
      <c r="J90"/>
      <c r="K90"/>
      <c r="L90"/>
      <c r="M90"/>
    </row>
    <row r="91" spans="1:13" x14ac:dyDescent="0.25">
      <c r="A91" s="13" t="s">
        <v>300</v>
      </c>
      <c r="B91" s="66">
        <v>0</v>
      </c>
      <c r="C91"/>
      <c r="D91"/>
      <c r="E91"/>
      <c r="F91"/>
      <c r="G91"/>
      <c r="H91"/>
      <c r="I91"/>
      <c r="J91"/>
      <c r="K91"/>
      <c r="L91"/>
      <c r="M91"/>
    </row>
    <row r="92" spans="1:13" x14ac:dyDescent="0.25">
      <c r="A92" s="13" t="s">
        <v>301</v>
      </c>
      <c r="B92" s="66">
        <v>0</v>
      </c>
      <c r="C92"/>
      <c r="D92"/>
      <c r="E92"/>
      <c r="F92"/>
      <c r="G92"/>
      <c r="H92"/>
      <c r="I92"/>
      <c r="J92"/>
      <c r="K92"/>
      <c r="L92"/>
      <c r="M92"/>
    </row>
    <row r="93" spans="1:13" x14ac:dyDescent="0.25">
      <c r="A93" s="13" t="s">
        <v>302</v>
      </c>
      <c r="B93" s="66">
        <v>0.8</v>
      </c>
      <c r="C93"/>
      <c r="D93"/>
      <c r="E93"/>
      <c r="F93"/>
      <c r="G93"/>
      <c r="H93"/>
      <c r="I93"/>
      <c r="J93"/>
      <c r="K93"/>
      <c r="L93"/>
      <c r="M93"/>
    </row>
    <row r="94" spans="1:13" x14ac:dyDescent="0.25">
      <c r="A94" s="13" t="s">
        <v>303</v>
      </c>
      <c r="B94" s="66">
        <v>0.75</v>
      </c>
      <c r="C94"/>
      <c r="D94"/>
      <c r="E94"/>
      <c r="F94"/>
      <c r="G94"/>
      <c r="H94"/>
      <c r="I94"/>
      <c r="J94"/>
      <c r="K94"/>
      <c r="L94"/>
      <c r="M94"/>
    </row>
    <row r="95" spans="1:13" x14ac:dyDescent="0.25">
      <c r="A95" s="13" t="s">
        <v>304</v>
      </c>
      <c r="B95" s="66">
        <v>0</v>
      </c>
      <c r="C95"/>
      <c r="D95"/>
      <c r="E95"/>
      <c r="F95"/>
      <c r="G95"/>
      <c r="H95"/>
      <c r="I95"/>
      <c r="J95"/>
      <c r="K95"/>
      <c r="L95"/>
      <c r="M95"/>
    </row>
    <row r="96" spans="1:13" x14ac:dyDescent="0.25">
      <c r="A96" s="13" t="s">
        <v>305</v>
      </c>
      <c r="B96" s="66">
        <v>0</v>
      </c>
      <c r="C96"/>
      <c r="D96"/>
      <c r="E96"/>
      <c r="F96"/>
      <c r="G96"/>
      <c r="H96"/>
      <c r="I96"/>
      <c r="J96"/>
      <c r="K96"/>
      <c r="L96"/>
      <c r="M96"/>
    </row>
    <row r="97" spans="1:13" x14ac:dyDescent="0.25">
      <c r="A97" s="13" t="s">
        <v>306</v>
      </c>
      <c r="B97" s="66"/>
      <c r="C97"/>
      <c r="D97"/>
      <c r="E97"/>
      <c r="F97"/>
      <c r="G97"/>
      <c r="H97"/>
      <c r="I97"/>
      <c r="J97"/>
      <c r="K97"/>
      <c r="L97"/>
      <c r="M97"/>
    </row>
    <row r="98" spans="1:13" x14ac:dyDescent="0.25">
      <c r="A98" s="13" t="s">
        <v>307</v>
      </c>
      <c r="B98" s="66">
        <v>0</v>
      </c>
      <c r="C98"/>
      <c r="D98"/>
      <c r="E98"/>
      <c r="F98"/>
      <c r="G98"/>
      <c r="H98"/>
      <c r="I98"/>
      <c r="J98"/>
      <c r="K98"/>
      <c r="L98"/>
      <c r="M98"/>
    </row>
    <row r="99" spans="1:13" x14ac:dyDescent="0.25">
      <c r="A99" s="13" t="s">
        <v>308</v>
      </c>
      <c r="B99" s="66">
        <v>1</v>
      </c>
      <c r="C99"/>
      <c r="D99"/>
      <c r="E99"/>
      <c r="F99"/>
      <c r="G99"/>
      <c r="H99"/>
      <c r="I99"/>
      <c r="J99"/>
      <c r="K99"/>
      <c r="L99"/>
      <c r="M99"/>
    </row>
    <row r="100" spans="1:13" x14ac:dyDescent="0.25">
      <c r="A100" s="13" t="s">
        <v>309</v>
      </c>
      <c r="B100" s="66">
        <v>0</v>
      </c>
      <c r="C100"/>
      <c r="D100"/>
      <c r="E100"/>
      <c r="F100"/>
      <c r="G100"/>
      <c r="H100"/>
      <c r="I100"/>
      <c r="J100"/>
      <c r="K100"/>
      <c r="L100"/>
      <c r="M100"/>
    </row>
    <row r="101" spans="1:13" x14ac:dyDescent="0.25">
      <c r="A101" s="13" t="s">
        <v>310</v>
      </c>
      <c r="B101" s="66"/>
      <c r="C101"/>
      <c r="D101"/>
      <c r="E101"/>
      <c r="F101"/>
      <c r="G101"/>
      <c r="H101"/>
      <c r="I101"/>
      <c r="J101"/>
      <c r="K101"/>
      <c r="L101"/>
      <c r="M101"/>
    </row>
    <row r="102" spans="1:13" x14ac:dyDescent="0.25">
      <c r="A102" s="13" t="s">
        <v>311</v>
      </c>
      <c r="B102" s="66">
        <v>0</v>
      </c>
      <c r="C102"/>
      <c r="D102"/>
      <c r="E102"/>
      <c r="F102"/>
      <c r="G102"/>
      <c r="H102"/>
      <c r="I102"/>
      <c r="J102"/>
      <c r="K102"/>
      <c r="L102"/>
      <c r="M102"/>
    </row>
    <row r="103" spans="1:13" x14ac:dyDescent="0.25">
      <c r="A103" s="13" t="s">
        <v>312</v>
      </c>
      <c r="B103" s="66">
        <v>0.35</v>
      </c>
      <c r="C103"/>
      <c r="D103"/>
      <c r="E103"/>
      <c r="F103"/>
      <c r="G103"/>
      <c r="H103"/>
      <c r="I103"/>
      <c r="J103"/>
      <c r="K103"/>
      <c r="L103"/>
      <c r="M103"/>
    </row>
    <row r="104" spans="1:13" x14ac:dyDescent="0.25">
      <c r="A104" s="13" t="s">
        <v>313</v>
      </c>
      <c r="B104" s="66"/>
      <c r="C104"/>
      <c r="D104"/>
      <c r="E104"/>
      <c r="F104"/>
      <c r="G104"/>
      <c r="H104"/>
      <c r="I104"/>
      <c r="J104"/>
      <c r="K104"/>
      <c r="L104"/>
      <c r="M104"/>
    </row>
    <row r="105" spans="1:13" x14ac:dyDescent="0.25">
      <c r="A105" s="13" t="s">
        <v>314</v>
      </c>
      <c r="B105" s="66">
        <v>0.5</v>
      </c>
      <c r="C105"/>
      <c r="D105"/>
      <c r="E105"/>
      <c r="F105"/>
      <c r="G105"/>
      <c r="H105"/>
      <c r="I105"/>
      <c r="J105"/>
      <c r="K105"/>
      <c r="L105"/>
      <c r="M105"/>
    </row>
    <row r="106" spans="1:13" x14ac:dyDescent="0.25">
      <c r="A106" s="13" t="s">
        <v>315</v>
      </c>
      <c r="B106" s="66">
        <v>0</v>
      </c>
      <c r="C106"/>
      <c r="D106"/>
      <c r="E106"/>
      <c r="F106"/>
      <c r="G106"/>
      <c r="H106"/>
      <c r="I106"/>
      <c r="J106"/>
      <c r="K106"/>
      <c r="L106"/>
      <c r="M106"/>
    </row>
    <row r="107" spans="1:13" x14ac:dyDescent="0.25">
      <c r="A107" s="13" t="s">
        <v>316</v>
      </c>
      <c r="B107" s="66"/>
      <c r="C107"/>
      <c r="D107"/>
      <c r="E107"/>
      <c r="F107"/>
      <c r="G107"/>
      <c r="H107"/>
      <c r="I107"/>
      <c r="J107"/>
      <c r="K107"/>
      <c r="L107"/>
      <c r="M107"/>
    </row>
    <row r="108" spans="1:13" x14ac:dyDescent="0.25">
      <c r="A108" s="13" t="s">
        <v>317</v>
      </c>
      <c r="B108" s="66">
        <v>0</v>
      </c>
      <c r="C108"/>
      <c r="D108"/>
      <c r="E108"/>
      <c r="F108"/>
      <c r="G108"/>
      <c r="H108"/>
      <c r="I108"/>
      <c r="J108"/>
      <c r="K108"/>
      <c r="L108"/>
      <c r="M108"/>
    </row>
    <row r="109" spans="1:13" x14ac:dyDescent="0.25">
      <c r="A109" s="13" t="s">
        <v>318</v>
      </c>
      <c r="B109" s="66">
        <v>0.7</v>
      </c>
      <c r="C109"/>
      <c r="D109"/>
      <c r="E109"/>
      <c r="F109"/>
      <c r="G109"/>
      <c r="H109"/>
      <c r="I109"/>
      <c r="J109"/>
      <c r="K109"/>
      <c r="L109"/>
      <c r="M109"/>
    </row>
    <row r="110" spans="1:13" x14ac:dyDescent="0.25">
      <c r="A110" s="13" t="s">
        <v>319</v>
      </c>
      <c r="B110" s="66">
        <v>0</v>
      </c>
      <c r="C110"/>
      <c r="D110"/>
      <c r="E110"/>
      <c r="F110"/>
      <c r="G110"/>
      <c r="H110"/>
      <c r="I110"/>
      <c r="J110"/>
      <c r="K110"/>
      <c r="L110"/>
      <c r="M110"/>
    </row>
    <row r="111" spans="1:13" x14ac:dyDescent="0.25">
      <c r="A111" s="13" t="s">
        <v>320</v>
      </c>
      <c r="B111" s="66">
        <v>0.9</v>
      </c>
      <c r="C111"/>
      <c r="D111"/>
      <c r="E111"/>
      <c r="F111"/>
      <c r="G111"/>
      <c r="H111"/>
      <c r="I111"/>
      <c r="J111"/>
      <c r="K111"/>
      <c r="L111"/>
      <c r="M111"/>
    </row>
    <row r="112" spans="1:13" x14ac:dyDescent="0.25">
      <c r="A112" s="13" t="s">
        <v>321</v>
      </c>
      <c r="B112" s="66">
        <v>1</v>
      </c>
      <c r="C112"/>
      <c r="D112"/>
      <c r="E112"/>
      <c r="F112"/>
      <c r="G112"/>
      <c r="H112"/>
      <c r="I112"/>
      <c r="J112"/>
      <c r="K112"/>
      <c r="L112"/>
      <c r="M112"/>
    </row>
    <row r="113" spans="1:13" x14ac:dyDescent="0.25">
      <c r="A113" s="13" t="s">
        <v>322</v>
      </c>
      <c r="B113" s="66">
        <v>0.8</v>
      </c>
      <c r="C113"/>
      <c r="D113"/>
      <c r="E113"/>
      <c r="F113"/>
      <c r="G113"/>
      <c r="H113"/>
      <c r="I113"/>
      <c r="J113"/>
      <c r="K113"/>
      <c r="L113"/>
      <c r="M113"/>
    </row>
    <row r="114" spans="1:13" x14ac:dyDescent="0.25">
      <c r="A114" s="13" t="s">
        <v>323</v>
      </c>
      <c r="B114" s="66">
        <v>0.3</v>
      </c>
      <c r="C114"/>
      <c r="D114"/>
      <c r="E114"/>
      <c r="F114"/>
      <c r="G114"/>
      <c r="H114"/>
      <c r="I114"/>
      <c r="J114"/>
      <c r="K114"/>
      <c r="L114"/>
      <c r="M114"/>
    </row>
    <row r="115" spans="1:13" x14ac:dyDescent="0.25">
      <c r="A115" s="13" t="s">
        <v>324</v>
      </c>
      <c r="B115" s="66">
        <v>0</v>
      </c>
      <c r="C115"/>
      <c r="D115"/>
      <c r="E115"/>
      <c r="F115"/>
      <c r="G115"/>
      <c r="H115"/>
      <c r="I115"/>
      <c r="J115"/>
      <c r="K115"/>
      <c r="L115"/>
      <c r="M115"/>
    </row>
    <row r="116" spans="1:13" x14ac:dyDescent="0.25">
      <c r="A116" s="13" t="s">
        <v>325</v>
      </c>
      <c r="B116" s="66">
        <v>0.9</v>
      </c>
      <c r="C116"/>
      <c r="D116"/>
      <c r="E116"/>
      <c r="F116"/>
      <c r="G116"/>
      <c r="H116"/>
      <c r="I116"/>
      <c r="J116"/>
      <c r="K116"/>
      <c r="L116"/>
      <c r="M116"/>
    </row>
    <row r="117" spans="1:13" x14ac:dyDescent="0.25">
      <c r="A117" s="13" t="s">
        <v>326</v>
      </c>
      <c r="B117" s="66">
        <v>0</v>
      </c>
      <c r="C117"/>
      <c r="D117"/>
      <c r="E117"/>
      <c r="F117"/>
      <c r="G117"/>
      <c r="H117"/>
      <c r="I117"/>
      <c r="J117"/>
      <c r="K117"/>
      <c r="L117"/>
      <c r="M117"/>
    </row>
    <row r="118" spans="1:13" x14ac:dyDescent="0.25">
      <c r="A118" s="13" t="s">
        <v>327</v>
      </c>
      <c r="B118" s="66">
        <v>0</v>
      </c>
      <c r="C118"/>
      <c r="D118"/>
      <c r="E118"/>
      <c r="F118"/>
      <c r="G118"/>
      <c r="H118"/>
      <c r="I118"/>
      <c r="J118"/>
      <c r="K118"/>
      <c r="L118"/>
      <c r="M118"/>
    </row>
    <row r="119" spans="1:13" x14ac:dyDescent="0.25">
      <c r="A119" s="13" t="s">
        <v>328</v>
      </c>
      <c r="B119" s="66">
        <v>0</v>
      </c>
      <c r="C119"/>
      <c r="D119"/>
      <c r="E119"/>
      <c r="F119"/>
      <c r="G119"/>
      <c r="H119"/>
      <c r="I119"/>
      <c r="J119"/>
      <c r="K119"/>
      <c r="L119"/>
      <c r="M119"/>
    </row>
    <row r="120" spans="1:13" x14ac:dyDescent="0.25">
      <c r="A120" s="13" t="s">
        <v>329</v>
      </c>
      <c r="B120" s="66">
        <v>0</v>
      </c>
      <c r="C120"/>
      <c r="D120"/>
      <c r="E120"/>
      <c r="F120"/>
      <c r="G120"/>
      <c r="H120"/>
      <c r="I120"/>
      <c r="J120"/>
      <c r="K120"/>
      <c r="L120"/>
      <c r="M120"/>
    </row>
    <row r="121" spans="1:13" x14ac:dyDescent="0.25">
      <c r="A121" s="13" t="s">
        <v>330</v>
      </c>
      <c r="B121" s="66">
        <v>0.45</v>
      </c>
      <c r="C121"/>
      <c r="D121"/>
      <c r="E121"/>
      <c r="F121"/>
      <c r="G121"/>
      <c r="H121"/>
      <c r="I121"/>
      <c r="J121"/>
      <c r="K121"/>
      <c r="L121"/>
      <c r="M121"/>
    </row>
    <row r="122" spans="1:13" x14ac:dyDescent="0.25">
      <c r="A122" s="13" t="s">
        <v>331</v>
      </c>
      <c r="B122" s="66">
        <v>0</v>
      </c>
      <c r="C122"/>
      <c r="D122"/>
      <c r="E122"/>
      <c r="F122"/>
      <c r="G122"/>
      <c r="H122"/>
      <c r="I122"/>
      <c r="J122"/>
      <c r="K122"/>
      <c r="L122"/>
      <c r="M122"/>
    </row>
    <row r="123" spans="1:13" x14ac:dyDescent="0.25">
      <c r="A123" s="13" t="s">
        <v>332</v>
      </c>
      <c r="B123" s="66">
        <v>0</v>
      </c>
      <c r="C123"/>
      <c r="D123"/>
      <c r="E123"/>
      <c r="F123"/>
      <c r="G123"/>
      <c r="H123"/>
      <c r="I123"/>
      <c r="J123"/>
      <c r="K123"/>
      <c r="L123"/>
      <c r="M123"/>
    </row>
    <row r="124" spans="1:13" x14ac:dyDescent="0.25">
      <c r="A124" s="13" t="s">
        <v>333</v>
      </c>
      <c r="B124" s="66">
        <v>0</v>
      </c>
      <c r="C124"/>
      <c r="D124"/>
      <c r="E124"/>
      <c r="F124"/>
      <c r="G124"/>
      <c r="H124"/>
      <c r="I124"/>
      <c r="J124"/>
      <c r="K124"/>
      <c r="L124"/>
      <c r="M124"/>
    </row>
    <row r="125" spans="1:13" x14ac:dyDescent="0.25">
      <c r="A125" s="13" t="s">
        <v>334</v>
      </c>
      <c r="B125" s="66">
        <v>0</v>
      </c>
      <c r="C125"/>
      <c r="D125"/>
      <c r="E125"/>
      <c r="F125"/>
      <c r="G125"/>
      <c r="H125"/>
      <c r="I125"/>
      <c r="J125"/>
      <c r="K125"/>
      <c r="L125"/>
      <c r="M125"/>
    </row>
    <row r="126" spans="1:13" x14ac:dyDescent="0.25">
      <c r="A126" s="13" t="s">
        <v>335</v>
      </c>
      <c r="B126" s="66"/>
      <c r="C126"/>
      <c r="D126"/>
      <c r="E126"/>
      <c r="F126"/>
      <c r="G126"/>
      <c r="H126"/>
      <c r="I126"/>
      <c r="J126"/>
      <c r="K126"/>
      <c r="L126"/>
      <c r="M126"/>
    </row>
    <row r="127" spans="1:13" x14ac:dyDescent="0.25">
      <c r="A127" s="13" t="s">
        <v>336</v>
      </c>
      <c r="B127" s="66"/>
      <c r="C127"/>
      <c r="D127"/>
      <c r="E127"/>
      <c r="F127"/>
      <c r="G127"/>
      <c r="H127"/>
      <c r="I127"/>
      <c r="J127"/>
      <c r="K127"/>
      <c r="L127"/>
      <c r="M127"/>
    </row>
    <row r="128" spans="1:13" x14ac:dyDescent="0.25">
      <c r="A128" s="13" t="s">
        <v>337</v>
      </c>
      <c r="B128" s="66">
        <v>1</v>
      </c>
      <c r="C128"/>
      <c r="D128"/>
      <c r="E128"/>
      <c r="F128"/>
      <c r="G128"/>
      <c r="H128"/>
      <c r="I128"/>
      <c r="J128"/>
      <c r="K128"/>
      <c r="L128"/>
      <c r="M128"/>
    </row>
    <row r="129" spans="1:3" x14ac:dyDescent="0.25">
      <c r="A129" s="13" t="s">
        <v>338</v>
      </c>
      <c r="B129" s="66"/>
      <c r="C129"/>
    </row>
    <row r="130" spans="1:3" x14ac:dyDescent="0.25">
      <c r="A130" s="13" t="s">
        <v>70</v>
      </c>
      <c r="B130" s="66"/>
      <c r="C130"/>
    </row>
    <row r="131" spans="1:3" x14ac:dyDescent="0.25">
      <c r="A131"/>
      <c r="B131"/>
      <c r="C131"/>
    </row>
    <row r="132" spans="1:3" x14ac:dyDescent="0.25">
      <c r="A132"/>
      <c r="B132"/>
      <c r="C132"/>
    </row>
    <row r="133" spans="1:3" x14ac:dyDescent="0.25">
      <c r="A133"/>
      <c r="B133"/>
      <c r="C133"/>
    </row>
    <row r="134" spans="1:3" x14ac:dyDescent="0.25">
      <c r="A134"/>
      <c r="B134"/>
      <c r="C134"/>
    </row>
    <row r="135" spans="1:3" x14ac:dyDescent="0.25">
      <c r="A135"/>
      <c r="B135"/>
      <c r="C135"/>
    </row>
    <row r="136" spans="1:3" x14ac:dyDescent="0.25">
      <c r="A136"/>
      <c r="B136"/>
      <c r="C136"/>
    </row>
    <row r="137" spans="1:3" x14ac:dyDescent="0.25">
      <c r="A137"/>
      <c r="B137"/>
      <c r="C137"/>
    </row>
    <row r="138" spans="1:3" x14ac:dyDescent="0.25">
      <c r="A138"/>
      <c r="B138"/>
      <c r="C138"/>
    </row>
    <row r="139" spans="1:3" x14ac:dyDescent="0.25">
      <c r="A139"/>
      <c r="B139"/>
      <c r="C139"/>
    </row>
    <row r="140" spans="1:3" x14ac:dyDescent="0.25">
      <c r="A140"/>
      <c r="B140"/>
      <c r="C140"/>
    </row>
    <row r="141" spans="1:3" x14ac:dyDescent="0.25">
      <c r="A141"/>
      <c r="B141"/>
      <c r="C141"/>
    </row>
    <row r="142" spans="1:3" x14ac:dyDescent="0.25">
      <c r="A142"/>
      <c r="B142"/>
    </row>
    <row r="143" spans="1:3" x14ac:dyDescent="0.25">
      <c r="A143"/>
      <c r="B143"/>
    </row>
    <row r="144" spans="1:3" x14ac:dyDescent="0.25">
      <c r="A144"/>
      <c r="B144"/>
    </row>
    <row r="145" spans="1:2" x14ac:dyDescent="0.25">
      <c r="A145"/>
      <c r="B145"/>
    </row>
    <row r="146" spans="1:2" x14ac:dyDescent="0.25">
      <c r="A146"/>
      <c r="B146"/>
    </row>
    <row r="147" spans="1:2" x14ac:dyDescent="0.25">
      <c r="A147"/>
      <c r="B147"/>
    </row>
    <row r="148" spans="1:2" x14ac:dyDescent="0.25">
      <c r="A148"/>
      <c r="B148"/>
    </row>
    <row r="149" spans="1:2" x14ac:dyDescent="0.25">
      <c r="A149"/>
      <c r="B149"/>
    </row>
    <row r="150" spans="1:2" x14ac:dyDescent="0.25">
      <c r="A150"/>
      <c r="B150"/>
    </row>
    <row r="151" spans="1:2" x14ac:dyDescent="0.25">
      <c r="A151"/>
      <c r="B151"/>
    </row>
    <row r="152" spans="1:2" x14ac:dyDescent="0.25">
      <c r="A152"/>
      <c r="B152"/>
    </row>
    <row r="153" spans="1:2" x14ac:dyDescent="0.25">
      <c r="A153"/>
      <c r="B153"/>
    </row>
    <row r="154" spans="1:2" x14ac:dyDescent="0.25">
      <c r="A154"/>
      <c r="B154"/>
    </row>
    <row r="155" spans="1:2" x14ac:dyDescent="0.25">
      <c r="A155"/>
      <c r="B155"/>
    </row>
    <row r="156" spans="1:2" x14ac:dyDescent="0.25">
      <c r="A156"/>
      <c r="B156"/>
    </row>
    <row r="157" spans="1:2" x14ac:dyDescent="0.25">
      <c r="A157"/>
      <c r="B157"/>
    </row>
    <row r="158" spans="1:2" x14ac:dyDescent="0.25">
      <c r="A158"/>
      <c r="B158"/>
    </row>
    <row r="159" spans="1:2" x14ac:dyDescent="0.25">
      <c r="A159"/>
      <c r="B159"/>
    </row>
    <row r="160" spans="1:2" x14ac:dyDescent="0.25">
      <c r="A160"/>
      <c r="B160"/>
    </row>
    <row r="161" spans="1:2" x14ac:dyDescent="0.25">
      <c r="A161"/>
      <c r="B161"/>
    </row>
    <row r="162" spans="1:2" x14ac:dyDescent="0.25">
      <c r="A162"/>
      <c r="B162"/>
    </row>
    <row r="163" spans="1:2" x14ac:dyDescent="0.25">
      <c r="A163"/>
      <c r="B163"/>
    </row>
    <row r="164" spans="1:2" x14ac:dyDescent="0.25">
      <c r="A164"/>
      <c r="B164"/>
    </row>
    <row r="165" spans="1:2" x14ac:dyDescent="0.25">
      <c r="A165"/>
      <c r="B165"/>
    </row>
    <row r="166" spans="1:2" x14ac:dyDescent="0.25">
      <c r="A166"/>
      <c r="B166"/>
    </row>
    <row r="167" spans="1:2" x14ac:dyDescent="0.25">
      <c r="A167"/>
      <c r="B167"/>
    </row>
    <row r="168" spans="1:2" x14ac:dyDescent="0.25">
      <c r="A168"/>
      <c r="B168"/>
    </row>
    <row r="169" spans="1:2" x14ac:dyDescent="0.25">
      <c r="A169"/>
      <c r="B169"/>
    </row>
    <row r="170" spans="1:2" x14ac:dyDescent="0.25">
      <c r="A170"/>
      <c r="B170"/>
    </row>
    <row r="171" spans="1:2" x14ac:dyDescent="0.25">
      <c r="A171"/>
      <c r="B171"/>
    </row>
    <row r="172" spans="1:2" x14ac:dyDescent="0.25">
      <c r="A172"/>
      <c r="B172"/>
    </row>
    <row r="173" spans="1:2" x14ac:dyDescent="0.25">
      <c r="A173"/>
      <c r="B173"/>
    </row>
    <row r="174" spans="1:2" x14ac:dyDescent="0.25">
      <c r="A174"/>
      <c r="B174"/>
    </row>
    <row r="175" spans="1:2" x14ac:dyDescent="0.25">
      <c r="A175"/>
      <c r="B175"/>
    </row>
    <row r="176" spans="1:2" x14ac:dyDescent="0.25">
      <c r="A176"/>
      <c r="B176"/>
    </row>
    <row r="177" spans="1:2" x14ac:dyDescent="0.25">
      <c r="A177"/>
      <c r="B177"/>
    </row>
    <row r="178" spans="1:2" x14ac:dyDescent="0.25">
      <c r="A178"/>
      <c r="B178"/>
    </row>
    <row r="179" spans="1:2" x14ac:dyDescent="0.25">
      <c r="A179"/>
      <c r="B179"/>
    </row>
    <row r="180" spans="1:2" x14ac:dyDescent="0.25">
      <c r="A180"/>
      <c r="B180"/>
    </row>
    <row r="181" spans="1:2" x14ac:dyDescent="0.25">
      <c r="A181"/>
      <c r="B181"/>
    </row>
    <row r="182" spans="1:2" x14ac:dyDescent="0.25">
      <c r="A182"/>
      <c r="B182"/>
    </row>
    <row r="183" spans="1:2" x14ac:dyDescent="0.25">
      <c r="A183"/>
      <c r="B183"/>
    </row>
    <row r="184" spans="1:2" x14ac:dyDescent="0.25">
      <c r="A184"/>
      <c r="B184"/>
    </row>
    <row r="185" spans="1:2" x14ac:dyDescent="0.25">
      <c r="A185"/>
      <c r="B185"/>
    </row>
    <row r="186" spans="1:2" x14ac:dyDescent="0.25">
      <c r="A186"/>
      <c r="B186"/>
    </row>
    <row r="187" spans="1:2" x14ac:dyDescent="0.25">
      <c r="A187"/>
      <c r="B187"/>
    </row>
    <row r="188" spans="1:2" x14ac:dyDescent="0.25">
      <c r="A188"/>
      <c r="B188"/>
    </row>
    <row r="189" spans="1:2" x14ac:dyDescent="0.25">
      <c r="A189"/>
      <c r="B189"/>
    </row>
    <row r="190" spans="1:2" x14ac:dyDescent="0.25">
      <c r="A190"/>
      <c r="B190"/>
    </row>
    <row r="191" spans="1:2" x14ac:dyDescent="0.25">
      <c r="A191"/>
      <c r="B191"/>
    </row>
    <row r="192" spans="1:2" x14ac:dyDescent="0.25">
      <c r="A192"/>
      <c r="B192"/>
    </row>
    <row r="193" spans="1:2" x14ac:dyDescent="0.25">
      <c r="A193"/>
      <c r="B193"/>
    </row>
    <row r="194" spans="1:2" x14ac:dyDescent="0.25">
      <c r="A194"/>
      <c r="B194"/>
    </row>
    <row r="195" spans="1:2" x14ac:dyDescent="0.25">
      <c r="A195"/>
      <c r="B195"/>
    </row>
    <row r="196" spans="1:2" x14ac:dyDescent="0.25">
      <c r="A196"/>
      <c r="B196"/>
    </row>
    <row r="197" spans="1:2" x14ac:dyDescent="0.25">
      <c r="A197"/>
      <c r="B197"/>
    </row>
    <row r="198" spans="1:2" x14ac:dyDescent="0.25">
      <c r="A198"/>
      <c r="B198"/>
    </row>
    <row r="199" spans="1:2" x14ac:dyDescent="0.25">
      <c r="A199"/>
      <c r="B199"/>
    </row>
    <row r="200" spans="1:2" x14ac:dyDescent="0.25">
      <c r="A200"/>
      <c r="B200"/>
    </row>
    <row r="201" spans="1:2" x14ac:dyDescent="0.25">
      <c r="A201"/>
      <c r="B201"/>
    </row>
    <row r="202" spans="1:2" x14ac:dyDescent="0.25">
      <c r="A202"/>
      <c r="B202"/>
    </row>
    <row r="203" spans="1:2" x14ac:dyDescent="0.25">
      <c r="A203"/>
      <c r="B203"/>
    </row>
    <row r="204" spans="1:2" x14ac:dyDescent="0.25">
      <c r="A204"/>
      <c r="B204"/>
    </row>
    <row r="205" spans="1:2" x14ac:dyDescent="0.25">
      <c r="A205"/>
      <c r="B205"/>
    </row>
    <row r="206" spans="1:2" x14ac:dyDescent="0.25">
      <c r="A206"/>
      <c r="B206"/>
    </row>
    <row r="207" spans="1:2" x14ac:dyDescent="0.25">
      <c r="A207"/>
      <c r="B207"/>
    </row>
    <row r="208" spans="1:2" x14ac:dyDescent="0.25">
      <c r="A208"/>
      <c r="B208"/>
    </row>
    <row r="209" spans="1:2" x14ac:dyDescent="0.25">
      <c r="A209"/>
      <c r="B209"/>
    </row>
    <row r="210" spans="1:2" x14ac:dyDescent="0.25">
      <c r="A210"/>
      <c r="B210"/>
    </row>
    <row r="211" spans="1:2" x14ac:dyDescent="0.25">
      <c r="A211"/>
      <c r="B211"/>
    </row>
    <row r="212" spans="1:2" x14ac:dyDescent="0.25">
      <c r="A212"/>
      <c r="B212"/>
    </row>
    <row r="213" spans="1:2" x14ac:dyDescent="0.25">
      <c r="A213"/>
      <c r="B213"/>
    </row>
    <row r="214" spans="1:2" x14ac:dyDescent="0.25">
      <c r="A214"/>
      <c r="B214"/>
    </row>
    <row r="215" spans="1:2" x14ac:dyDescent="0.25">
      <c r="A215"/>
      <c r="B215"/>
    </row>
    <row r="216" spans="1:2" x14ac:dyDescent="0.25">
      <c r="A216"/>
      <c r="B216"/>
    </row>
    <row r="217" spans="1:2" x14ac:dyDescent="0.25">
      <c r="A217"/>
      <c r="B217"/>
    </row>
    <row r="218" spans="1:2" x14ac:dyDescent="0.25">
      <c r="A218"/>
      <c r="B218"/>
    </row>
    <row r="219" spans="1:2" x14ac:dyDescent="0.25">
      <c r="A219"/>
      <c r="B219"/>
    </row>
    <row r="220" spans="1:2" x14ac:dyDescent="0.25">
      <c r="A220"/>
      <c r="B220"/>
    </row>
    <row r="221" spans="1:2" x14ac:dyDescent="0.25">
      <c r="A221"/>
      <c r="B221"/>
    </row>
    <row r="222" spans="1:2" x14ac:dyDescent="0.25">
      <c r="A222"/>
      <c r="B222"/>
    </row>
    <row r="223" spans="1:2" x14ac:dyDescent="0.25">
      <c r="A223"/>
      <c r="B223"/>
    </row>
    <row r="224" spans="1:2" x14ac:dyDescent="0.25">
      <c r="A224"/>
      <c r="B224"/>
    </row>
    <row r="225" spans="1:2" x14ac:dyDescent="0.25">
      <c r="A225"/>
      <c r="B225"/>
    </row>
    <row r="226" spans="1:2" x14ac:dyDescent="0.25">
      <c r="A226"/>
      <c r="B226"/>
    </row>
    <row r="227" spans="1:2" x14ac:dyDescent="0.25">
      <c r="A227"/>
      <c r="B227"/>
    </row>
    <row r="228" spans="1:2" x14ac:dyDescent="0.25">
      <c r="A228"/>
      <c r="B228"/>
    </row>
    <row r="229" spans="1:2" x14ac:dyDescent="0.25">
      <c r="A229"/>
      <c r="B229"/>
    </row>
    <row r="230" spans="1:2" x14ac:dyDescent="0.25">
      <c r="A230"/>
      <c r="B230"/>
    </row>
    <row r="231" spans="1:2" x14ac:dyDescent="0.25">
      <c r="A231"/>
      <c r="B231"/>
    </row>
    <row r="232" spans="1:2" x14ac:dyDescent="0.25">
      <c r="A232"/>
      <c r="B232"/>
    </row>
    <row r="233" spans="1:2" x14ac:dyDescent="0.25">
      <c r="A233"/>
      <c r="B233"/>
    </row>
    <row r="234" spans="1:2" x14ac:dyDescent="0.25">
      <c r="A234"/>
      <c r="B234"/>
    </row>
    <row r="235" spans="1:2" x14ac:dyDescent="0.25">
      <c r="A235"/>
      <c r="B235"/>
    </row>
    <row r="236" spans="1:2" x14ac:dyDescent="0.25">
      <c r="A236"/>
      <c r="B236"/>
    </row>
    <row r="237" spans="1:2" x14ac:dyDescent="0.25">
      <c r="A237"/>
      <c r="B237"/>
    </row>
    <row r="238" spans="1:2" x14ac:dyDescent="0.25">
      <c r="A238"/>
      <c r="B238"/>
    </row>
    <row r="239" spans="1:2" x14ac:dyDescent="0.25">
      <c r="A239"/>
      <c r="B239"/>
    </row>
    <row r="240" spans="1:2" x14ac:dyDescent="0.25">
      <c r="A240"/>
      <c r="B240"/>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381528E-2EEC-4F9E-8E8C-1FFE29AA5281}">
  <sheetPr codeName="Sheet2"/>
  <dimension ref="A1:A308"/>
  <sheetViews>
    <sheetView workbookViewId="0"/>
  </sheetViews>
  <sheetFormatPr defaultRowHeight="15" x14ac:dyDescent="0.25"/>
  <cols>
    <col min="1" max="1" width="17.85546875" bestFit="1" customWidth="1"/>
  </cols>
  <sheetData>
    <row r="1" spans="1:1" x14ac:dyDescent="0.25">
      <c r="A1" t="str">
        <f>IF(Pivots!A42&lt;&gt;"",Pivots!A42,"")</f>
        <v>Nom 1 Prénom 1</v>
      </c>
    </row>
    <row r="2" spans="1:1" x14ac:dyDescent="0.25">
      <c r="A2" s="1" t="str">
        <f>IF(Pivots!A43&lt;&gt;"",Pivots!A43,"")</f>
        <v>Nom 10 Prénom 10</v>
      </c>
    </row>
    <row r="3" spans="1:1" x14ac:dyDescent="0.25">
      <c r="A3" s="1" t="str">
        <f>IF(Pivots!A44&lt;&gt;"",Pivots!A44,"")</f>
        <v>Nom 11 Prénom 11</v>
      </c>
    </row>
    <row r="4" spans="1:1" x14ac:dyDescent="0.25">
      <c r="A4" s="1" t="str">
        <f>IF(Pivots!A45&lt;&gt;"",Pivots!A45,"")</f>
        <v>Nom 12 Prénom 12</v>
      </c>
    </row>
    <row r="5" spans="1:1" x14ac:dyDescent="0.25">
      <c r="A5" s="1" t="str">
        <f>IF(Pivots!A46&lt;&gt;"",Pivots!A46,"")</f>
        <v>Nom 13 Prénom 13</v>
      </c>
    </row>
    <row r="6" spans="1:1" x14ac:dyDescent="0.25">
      <c r="A6" s="1" t="str">
        <f>IF(Pivots!A47&lt;&gt;"",Pivots!A47,"")</f>
        <v>Nom 14 Prénom 14</v>
      </c>
    </row>
    <row r="7" spans="1:1" x14ac:dyDescent="0.25">
      <c r="A7" s="1" t="str">
        <f>IF(Pivots!A48&lt;&gt;"",Pivots!A48,"")</f>
        <v>Nom 15 Prénom 15</v>
      </c>
    </row>
    <row r="8" spans="1:1" x14ac:dyDescent="0.25">
      <c r="A8" s="1" t="str">
        <f>IF(Pivots!A49&lt;&gt;"",Pivots!A49,"")</f>
        <v>Nom 16 Prénom 16</v>
      </c>
    </row>
    <row r="9" spans="1:1" x14ac:dyDescent="0.25">
      <c r="A9" s="1" t="str">
        <f>IF(Pivots!A50&lt;&gt;"",Pivots!A50,"")</f>
        <v>Nom 17 Prénom 17</v>
      </c>
    </row>
    <row r="10" spans="1:1" x14ac:dyDescent="0.25">
      <c r="A10" s="1" t="str">
        <f>IF(Pivots!A51&lt;&gt;"",Pivots!A51,"")</f>
        <v>Nom 18 Prénom 18</v>
      </c>
    </row>
    <row r="11" spans="1:1" x14ac:dyDescent="0.25">
      <c r="A11" s="1" t="str">
        <f>IF(Pivots!A52&lt;&gt;"",Pivots!A52,"")</f>
        <v>Nom 19 Prénom 19</v>
      </c>
    </row>
    <row r="12" spans="1:1" x14ac:dyDescent="0.25">
      <c r="A12" s="1" t="str">
        <f>IF(Pivots!A53&lt;&gt;"",Pivots!A53,"")</f>
        <v>Nom 2 Prénom 2</v>
      </c>
    </row>
    <row r="13" spans="1:1" x14ac:dyDescent="0.25">
      <c r="A13" s="1" t="str">
        <f>IF(Pivots!A54&lt;&gt;"",Pivots!A54,"")</f>
        <v>Nom 20 Prénom 20</v>
      </c>
    </row>
    <row r="14" spans="1:1" x14ac:dyDescent="0.25">
      <c r="A14" s="1" t="str">
        <f>IF(Pivots!A55&lt;&gt;"",Pivots!A55,"")</f>
        <v>Nom 21 Prénom 21</v>
      </c>
    </row>
    <row r="15" spans="1:1" x14ac:dyDescent="0.25">
      <c r="A15" s="1" t="str">
        <f>IF(Pivots!A56&lt;&gt;"",Pivots!A56,"")</f>
        <v>Nom 22 Prénom 22</v>
      </c>
    </row>
    <row r="16" spans="1:1" x14ac:dyDescent="0.25">
      <c r="A16" s="1" t="str">
        <f>IF(Pivots!A57&lt;&gt;"",Pivots!A57,"")</f>
        <v>Nom 23 Prénom 23</v>
      </c>
    </row>
    <row r="17" spans="1:1" x14ac:dyDescent="0.25">
      <c r="A17" s="1" t="str">
        <f>IF(Pivots!A58&lt;&gt;"",Pivots!A58,"")</f>
        <v>Nom 24 Prénom 24</v>
      </c>
    </row>
    <row r="18" spans="1:1" x14ac:dyDescent="0.25">
      <c r="A18" s="1" t="str">
        <f>IF(Pivots!A59&lt;&gt;"",Pivots!A59,"")</f>
        <v>Nom 25 Prénom 25</v>
      </c>
    </row>
    <row r="19" spans="1:1" x14ac:dyDescent="0.25">
      <c r="A19" s="1" t="str">
        <f>IF(Pivots!A60&lt;&gt;"",Pivots!A60,"")</f>
        <v>Nom 26 Prénom 26</v>
      </c>
    </row>
    <row r="20" spans="1:1" x14ac:dyDescent="0.25">
      <c r="A20" s="1" t="str">
        <f>IF(Pivots!A61&lt;&gt;"",Pivots!A61,"")</f>
        <v>Nom 27 Prénom 27</v>
      </c>
    </row>
    <row r="21" spans="1:1" x14ac:dyDescent="0.25">
      <c r="A21" s="1" t="str">
        <f>IF(Pivots!A62&lt;&gt;"",Pivots!A62,"")</f>
        <v>Nom 28 Prénom 28</v>
      </c>
    </row>
    <row r="22" spans="1:1" x14ac:dyDescent="0.25">
      <c r="A22" s="1" t="str">
        <f>IF(Pivots!A63&lt;&gt;"",Pivots!A63,"")</f>
        <v>Nom 29 Prénom 29</v>
      </c>
    </row>
    <row r="23" spans="1:1" x14ac:dyDescent="0.25">
      <c r="A23" s="1" t="str">
        <f>IF(Pivots!A64&lt;&gt;"",Pivots!A64,"")</f>
        <v>Nom 3 Prénom 3</v>
      </c>
    </row>
    <row r="24" spans="1:1" x14ac:dyDescent="0.25">
      <c r="A24" s="1" t="str">
        <f>IF(Pivots!A65&lt;&gt;"",Pivots!A65,"")</f>
        <v>Nom 30 Prénom 30</v>
      </c>
    </row>
    <row r="25" spans="1:1" x14ac:dyDescent="0.25">
      <c r="A25" s="1" t="str">
        <f>IF(Pivots!A66&lt;&gt;"",Pivots!A66,"")</f>
        <v>Nom 31 Prénom 31</v>
      </c>
    </row>
    <row r="26" spans="1:1" x14ac:dyDescent="0.25">
      <c r="A26" s="1" t="str">
        <f>IF(Pivots!A67&lt;&gt;"",Pivots!A67,"")</f>
        <v>Nom 32 Prénom 32</v>
      </c>
    </row>
    <row r="27" spans="1:1" x14ac:dyDescent="0.25">
      <c r="A27" s="1" t="str">
        <f>IF(Pivots!A68&lt;&gt;"",Pivots!A68,"")</f>
        <v>Nom 33 Prénom 33</v>
      </c>
    </row>
    <row r="28" spans="1:1" x14ac:dyDescent="0.25">
      <c r="A28" s="1" t="str">
        <f>IF(Pivots!A69&lt;&gt;"",Pivots!A69,"")</f>
        <v>Nom 34 Prénom 34</v>
      </c>
    </row>
    <row r="29" spans="1:1" x14ac:dyDescent="0.25">
      <c r="A29" s="1" t="str">
        <f>IF(Pivots!A70&lt;&gt;"",Pivots!A70,"")</f>
        <v>Nom 35 Prénom 35</v>
      </c>
    </row>
    <row r="30" spans="1:1" x14ac:dyDescent="0.25">
      <c r="A30" s="1" t="str">
        <f>IF(Pivots!A71&lt;&gt;"",Pivots!A71,"")</f>
        <v>Nom 36 Prénom 36</v>
      </c>
    </row>
    <row r="31" spans="1:1" x14ac:dyDescent="0.25">
      <c r="A31" s="1" t="str">
        <f>IF(Pivots!A72&lt;&gt;"",Pivots!A72,"")</f>
        <v>Nom 37 Prénom 37</v>
      </c>
    </row>
    <row r="32" spans="1:1" x14ac:dyDescent="0.25">
      <c r="A32" s="1" t="str">
        <f>IF(Pivots!A73&lt;&gt;"",Pivots!A73,"")</f>
        <v>Nom 38 Prénom 38</v>
      </c>
    </row>
    <row r="33" spans="1:1" x14ac:dyDescent="0.25">
      <c r="A33" s="1" t="str">
        <f>IF(Pivots!A74&lt;&gt;"",Pivots!A74,"")</f>
        <v>Nom 39 Prénom 39</v>
      </c>
    </row>
    <row r="34" spans="1:1" x14ac:dyDescent="0.25">
      <c r="A34" s="1" t="str">
        <f>IF(Pivots!A75&lt;&gt;"",Pivots!A75,"")</f>
        <v>Nom 4 Prénom 4</v>
      </c>
    </row>
    <row r="35" spans="1:1" x14ac:dyDescent="0.25">
      <c r="A35" s="1" t="str">
        <f>IF(Pivots!A76&lt;&gt;"",Pivots!A76,"")</f>
        <v>Nom 40 Prénom 40</v>
      </c>
    </row>
    <row r="36" spans="1:1" x14ac:dyDescent="0.25">
      <c r="A36" s="1" t="str">
        <f>IF(Pivots!A77&lt;&gt;"",Pivots!A77,"")</f>
        <v>Nom 41 Prénom 41</v>
      </c>
    </row>
    <row r="37" spans="1:1" x14ac:dyDescent="0.25">
      <c r="A37" s="1" t="str">
        <f>IF(Pivots!A78&lt;&gt;"",Pivots!A78,"")</f>
        <v>Nom 42 Prénom 42</v>
      </c>
    </row>
    <row r="38" spans="1:1" x14ac:dyDescent="0.25">
      <c r="A38" s="1" t="str">
        <f>IF(Pivots!A79&lt;&gt;"",Pivots!A79,"")</f>
        <v>Nom 43 Prénom 43</v>
      </c>
    </row>
    <row r="39" spans="1:1" x14ac:dyDescent="0.25">
      <c r="A39" s="1" t="str">
        <f>IF(Pivots!A80&lt;&gt;"",Pivots!A80,"")</f>
        <v>Nom 44 Prénom 44</v>
      </c>
    </row>
    <row r="40" spans="1:1" x14ac:dyDescent="0.25">
      <c r="A40" s="1" t="str">
        <f>IF(Pivots!A81&lt;&gt;"",Pivots!A81,"")</f>
        <v>Nom 45 Prénom 45</v>
      </c>
    </row>
    <row r="41" spans="1:1" x14ac:dyDescent="0.25">
      <c r="A41" s="1" t="str">
        <f>IF(Pivots!A82&lt;&gt;"",Pivots!A82,"")</f>
        <v>Nom 46 Prénom 46</v>
      </c>
    </row>
    <row r="42" spans="1:1" x14ac:dyDescent="0.25">
      <c r="A42" s="1" t="str">
        <f>IF(Pivots!A83&lt;&gt;"",Pivots!A83,"")</f>
        <v>Nom 47 Prénom 47</v>
      </c>
    </row>
    <row r="43" spans="1:1" x14ac:dyDescent="0.25">
      <c r="A43" s="1" t="str">
        <f>IF(Pivots!A84&lt;&gt;"",Pivots!A84,"")</f>
        <v>Nom 48 Prénom 48</v>
      </c>
    </row>
    <row r="44" spans="1:1" x14ac:dyDescent="0.25">
      <c r="A44" s="1" t="str">
        <f>IF(Pivots!A85&lt;&gt;"",Pivots!A85,"")</f>
        <v>Nom 49 Prénom 49</v>
      </c>
    </row>
    <row r="45" spans="1:1" x14ac:dyDescent="0.25">
      <c r="A45" s="1" t="str">
        <f>IF(Pivots!A86&lt;&gt;"",Pivots!A86,"")</f>
        <v>Nom 5 Prénom 5</v>
      </c>
    </row>
    <row r="46" spans="1:1" x14ac:dyDescent="0.25">
      <c r="A46" s="1" t="str">
        <f>IF(Pivots!A87&lt;&gt;"",Pivots!A87,"")</f>
        <v>Nom 50 Prénom 50</v>
      </c>
    </row>
    <row r="47" spans="1:1" x14ac:dyDescent="0.25">
      <c r="A47" s="1" t="str">
        <f>IF(Pivots!A88&lt;&gt;"",Pivots!A88,"")</f>
        <v>Nom 51 Prénom 51</v>
      </c>
    </row>
    <row r="48" spans="1:1" x14ac:dyDescent="0.25">
      <c r="A48" s="1" t="str">
        <f>IF(Pivots!A89&lt;&gt;"",Pivots!A89,"")</f>
        <v>Nom 52 Prénom 52</v>
      </c>
    </row>
    <row r="49" spans="1:1" x14ac:dyDescent="0.25">
      <c r="A49" s="1" t="str">
        <f>IF(Pivots!A90&lt;&gt;"",Pivots!A90,"")</f>
        <v>Nom 53 Prénom 53</v>
      </c>
    </row>
    <row r="50" spans="1:1" x14ac:dyDescent="0.25">
      <c r="A50" s="1" t="str">
        <f>IF(Pivots!A91&lt;&gt;"",Pivots!A91,"")</f>
        <v>Nom 54 Prénom 54</v>
      </c>
    </row>
    <row r="51" spans="1:1" x14ac:dyDescent="0.25">
      <c r="A51" s="1" t="str">
        <f>IF(Pivots!A92&lt;&gt;"",Pivots!A92,"")</f>
        <v>Nom 55 Prénom 55</v>
      </c>
    </row>
    <row r="52" spans="1:1" x14ac:dyDescent="0.25">
      <c r="A52" s="1" t="str">
        <f>IF(Pivots!A93&lt;&gt;"",Pivots!A93,"")</f>
        <v>Nom 56 Prénom 56</v>
      </c>
    </row>
    <row r="53" spans="1:1" x14ac:dyDescent="0.25">
      <c r="A53" s="1" t="str">
        <f>IF(Pivots!A94&lt;&gt;"",Pivots!A94,"")</f>
        <v>Nom 57 Prénom 57</v>
      </c>
    </row>
    <row r="54" spans="1:1" x14ac:dyDescent="0.25">
      <c r="A54" s="1" t="str">
        <f>IF(Pivots!A95&lt;&gt;"",Pivots!A95,"")</f>
        <v>Nom 58 Prénom 58</v>
      </c>
    </row>
    <row r="55" spans="1:1" x14ac:dyDescent="0.25">
      <c r="A55" s="1" t="str">
        <f>IF(Pivots!A96&lt;&gt;"",Pivots!A96,"")</f>
        <v>Nom 59 Prénom 59</v>
      </c>
    </row>
    <row r="56" spans="1:1" x14ac:dyDescent="0.25">
      <c r="A56" s="1" t="str">
        <f>IF(Pivots!A97&lt;&gt;"",Pivots!A97,"")</f>
        <v>Nom 6 Prénom 6</v>
      </c>
    </row>
    <row r="57" spans="1:1" x14ac:dyDescent="0.25">
      <c r="A57" s="1" t="str">
        <f>IF(Pivots!A98&lt;&gt;"",Pivots!A98,"")</f>
        <v>Nom 60 Prénom 60</v>
      </c>
    </row>
    <row r="58" spans="1:1" x14ac:dyDescent="0.25">
      <c r="A58" s="1" t="str">
        <f>IF(Pivots!A99&lt;&gt;"",Pivots!A99,"")</f>
        <v>Nom 61 Prénom 61</v>
      </c>
    </row>
    <row r="59" spans="1:1" x14ac:dyDescent="0.25">
      <c r="A59" s="1" t="str">
        <f>IF(Pivots!A100&lt;&gt;"",Pivots!A100,"")</f>
        <v>Nom 62 Prénom 62</v>
      </c>
    </row>
    <row r="60" spans="1:1" x14ac:dyDescent="0.25">
      <c r="A60" s="1" t="str">
        <f>IF(Pivots!A101&lt;&gt;"",Pivots!A101,"")</f>
        <v>Nom 63 Prénom 63</v>
      </c>
    </row>
    <row r="61" spans="1:1" x14ac:dyDescent="0.25">
      <c r="A61" s="1" t="str">
        <f>IF(Pivots!A102&lt;&gt;"",Pivots!A102,"")</f>
        <v>Nom 64 Prénom 64</v>
      </c>
    </row>
    <row r="62" spans="1:1" x14ac:dyDescent="0.25">
      <c r="A62" s="1" t="str">
        <f>IF(Pivots!A103&lt;&gt;"",Pivots!A103,"")</f>
        <v>Nom 65 Prénom 65</v>
      </c>
    </row>
    <row r="63" spans="1:1" x14ac:dyDescent="0.25">
      <c r="A63" s="1" t="str">
        <f>IF(Pivots!A104&lt;&gt;"",Pivots!A104,"")</f>
        <v>Nom 66 Prénom 66</v>
      </c>
    </row>
    <row r="64" spans="1:1" x14ac:dyDescent="0.25">
      <c r="A64" s="1" t="str">
        <f>IF(Pivots!A105&lt;&gt;"",Pivots!A105,"")</f>
        <v>Nom 67 Prénom 67</v>
      </c>
    </row>
    <row r="65" spans="1:1" x14ac:dyDescent="0.25">
      <c r="A65" s="1" t="str">
        <f>IF(Pivots!A106&lt;&gt;"",Pivots!A106,"")</f>
        <v>Nom 68 Prénom 68</v>
      </c>
    </row>
    <row r="66" spans="1:1" x14ac:dyDescent="0.25">
      <c r="A66" s="1" t="str">
        <f>IF(Pivots!A107&lt;&gt;"",Pivots!A107,"")</f>
        <v>Nom 69 Prénom 69</v>
      </c>
    </row>
    <row r="67" spans="1:1" x14ac:dyDescent="0.25">
      <c r="A67" s="1" t="str">
        <f>IF(Pivots!A108&lt;&gt;"",Pivots!A108,"")</f>
        <v>Nom 7 Prénom 7</v>
      </c>
    </row>
    <row r="68" spans="1:1" x14ac:dyDescent="0.25">
      <c r="A68" s="1" t="str">
        <f>IF(Pivots!A109&lt;&gt;"",Pivots!A109,"")</f>
        <v>Nom 70 Prénom 70</v>
      </c>
    </row>
    <row r="69" spans="1:1" x14ac:dyDescent="0.25">
      <c r="A69" s="1" t="str">
        <f>IF(Pivots!A110&lt;&gt;"",Pivots!A110,"")</f>
        <v>Nom 71 Prénom 71</v>
      </c>
    </row>
    <row r="70" spans="1:1" x14ac:dyDescent="0.25">
      <c r="A70" s="1" t="str">
        <f>IF(Pivots!A111&lt;&gt;"",Pivots!A111,"")</f>
        <v>Nom 72 Prénom 72</v>
      </c>
    </row>
    <row r="71" spans="1:1" x14ac:dyDescent="0.25">
      <c r="A71" s="1" t="str">
        <f>IF(Pivots!A112&lt;&gt;"",Pivots!A112,"")</f>
        <v>Nom 73 Prénom 73</v>
      </c>
    </row>
    <row r="72" spans="1:1" x14ac:dyDescent="0.25">
      <c r="A72" s="1" t="str">
        <f>IF(Pivots!A113&lt;&gt;"",Pivots!A113,"")</f>
        <v>Nom 74 Prénom 74</v>
      </c>
    </row>
    <row r="73" spans="1:1" x14ac:dyDescent="0.25">
      <c r="A73" s="1" t="str">
        <f>IF(Pivots!A114&lt;&gt;"",Pivots!A114,"")</f>
        <v>Nom 75 Prénom 75</v>
      </c>
    </row>
    <row r="74" spans="1:1" x14ac:dyDescent="0.25">
      <c r="A74" s="1" t="str">
        <f>IF(Pivots!A115&lt;&gt;"",Pivots!A115,"")</f>
        <v>Nom 76 Prénom 76</v>
      </c>
    </row>
    <row r="75" spans="1:1" x14ac:dyDescent="0.25">
      <c r="A75" s="1" t="str">
        <f>IF(Pivots!A116&lt;&gt;"",Pivots!A116,"")</f>
        <v>Nom 77 Prénom 77</v>
      </c>
    </row>
    <row r="76" spans="1:1" x14ac:dyDescent="0.25">
      <c r="A76" s="1" t="str">
        <f>IF(Pivots!A117&lt;&gt;"",Pivots!A117,"")</f>
        <v>Nom 78 Prénom 78</v>
      </c>
    </row>
    <row r="77" spans="1:1" x14ac:dyDescent="0.25">
      <c r="A77" s="1" t="str">
        <f>IF(Pivots!A118&lt;&gt;"",Pivots!A118,"")</f>
        <v>Nom 79 Prénom 79</v>
      </c>
    </row>
    <row r="78" spans="1:1" x14ac:dyDescent="0.25">
      <c r="A78" s="1" t="str">
        <f>IF(Pivots!A119&lt;&gt;"",Pivots!A119,"")</f>
        <v>Nom 8 Prénom 8</v>
      </c>
    </row>
    <row r="79" spans="1:1" x14ac:dyDescent="0.25">
      <c r="A79" s="1" t="str">
        <f>IF(Pivots!A120&lt;&gt;"",Pivots!A120,"")</f>
        <v>Nom 80 Prénom 80</v>
      </c>
    </row>
    <row r="80" spans="1:1" x14ac:dyDescent="0.25">
      <c r="A80" s="1" t="str">
        <f>IF(Pivots!A121&lt;&gt;"",Pivots!A121,"")</f>
        <v>Nom 81 Prénom 81</v>
      </c>
    </row>
    <row r="81" spans="1:1" x14ac:dyDescent="0.25">
      <c r="A81" s="1" t="str">
        <f>IF(Pivots!A122&lt;&gt;"",Pivots!A122,"")</f>
        <v>Nom 82 Prénom 82</v>
      </c>
    </row>
    <row r="82" spans="1:1" x14ac:dyDescent="0.25">
      <c r="A82" s="1" t="str">
        <f>IF(Pivots!A123&lt;&gt;"",Pivots!A123,"")</f>
        <v>Nom 83 Prénom 83</v>
      </c>
    </row>
    <row r="83" spans="1:1" x14ac:dyDescent="0.25">
      <c r="A83" s="1" t="str">
        <f>IF(Pivots!A124&lt;&gt;"",Pivots!A124,"")</f>
        <v>Nom 84 Prénom 84</v>
      </c>
    </row>
    <row r="84" spans="1:1" x14ac:dyDescent="0.25">
      <c r="A84" s="1" t="str">
        <f>IF(Pivots!A125&lt;&gt;"",Pivots!A125,"")</f>
        <v>Nom 85 Prénom 85</v>
      </c>
    </row>
    <row r="85" spans="1:1" x14ac:dyDescent="0.25">
      <c r="A85" s="1" t="str">
        <f>IF(Pivots!A126&lt;&gt;"",Pivots!A126,"")</f>
        <v>Nom 86 Prénom 86</v>
      </c>
    </row>
    <row r="86" spans="1:1" x14ac:dyDescent="0.25">
      <c r="A86" s="1" t="str">
        <f>IF(Pivots!A127&lt;&gt;"",Pivots!A127,"")</f>
        <v>Nom 87 Prénom 87</v>
      </c>
    </row>
    <row r="87" spans="1:1" x14ac:dyDescent="0.25">
      <c r="A87" s="1" t="str">
        <f>IF(Pivots!A128&lt;&gt;"",Pivots!A128,"")</f>
        <v>Nom 88 Prénom 88</v>
      </c>
    </row>
    <row r="88" spans="1:1" x14ac:dyDescent="0.25">
      <c r="A88" s="1" t="str">
        <f>IF(Pivots!A129&lt;&gt;"",Pivots!A129,"")</f>
        <v>Nom 9 Prénom 9</v>
      </c>
    </row>
    <row r="89" spans="1:1" x14ac:dyDescent="0.25">
      <c r="A89" s="1" t="str">
        <f>IF(Pivots!A130&lt;&gt;"",Pivots!A130,"")</f>
        <v>(blank)</v>
      </c>
    </row>
    <row r="90" spans="1:1" x14ac:dyDescent="0.25">
      <c r="A90" s="1" t="str">
        <f>IF(Pivots!A131&lt;&gt;"",Pivots!A131,"")</f>
        <v/>
      </c>
    </row>
    <row r="91" spans="1:1" x14ac:dyDescent="0.25">
      <c r="A91" s="1" t="str">
        <f>IF(Pivots!A132&lt;&gt;"",Pivots!A132,"")</f>
        <v/>
      </c>
    </row>
    <row r="92" spans="1:1" x14ac:dyDescent="0.25">
      <c r="A92" s="1" t="str">
        <f>IF(Pivots!A133&lt;&gt;"",Pivots!A133,"")</f>
        <v/>
      </c>
    </row>
    <row r="93" spans="1:1" x14ac:dyDescent="0.25">
      <c r="A93" s="1" t="str">
        <f>IF(Pivots!A134&lt;&gt;"",Pivots!A134,"")</f>
        <v/>
      </c>
    </row>
    <row r="94" spans="1:1" x14ac:dyDescent="0.25">
      <c r="A94" s="1" t="str">
        <f>IF(Pivots!A135&lt;&gt;"",Pivots!A135,"")</f>
        <v/>
      </c>
    </row>
    <row r="95" spans="1:1" x14ac:dyDescent="0.25">
      <c r="A95" s="1" t="str">
        <f>IF(Pivots!A136&lt;&gt;"",Pivots!A136,"")</f>
        <v/>
      </c>
    </row>
    <row r="96" spans="1:1" x14ac:dyDescent="0.25">
      <c r="A96" s="1" t="str">
        <f>IF(Pivots!A137&lt;&gt;"",Pivots!A137,"")</f>
        <v/>
      </c>
    </row>
    <row r="97" spans="1:1" x14ac:dyDescent="0.25">
      <c r="A97" s="1" t="str">
        <f>IF(Pivots!A138&lt;&gt;"",Pivots!A138,"")</f>
        <v/>
      </c>
    </row>
    <row r="98" spans="1:1" x14ac:dyDescent="0.25">
      <c r="A98" s="1" t="str">
        <f>IF(Pivots!A139&lt;&gt;"",Pivots!A139,"")</f>
        <v/>
      </c>
    </row>
    <row r="99" spans="1:1" x14ac:dyDescent="0.25">
      <c r="A99" s="1" t="str">
        <f>IF(Pivots!A140&lt;&gt;"",Pivots!A140,"")</f>
        <v/>
      </c>
    </row>
    <row r="100" spans="1:1" x14ac:dyDescent="0.25">
      <c r="A100" s="1" t="str">
        <f>IF(Pivots!A141&lt;&gt;"",Pivots!A141,"")</f>
        <v/>
      </c>
    </row>
    <row r="101" spans="1:1" x14ac:dyDescent="0.25">
      <c r="A101" s="1" t="str">
        <f>IF(Pivots!A142&lt;&gt;"",Pivots!A142,"")</f>
        <v/>
      </c>
    </row>
    <row r="102" spans="1:1" x14ac:dyDescent="0.25">
      <c r="A102" s="1" t="str">
        <f>IF(Pivots!A143&lt;&gt;"",Pivots!A143,"")</f>
        <v/>
      </c>
    </row>
    <row r="103" spans="1:1" x14ac:dyDescent="0.25">
      <c r="A103" s="1" t="str">
        <f>IF(Pivots!A144&lt;&gt;"",Pivots!A144,"")</f>
        <v/>
      </c>
    </row>
    <row r="104" spans="1:1" x14ac:dyDescent="0.25">
      <c r="A104" s="1" t="str">
        <f>IF(Pivots!A145&lt;&gt;"",Pivots!A145,"")</f>
        <v/>
      </c>
    </row>
    <row r="105" spans="1:1" x14ac:dyDescent="0.25">
      <c r="A105" s="1" t="str">
        <f>IF(Pivots!A146&lt;&gt;"",Pivots!A146,"")</f>
        <v/>
      </c>
    </row>
    <row r="106" spans="1:1" x14ac:dyDescent="0.25">
      <c r="A106" s="1" t="str">
        <f>IF(Pivots!A147&lt;&gt;"",Pivots!A147,"")</f>
        <v/>
      </c>
    </row>
    <row r="107" spans="1:1" x14ac:dyDescent="0.25">
      <c r="A107" s="1" t="str">
        <f>IF(Pivots!A148&lt;&gt;"",Pivots!A148,"")</f>
        <v/>
      </c>
    </row>
    <row r="108" spans="1:1" x14ac:dyDescent="0.25">
      <c r="A108" s="1" t="str">
        <f>IF(Pivots!A149&lt;&gt;"",Pivots!A149,"")</f>
        <v/>
      </c>
    </row>
    <row r="109" spans="1:1" x14ac:dyDescent="0.25">
      <c r="A109" s="1" t="str">
        <f>IF(Pivots!A150&lt;&gt;"",Pivots!A150,"")</f>
        <v/>
      </c>
    </row>
    <row r="110" spans="1:1" x14ac:dyDescent="0.25">
      <c r="A110" s="1" t="str">
        <f>IF(Pivots!A151&lt;&gt;"",Pivots!A151,"")</f>
        <v/>
      </c>
    </row>
    <row r="111" spans="1:1" x14ac:dyDescent="0.25">
      <c r="A111" s="1" t="str">
        <f>IF(Pivots!A152&lt;&gt;"",Pivots!A152,"")</f>
        <v/>
      </c>
    </row>
    <row r="112" spans="1:1" x14ac:dyDescent="0.25">
      <c r="A112" s="1" t="str">
        <f>IF(Pivots!A153&lt;&gt;"",Pivots!A153,"")</f>
        <v/>
      </c>
    </row>
    <row r="113" spans="1:1" x14ac:dyDescent="0.25">
      <c r="A113" s="1" t="str">
        <f>IF(Pivots!A154&lt;&gt;"",Pivots!A154,"")</f>
        <v/>
      </c>
    </row>
    <row r="114" spans="1:1" x14ac:dyDescent="0.25">
      <c r="A114" s="1" t="str">
        <f>IF(Pivots!A155&lt;&gt;"",Pivots!A155,"")</f>
        <v/>
      </c>
    </row>
    <row r="115" spans="1:1" x14ac:dyDescent="0.25">
      <c r="A115" s="1" t="str">
        <f>IF(Pivots!A156&lt;&gt;"",Pivots!A156,"")</f>
        <v/>
      </c>
    </row>
    <row r="116" spans="1:1" x14ac:dyDescent="0.25">
      <c r="A116" s="1" t="str">
        <f>IF(Pivots!A157&lt;&gt;"",Pivots!A157,"")</f>
        <v/>
      </c>
    </row>
    <row r="117" spans="1:1" x14ac:dyDescent="0.25">
      <c r="A117" s="1" t="str">
        <f>IF(Pivots!A158&lt;&gt;"",Pivots!A158,"")</f>
        <v/>
      </c>
    </row>
    <row r="118" spans="1:1" x14ac:dyDescent="0.25">
      <c r="A118" s="1" t="str">
        <f>IF(Pivots!A159&lt;&gt;"",Pivots!A159,"")</f>
        <v/>
      </c>
    </row>
    <row r="119" spans="1:1" x14ac:dyDescent="0.25">
      <c r="A119" s="1" t="str">
        <f>IF(Pivots!A160&lt;&gt;"",Pivots!A160,"")</f>
        <v/>
      </c>
    </row>
    <row r="120" spans="1:1" x14ac:dyDescent="0.25">
      <c r="A120" s="1" t="str">
        <f>IF(Pivots!A161&lt;&gt;"",Pivots!A161,"")</f>
        <v/>
      </c>
    </row>
    <row r="121" spans="1:1" x14ac:dyDescent="0.25">
      <c r="A121" s="1" t="str">
        <f>IF(Pivots!A162&lt;&gt;"",Pivots!A162,"")</f>
        <v/>
      </c>
    </row>
    <row r="122" spans="1:1" x14ac:dyDescent="0.25">
      <c r="A122" s="1" t="str">
        <f>IF(Pivots!A163&lt;&gt;"",Pivots!A163,"")</f>
        <v/>
      </c>
    </row>
    <row r="123" spans="1:1" x14ac:dyDescent="0.25">
      <c r="A123" s="1" t="str">
        <f>IF(Pivots!A164&lt;&gt;"",Pivots!A164,"")</f>
        <v/>
      </c>
    </row>
    <row r="124" spans="1:1" x14ac:dyDescent="0.25">
      <c r="A124" s="1" t="str">
        <f>IF(Pivots!A165&lt;&gt;"",Pivots!A165,"")</f>
        <v/>
      </c>
    </row>
    <row r="125" spans="1:1" x14ac:dyDescent="0.25">
      <c r="A125" s="1" t="str">
        <f>IF(Pivots!A166&lt;&gt;"",Pivots!A166,"")</f>
        <v/>
      </c>
    </row>
    <row r="126" spans="1:1" x14ac:dyDescent="0.25">
      <c r="A126" s="1" t="str">
        <f>IF(Pivots!A167&lt;&gt;"",Pivots!A167,"")</f>
        <v/>
      </c>
    </row>
    <row r="127" spans="1:1" x14ac:dyDescent="0.25">
      <c r="A127" s="1" t="str">
        <f>IF(Pivots!A168&lt;&gt;"",Pivots!A168,"")</f>
        <v/>
      </c>
    </row>
    <row r="128" spans="1:1" x14ac:dyDescent="0.25">
      <c r="A128" s="1" t="str">
        <f>IF(Pivots!A169&lt;&gt;"",Pivots!A169,"")</f>
        <v/>
      </c>
    </row>
    <row r="129" spans="1:1" x14ac:dyDescent="0.25">
      <c r="A129" s="1" t="str">
        <f>IF(Pivots!A170&lt;&gt;"",Pivots!A170,"")</f>
        <v/>
      </c>
    </row>
    <row r="130" spans="1:1" x14ac:dyDescent="0.25">
      <c r="A130" s="1" t="str">
        <f>IF(Pivots!A171&lt;&gt;"",Pivots!A171,"")</f>
        <v/>
      </c>
    </row>
    <row r="131" spans="1:1" x14ac:dyDescent="0.25">
      <c r="A131" s="1" t="str">
        <f>IF(Pivots!A172&lt;&gt;"",Pivots!A172,"")</f>
        <v/>
      </c>
    </row>
    <row r="132" spans="1:1" x14ac:dyDescent="0.25">
      <c r="A132" s="1" t="str">
        <f>IF(Pivots!A173&lt;&gt;"",Pivots!A173,"")</f>
        <v/>
      </c>
    </row>
    <row r="133" spans="1:1" x14ac:dyDescent="0.25">
      <c r="A133" s="1" t="str">
        <f>IF(Pivots!A174&lt;&gt;"",Pivots!A174,"")</f>
        <v/>
      </c>
    </row>
    <row r="134" spans="1:1" x14ac:dyDescent="0.25">
      <c r="A134" s="1" t="str">
        <f>IF(Pivots!A175&lt;&gt;"",Pivots!A175,"")</f>
        <v/>
      </c>
    </row>
    <row r="135" spans="1:1" x14ac:dyDescent="0.25">
      <c r="A135" s="1" t="str">
        <f>IF(Pivots!A176&lt;&gt;"",Pivots!A176,"")</f>
        <v/>
      </c>
    </row>
    <row r="136" spans="1:1" x14ac:dyDescent="0.25">
      <c r="A136" s="1" t="str">
        <f>IF(Pivots!A177&lt;&gt;"",Pivots!A177,"")</f>
        <v/>
      </c>
    </row>
    <row r="137" spans="1:1" x14ac:dyDescent="0.25">
      <c r="A137" s="1" t="str">
        <f>IF(Pivots!A178&lt;&gt;"",Pivots!A178,"")</f>
        <v/>
      </c>
    </row>
    <row r="138" spans="1:1" x14ac:dyDescent="0.25">
      <c r="A138" s="1" t="str">
        <f>IF(Pivots!A179&lt;&gt;"",Pivots!A179,"")</f>
        <v/>
      </c>
    </row>
    <row r="139" spans="1:1" x14ac:dyDescent="0.25">
      <c r="A139" s="1" t="str">
        <f>IF(Pivots!A180&lt;&gt;"",Pivots!A180,"")</f>
        <v/>
      </c>
    </row>
    <row r="140" spans="1:1" x14ac:dyDescent="0.25">
      <c r="A140" s="1" t="str">
        <f>IF(Pivots!A181&lt;&gt;"",Pivots!A181,"")</f>
        <v/>
      </c>
    </row>
    <row r="141" spans="1:1" x14ac:dyDescent="0.25">
      <c r="A141" s="1" t="str">
        <f>IF(Pivots!A182&lt;&gt;"",Pivots!A182,"")</f>
        <v/>
      </c>
    </row>
    <row r="142" spans="1:1" x14ac:dyDescent="0.25">
      <c r="A142" s="1" t="str">
        <f>IF(Pivots!A183&lt;&gt;"",Pivots!A183,"")</f>
        <v/>
      </c>
    </row>
    <row r="143" spans="1:1" x14ac:dyDescent="0.25">
      <c r="A143" s="1" t="str">
        <f>IF(Pivots!A184&lt;&gt;"",Pivots!A184,"")</f>
        <v/>
      </c>
    </row>
    <row r="144" spans="1:1" x14ac:dyDescent="0.25">
      <c r="A144" s="1" t="str">
        <f>IF(Pivots!A185&lt;&gt;"",Pivots!A185,"")</f>
        <v/>
      </c>
    </row>
    <row r="145" spans="1:1" x14ac:dyDescent="0.25">
      <c r="A145" s="1" t="str">
        <f>IF(Pivots!A186&lt;&gt;"",Pivots!A186,"")</f>
        <v/>
      </c>
    </row>
    <row r="146" spans="1:1" x14ac:dyDescent="0.25">
      <c r="A146" s="1" t="str">
        <f>IF(Pivots!A187&lt;&gt;"",Pivots!A187,"")</f>
        <v/>
      </c>
    </row>
    <row r="147" spans="1:1" x14ac:dyDescent="0.25">
      <c r="A147" s="1" t="str">
        <f>IF(Pivots!A188&lt;&gt;"",Pivots!A188,"")</f>
        <v/>
      </c>
    </row>
    <row r="148" spans="1:1" x14ac:dyDescent="0.25">
      <c r="A148" s="1" t="str">
        <f>IF(Pivots!A189&lt;&gt;"",Pivots!A189,"")</f>
        <v/>
      </c>
    </row>
    <row r="149" spans="1:1" x14ac:dyDescent="0.25">
      <c r="A149" s="1" t="str">
        <f>IF(Pivots!A190&lt;&gt;"",Pivots!A190,"")</f>
        <v/>
      </c>
    </row>
    <row r="150" spans="1:1" x14ac:dyDescent="0.25">
      <c r="A150" s="1" t="str">
        <f>IF(Pivots!A191&lt;&gt;"",Pivots!A191,"")</f>
        <v/>
      </c>
    </row>
    <row r="151" spans="1:1" x14ac:dyDescent="0.25">
      <c r="A151" s="1" t="str">
        <f>IF(Pivots!A192&lt;&gt;"",Pivots!A192,"")</f>
        <v/>
      </c>
    </row>
    <row r="152" spans="1:1" x14ac:dyDescent="0.25">
      <c r="A152" s="1" t="str">
        <f>IF(Pivots!A193&lt;&gt;"",Pivots!A193,"")</f>
        <v/>
      </c>
    </row>
    <row r="153" spans="1:1" x14ac:dyDescent="0.25">
      <c r="A153" s="1" t="str">
        <f>IF(Pivots!A194&lt;&gt;"",Pivots!A194,"")</f>
        <v/>
      </c>
    </row>
    <row r="154" spans="1:1" x14ac:dyDescent="0.25">
      <c r="A154" s="1" t="str">
        <f>IF(Pivots!A195&lt;&gt;"",Pivots!A195,"")</f>
        <v/>
      </c>
    </row>
    <row r="155" spans="1:1" x14ac:dyDescent="0.25">
      <c r="A155" s="1" t="str">
        <f>IF(Pivots!A196&lt;&gt;"",Pivots!A196,"")</f>
        <v/>
      </c>
    </row>
    <row r="156" spans="1:1" x14ac:dyDescent="0.25">
      <c r="A156" s="1" t="str">
        <f>IF(Pivots!A197&lt;&gt;"",Pivots!A197,"")</f>
        <v/>
      </c>
    </row>
    <row r="157" spans="1:1" x14ac:dyDescent="0.25">
      <c r="A157" s="1" t="str">
        <f>IF(Pivots!A198&lt;&gt;"",Pivots!A198,"")</f>
        <v/>
      </c>
    </row>
    <row r="158" spans="1:1" x14ac:dyDescent="0.25">
      <c r="A158" s="1" t="str">
        <f>IF(Pivots!A199&lt;&gt;"",Pivots!A199,"")</f>
        <v/>
      </c>
    </row>
    <row r="159" spans="1:1" x14ac:dyDescent="0.25">
      <c r="A159" s="1" t="str">
        <f>IF(Pivots!A200&lt;&gt;"",Pivots!A200,"")</f>
        <v/>
      </c>
    </row>
    <row r="160" spans="1:1" x14ac:dyDescent="0.25">
      <c r="A160" s="1" t="str">
        <f>IF(Pivots!A201&lt;&gt;"",Pivots!A201,"")</f>
        <v/>
      </c>
    </row>
    <row r="161" spans="1:1" x14ac:dyDescent="0.25">
      <c r="A161" s="1" t="str">
        <f>IF(Pivots!A202&lt;&gt;"",Pivots!A202,"")</f>
        <v/>
      </c>
    </row>
    <row r="162" spans="1:1" x14ac:dyDescent="0.25">
      <c r="A162" s="1" t="str">
        <f>IF(Pivots!A203&lt;&gt;"",Pivots!A203,"")</f>
        <v/>
      </c>
    </row>
    <row r="163" spans="1:1" x14ac:dyDescent="0.25">
      <c r="A163" s="1" t="str">
        <f>IF(Pivots!A204&lt;&gt;"",Pivots!A204,"")</f>
        <v/>
      </c>
    </row>
    <row r="164" spans="1:1" x14ac:dyDescent="0.25">
      <c r="A164" s="1" t="str">
        <f>IF(Pivots!A205&lt;&gt;"",Pivots!A205,"")</f>
        <v/>
      </c>
    </row>
    <row r="165" spans="1:1" x14ac:dyDescent="0.25">
      <c r="A165" s="1" t="str">
        <f>IF(Pivots!A206&lt;&gt;"",Pivots!A206,"")</f>
        <v/>
      </c>
    </row>
    <row r="166" spans="1:1" x14ac:dyDescent="0.25">
      <c r="A166" s="1" t="str">
        <f>IF(Pivots!A207&lt;&gt;"",Pivots!A207,"")</f>
        <v/>
      </c>
    </row>
    <row r="167" spans="1:1" x14ac:dyDescent="0.25">
      <c r="A167" s="1" t="str">
        <f>IF(Pivots!A208&lt;&gt;"",Pivots!A208,"")</f>
        <v/>
      </c>
    </row>
    <row r="168" spans="1:1" x14ac:dyDescent="0.25">
      <c r="A168" s="1" t="str">
        <f>IF(Pivots!A209&lt;&gt;"",Pivots!A209,"")</f>
        <v/>
      </c>
    </row>
    <row r="169" spans="1:1" x14ac:dyDescent="0.25">
      <c r="A169" s="1" t="str">
        <f>IF(Pivots!A210&lt;&gt;"",Pivots!A210,"")</f>
        <v/>
      </c>
    </row>
    <row r="170" spans="1:1" x14ac:dyDescent="0.25">
      <c r="A170" s="1" t="str">
        <f>IF(Pivots!A211&lt;&gt;"",Pivots!A211,"")</f>
        <v/>
      </c>
    </row>
    <row r="171" spans="1:1" x14ac:dyDescent="0.25">
      <c r="A171" s="1" t="str">
        <f>IF(Pivots!A212&lt;&gt;"",Pivots!A212,"")</f>
        <v/>
      </c>
    </row>
    <row r="172" spans="1:1" x14ac:dyDescent="0.25">
      <c r="A172" s="1" t="str">
        <f>IF(Pivots!A213&lt;&gt;"",Pivots!A213,"")</f>
        <v/>
      </c>
    </row>
    <row r="173" spans="1:1" x14ac:dyDescent="0.25">
      <c r="A173" s="1" t="str">
        <f>IF(Pivots!A214&lt;&gt;"",Pivots!A214,"")</f>
        <v/>
      </c>
    </row>
    <row r="174" spans="1:1" x14ac:dyDescent="0.25">
      <c r="A174" s="1" t="str">
        <f>IF(Pivots!A215&lt;&gt;"",Pivots!A215,"")</f>
        <v/>
      </c>
    </row>
    <row r="175" spans="1:1" x14ac:dyDescent="0.25">
      <c r="A175" s="1" t="str">
        <f>IF(Pivots!A216&lt;&gt;"",Pivots!A216,"")</f>
        <v/>
      </c>
    </row>
    <row r="176" spans="1:1" x14ac:dyDescent="0.25">
      <c r="A176" s="1" t="str">
        <f>IF(Pivots!A217&lt;&gt;"",Pivots!A217,"")</f>
        <v/>
      </c>
    </row>
    <row r="177" spans="1:1" x14ac:dyDescent="0.25">
      <c r="A177" s="1" t="str">
        <f>IF(Pivots!A218&lt;&gt;"",Pivots!A218,"")</f>
        <v/>
      </c>
    </row>
    <row r="178" spans="1:1" x14ac:dyDescent="0.25">
      <c r="A178" s="1" t="str">
        <f>IF(Pivots!A219&lt;&gt;"",Pivots!A219,"")</f>
        <v/>
      </c>
    </row>
    <row r="179" spans="1:1" x14ac:dyDescent="0.25">
      <c r="A179" s="1" t="str">
        <f>IF(Pivots!A220&lt;&gt;"",Pivots!A220,"")</f>
        <v/>
      </c>
    </row>
    <row r="180" spans="1:1" x14ac:dyDescent="0.25">
      <c r="A180" s="1" t="str">
        <f>IF(Pivots!A221&lt;&gt;"",Pivots!A221,"")</f>
        <v/>
      </c>
    </row>
    <row r="181" spans="1:1" x14ac:dyDescent="0.25">
      <c r="A181" s="1" t="str">
        <f>IF(Pivots!A222&lt;&gt;"",Pivots!A222,"")</f>
        <v/>
      </c>
    </row>
    <row r="182" spans="1:1" x14ac:dyDescent="0.25">
      <c r="A182" s="1" t="str">
        <f>IF(Pivots!A223&lt;&gt;"",Pivots!A223,"")</f>
        <v/>
      </c>
    </row>
    <row r="183" spans="1:1" x14ac:dyDescent="0.25">
      <c r="A183" s="1" t="str">
        <f>IF(Pivots!A224&lt;&gt;"",Pivots!A224,"")</f>
        <v/>
      </c>
    </row>
    <row r="184" spans="1:1" x14ac:dyDescent="0.25">
      <c r="A184" s="1" t="str">
        <f>IF(Pivots!A225&lt;&gt;"",Pivots!A225,"")</f>
        <v/>
      </c>
    </row>
    <row r="185" spans="1:1" x14ac:dyDescent="0.25">
      <c r="A185" s="1" t="str">
        <f>IF(Pivots!A226&lt;&gt;"",Pivots!A226,"")</f>
        <v/>
      </c>
    </row>
    <row r="186" spans="1:1" x14ac:dyDescent="0.25">
      <c r="A186" s="1" t="str">
        <f>IF(Pivots!A227&lt;&gt;"",Pivots!A227,"")</f>
        <v/>
      </c>
    </row>
    <row r="187" spans="1:1" x14ac:dyDescent="0.25">
      <c r="A187" s="1" t="str">
        <f>IF(Pivots!A228&lt;&gt;"",Pivots!A228,"")</f>
        <v/>
      </c>
    </row>
    <row r="188" spans="1:1" x14ac:dyDescent="0.25">
      <c r="A188" s="1" t="str">
        <f>IF(Pivots!A229&lt;&gt;"",Pivots!A229,"")</f>
        <v/>
      </c>
    </row>
    <row r="189" spans="1:1" x14ac:dyDescent="0.25">
      <c r="A189" s="1" t="str">
        <f>IF(Pivots!A230&lt;&gt;"",Pivots!A230,"")</f>
        <v/>
      </c>
    </row>
    <row r="190" spans="1:1" x14ac:dyDescent="0.25">
      <c r="A190" s="1" t="str">
        <f>IF(Pivots!A231&lt;&gt;"",Pivots!A231,"")</f>
        <v/>
      </c>
    </row>
    <row r="191" spans="1:1" x14ac:dyDescent="0.25">
      <c r="A191" s="1" t="str">
        <f>IF(Pivots!A232&lt;&gt;"",Pivots!A232,"")</f>
        <v/>
      </c>
    </row>
    <row r="192" spans="1:1" x14ac:dyDescent="0.25">
      <c r="A192" s="1" t="str">
        <f>IF(Pivots!A233&lt;&gt;"",Pivots!A233,"")</f>
        <v/>
      </c>
    </row>
    <row r="193" spans="1:1" x14ac:dyDescent="0.25">
      <c r="A193" s="1" t="str">
        <f>IF(Pivots!A234&lt;&gt;"",Pivots!A234,"")</f>
        <v/>
      </c>
    </row>
    <row r="194" spans="1:1" x14ac:dyDescent="0.25">
      <c r="A194" s="1" t="str">
        <f>IF(Pivots!A235&lt;&gt;"",Pivots!A235,"")</f>
        <v/>
      </c>
    </row>
    <row r="195" spans="1:1" x14ac:dyDescent="0.25">
      <c r="A195" s="1" t="str">
        <f>IF(Pivots!A236&lt;&gt;"",Pivots!A236,"")</f>
        <v/>
      </c>
    </row>
    <row r="196" spans="1:1" x14ac:dyDescent="0.25">
      <c r="A196" s="1" t="str">
        <f>IF(Pivots!A237&lt;&gt;"",Pivots!A237,"")</f>
        <v/>
      </c>
    </row>
    <row r="197" spans="1:1" x14ac:dyDescent="0.25">
      <c r="A197" s="1" t="str">
        <f>IF(Pivots!A238&lt;&gt;"",Pivots!A238,"")</f>
        <v/>
      </c>
    </row>
    <row r="198" spans="1:1" x14ac:dyDescent="0.25">
      <c r="A198" s="1" t="str">
        <f>IF(Pivots!A239&lt;&gt;"",Pivots!A239,"")</f>
        <v/>
      </c>
    </row>
    <row r="199" spans="1:1" x14ac:dyDescent="0.25">
      <c r="A199" s="1" t="str">
        <f>IF(Pivots!A240&lt;&gt;"",Pivots!A240,"")</f>
        <v/>
      </c>
    </row>
    <row r="200" spans="1:1" x14ac:dyDescent="0.25">
      <c r="A200" s="1" t="str">
        <f>IF(Pivots!A241&lt;&gt;"",Pivots!A241,"")</f>
        <v/>
      </c>
    </row>
    <row r="201" spans="1:1" x14ac:dyDescent="0.25">
      <c r="A201" s="1" t="str">
        <f>IF(Pivots!A242&lt;&gt;"",Pivots!A242,"")</f>
        <v/>
      </c>
    </row>
    <row r="202" spans="1:1" x14ac:dyDescent="0.25">
      <c r="A202" s="1" t="str">
        <f>IF(Pivots!A243&lt;&gt;"",Pivots!A243,"")</f>
        <v/>
      </c>
    </row>
    <row r="203" spans="1:1" x14ac:dyDescent="0.25">
      <c r="A203" s="1" t="str">
        <f>IF(Pivots!A244&lt;&gt;"",Pivots!A244,"")</f>
        <v/>
      </c>
    </row>
    <row r="204" spans="1:1" x14ac:dyDescent="0.25">
      <c r="A204" s="1" t="str">
        <f>IF(Pivots!A245&lt;&gt;"",Pivots!A245,"")</f>
        <v/>
      </c>
    </row>
    <row r="205" spans="1:1" x14ac:dyDescent="0.25">
      <c r="A205" s="1" t="str">
        <f>IF(Pivots!A246&lt;&gt;"",Pivots!A246,"")</f>
        <v/>
      </c>
    </row>
    <row r="206" spans="1:1" x14ac:dyDescent="0.25">
      <c r="A206" s="1" t="str">
        <f>IF(Pivots!A247&lt;&gt;"",Pivots!A247,"")</f>
        <v/>
      </c>
    </row>
    <row r="207" spans="1:1" x14ac:dyDescent="0.25">
      <c r="A207" s="1" t="str">
        <f>IF(Pivots!A248&lt;&gt;"",Pivots!A248,"")</f>
        <v/>
      </c>
    </row>
    <row r="208" spans="1:1" x14ac:dyDescent="0.25">
      <c r="A208" s="1" t="str">
        <f>IF(Pivots!A249&lt;&gt;"",Pivots!A249,"")</f>
        <v/>
      </c>
    </row>
    <row r="209" spans="1:1" x14ac:dyDescent="0.25">
      <c r="A209" s="1" t="str">
        <f>IF(Pivots!A250&lt;&gt;"",Pivots!A250,"")</f>
        <v/>
      </c>
    </row>
    <row r="210" spans="1:1" x14ac:dyDescent="0.25">
      <c r="A210" s="1" t="str">
        <f>IF(Pivots!A251&lt;&gt;"",Pivots!A251,"")</f>
        <v/>
      </c>
    </row>
    <row r="211" spans="1:1" x14ac:dyDescent="0.25">
      <c r="A211" s="1" t="str">
        <f>IF(Pivots!A252&lt;&gt;"",Pivots!A252,"")</f>
        <v/>
      </c>
    </row>
    <row r="212" spans="1:1" x14ac:dyDescent="0.25">
      <c r="A212" s="1" t="str">
        <f>IF(Pivots!A253&lt;&gt;"",Pivots!A253,"")</f>
        <v/>
      </c>
    </row>
    <row r="213" spans="1:1" x14ac:dyDescent="0.25">
      <c r="A213" s="1" t="str">
        <f>IF(Pivots!A254&lt;&gt;"",Pivots!A254,"")</f>
        <v/>
      </c>
    </row>
    <row r="214" spans="1:1" x14ac:dyDescent="0.25">
      <c r="A214" s="1" t="str">
        <f>IF(Pivots!A255&lt;&gt;"",Pivots!A255,"")</f>
        <v/>
      </c>
    </row>
    <row r="215" spans="1:1" x14ac:dyDescent="0.25">
      <c r="A215" s="1" t="str">
        <f>IF(Pivots!A256&lt;&gt;"",Pivots!A256,"")</f>
        <v/>
      </c>
    </row>
    <row r="216" spans="1:1" x14ac:dyDescent="0.25">
      <c r="A216" s="1" t="str">
        <f>IF(Pivots!A257&lt;&gt;"",Pivots!A257,"")</f>
        <v/>
      </c>
    </row>
    <row r="217" spans="1:1" x14ac:dyDescent="0.25">
      <c r="A217" s="1" t="str">
        <f>IF(Pivots!A258&lt;&gt;"",Pivots!A258,"")</f>
        <v/>
      </c>
    </row>
    <row r="218" spans="1:1" x14ac:dyDescent="0.25">
      <c r="A218" s="1" t="str">
        <f>IF(Pivots!A259&lt;&gt;"",Pivots!A259,"")</f>
        <v/>
      </c>
    </row>
    <row r="219" spans="1:1" x14ac:dyDescent="0.25">
      <c r="A219" s="1" t="str">
        <f>IF(Pivots!A260&lt;&gt;"",Pivots!A260,"")</f>
        <v/>
      </c>
    </row>
    <row r="220" spans="1:1" x14ac:dyDescent="0.25">
      <c r="A220" s="1" t="str">
        <f>IF(Pivots!A261&lt;&gt;"",Pivots!A261,"")</f>
        <v/>
      </c>
    </row>
    <row r="221" spans="1:1" x14ac:dyDescent="0.25">
      <c r="A221" s="1" t="str">
        <f>IF(Pivots!A262&lt;&gt;"",Pivots!A262,"")</f>
        <v/>
      </c>
    </row>
    <row r="222" spans="1:1" x14ac:dyDescent="0.25">
      <c r="A222" s="1" t="str">
        <f>IF(Pivots!A263&lt;&gt;"",Pivots!A263,"")</f>
        <v/>
      </c>
    </row>
    <row r="223" spans="1:1" x14ac:dyDescent="0.25">
      <c r="A223" s="1" t="str">
        <f>IF(Pivots!A264&lt;&gt;"",Pivots!A264,"")</f>
        <v/>
      </c>
    </row>
    <row r="224" spans="1:1" x14ac:dyDescent="0.25">
      <c r="A224" s="1" t="str">
        <f>IF(Pivots!A265&lt;&gt;"",Pivots!A265,"")</f>
        <v/>
      </c>
    </row>
    <row r="225" spans="1:1" x14ac:dyDescent="0.25">
      <c r="A225" s="1" t="str">
        <f>IF(Pivots!A266&lt;&gt;"",Pivots!A266,"")</f>
        <v/>
      </c>
    </row>
    <row r="226" spans="1:1" x14ac:dyDescent="0.25">
      <c r="A226" s="1" t="str">
        <f>IF(Pivots!A267&lt;&gt;"",Pivots!A267,"")</f>
        <v/>
      </c>
    </row>
    <row r="227" spans="1:1" x14ac:dyDescent="0.25">
      <c r="A227" s="1" t="str">
        <f>IF(Pivots!A268&lt;&gt;"",Pivots!A268,"")</f>
        <v/>
      </c>
    </row>
    <row r="228" spans="1:1" x14ac:dyDescent="0.25">
      <c r="A228" s="1" t="str">
        <f>IF(Pivots!A269&lt;&gt;"",Pivots!A269,"")</f>
        <v/>
      </c>
    </row>
    <row r="229" spans="1:1" x14ac:dyDescent="0.25">
      <c r="A229" s="1" t="str">
        <f>IF(Pivots!A270&lt;&gt;"",Pivots!A270,"")</f>
        <v/>
      </c>
    </row>
    <row r="230" spans="1:1" x14ac:dyDescent="0.25">
      <c r="A230" s="1" t="str">
        <f>IF(Pivots!A271&lt;&gt;"",Pivots!A271,"")</f>
        <v/>
      </c>
    </row>
    <row r="231" spans="1:1" x14ac:dyDescent="0.25">
      <c r="A231" s="1" t="str">
        <f>IF(Pivots!A272&lt;&gt;"",Pivots!A272,"")</f>
        <v/>
      </c>
    </row>
    <row r="232" spans="1:1" x14ac:dyDescent="0.25">
      <c r="A232" s="1" t="str">
        <f>IF(Pivots!A273&lt;&gt;"",Pivots!A273,"")</f>
        <v/>
      </c>
    </row>
    <row r="233" spans="1:1" x14ac:dyDescent="0.25">
      <c r="A233" s="1" t="str">
        <f>IF(Pivots!A274&lt;&gt;"",Pivots!A274,"")</f>
        <v/>
      </c>
    </row>
    <row r="234" spans="1:1" x14ac:dyDescent="0.25">
      <c r="A234" s="1" t="str">
        <f>IF(Pivots!A275&lt;&gt;"",Pivots!A275,"")</f>
        <v/>
      </c>
    </row>
    <row r="235" spans="1:1" x14ac:dyDescent="0.25">
      <c r="A235" s="1" t="str">
        <f>IF(Pivots!A276&lt;&gt;"",Pivots!A276,"")</f>
        <v/>
      </c>
    </row>
    <row r="236" spans="1:1" x14ac:dyDescent="0.25">
      <c r="A236" s="1" t="str">
        <f>IF(Pivots!A277&lt;&gt;"",Pivots!A277,"")</f>
        <v/>
      </c>
    </row>
    <row r="237" spans="1:1" x14ac:dyDescent="0.25">
      <c r="A237" s="1" t="str">
        <f>IF(Pivots!A278&lt;&gt;"",Pivots!A278,"")</f>
        <v/>
      </c>
    </row>
    <row r="238" spans="1:1" x14ac:dyDescent="0.25">
      <c r="A238" s="1" t="str">
        <f>IF(Pivots!A279&lt;&gt;"",Pivots!A279,"")</f>
        <v/>
      </c>
    </row>
    <row r="239" spans="1:1" x14ac:dyDescent="0.25">
      <c r="A239" s="1" t="str">
        <f>IF(Pivots!A280&lt;&gt;"",Pivots!A280,"")</f>
        <v/>
      </c>
    </row>
    <row r="240" spans="1:1" x14ac:dyDescent="0.25">
      <c r="A240" s="1" t="str">
        <f>IF(Pivots!A281&lt;&gt;"",Pivots!A281,"")</f>
        <v/>
      </c>
    </row>
    <row r="241" spans="1:1" x14ac:dyDescent="0.25">
      <c r="A241" s="1" t="str">
        <f>IF(Pivots!A282&lt;&gt;"",Pivots!A282,"")</f>
        <v/>
      </c>
    </row>
    <row r="242" spans="1:1" x14ac:dyDescent="0.25">
      <c r="A242" s="1" t="str">
        <f>IF(Pivots!A283&lt;&gt;"",Pivots!A283,"")</f>
        <v/>
      </c>
    </row>
    <row r="243" spans="1:1" x14ac:dyDescent="0.25">
      <c r="A243" s="1" t="str">
        <f>IF(Pivots!A284&lt;&gt;"",Pivots!A284,"")</f>
        <v/>
      </c>
    </row>
    <row r="244" spans="1:1" x14ac:dyDescent="0.25">
      <c r="A244" s="1" t="str">
        <f>IF(Pivots!A285&lt;&gt;"",Pivots!A285,"")</f>
        <v/>
      </c>
    </row>
    <row r="245" spans="1:1" x14ac:dyDescent="0.25">
      <c r="A245" s="1" t="str">
        <f>IF(Pivots!A286&lt;&gt;"",Pivots!A286,"")</f>
        <v/>
      </c>
    </row>
    <row r="246" spans="1:1" x14ac:dyDescent="0.25">
      <c r="A246" s="1" t="str">
        <f>IF(Pivots!A287&lt;&gt;"",Pivots!A287,"")</f>
        <v/>
      </c>
    </row>
    <row r="247" spans="1:1" x14ac:dyDescent="0.25">
      <c r="A247" s="1" t="str">
        <f>IF(Pivots!A288&lt;&gt;"",Pivots!A288,"")</f>
        <v/>
      </c>
    </row>
    <row r="248" spans="1:1" x14ac:dyDescent="0.25">
      <c r="A248" s="1" t="str">
        <f>IF(Pivots!A289&lt;&gt;"",Pivots!A289,"")</f>
        <v/>
      </c>
    </row>
    <row r="249" spans="1:1" x14ac:dyDescent="0.25">
      <c r="A249" s="1" t="str">
        <f>IF(Pivots!A290&lt;&gt;"",Pivots!A290,"")</f>
        <v/>
      </c>
    </row>
    <row r="250" spans="1:1" x14ac:dyDescent="0.25">
      <c r="A250" s="1" t="str">
        <f>IF(Pivots!A291&lt;&gt;"",Pivots!A291,"")</f>
        <v/>
      </c>
    </row>
    <row r="251" spans="1:1" x14ac:dyDescent="0.25">
      <c r="A251" s="1" t="str">
        <f>IF(Pivots!A292&lt;&gt;"",Pivots!A292,"")</f>
        <v/>
      </c>
    </row>
    <row r="252" spans="1:1" x14ac:dyDescent="0.25">
      <c r="A252" s="1" t="str">
        <f>IF(Pivots!A293&lt;&gt;"",Pivots!A293,"")</f>
        <v/>
      </c>
    </row>
    <row r="253" spans="1:1" x14ac:dyDescent="0.25">
      <c r="A253" s="1" t="str">
        <f>IF(Pivots!A294&lt;&gt;"",Pivots!A294,"")</f>
        <v/>
      </c>
    </row>
    <row r="254" spans="1:1" x14ac:dyDescent="0.25">
      <c r="A254" s="1" t="str">
        <f>IF(Pivots!A295&lt;&gt;"",Pivots!A295,"")</f>
        <v/>
      </c>
    </row>
    <row r="255" spans="1:1" x14ac:dyDescent="0.25">
      <c r="A255" s="1" t="str">
        <f>IF(Pivots!A296&lt;&gt;"",Pivots!A296,"")</f>
        <v/>
      </c>
    </row>
    <row r="256" spans="1:1" x14ac:dyDescent="0.25">
      <c r="A256" s="1" t="str">
        <f>IF(Pivots!A297&lt;&gt;"",Pivots!A297,"")</f>
        <v/>
      </c>
    </row>
    <row r="257" spans="1:1" x14ac:dyDescent="0.25">
      <c r="A257" s="1" t="str">
        <f>IF(Pivots!A298&lt;&gt;"",Pivots!A298,"")</f>
        <v/>
      </c>
    </row>
    <row r="258" spans="1:1" x14ac:dyDescent="0.25">
      <c r="A258" s="1" t="str">
        <f>IF(Pivots!A299&lt;&gt;"",Pivots!A299,"")</f>
        <v/>
      </c>
    </row>
    <row r="259" spans="1:1" x14ac:dyDescent="0.25">
      <c r="A259" s="1" t="str">
        <f>IF(Pivots!A300&lt;&gt;"",Pivots!A300,"")</f>
        <v/>
      </c>
    </row>
    <row r="260" spans="1:1" x14ac:dyDescent="0.25">
      <c r="A260" s="1" t="str">
        <f>IF(Pivots!A301&lt;&gt;"",Pivots!A301,"")</f>
        <v/>
      </c>
    </row>
    <row r="261" spans="1:1" x14ac:dyDescent="0.25">
      <c r="A261" s="1" t="str">
        <f>IF(Pivots!A302&lt;&gt;"",Pivots!A302,"")</f>
        <v/>
      </c>
    </row>
    <row r="262" spans="1:1" x14ac:dyDescent="0.25">
      <c r="A262" s="1" t="str">
        <f>IF(Pivots!A303&lt;&gt;"",Pivots!A303,"")</f>
        <v/>
      </c>
    </row>
    <row r="263" spans="1:1" x14ac:dyDescent="0.25">
      <c r="A263" s="1" t="str">
        <f>IF(Pivots!A304&lt;&gt;"",Pivots!A304,"")</f>
        <v/>
      </c>
    </row>
    <row r="264" spans="1:1" x14ac:dyDescent="0.25">
      <c r="A264" s="1" t="str">
        <f>IF(Pivots!A305&lt;&gt;"",Pivots!A305,"")</f>
        <v/>
      </c>
    </row>
    <row r="265" spans="1:1" x14ac:dyDescent="0.25">
      <c r="A265" s="1" t="str">
        <f>IF(Pivots!A306&lt;&gt;"",Pivots!A306,"")</f>
        <v/>
      </c>
    </row>
    <row r="266" spans="1:1" x14ac:dyDescent="0.25">
      <c r="A266" s="1" t="str">
        <f>IF(Pivots!A307&lt;&gt;"",Pivots!A307,"")</f>
        <v/>
      </c>
    </row>
    <row r="267" spans="1:1" x14ac:dyDescent="0.25">
      <c r="A267" s="1" t="str">
        <f>IF(Pivots!A308&lt;&gt;"",Pivots!A308,"")</f>
        <v/>
      </c>
    </row>
    <row r="268" spans="1:1" x14ac:dyDescent="0.25">
      <c r="A268" s="1" t="str">
        <f>IF(Pivots!A309&lt;&gt;"",Pivots!A309,"")</f>
        <v/>
      </c>
    </row>
    <row r="269" spans="1:1" x14ac:dyDescent="0.25">
      <c r="A269" s="1" t="str">
        <f>IF(Pivots!A310&lt;&gt;"",Pivots!A310,"")</f>
        <v/>
      </c>
    </row>
    <row r="270" spans="1:1" x14ac:dyDescent="0.25">
      <c r="A270" s="1" t="str">
        <f>IF(Pivots!A311&lt;&gt;"",Pivots!A311,"")</f>
        <v/>
      </c>
    </row>
    <row r="271" spans="1:1" x14ac:dyDescent="0.25">
      <c r="A271" s="1" t="str">
        <f>IF(Pivots!A312&lt;&gt;"",Pivots!A312,"")</f>
        <v/>
      </c>
    </row>
    <row r="272" spans="1:1" x14ac:dyDescent="0.25">
      <c r="A272" s="1" t="str">
        <f>IF(Pivots!A313&lt;&gt;"",Pivots!A313,"")</f>
        <v/>
      </c>
    </row>
    <row r="273" spans="1:1" x14ac:dyDescent="0.25">
      <c r="A273" s="1" t="str">
        <f>IF(Pivots!A314&lt;&gt;"",Pivots!A314,"")</f>
        <v/>
      </c>
    </row>
    <row r="274" spans="1:1" x14ac:dyDescent="0.25">
      <c r="A274" s="1" t="str">
        <f>IF(Pivots!A315&lt;&gt;"",Pivots!A315,"")</f>
        <v/>
      </c>
    </row>
    <row r="275" spans="1:1" x14ac:dyDescent="0.25">
      <c r="A275" s="1" t="str">
        <f>IF(Pivots!A316&lt;&gt;"",Pivots!A316,"")</f>
        <v/>
      </c>
    </row>
    <row r="276" spans="1:1" x14ac:dyDescent="0.25">
      <c r="A276" s="1" t="str">
        <f>IF(Pivots!A317&lt;&gt;"",Pivots!A317,"")</f>
        <v/>
      </c>
    </row>
    <row r="277" spans="1:1" x14ac:dyDescent="0.25">
      <c r="A277" s="1" t="str">
        <f>IF(Pivots!A318&lt;&gt;"",Pivots!A318,"")</f>
        <v/>
      </c>
    </row>
    <row r="278" spans="1:1" x14ac:dyDescent="0.25">
      <c r="A278" s="1" t="str">
        <f>IF(Pivots!A319&lt;&gt;"",Pivots!A319,"")</f>
        <v/>
      </c>
    </row>
    <row r="279" spans="1:1" x14ac:dyDescent="0.25">
      <c r="A279" s="1" t="str">
        <f>IF(Pivots!A320&lt;&gt;"",Pivots!A320,"")</f>
        <v/>
      </c>
    </row>
    <row r="280" spans="1:1" x14ac:dyDescent="0.25">
      <c r="A280" s="1" t="str">
        <f>IF(Pivots!A321&lt;&gt;"",Pivots!A321,"")</f>
        <v/>
      </c>
    </row>
    <row r="281" spans="1:1" x14ac:dyDescent="0.25">
      <c r="A281" s="1" t="str">
        <f>IF(Pivots!A322&lt;&gt;"",Pivots!A322,"")</f>
        <v/>
      </c>
    </row>
    <row r="282" spans="1:1" x14ac:dyDescent="0.25">
      <c r="A282" s="1" t="str">
        <f>IF(Pivots!A323&lt;&gt;"",Pivots!A323,"")</f>
        <v/>
      </c>
    </row>
    <row r="283" spans="1:1" x14ac:dyDescent="0.25">
      <c r="A283" s="1" t="str">
        <f>IF(Pivots!A324&lt;&gt;"",Pivots!A324,"")</f>
        <v/>
      </c>
    </row>
    <row r="284" spans="1:1" x14ac:dyDescent="0.25">
      <c r="A284" s="1" t="str">
        <f>IF(Pivots!A325&lt;&gt;"",Pivots!A325,"")</f>
        <v/>
      </c>
    </row>
    <row r="285" spans="1:1" x14ac:dyDescent="0.25">
      <c r="A285" s="1" t="str">
        <f>IF(Pivots!A326&lt;&gt;"",Pivots!A326,"")</f>
        <v/>
      </c>
    </row>
    <row r="286" spans="1:1" x14ac:dyDescent="0.25">
      <c r="A286" s="1" t="str">
        <f>IF(Pivots!A327&lt;&gt;"",Pivots!A327,"")</f>
        <v/>
      </c>
    </row>
    <row r="287" spans="1:1" x14ac:dyDescent="0.25">
      <c r="A287" s="1" t="str">
        <f>IF(Pivots!A328&lt;&gt;"",Pivots!A328,"")</f>
        <v/>
      </c>
    </row>
    <row r="288" spans="1:1" x14ac:dyDescent="0.25">
      <c r="A288" s="1" t="str">
        <f>IF(Pivots!A329&lt;&gt;"",Pivots!A329,"")</f>
        <v/>
      </c>
    </row>
    <row r="289" spans="1:1" x14ac:dyDescent="0.25">
      <c r="A289" s="1" t="str">
        <f>IF(Pivots!A330&lt;&gt;"",Pivots!A330,"")</f>
        <v/>
      </c>
    </row>
    <row r="290" spans="1:1" x14ac:dyDescent="0.25">
      <c r="A290" s="1" t="str">
        <f>IF(Pivots!A331&lt;&gt;"",Pivots!A331,"")</f>
        <v/>
      </c>
    </row>
    <row r="291" spans="1:1" x14ac:dyDescent="0.25">
      <c r="A291" s="1" t="str">
        <f>IF(Pivots!A332&lt;&gt;"",Pivots!A332,"")</f>
        <v/>
      </c>
    </row>
    <row r="292" spans="1:1" x14ac:dyDescent="0.25">
      <c r="A292" s="1" t="str">
        <f>IF(Pivots!A333&lt;&gt;"",Pivots!A333,"")</f>
        <v/>
      </c>
    </row>
    <row r="293" spans="1:1" x14ac:dyDescent="0.25">
      <c r="A293" s="1" t="str">
        <f>IF(Pivots!A334&lt;&gt;"",Pivots!A334,"")</f>
        <v/>
      </c>
    </row>
    <row r="294" spans="1:1" x14ac:dyDescent="0.25">
      <c r="A294" s="1" t="str">
        <f>IF(Pivots!A335&lt;&gt;"",Pivots!A335,"")</f>
        <v/>
      </c>
    </row>
    <row r="295" spans="1:1" x14ac:dyDescent="0.25">
      <c r="A295" s="1" t="str">
        <f>IF(Pivots!A336&lt;&gt;"",Pivots!A336,"")</f>
        <v/>
      </c>
    </row>
    <row r="296" spans="1:1" x14ac:dyDescent="0.25">
      <c r="A296" s="1" t="str">
        <f>IF(Pivots!A337&lt;&gt;"",Pivots!A337,"")</f>
        <v/>
      </c>
    </row>
    <row r="297" spans="1:1" x14ac:dyDescent="0.25">
      <c r="A297" s="1" t="str">
        <f>IF(Pivots!A338&lt;&gt;"",Pivots!A338,"")</f>
        <v/>
      </c>
    </row>
    <row r="298" spans="1:1" x14ac:dyDescent="0.25">
      <c r="A298" s="1" t="str">
        <f>IF(Pivots!A339&lt;&gt;"",Pivots!A339,"")</f>
        <v/>
      </c>
    </row>
    <row r="299" spans="1:1" x14ac:dyDescent="0.25">
      <c r="A299" s="1" t="str">
        <f>IF(Pivots!A340&lt;&gt;"",Pivots!A340,"")</f>
        <v/>
      </c>
    </row>
    <row r="300" spans="1:1" x14ac:dyDescent="0.25">
      <c r="A300" s="1" t="str">
        <f>IF(Pivots!A341&lt;&gt;"",Pivots!A341,"")</f>
        <v/>
      </c>
    </row>
    <row r="301" spans="1:1" x14ac:dyDescent="0.25">
      <c r="A301" s="1" t="str">
        <f>IF(Pivots!A342&lt;&gt;"",Pivots!A342,"")</f>
        <v/>
      </c>
    </row>
    <row r="302" spans="1:1" x14ac:dyDescent="0.25">
      <c r="A302" s="1" t="str">
        <f>IF(Pivots!A343&lt;&gt;"",Pivots!A343,"")</f>
        <v/>
      </c>
    </row>
    <row r="303" spans="1:1" x14ac:dyDescent="0.25">
      <c r="A303" s="1" t="str">
        <f>IF(Pivots!A344&lt;&gt;"",Pivots!A344,"")</f>
        <v/>
      </c>
    </row>
    <row r="304" spans="1:1" x14ac:dyDescent="0.25">
      <c r="A304" s="1" t="str">
        <f>IF(Pivots!A345&lt;&gt;"",Pivots!A345,"")</f>
        <v/>
      </c>
    </row>
    <row r="305" spans="1:1" x14ac:dyDescent="0.25">
      <c r="A305" s="1" t="str">
        <f>IF(Pivots!A346&lt;&gt;"",Pivots!A346,"")</f>
        <v/>
      </c>
    </row>
    <row r="306" spans="1:1" x14ac:dyDescent="0.25">
      <c r="A306" s="1" t="str">
        <f>IF(Pivots!A347&lt;&gt;"",Pivots!A347,"")</f>
        <v/>
      </c>
    </row>
    <row r="307" spans="1:1" x14ac:dyDescent="0.25">
      <c r="A307" s="1" t="str">
        <f>IF(Pivots!A348&lt;&gt;"",Pivots!A348,"")</f>
        <v/>
      </c>
    </row>
    <row r="308" spans="1:1" x14ac:dyDescent="0.25">
      <c r="A308" s="1" t="str">
        <f>IF(Pivots!A349&lt;&gt;"",Pivots!A349,"")</f>
        <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 ma:contentTypeID="0x010100289EB001A2C9CC41AD1511DBEB3277F7" ma:contentTypeVersion="5" ma:contentTypeDescription="Create a new document." ma:contentTypeScope="" ma:versionID="1ac6dede32920504a148a0c80f3867da">
  <xsd:schema xmlns:xsd="http://www.w3.org/2001/XMLSchema" xmlns:xs="http://www.w3.org/2001/XMLSchema" xmlns:p="http://schemas.microsoft.com/office/2006/metadata/properties" xmlns:ns3="1c56e5b6-a179-4915-a3f5-97fce57faa2c" xmlns:ns4="801fdf5d-1970-4904-9629-fd50d77549ea" targetNamespace="http://schemas.microsoft.com/office/2006/metadata/properties" ma:root="true" ma:fieldsID="851f328ec34d88189fe72648ba7374d9" ns3:_="" ns4:_="">
    <xsd:import namespace="1c56e5b6-a179-4915-a3f5-97fce57faa2c"/>
    <xsd:import namespace="801fdf5d-1970-4904-9629-fd50d77549ea"/>
    <xsd:element name="properties">
      <xsd:complexType>
        <xsd:sequence>
          <xsd:element name="documentManagement">
            <xsd:complexType>
              <xsd:all>
                <xsd:element ref="ns3:MediaServiceMetadata" minOccurs="0"/>
                <xsd:element ref="ns3:MediaServiceFastMetadata" minOccurs="0"/>
                <xsd:element ref="ns4:SharedWithUsers" minOccurs="0"/>
                <xsd:element ref="ns4:SharedWithDetails" minOccurs="0"/>
                <xsd:element ref="ns4:SharingHintHash"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1c56e5b6-a179-4915-a3f5-97fce57faa2c"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801fdf5d-1970-4904-9629-fd50d77549ea" elementFormDefault="qualified">
    <xsd:import namespace="http://schemas.microsoft.com/office/2006/documentManagement/types"/>
    <xsd:import namespace="http://schemas.microsoft.com/office/infopath/2007/PartnerControls"/>
    <xsd:element name="SharedWithUsers" ma:index="10"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1" nillable="true" ma:displayName="Shared With Details" ma:internalName="SharedWithDetails" ma:readOnly="true">
      <xsd:simpleType>
        <xsd:restriction base="dms:Note">
          <xsd:maxLength value="255"/>
        </xsd:restriction>
      </xsd:simpleType>
    </xsd:element>
    <xsd:element name="SharingHintHash" ma:index="12" nillable="true" ma:displayName="Sharing Hint Hash" ma:hidden="true" ma:internalName="SharingHintHash"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88756FEE-548A-4582-B819-0F32131DA626}">
  <ds:schemaRefs>
    <ds:schemaRef ds:uri="http://schemas.microsoft.com/office/2006/metadata/properties"/>
    <ds:schemaRef ds:uri="http://schemas.microsoft.com/office/2006/documentManagement/types"/>
    <ds:schemaRef ds:uri="http://purl.org/dc/elements/1.1/"/>
    <ds:schemaRef ds:uri="http://www.w3.org/XML/1998/namespace"/>
    <ds:schemaRef ds:uri="1c56e5b6-a179-4915-a3f5-97fce57faa2c"/>
    <ds:schemaRef ds:uri="http://schemas.microsoft.com/office/infopath/2007/PartnerControls"/>
    <ds:schemaRef ds:uri="http://purl.org/dc/terms/"/>
    <ds:schemaRef ds:uri="http://schemas.openxmlformats.org/package/2006/metadata/core-properties"/>
    <ds:schemaRef ds:uri="801fdf5d-1970-4904-9629-fd50d77549ea"/>
    <ds:schemaRef ds:uri="http://purl.org/dc/dcmitype/"/>
  </ds:schemaRefs>
</ds:datastoreItem>
</file>

<file path=customXml/itemProps2.xml><?xml version="1.0" encoding="utf-8"?>
<ds:datastoreItem xmlns:ds="http://schemas.openxmlformats.org/officeDocument/2006/customXml" ds:itemID="{58D199CE-D65F-4429-B2FB-6858D4D08D42}">
  <ds:schemaRefs>
    <ds:schemaRef ds:uri="http://schemas.microsoft.com/sharepoint/v3/contenttype/forms"/>
  </ds:schemaRefs>
</ds:datastoreItem>
</file>

<file path=customXml/itemProps3.xml><?xml version="1.0" encoding="utf-8"?>
<ds:datastoreItem xmlns:ds="http://schemas.openxmlformats.org/officeDocument/2006/customXml" ds:itemID="{C1382589-C31B-4C3F-8BB6-EA5E9A9AAD50}">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1c56e5b6-a179-4915-a3f5-97fce57faa2c"/>
    <ds:schemaRef ds:uri="801fdf5d-1970-4904-9629-fd50d77549ea"/>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6</vt:i4>
      </vt:variant>
      <vt:variant>
        <vt:lpstr>Named Ranges</vt:lpstr>
      </vt:variant>
      <vt:variant>
        <vt:i4>16</vt:i4>
      </vt:variant>
    </vt:vector>
  </HeadingPairs>
  <TitlesOfParts>
    <vt:vector size="22" baseType="lpstr">
      <vt:lpstr>Refs</vt:lpstr>
      <vt:lpstr>Faculty Master</vt:lpstr>
      <vt:lpstr>Faculty Allocations</vt:lpstr>
      <vt:lpstr>Export</vt:lpstr>
      <vt:lpstr>Pivots</vt:lpstr>
      <vt:lpstr>TeachersList</vt:lpstr>
      <vt:lpstr>ContractType</vt:lpstr>
      <vt:lpstr>CourseTypes</vt:lpstr>
      <vt:lpstr>CourseValue</vt:lpstr>
      <vt:lpstr>Dpt</vt:lpstr>
      <vt:lpstr>ExportTeachingPercent</vt:lpstr>
      <vt:lpstr>FA_ContactHours</vt:lpstr>
      <vt:lpstr>FA_CourseCodeTitle</vt:lpstr>
      <vt:lpstr>FA_CourseID</vt:lpstr>
      <vt:lpstr>FA_Faculty</vt:lpstr>
      <vt:lpstr>FA_PrepGrading</vt:lpstr>
      <vt:lpstr>FA_Term</vt:lpstr>
      <vt:lpstr>FM_Availability</vt:lpstr>
      <vt:lpstr>FM_FacultyAndTitle</vt:lpstr>
      <vt:lpstr>FM_TeachingPercent</vt:lpstr>
      <vt:lpstr>Export!Print_Area</vt:lpstr>
      <vt:lpstr>Ranking</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Damien Vaney</cp:lastModifiedBy>
  <cp:lastPrinted>2019-12-10T06:19:36Z</cp:lastPrinted>
  <dcterms:created xsi:type="dcterms:W3CDTF">2018-03-29T10:48:26Z</dcterms:created>
  <dcterms:modified xsi:type="dcterms:W3CDTF">2019-12-10T08:30:24Z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0x010100289EB001A2C9CC41AD1511DBEB3277F7</vt:lpwstr>
  </property>
</Properties>
</file>